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105" yWindow="65221" windowWidth="20895" windowHeight="12720" tabRatio="860" activeTab="1"/>
  </bookViews>
  <sheets>
    <sheet name="data" sheetId="1" r:id="rId1"/>
    <sheet name="metadata" sheetId="2" r:id="rId2"/>
  </sheets>
  <definedNames>
    <definedName name="_xlnm.Print_Area" localSheetId="0">'data'!$A$1:$P$35</definedName>
  </definedNames>
  <calcPr fullCalcOnLoad="1"/>
</workbook>
</file>

<file path=xl/sharedStrings.xml><?xml version="1.0" encoding="utf-8"?>
<sst xmlns="http://schemas.openxmlformats.org/spreadsheetml/2006/main" count="159" uniqueCount="78">
  <si>
    <t>…</t>
  </si>
  <si>
    <t>Industrial waste generation</t>
  </si>
  <si>
    <t>Recycling, recycling of industrial waste</t>
  </si>
  <si>
    <t>The share of processing, recycling of industrial waste</t>
  </si>
  <si>
    <t>Industrial waste generation per unit of GDP</t>
  </si>
  <si>
    <t>Per capita industrial waste generation</t>
  </si>
  <si>
    <t>thousand tons</t>
  </si>
  <si>
    <t xml:space="preserve">percent
2015 = 100 </t>
  </si>
  <si>
    <t>percent</t>
  </si>
  <si>
    <t>kg / tenge, in 2005 prices</t>
  </si>
  <si>
    <t>Industrial waste</t>
  </si>
  <si>
    <t xml:space="preserve">Unit
measurement </t>
  </si>
  <si>
    <t>Hazardous waste</t>
  </si>
  <si>
    <t>percentage 2010 = 100</t>
  </si>
  <si>
    <t>kg / thousand US dollars, in prices of 2005</t>
  </si>
  <si>
    <t>kg / thousand tenge, in 2005 prices</t>
  </si>
  <si>
    <t>Hazardous waste generation</t>
  </si>
  <si>
    <t>   including hazard levels</t>
  </si>
  <si>
    <t>     "red"</t>
  </si>
  <si>
    <t>     "amber"</t>
  </si>
  <si>
    <t>     "green"</t>
  </si>
  <si>
    <t>Hazardous Waste Generation Index</t>
  </si>
  <si>
    <t>Processing, recycling of hazardous waste (including incineration)</t>
  </si>
  <si>
    <t>The share of processing, recycling of hazardous waste</t>
  </si>
  <si>
    <t>Hazardous waste generation per unit of GDP</t>
  </si>
  <si>
    <t>Hazardous waste generation (all hazard levels) per capita (SDG 12.4.2)</t>
  </si>
  <si>
    <t>Hazardous waste generation (“red”, “amber” levels) per capita (SDG 12.4.2)</t>
  </si>
  <si>
    <t>GDP at constant 2005 prices</t>
  </si>
  <si>
    <t>Population of the country</t>
  </si>
  <si>
    <t>million international dollars</t>
  </si>
  <si>
    <t>million tenge</t>
  </si>
  <si>
    <t>man</t>
  </si>
  <si>
    <t>… -no data</t>
  </si>
  <si>
    <t>For reference:</t>
  </si>
  <si>
    <t>Indicator</t>
  </si>
  <si>
    <t>The definition of the indicator</t>
  </si>
  <si>
    <t>tons</t>
  </si>
  <si>
    <t>Periodicity</t>
  </si>
  <si>
    <t>annual</t>
  </si>
  <si>
    <t>Source of information</t>
  </si>
  <si>
    <t>Level of aggregation</t>
  </si>
  <si>
    <t>Republic of Kazakhstan</t>
  </si>
  <si>
    <t>Indicator split values</t>
  </si>
  <si>
    <t>-</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</si>
  <si>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</si>
  <si>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</si>
  <si>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</si>
  <si>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</si>
  <si>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</si>
  <si>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 xml:space="preserve"> -</t>
  </si>
  <si>
    <t>Indicator derivatives</t>
  </si>
  <si>
    <t>The timing of the updates</t>
  </si>
  <si>
    <t xml:space="preserve">December </t>
  </si>
  <si>
    <t>Contacts</t>
  </si>
  <si>
    <t>8(7172) 749778, 8(7172) 749311</t>
  </si>
  <si>
    <t>Industrial waste generation Index</t>
  </si>
  <si>
    <t xml:space="preserve">kg </t>
  </si>
  <si>
    <t>kg / US dollars, in 2005 prices</t>
  </si>
  <si>
    <t>million US dollars</t>
  </si>
  <si>
    <t>Generation of industrial and hazardous wastes and their level of processing*</t>
  </si>
  <si>
    <t>Volume of industrial waste generated</t>
  </si>
  <si>
    <t>Volume of hazardous waste generated</t>
  </si>
  <si>
    <t xml:space="preserve">by hazard levels </t>
  </si>
  <si>
    <t>SDG 12.5.1 (The share of processing and disposal of production waste to its generation);
UNECE: I-1, I-3, I-4 "</t>
  </si>
  <si>
    <t>SDG 12.4.2 (Hazardous waste generation per capita)
UNECE: I-2, I-3</t>
  </si>
  <si>
    <t>Hazardous waste generation per capita, per unit of GDP;
The share of the processing and recycling of hazardous waste to its generation</t>
  </si>
  <si>
    <t>Industrial waste generation per capita, per unit of GDP;
The share of processing and recycling of industrial waste to its generation "</t>
  </si>
  <si>
    <t xml:space="preserve">Unit measurement </t>
  </si>
  <si>
    <t>Administrative data of the Ministry of ecology, geology and natural resources of the Republic of Kazakhstan</t>
  </si>
  <si>
    <t>kg / int. dollars in 2017 prices</t>
  </si>
  <si>
    <t>kg / thousand Int. dollars in 2017 prices</t>
  </si>
  <si>
    <t>Gross domestic product
(PPP, in constant prices 2017)</t>
  </si>
  <si>
    <t>Determines the volume of hazardous waste generated in the reporting period.
Hazardous waste refers to waste that contains harmful substances that have one or more dangerous properties (toxicity, explosion hazard, radioactivity, fire hazard, high reactivity) and can pose an immediate or potential danger to the environment and human health independently or when coming into contact with other substances.</t>
  </si>
  <si>
    <t>Administrative data of the Ministry of ecology, geology and natural resources of the Republic of Kazakhstan, based on the data of the State cadastre of production and consumption waste. The state cadastre of production and consumption waste is maintained by the RSE "Information and analytical center for environmental protection" of the Ministry of ecology, geology and natural resources of the Republic of Kazakhstan</t>
  </si>
  <si>
    <t>8(7172) 749311</t>
  </si>
  <si>
    <t>* Data of the Ministry of Ecology and Natural Resources of the Republic of Kazakhstan</t>
  </si>
  <si>
    <t>Ministry of ecology and natural resources of the Republic of Kazakhstan</t>
  </si>
  <si>
    <r>
      <t xml:space="preserve">Determines the volume of generated industrial waste in the reporting period.
</t>
    </r>
    <r>
      <rPr>
        <i/>
        <sz val="11"/>
        <color indexed="8"/>
        <rFont val="Roboto"/>
        <family val="0"/>
      </rPr>
      <t>Production waste includes</t>
    </r>
    <r>
      <rPr>
        <sz val="11"/>
        <color indexed="8"/>
        <rFont val="Roboto"/>
        <family val="0"/>
      </rPr>
      <t xml:space="preserve"> the remains of raw materials, materials, other products and products formed in the production process and lost all or part of the original consumer properties.</t>
    </r>
  </si>
</sst>
</file>

<file path=xl/styles.xml><?xml version="1.0" encoding="utf-8"?>
<styleSheet xmlns="http://schemas.openxmlformats.org/spreadsheetml/2006/main">
  <numFmts count="4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0000"/>
    <numFmt numFmtId="198" formatCode="0.0000000"/>
    <numFmt numFmtId="199" formatCode="0.000000"/>
  </numFmts>
  <fonts count="51">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sz val="11"/>
      <color indexed="8"/>
      <name val="Roboto"/>
      <family val="0"/>
    </font>
    <font>
      <b/>
      <sz val="12"/>
      <color indexed="8"/>
      <name val="Roboto"/>
      <family val="0"/>
    </font>
    <font>
      <sz val="11"/>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i/>
      <sz val="11"/>
      <color theme="1"/>
      <name val="Calibri"/>
      <family val="2"/>
    </font>
    <font>
      <sz val="10"/>
      <color rgb="FF000000"/>
      <name val="Calibri"/>
      <family val="2"/>
    </font>
    <font>
      <sz val="11"/>
      <color rgb="FF000000"/>
      <name val="Calibri"/>
      <family val="2"/>
    </font>
    <font>
      <b/>
      <sz val="12"/>
      <color theme="1"/>
      <name val="Calibri"/>
      <family val="2"/>
    </font>
    <font>
      <sz val="11"/>
      <color theme="1"/>
      <name val="Roboto"/>
      <family val="0"/>
    </font>
    <font>
      <b/>
      <sz val="12"/>
      <color theme="1"/>
      <name val="Roboto"/>
      <family val="0"/>
    </font>
    <font>
      <sz val="11"/>
      <color rgb="FF000000"/>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75">
    <xf numFmtId="0" fontId="0" fillId="0" borderId="0" xfId="0" applyFont="1" applyAlignment="1">
      <alignment/>
    </xf>
    <xf numFmtId="2" fontId="18"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8" fillId="0" borderId="10" xfId="0" applyFont="1" applyFill="1" applyBorder="1" applyAlignment="1">
      <alignment horizontal="center" vertical="center" wrapText="1"/>
    </xf>
    <xf numFmtId="0" fontId="0" fillId="0" borderId="10" xfId="0" applyBorder="1" applyAlignment="1">
      <alignment horizontal="center"/>
    </xf>
    <xf numFmtId="0" fontId="0" fillId="4" borderId="0" xfId="0" applyFill="1" applyAlignment="1">
      <alignment/>
    </xf>
    <xf numFmtId="187" fontId="0" fillId="0" borderId="10" xfId="0" applyNumberFormat="1" applyFont="1" applyFill="1" applyBorder="1" applyAlignment="1">
      <alignment/>
    </xf>
    <xf numFmtId="0" fontId="43" fillId="0" borderId="11" xfId="0" applyFont="1" applyFill="1" applyBorder="1" applyAlignment="1">
      <alignment horizontal="center"/>
    </xf>
    <xf numFmtId="0" fontId="43" fillId="0" borderId="12" xfId="0" applyFont="1" applyFill="1" applyBorder="1" applyAlignment="1">
      <alignment horizontal="center"/>
    </xf>
    <xf numFmtId="0" fontId="0" fillId="0" borderId="12"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horizontal="left" wrapText="1"/>
    </xf>
    <xf numFmtId="0" fontId="0" fillId="0" borderId="0" xfId="0" applyFont="1" applyAlignment="1">
      <alignment horizontal="left"/>
    </xf>
    <xf numFmtId="0" fontId="0" fillId="0" borderId="10" xfId="0" applyFill="1" applyBorder="1" applyAlignment="1">
      <alignment vertical="center" wrapText="1"/>
    </xf>
    <xf numFmtId="0" fontId="44" fillId="0" borderId="0" xfId="0" applyFont="1" applyFill="1" applyBorder="1" applyAlignment="1">
      <alignment wrapText="1"/>
    </xf>
    <xf numFmtId="0" fontId="44" fillId="0" borderId="0" xfId="0" applyFont="1" applyAlignment="1">
      <alignment/>
    </xf>
    <xf numFmtId="2" fontId="0" fillId="0" borderId="10" xfId="0" applyNumberFormat="1" applyBorder="1" applyAlignment="1">
      <alignment vertical="center" wrapText="1"/>
    </xf>
    <xf numFmtId="0" fontId="0" fillId="4" borderId="0" xfId="0" applyFill="1" applyAlignment="1">
      <alignment horizontal="center"/>
    </xf>
    <xf numFmtId="187" fontId="0" fillId="0" borderId="10" xfId="0" applyNumberFormat="1" applyFont="1" applyBorder="1" applyAlignment="1">
      <alignment/>
    </xf>
    <xf numFmtId="187" fontId="0" fillId="33" borderId="10" xfId="0" applyNumberFormat="1" applyFont="1" applyFill="1" applyBorder="1" applyAlignment="1">
      <alignment/>
    </xf>
    <xf numFmtId="0" fontId="0" fillId="0" borderId="0" xfId="0" applyFont="1" applyAlignment="1">
      <alignment/>
    </xf>
    <xf numFmtId="3" fontId="45" fillId="0" borderId="0" xfId="0" applyNumberFormat="1" applyFont="1" applyAlignment="1">
      <alignment horizontal="right"/>
    </xf>
    <xf numFmtId="187" fontId="0" fillId="0" borderId="10" xfId="0" applyNumberFormat="1" applyBorder="1" applyAlignment="1">
      <alignment/>
    </xf>
    <xf numFmtId="187" fontId="18" fillId="33" borderId="10" xfId="0" applyNumberFormat="1" applyFont="1" applyFill="1" applyBorder="1" applyAlignment="1">
      <alignment/>
    </xf>
    <xf numFmtId="3" fontId="0" fillId="0" borderId="10" xfId="0" applyNumberFormat="1" applyFont="1" applyFill="1" applyBorder="1" applyAlignment="1">
      <alignment/>
    </xf>
    <xf numFmtId="3" fontId="46" fillId="0" borderId="13" xfId="0" applyNumberFormat="1" applyFont="1" applyFill="1" applyBorder="1" applyAlignment="1">
      <alignment horizontal="right"/>
    </xf>
    <xf numFmtId="0" fontId="47" fillId="4" borderId="14" xfId="0" applyFont="1" applyFill="1" applyBorder="1" applyAlignment="1">
      <alignment horizontal="center"/>
    </xf>
    <xf numFmtId="0" fontId="47" fillId="4" borderId="0" xfId="0" applyFont="1" applyFill="1" applyBorder="1" applyAlignment="1">
      <alignment horizontal="center"/>
    </xf>
    <xf numFmtId="0" fontId="44" fillId="0" borderId="0" xfId="0" applyFont="1" applyFill="1" applyBorder="1" applyAlignment="1">
      <alignment horizontal="left" wrapText="1"/>
    </xf>
    <xf numFmtId="0" fontId="44" fillId="0" borderId="12" xfId="0" applyFont="1" applyFill="1" applyBorder="1" applyAlignment="1">
      <alignment horizontal="left" wrapText="1"/>
    </xf>
    <xf numFmtId="0" fontId="48" fillId="0" borderId="15" xfId="0" applyFont="1" applyBorder="1" applyAlignment="1">
      <alignment horizontal="center"/>
    </xf>
    <xf numFmtId="0" fontId="48" fillId="0" borderId="15" xfId="0" applyFont="1" applyBorder="1" applyAlignment="1">
      <alignment/>
    </xf>
    <xf numFmtId="0" fontId="48" fillId="0" borderId="15" xfId="0" applyFont="1" applyBorder="1" applyAlignment="1">
      <alignment horizontal="center" vertical="center" wrapText="1"/>
    </xf>
    <xf numFmtId="0" fontId="48" fillId="0" borderId="15"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13" xfId="0" applyFont="1" applyFill="1" applyBorder="1" applyAlignment="1">
      <alignment horizontal="center" vertical="center"/>
    </xf>
    <xf numFmtId="0" fontId="48" fillId="0" borderId="10" xfId="0" applyFont="1" applyFill="1" applyBorder="1" applyAlignment="1">
      <alignment horizontal="center" vertical="center"/>
    </xf>
    <xf numFmtId="0" fontId="49" fillId="4" borderId="13" xfId="0" applyFont="1" applyFill="1" applyBorder="1" applyAlignment="1">
      <alignment horizontal="center" vertical="center"/>
    </xf>
    <xf numFmtId="0" fontId="49" fillId="4" borderId="16" xfId="0" applyFont="1" applyFill="1" applyBorder="1" applyAlignment="1">
      <alignment horizontal="center" vertical="center"/>
    </xf>
    <xf numFmtId="0" fontId="48" fillId="4" borderId="16" xfId="0" applyFont="1" applyFill="1" applyBorder="1" applyAlignment="1">
      <alignment horizontal="center" vertical="center"/>
    </xf>
    <xf numFmtId="0" fontId="48" fillId="4" borderId="0" xfId="0" applyFont="1" applyFill="1" applyAlignment="1">
      <alignment/>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187" fontId="48" fillId="0" borderId="10" xfId="0" applyNumberFormat="1" applyFont="1" applyFill="1" applyBorder="1" applyAlignment="1">
      <alignment horizontal="right"/>
    </xf>
    <xf numFmtId="187" fontId="48" fillId="0" borderId="10" xfId="0" applyNumberFormat="1" applyFont="1" applyFill="1" applyBorder="1" applyAlignment="1">
      <alignment horizontal="right" wrapText="1"/>
    </xf>
    <xf numFmtId="187" fontId="48" fillId="0" borderId="13" xfId="0" applyNumberFormat="1" applyFont="1" applyFill="1" applyBorder="1" applyAlignment="1">
      <alignment/>
    </xf>
    <xf numFmtId="187" fontId="48" fillId="0" borderId="10" xfId="0" applyNumberFormat="1" applyFont="1" applyFill="1" applyBorder="1" applyAlignment="1">
      <alignment/>
    </xf>
    <xf numFmtId="0" fontId="25" fillId="0" borderId="10" xfId="0" applyFont="1" applyBorder="1" applyAlignment="1">
      <alignment horizontal="center" vertical="center" wrapText="1"/>
    </xf>
    <xf numFmtId="187" fontId="48" fillId="0" borderId="13" xfId="0" applyNumberFormat="1" applyFont="1" applyBorder="1" applyAlignment="1">
      <alignment/>
    </xf>
    <xf numFmtId="0" fontId="48" fillId="0" borderId="17" xfId="0" applyFont="1" applyBorder="1" applyAlignment="1">
      <alignment horizontal="center" vertical="center"/>
    </xf>
    <xf numFmtId="0" fontId="48" fillId="0" borderId="17" xfId="0" applyFont="1" applyFill="1" applyBorder="1" applyAlignment="1">
      <alignment horizontal="left" vertical="center" wrapText="1"/>
    </xf>
    <xf numFmtId="0" fontId="23" fillId="0" borderId="10" xfId="0" applyFont="1" applyFill="1" applyBorder="1" applyAlignment="1">
      <alignment horizontal="center" vertical="top" wrapText="1"/>
    </xf>
    <xf numFmtId="0" fontId="48" fillId="0" borderId="18" xfId="0" applyFont="1" applyBorder="1" applyAlignment="1">
      <alignment horizontal="center" vertical="center"/>
    </xf>
    <xf numFmtId="0" fontId="48" fillId="0" borderId="18" xfId="0" applyFont="1" applyFill="1" applyBorder="1" applyAlignment="1">
      <alignment horizontal="left" vertical="center" wrapText="1"/>
    </xf>
    <xf numFmtId="0" fontId="48" fillId="0" borderId="15" xfId="0" applyFont="1" applyBorder="1" applyAlignment="1">
      <alignment horizontal="center" vertical="center"/>
    </xf>
    <xf numFmtId="0" fontId="48" fillId="0" borderId="15" xfId="0" applyFont="1" applyFill="1" applyBorder="1" applyAlignment="1">
      <alignment horizontal="left" vertical="center" wrapText="1"/>
    </xf>
    <xf numFmtId="0" fontId="48" fillId="0" borderId="10" xfId="0" applyFont="1" applyFill="1" applyBorder="1" applyAlignment="1">
      <alignment vertical="center" wrapText="1"/>
    </xf>
    <xf numFmtId="0" fontId="23" fillId="34"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87" fontId="50" fillId="0" borderId="10" xfId="0" applyNumberFormat="1" applyFont="1" applyFill="1" applyBorder="1" applyAlignment="1">
      <alignment horizontal="right" wrapText="1"/>
    </xf>
    <xf numFmtId="0" fontId="48" fillId="0" borderId="10" xfId="0" applyFont="1" applyBorder="1" applyAlignment="1">
      <alignment/>
    </xf>
    <xf numFmtId="187" fontId="25" fillId="0" borderId="10" xfId="0" applyNumberFormat="1" applyFont="1" applyFill="1" applyBorder="1" applyAlignment="1">
      <alignment/>
    </xf>
    <xf numFmtId="0" fontId="25" fillId="0" borderId="10" xfId="0" applyFont="1" applyFill="1" applyBorder="1" applyAlignment="1">
      <alignment horizontal="center" vertical="center" wrapText="1"/>
    </xf>
    <xf numFmtId="188" fontId="48" fillId="0" borderId="10" xfId="0" applyNumberFormat="1" applyFont="1" applyBorder="1" applyAlignment="1">
      <alignment/>
    </xf>
    <xf numFmtId="0" fontId="48" fillId="0" borderId="10" xfId="0" applyFont="1" applyBorder="1" applyAlignment="1">
      <alignment horizontal="center"/>
    </xf>
    <xf numFmtId="0" fontId="23" fillId="0" borderId="10" xfId="0" applyFont="1" applyFill="1" applyBorder="1" applyAlignment="1">
      <alignment horizontal="center" vertical="center" wrapText="1"/>
    </xf>
    <xf numFmtId="4" fontId="48" fillId="4" borderId="10" xfId="0" applyNumberFormat="1" applyFont="1" applyFill="1" applyBorder="1" applyAlignment="1">
      <alignment vertical="center" wrapText="1"/>
    </xf>
    <xf numFmtId="0" fontId="48" fillId="0" borderId="10" xfId="0" applyFont="1" applyBorder="1" applyAlignment="1">
      <alignment horizontal="left" wrapText="1"/>
    </xf>
    <xf numFmtId="0" fontId="48" fillId="0" borderId="10" xfId="0" applyFont="1" applyBorder="1" applyAlignment="1">
      <alignment wrapText="1"/>
    </xf>
    <xf numFmtId="0" fontId="48" fillId="0" borderId="10" xfId="0" applyFont="1" applyBorder="1" applyAlignment="1">
      <alignment horizontal="left" wrapText="1"/>
    </xf>
    <xf numFmtId="0" fontId="48" fillId="0" borderId="10" xfId="0" applyFont="1" applyFill="1" applyBorder="1" applyAlignment="1">
      <alignment horizontal="left" wrapText="1"/>
    </xf>
    <xf numFmtId="0" fontId="48" fillId="4" borderId="19"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P35"/>
  <sheetViews>
    <sheetView view="pageBreakPreview" zoomScale="80" zoomScaleSheetLayoutView="80" zoomScalePageLayoutView="0" workbookViewId="0" topLeftCell="B13">
      <selection activeCell="E38" sqref="E38:E39"/>
    </sheetView>
  </sheetViews>
  <sheetFormatPr defaultColWidth="9.140625" defaultRowHeight="15"/>
  <cols>
    <col min="1" max="1" width="4.7109375" style="12" customWidth="1"/>
    <col min="2" max="2" width="36.421875" style="0" customWidth="1"/>
    <col min="3" max="3" width="21.57421875" style="0" customWidth="1"/>
    <col min="4" max="4" width="15.00390625" style="0" customWidth="1"/>
    <col min="5" max="5" width="14.28125" style="0" customWidth="1"/>
    <col min="6" max="6" width="14.7109375" style="0" customWidth="1"/>
    <col min="7" max="7" width="13.00390625" style="0" customWidth="1"/>
    <col min="8" max="8" width="14.57421875" style="0" customWidth="1"/>
    <col min="9" max="11" width="12.7109375" style="0" customWidth="1"/>
    <col min="12" max="12" width="13.421875" style="0" customWidth="1"/>
    <col min="13" max="13" width="13.28125" style="0" customWidth="1"/>
    <col min="14" max="16" width="14.140625" style="0" customWidth="1"/>
  </cols>
  <sheetData>
    <row r="1" spans="1:16" ht="15.75">
      <c r="A1" s="28" t="s">
        <v>59</v>
      </c>
      <c r="B1" s="29"/>
      <c r="C1" s="29"/>
      <c r="D1" s="29"/>
      <c r="E1" s="29"/>
      <c r="F1" s="29"/>
      <c r="G1" s="29"/>
      <c r="H1" s="29"/>
      <c r="I1" s="29"/>
      <c r="J1" s="29"/>
      <c r="K1" s="29"/>
      <c r="L1" s="29"/>
      <c r="M1" s="19"/>
      <c r="N1" s="5"/>
      <c r="O1" s="5"/>
      <c r="P1" s="5"/>
    </row>
    <row r="2" spans="1:11" s="11" customFormat="1" ht="18.75">
      <c r="A2" s="7"/>
      <c r="B2" s="8"/>
      <c r="C2" s="8"/>
      <c r="D2" s="8"/>
      <c r="E2" s="9"/>
      <c r="F2" s="9"/>
      <c r="G2" s="9"/>
      <c r="H2" s="9"/>
      <c r="I2" s="9"/>
      <c r="J2" s="9"/>
      <c r="K2" s="10"/>
    </row>
    <row r="3" spans="1:16" ht="28.5">
      <c r="A3" s="32"/>
      <c r="B3" s="33"/>
      <c r="C3" s="34" t="s">
        <v>11</v>
      </c>
      <c r="D3" s="35">
        <v>2010</v>
      </c>
      <c r="E3" s="35">
        <v>2011</v>
      </c>
      <c r="F3" s="35">
        <v>2012</v>
      </c>
      <c r="G3" s="35">
        <v>2013</v>
      </c>
      <c r="H3" s="36">
        <v>2014</v>
      </c>
      <c r="I3" s="35">
        <v>2015</v>
      </c>
      <c r="J3" s="35">
        <v>2016</v>
      </c>
      <c r="K3" s="37">
        <v>2017</v>
      </c>
      <c r="L3" s="38">
        <v>2018</v>
      </c>
      <c r="M3" s="39">
        <v>2019</v>
      </c>
      <c r="N3" s="39">
        <v>2020</v>
      </c>
      <c r="O3" s="39">
        <v>2021</v>
      </c>
      <c r="P3" s="39">
        <v>2022</v>
      </c>
    </row>
    <row r="4" spans="1:16" ht="25.5" customHeight="1">
      <c r="A4" s="32"/>
      <c r="B4" s="40" t="s">
        <v>10</v>
      </c>
      <c r="C4" s="41"/>
      <c r="D4" s="41"/>
      <c r="E4" s="41"/>
      <c r="F4" s="41"/>
      <c r="G4" s="42"/>
      <c r="H4" s="42"/>
      <c r="I4" s="42"/>
      <c r="J4" s="42"/>
      <c r="K4" s="42"/>
      <c r="L4" s="43"/>
      <c r="M4" s="43"/>
      <c r="N4" s="43"/>
      <c r="O4" s="43"/>
      <c r="P4" s="43"/>
    </row>
    <row r="5" spans="1:16" ht="15">
      <c r="A5" s="37">
        <v>1</v>
      </c>
      <c r="B5" s="44" t="s">
        <v>1</v>
      </c>
      <c r="C5" s="45" t="s">
        <v>6</v>
      </c>
      <c r="D5" s="46" t="s">
        <v>0</v>
      </c>
      <c r="E5" s="46" t="s">
        <v>0</v>
      </c>
      <c r="F5" s="46" t="s">
        <v>0</v>
      </c>
      <c r="G5" s="46" t="s">
        <v>0</v>
      </c>
      <c r="H5" s="46" t="s">
        <v>0</v>
      </c>
      <c r="I5" s="47">
        <v>982236.4</v>
      </c>
      <c r="J5" s="46">
        <v>792860</v>
      </c>
      <c r="K5" s="47">
        <v>737342.6</v>
      </c>
      <c r="L5" s="48">
        <v>830271</v>
      </c>
      <c r="M5" s="49">
        <v>839646</v>
      </c>
      <c r="N5" s="49">
        <v>759905</v>
      </c>
      <c r="O5" s="49">
        <v>871147</v>
      </c>
      <c r="P5" s="49">
        <v>888131</v>
      </c>
    </row>
    <row r="6" spans="1:16" ht="28.5">
      <c r="A6" s="37">
        <v>2</v>
      </c>
      <c r="B6" s="44" t="s">
        <v>55</v>
      </c>
      <c r="C6" s="45" t="s">
        <v>7</v>
      </c>
      <c r="D6" s="46" t="s">
        <v>0</v>
      </c>
      <c r="E6" s="46" t="s">
        <v>0</v>
      </c>
      <c r="F6" s="46" t="s">
        <v>0</v>
      </c>
      <c r="G6" s="46" t="s">
        <v>0</v>
      </c>
      <c r="H6" s="46" t="s">
        <v>0</v>
      </c>
      <c r="I6" s="49">
        <v>100</v>
      </c>
      <c r="J6" s="49">
        <f aca="true" t="shared" si="0" ref="J6:P6">J5/$I$5*100</f>
        <v>80.71987558188638</v>
      </c>
      <c r="K6" s="49">
        <f t="shared" si="0"/>
        <v>75.06773318520878</v>
      </c>
      <c r="L6" s="48">
        <f t="shared" si="0"/>
        <v>84.52863282199682</v>
      </c>
      <c r="M6" s="48">
        <f t="shared" si="0"/>
        <v>85.4830873708203</v>
      </c>
      <c r="N6" s="49">
        <f t="shared" si="0"/>
        <v>77.3647769518621</v>
      </c>
      <c r="O6" s="49">
        <f t="shared" si="0"/>
        <v>88.69015646335241</v>
      </c>
      <c r="P6" s="49">
        <f t="shared" si="0"/>
        <v>90.41927177612233</v>
      </c>
    </row>
    <row r="7" spans="1:16" ht="28.5">
      <c r="A7" s="37">
        <v>3</v>
      </c>
      <c r="B7" s="44" t="s">
        <v>2</v>
      </c>
      <c r="C7" s="50" t="s">
        <v>6</v>
      </c>
      <c r="D7" s="46" t="s">
        <v>0</v>
      </c>
      <c r="E7" s="46" t="s">
        <v>0</v>
      </c>
      <c r="F7" s="46" t="s">
        <v>0</v>
      </c>
      <c r="G7" s="46" t="s">
        <v>0</v>
      </c>
      <c r="H7" s="46" t="s">
        <v>0</v>
      </c>
      <c r="I7" s="47">
        <v>227114.4</v>
      </c>
      <c r="J7" s="46">
        <v>212511.3</v>
      </c>
      <c r="K7" s="46">
        <v>227919.5</v>
      </c>
      <c r="L7" s="51">
        <v>267029</v>
      </c>
      <c r="M7" s="49">
        <v>266309</v>
      </c>
      <c r="N7" s="49">
        <v>273718</v>
      </c>
      <c r="O7" s="49">
        <v>333080</v>
      </c>
      <c r="P7" s="49">
        <v>360720</v>
      </c>
    </row>
    <row r="8" spans="1:16" ht="51" customHeight="1">
      <c r="A8" s="37">
        <v>4</v>
      </c>
      <c r="B8" s="44" t="s">
        <v>3</v>
      </c>
      <c r="C8" s="50" t="s">
        <v>8</v>
      </c>
      <c r="D8" s="46" t="s">
        <v>0</v>
      </c>
      <c r="E8" s="46" t="s">
        <v>0</v>
      </c>
      <c r="F8" s="46" t="s">
        <v>0</v>
      </c>
      <c r="G8" s="46" t="s">
        <v>0</v>
      </c>
      <c r="H8" s="46" t="s">
        <v>0</v>
      </c>
      <c r="I8" s="49">
        <f aca="true" t="shared" si="1" ref="I8:P8">I7/I5*100</f>
        <v>23.122173032886987</v>
      </c>
      <c r="J8" s="49">
        <f t="shared" si="1"/>
        <v>26.803130439169585</v>
      </c>
      <c r="K8" s="49">
        <f t="shared" si="1"/>
        <v>30.91093611029663</v>
      </c>
      <c r="L8" s="48">
        <f t="shared" si="1"/>
        <v>32.16166769645092</v>
      </c>
      <c r="M8" s="48">
        <f t="shared" si="1"/>
        <v>31.71681875457038</v>
      </c>
      <c r="N8" s="49">
        <f t="shared" si="1"/>
        <v>36.0200288193919</v>
      </c>
      <c r="O8" s="49">
        <f>O7/O5*100</f>
        <v>38.2346492612613</v>
      </c>
      <c r="P8" s="49">
        <f t="shared" si="1"/>
        <v>40.61562990144472</v>
      </c>
    </row>
    <row r="9" spans="1:16" ht="30.75" customHeight="1">
      <c r="A9" s="52">
        <v>5</v>
      </c>
      <c r="B9" s="53" t="s">
        <v>4</v>
      </c>
      <c r="C9" s="54" t="s">
        <v>69</v>
      </c>
      <c r="D9" s="46" t="s">
        <v>0</v>
      </c>
      <c r="E9" s="46" t="s">
        <v>0</v>
      </c>
      <c r="F9" s="46" t="s">
        <v>0</v>
      </c>
      <c r="G9" s="46" t="s">
        <v>0</v>
      </c>
      <c r="H9" s="46" t="s">
        <v>0</v>
      </c>
      <c r="I9" s="49">
        <f aca="true" t="shared" si="2" ref="I9:P9">I5/I29</f>
        <v>2.3050586589962894</v>
      </c>
      <c r="J9" s="49">
        <f t="shared" si="2"/>
        <v>1.8403961242661855</v>
      </c>
      <c r="K9" s="49">
        <f t="shared" si="2"/>
        <v>1.6441195684112053</v>
      </c>
      <c r="L9" s="48">
        <f t="shared" si="2"/>
        <v>1.7784154057824169</v>
      </c>
      <c r="M9" s="48">
        <f t="shared" si="2"/>
        <v>1.7210491604143512</v>
      </c>
      <c r="N9" s="49">
        <f t="shared" si="2"/>
        <v>1.5576008226800273</v>
      </c>
      <c r="O9" s="49">
        <f t="shared" si="2"/>
        <v>1.755902242378433</v>
      </c>
      <c r="P9" s="49">
        <f t="shared" si="2"/>
        <v>1.7346240834996738</v>
      </c>
    </row>
    <row r="10" spans="1:16" ht="32.25" customHeight="1">
      <c r="A10" s="55"/>
      <c r="B10" s="56"/>
      <c r="C10" s="54" t="s">
        <v>57</v>
      </c>
      <c r="D10" s="46" t="s">
        <v>0</v>
      </c>
      <c r="E10" s="46" t="s">
        <v>0</v>
      </c>
      <c r="F10" s="46" t="s">
        <v>0</v>
      </c>
      <c r="G10" s="46" t="s">
        <v>0</v>
      </c>
      <c r="H10" s="46" t="s">
        <v>0</v>
      </c>
      <c r="I10" s="49">
        <f aca="true" t="shared" si="3" ref="I10:P10">I5/I30</f>
        <v>10.1027662780472</v>
      </c>
      <c r="J10" s="49">
        <f t="shared" si="3"/>
        <v>8.064913162268665</v>
      </c>
      <c r="K10" s="49">
        <f t="shared" si="3"/>
        <v>7.203031096383941</v>
      </c>
      <c r="L10" s="49">
        <f t="shared" si="3"/>
        <v>7.79336672436256</v>
      </c>
      <c r="M10" s="49">
        <f t="shared" si="3"/>
        <v>7.541685379129467</v>
      </c>
      <c r="N10" s="49">
        <f t="shared" si="3"/>
        <v>7.00147417883632</v>
      </c>
      <c r="O10" s="49">
        <f t="shared" si="3"/>
        <v>7.694346625260225</v>
      </c>
      <c r="P10" s="49">
        <f t="shared" si="3"/>
        <v>7.602689653991679</v>
      </c>
    </row>
    <row r="11" spans="1:16" ht="29.25" customHeight="1">
      <c r="A11" s="57"/>
      <c r="B11" s="58"/>
      <c r="C11" s="54" t="s">
        <v>9</v>
      </c>
      <c r="D11" s="46" t="s">
        <v>0</v>
      </c>
      <c r="E11" s="46" t="s">
        <v>0</v>
      </c>
      <c r="F11" s="46" t="s">
        <v>0</v>
      </c>
      <c r="G11" s="46" t="s">
        <v>0</v>
      </c>
      <c r="H11" s="46" t="s">
        <v>0</v>
      </c>
      <c r="I11" s="49">
        <f aca="true" t="shared" si="4" ref="I11:P11">I5/I31</f>
        <v>0.07602925511561286</v>
      </c>
      <c r="J11" s="49">
        <f t="shared" si="4"/>
        <v>0.06069318156817751</v>
      </c>
      <c r="K11" s="49">
        <f t="shared" si="4"/>
        <v>0.054207026500933266</v>
      </c>
      <c r="L11" s="49">
        <f t="shared" si="4"/>
        <v>0.058649632875299465</v>
      </c>
      <c r="M11" s="49">
        <f t="shared" si="4"/>
        <v>0.056755591077604105</v>
      </c>
      <c r="N11" s="49">
        <f t="shared" si="4"/>
        <v>0.05269021435720612</v>
      </c>
      <c r="O11" s="49">
        <f t="shared" si="4"/>
        <v>0.05790446608252581</v>
      </c>
      <c r="P11" s="49">
        <f t="shared" si="4"/>
        <v>0.05721474713938988</v>
      </c>
    </row>
    <row r="12" spans="1:16" ht="30.75" customHeight="1">
      <c r="A12" s="37">
        <v>6</v>
      </c>
      <c r="B12" s="59" t="s">
        <v>5</v>
      </c>
      <c r="C12" s="60" t="s">
        <v>56</v>
      </c>
      <c r="D12" s="46" t="s">
        <v>0</v>
      </c>
      <c r="E12" s="46" t="s">
        <v>0</v>
      </c>
      <c r="F12" s="46" t="s">
        <v>0</v>
      </c>
      <c r="G12" s="46" t="s">
        <v>0</v>
      </c>
      <c r="H12" s="46" t="s">
        <v>0</v>
      </c>
      <c r="I12" s="49">
        <f aca="true" t="shared" si="5" ref="I12:P12">I5/I32*1000000</f>
        <v>55990.837497718436</v>
      </c>
      <c r="J12" s="49">
        <f t="shared" si="5"/>
        <v>44557.57835973869</v>
      </c>
      <c r="K12" s="49">
        <f t="shared" si="5"/>
        <v>40877.69140040831</v>
      </c>
      <c r="L12" s="48">
        <f t="shared" si="5"/>
        <v>45428.45624522746</v>
      </c>
      <c r="M12" s="48">
        <f t="shared" si="5"/>
        <v>45352.75091009763</v>
      </c>
      <c r="N12" s="49">
        <f t="shared" si="5"/>
        <v>40516.02326464973</v>
      </c>
      <c r="O12" s="49">
        <f t="shared" si="5"/>
        <v>45847.46045034398</v>
      </c>
      <c r="P12" s="49">
        <f t="shared" si="5"/>
        <v>45232.073794003285</v>
      </c>
    </row>
    <row r="13" spans="1:16" ht="30.75" customHeight="1">
      <c r="A13" s="40" t="s">
        <v>12</v>
      </c>
      <c r="B13" s="41"/>
      <c r="C13" s="41"/>
      <c r="D13" s="41"/>
      <c r="E13" s="41"/>
      <c r="F13" s="41"/>
      <c r="G13" s="42"/>
      <c r="H13" s="42"/>
      <c r="I13" s="42"/>
      <c r="J13" s="42"/>
      <c r="K13" s="42"/>
      <c r="L13" s="43"/>
      <c r="M13" s="43"/>
      <c r="N13" s="43"/>
      <c r="O13" s="43"/>
      <c r="P13" s="43"/>
    </row>
    <row r="14" spans="1:16" ht="15">
      <c r="A14" s="37">
        <v>1</v>
      </c>
      <c r="B14" s="59" t="s">
        <v>16</v>
      </c>
      <c r="C14" s="61" t="s">
        <v>6</v>
      </c>
      <c r="D14" s="49">
        <v>303117</v>
      </c>
      <c r="E14" s="49">
        <v>420668.3</v>
      </c>
      <c r="F14" s="49">
        <v>355952.5</v>
      </c>
      <c r="G14" s="62">
        <v>382214.3</v>
      </c>
      <c r="H14" s="62">
        <v>337414.8</v>
      </c>
      <c r="I14" s="47">
        <v>251565.6</v>
      </c>
      <c r="J14" s="47">
        <v>151390.1</v>
      </c>
      <c r="K14" s="47">
        <v>126874.6</v>
      </c>
      <c r="L14" s="47">
        <v>149962.4</v>
      </c>
      <c r="M14" s="47">
        <v>180506.7</v>
      </c>
      <c r="N14" s="47">
        <v>137828</v>
      </c>
      <c r="O14" s="47">
        <v>42090</v>
      </c>
      <c r="P14" s="47">
        <v>46487.8</v>
      </c>
    </row>
    <row r="15" spans="1:16" ht="16.5" customHeight="1">
      <c r="A15" s="37"/>
      <c r="B15" s="59" t="s">
        <v>17</v>
      </c>
      <c r="C15" s="61"/>
      <c r="D15" s="49"/>
      <c r="E15" s="49"/>
      <c r="F15" s="49"/>
      <c r="G15" s="62"/>
      <c r="H15" s="62"/>
      <c r="I15" s="47"/>
      <c r="J15" s="47"/>
      <c r="K15" s="47"/>
      <c r="L15" s="47"/>
      <c r="M15" s="63"/>
      <c r="N15" s="63"/>
      <c r="O15" s="63"/>
      <c r="P15" s="63"/>
    </row>
    <row r="16" spans="1:16" ht="15">
      <c r="A16" s="37">
        <v>2</v>
      </c>
      <c r="B16" s="59" t="s">
        <v>18</v>
      </c>
      <c r="C16" s="61" t="s">
        <v>6</v>
      </c>
      <c r="D16" s="46" t="s">
        <v>0</v>
      </c>
      <c r="E16" s="46" t="s">
        <v>0</v>
      </c>
      <c r="F16" s="46" t="s">
        <v>0</v>
      </c>
      <c r="G16" s="46" t="s">
        <v>0</v>
      </c>
      <c r="H16" s="46" t="s">
        <v>0</v>
      </c>
      <c r="I16" s="47">
        <v>2.2</v>
      </c>
      <c r="J16" s="47">
        <v>8.4</v>
      </c>
      <c r="K16" s="47">
        <v>1.7</v>
      </c>
      <c r="L16" s="47">
        <v>2.1</v>
      </c>
      <c r="M16" s="47">
        <v>1.9</v>
      </c>
      <c r="N16" s="47">
        <v>1.6</v>
      </c>
      <c r="O16" s="47" t="s">
        <v>43</v>
      </c>
      <c r="P16" s="47" t="s">
        <v>43</v>
      </c>
    </row>
    <row r="17" spans="1:16" ht="15">
      <c r="A17" s="37">
        <v>3</v>
      </c>
      <c r="B17" s="59" t="s">
        <v>19</v>
      </c>
      <c r="C17" s="61" t="s">
        <v>6</v>
      </c>
      <c r="D17" s="46" t="s">
        <v>0</v>
      </c>
      <c r="E17" s="46" t="s">
        <v>0</v>
      </c>
      <c r="F17" s="46" t="s">
        <v>0</v>
      </c>
      <c r="G17" s="46" t="s">
        <v>0</v>
      </c>
      <c r="H17" s="46" t="s">
        <v>0</v>
      </c>
      <c r="I17" s="47">
        <v>72996.5</v>
      </c>
      <c r="J17" s="47">
        <v>19231.1</v>
      </c>
      <c r="K17" s="47">
        <v>4108.8</v>
      </c>
      <c r="L17" s="47">
        <v>4129.1</v>
      </c>
      <c r="M17" s="47">
        <v>4165.3</v>
      </c>
      <c r="N17" s="47">
        <v>3403.5</v>
      </c>
      <c r="O17" s="47" t="s">
        <v>43</v>
      </c>
      <c r="P17" s="47" t="s">
        <v>43</v>
      </c>
    </row>
    <row r="18" spans="1:16" ht="15">
      <c r="A18" s="37">
        <v>4</v>
      </c>
      <c r="B18" s="59" t="s">
        <v>20</v>
      </c>
      <c r="C18" s="61" t="s">
        <v>6</v>
      </c>
      <c r="D18" s="46" t="s">
        <v>0</v>
      </c>
      <c r="E18" s="46" t="s">
        <v>0</v>
      </c>
      <c r="F18" s="46" t="s">
        <v>0</v>
      </c>
      <c r="G18" s="46" t="s">
        <v>0</v>
      </c>
      <c r="H18" s="46" t="s">
        <v>0</v>
      </c>
      <c r="I18" s="47">
        <v>178566.9</v>
      </c>
      <c r="J18" s="47">
        <v>132150.5</v>
      </c>
      <c r="K18" s="47">
        <v>122764.1</v>
      </c>
      <c r="L18" s="47">
        <v>145831.2</v>
      </c>
      <c r="M18" s="47">
        <v>176339.5</v>
      </c>
      <c r="N18" s="47">
        <v>134422.9</v>
      </c>
      <c r="O18" s="47" t="s">
        <v>43</v>
      </c>
      <c r="P18" s="47" t="s">
        <v>43</v>
      </c>
    </row>
    <row r="19" spans="1:16" ht="28.5">
      <c r="A19" s="37">
        <v>5</v>
      </c>
      <c r="B19" s="44" t="s">
        <v>21</v>
      </c>
      <c r="C19" s="45" t="s">
        <v>13</v>
      </c>
      <c r="D19" s="49">
        <v>100</v>
      </c>
      <c r="E19" s="49">
        <f aca="true" t="shared" si="6" ref="E19:L19">E14/$D$14*100</f>
        <v>138.78083380344884</v>
      </c>
      <c r="F19" s="49">
        <f t="shared" si="6"/>
        <v>117.43072806869954</v>
      </c>
      <c r="G19" s="49">
        <f t="shared" si="6"/>
        <v>126.09464332254541</v>
      </c>
      <c r="H19" s="49">
        <f t="shared" si="6"/>
        <v>111.31503676798067</v>
      </c>
      <c r="I19" s="49">
        <f t="shared" si="6"/>
        <v>82.99290373024279</v>
      </c>
      <c r="J19" s="49">
        <f t="shared" si="6"/>
        <v>49.94444389460176</v>
      </c>
      <c r="K19" s="49">
        <f t="shared" si="6"/>
        <v>41.856642814490776</v>
      </c>
      <c r="L19" s="49">
        <f t="shared" si="6"/>
        <v>49.473437649488474</v>
      </c>
      <c r="M19" s="49">
        <f>M14/$D$14*100</f>
        <v>59.55017369530577</v>
      </c>
      <c r="N19" s="49">
        <f>N14/$D$14*100</f>
        <v>45.47023096692037</v>
      </c>
      <c r="O19" s="49">
        <f>O14/$D$14*100</f>
        <v>13.885727293421352</v>
      </c>
      <c r="P19" s="49">
        <f>P14/$D$14*100</f>
        <v>15.336586202687414</v>
      </c>
    </row>
    <row r="20" spans="1:16" ht="28.5">
      <c r="A20" s="37">
        <v>6</v>
      </c>
      <c r="B20" s="59" t="s">
        <v>22</v>
      </c>
      <c r="C20" s="61" t="s">
        <v>6</v>
      </c>
      <c r="D20" s="64">
        <v>20235.100000000002</v>
      </c>
      <c r="E20" s="64">
        <v>45604.9</v>
      </c>
      <c r="F20" s="64">
        <v>95628.1</v>
      </c>
      <c r="G20" s="64">
        <v>82337.5</v>
      </c>
      <c r="H20" s="64">
        <v>110555.29999999999</v>
      </c>
      <c r="I20" s="49">
        <v>74553.4</v>
      </c>
      <c r="J20" s="49">
        <v>33657.8</v>
      </c>
      <c r="K20" s="49">
        <v>190785.6</v>
      </c>
      <c r="L20" s="49">
        <v>29992.8</v>
      </c>
      <c r="M20" s="49">
        <v>36645.3</v>
      </c>
      <c r="N20" s="49">
        <v>30711.8</v>
      </c>
      <c r="O20" s="49">
        <v>4924</v>
      </c>
      <c r="P20" s="49">
        <v>3388.7</v>
      </c>
    </row>
    <row r="21" spans="1:16" ht="28.5">
      <c r="A21" s="37">
        <v>7</v>
      </c>
      <c r="B21" s="59" t="s">
        <v>23</v>
      </c>
      <c r="C21" s="65" t="s">
        <v>8</v>
      </c>
      <c r="D21" s="46">
        <f aca="true" t="shared" si="7" ref="D21:L21">D20/D14*100</f>
        <v>6.6756730899289725</v>
      </c>
      <c r="E21" s="46">
        <f t="shared" si="7"/>
        <v>10.84105933344633</v>
      </c>
      <c r="F21" s="46">
        <f t="shared" si="7"/>
        <v>26.865410412906215</v>
      </c>
      <c r="G21" s="46">
        <f t="shared" si="7"/>
        <v>21.542234291077023</v>
      </c>
      <c r="H21" s="46">
        <f t="shared" si="7"/>
        <v>32.765397368461606</v>
      </c>
      <c r="I21" s="66">
        <f t="shared" si="7"/>
        <v>29.635768960462</v>
      </c>
      <c r="J21" s="66">
        <f t="shared" si="7"/>
        <v>22.232497369378844</v>
      </c>
      <c r="K21" s="66">
        <f t="shared" si="7"/>
        <v>150.37336078300936</v>
      </c>
      <c r="L21" s="66">
        <f t="shared" si="7"/>
        <v>20.000213386822296</v>
      </c>
      <c r="M21" s="66">
        <f>M20/M14*100</f>
        <v>20.301351694978635</v>
      </c>
      <c r="N21" s="66">
        <f>N20/N14*100</f>
        <v>22.28270017703224</v>
      </c>
      <c r="O21" s="66">
        <f>O20/O14*100</f>
        <v>11.698740793537658</v>
      </c>
      <c r="P21" s="66">
        <f>P20/P14*100</f>
        <v>7.289439379794267</v>
      </c>
    </row>
    <row r="22" spans="1:16" ht="31.5" customHeight="1">
      <c r="A22" s="52">
        <v>8</v>
      </c>
      <c r="B22" s="53" t="s">
        <v>24</v>
      </c>
      <c r="C22" s="54" t="s">
        <v>70</v>
      </c>
      <c r="D22" s="49">
        <f aca="true" t="shared" si="8" ref="D22:I22">D14/D29*1000</f>
        <v>894.944106077647</v>
      </c>
      <c r="E22" s="49">
        <f t="shared" si="8"/>
        <v>1156.4347229808852</v>
      </c>
      <c r="F22" s="49">
        <f t="shared" si="8"/>
        <v>933.7101969240657</v>
      </c>
      <c r="G22" s="49">
        <f t="shared" si="8"/>
        <v>945.8475003825109</v>
      </c>
      <c r="H22" s="49">
        <f t="shared" si="8"/>
        <v>801.3285165247986</v>
      </c>
      <c r="I22" s="49">
        <f t="shared" si="8"/>
        <v>590.3603904168049</v>
      </c>
      <c r="J22" s="49">
        <f aca="true" t="shared" si="9" ref="J22:P22">J14/J29*1000</f>
        <v>351.4085125902054</v>
      </c>
      <c r="K22" s="49">
        <f t="shared" si="9"/>
        <v>282.9037852883372</v>
      </c>
      <c r="L22" s="49">
        <f t="shared" si="9"/>
        <v>321.2149315682531</v>
      </c>
      <c r="M22" s="49">
        <f t="shared" si="9"/>
        <v>369.9903345983488</v>
      </c>
      <c r="N22" s="49">
        <f t="shared" si="9"/>
        <v>282.5103219327979</v>
      </c>
      <c r="O22" s="49">
        <f>O14/O29*1000</f>
        <v>84.83749055177627</v>
      </c>
      <c r="P22" s="49">
        <f t="shared" si="9"/>
        <v>90.79612970261836</v>
      </c>
    </row>
    <row r="23" spans="1:16" ht="48" customHeight="1">
      <c r="A23" s="55"/>
      <c r="B23" s="56"/>
      <c r="C23" s="54" t="s">
        <v>14</v>
      </c>
      <c r="D23" s="49">
        <f aca="true" t="shared" si="10" ref="D23:L23">D14/D30*1000</f>
        <v>3921.900209992974</v>
      </c>
      <c r="E23" s="49">
        <f t="shared" si="10"/>
        <v>5068.2500268070025</v>
      </c>
      <c r="F23" s="49">
        <f t="shared" si="10"/>
        <v>4091.436262778824</v>
      </c>
      <c r="G23" s="49">
        <f t="shared" si="10"/>
        <v>4145.599234687236</v>
      </c>
      <c r="H23" s="49">
        <f t="shared" si="10"/>
        <v>3511.7378905518203</v>
      </c>
      <c r="I23" s="49">
        <f t="shared" si="10"/>
        <v>2587.471264958935</v>
      </c>
      <c r="J23" s="49">
        <f t="shared" si="10"/>
        <v>1539.9288778941673</v>
      </c>
      <c r="K23" s="49">
        <f t="shared" si="10"/>
        <v>1239.4261353423415</v>
      </c>
      <c r="L23" s="49">
        <f t="shared" si="10"/>
        <v>1407.6271218259435</v>
      </c>
      <c r="M23" s="49">
        <f>M14/M30*1000</f>
        <v>1621.3079562397832</v>
      </c>
      <c r="N23" s="49">
        <f>N14/N30*1000</f>
        <v>1269.8945040770257</v>
      </c>
      <c r="O23" s="49">
        <f>O14/O30*1000</f>
        <v>371.7570621918033</v>
      </c>
      <c r="P23" s="49">
        <f>P14/P30*1000</f>
        <v>397.95065828896236</v>
      </c>
    </row>
    <row r="24" spans="1:16" ht="36" customHeight="1">
      <c r="A24" s="57"/>
      <c r="B24" s="58"/>
      <c r="C24" s="54" t="s">
        <v>15</v>
      </c>
      <c r="D24" s="49">
        <f aca="true" t="shared" si="11" ref="D24:L24">D14/D31*1000</f>
        <v>29.514590597359923</v>
      </c>
      <c r="E24" s="49">
        <f t="shared" si="11"/>
        <v>38.14155862341447</v>
      </c>
      <c r="F24" s="49">
        <f t="shared" si="11"/>
        <v>30.790476504600733</v>
      </c>
      <c r="G24" s="49">
        <f t="shared" si="11"/>
        <v>31.198065622520676</v>
      </c>
      <c r="H24" s="49">
        <f t="shared" si="11"/>
        <v>26.42788457204248</v>
      </c>
      <c r="I24" s="49">
        <f t="shared" si="11"/>
        <v>19.472242304105425</v>
      </c>
      <c r="J24" s="49">
        <f t="shared" si="11"/>
        <v>11.588864146160168</v>
      </c>
      <c r="K24" s="49">
        <f t="shared" si="11"/>
        <v>9.327407374123382</v>
      </c>
      <c r="L24" s="49">
        <f t="shared" si="11"/>
        <v>10.59321559478629</v>
      </c>
      <c r="M24" s="49">
        <f>M14/M31*1000</f>
        <v>12.201290129373286</v>
      </c>
      <c r="N24" s="49">
        <f>N14/N31*1000</f>
        <v>9.556703620090675</v>
      </c>
      <c r="O24" s="49">
        <f>O14/O31*1000</f>
        <v>2.7976896866011263</v>
      </c>
      <c r="P24" s="49">
        <f>P14/P31*1000</f>
        <v>2.9948146411582623</v>
      </c>
    </row>
    <row r="25" spans="1:16" ht="47.25" customHeight="1">
      <c r="A25" s="67">
        <v>9</v>
      </c>
      <c r="B25" s="59" t="s">
        <v>25</v>
      </c>
      <c r="C25" s="68" t="s">
        <v>56</v>
      </c>
      <c r="D25" s="49">
        <f>D14*1000000/D32</f>
        <v>18571.21536059099</v>
      </c>
      <c r="E25" s="49">
        <f aca="true" t="shared" si="12" ref="E25:K25">E14*1000000/E32</f>
        <v>25406.96945093558</v>
      </c>
      <c r="F25" s="49">
        <f t="shared" si="12"/>
        <v>21197.63062237224</v>
      </c>
      <c r="G25" s="49">
        <f t="shared" si="12"/>
        <v>22436.27590538609</v>
      </c>
      <c r="H25" s="49">
        <f t="shared" si="12"/>
        <v>19516.9619195889</v>
      </c>
      <c r="I25" s="49">
        <f t="shared" si="12"/>
        <v>14340.100437752091</v>
      </c>
      <c r="J25" s="49">
        <f t="shared" si="12"/>
        <v>8507.903341874575</v>
      </c>
      <c r="K25" s="49">
        <f t="shared" si="12"/>
        <v>7033.827620091724</v>
      </c>
      <c r="L25" s="49">
        <f>L14*1000000/L32</f>
        <v>8205.224952851899</v>
      </c>
      <c r="M25" s="49">
        <f>M14*1000000/M32</f>
        <v>9749.912942720766</v>
      </c>
      <c r="N25" s="49">
        <f>N14*1000000/N32</f>
        <v>7348.6060159100725</v>
      </c>
      <c r="O25" s="49">
        <f>O14*1000000/O32</f>
        <v>2215.1480867809655</v>
      </c>
      <c r="P25" s="49">
        <f>P14*1000000/P32</f>
        <v>2367.600725704728</v>
      </c>
    </row>
    <row r="26" spans="1:16" ht="47.25" customHeight="1">
      <c r="A26" s="67">
        <v>10</v>
      </c>
      <c r="B26" s="59" t="s">
        <v>26</v>
      </c>
      <c r="C26" s="68" t="s">
        <v>56</v>
      </c>
      <c r="D26" s="46" t="s">
        <v>0</v>
      </c>
      <c r="E26" s="46" t="s">
        <v>0</v>
      </c>
      <c r="F26" s="46" t="s">
        <v>0</v>
      </c>
      <c r="G26" s="46" t="s">
        <v>0</v>
      </c>
      <c r="H26" s="46" t="s">
        <v>0</v>
      </c>
      <c r="I26" s="49">
        <f aca="true" t="shared" si="13" ref="I26:P26">(I16+I17)/I32*1000000</f>
        <v>4161.17581189691</v>
      </c>
      <c r="J26" s="49">
        <f t="shared" si="13"/>
        <v>1081.2319058247263</v>
      </c>
      <c r="K26" s="49">
        <f t="shared" si="13"/>
        <v>227.88287358058298</v>
      </c>
      <c r="L26" s="49">
        <f t="shared" si="13"/>
        <v>226.03949606849298</v>
      </c>
      <c r="M26" s="49">
        <f t="shared" si="13"/>
        <v>225.087695996359</v>
      </c>
      <c r="N26" s="49">
        <f t="shared" si="13"/>
        <v>181.55047120160913</v>
      </c>
      <c r="O26" s="49" t="e">
        <f t="shared" si="13"/>
        <v>#VALUE!</v>
      </c>
      <c r="P26" s="49" t="e">
        <f t="shared" si="13"/>
        <v>#VALUE!</v>
      </c>
    </row>
    <row r="27" spans="14:16" ht="15">
      <c r="N27" s="22"/>
      <c r="O27" s="22"/>
      <c r="P27" s="22"/>
    </row>
    <row r="28" spans="2:16" ht="14.25" customHeight="1">
      <c r="B28" s="31" t="s">
        <v>33</v>
      </c>
      <c r="C28" s="31"/>
      <c r="D28" s="30"/>
      <c r="E28" s="30"/>
      <c r="F28" s="30"/>
      <c r="N28" s="22"/>
      <c r="O28" s="22"/>
      <c r="P28" s="22"/>
    </row>
    <row r="29" spans="1:16" ht="34.5" customHeight="1">
      <c r="A29" s="4">
        <v>1</v>
      </c>
      <c r="B29" s="18" t="s">
        <v>71</v>
      </c>
      <c r="C29" s="3" t="s">
        <v>29</v>
      </c>
      <c r="D29" s="6">
        <v>338699.3645094759</v>
      </c>
      <c r="E29" s="6">
        <v>363763.1174854936</v>
      </c>
      <c r="F29" s="6">
        <v>381223.74712477083</v>
      </c>
      <c r="G29" s="6">
        <v>404097.1719494193</v>
      </c>
      <c r="H29" s="6">
        <v>421069.2531738424</v>
      </c>
      <c r="I29" s="6">
        <v>426122.08421095164</v>
      </c>
      <c r="J29" s="6">
        <v>430809.42713685305</v>
      </c>
      <c r="K29" s="6">
        <v>448472.61365092255</v>
      </c>
      <c r="L29" s="6">
        <v>466859.9908100329</v>
      </c>
      <c r="M29" s="20">
        <v>487868.6903968804</v>
      </c>
      <c r="N29" s="20">
        <v>487868.9</v>
      </c>
      <c r="O29" s="24">
        <v>496125</v>
      </c>
      <c r="P29" s="24">
        <v>512002</v>
      </c>
    </row>
    <row r="30" spans="1:16" ht="27" customHeight="1">
      <c r="A30" s="4">
        <v>2</v>
      </c>
      <c r="B30" s="15" t="s">
        <v>27</v>
      </c>
      <c r="C30" s="1" t="s">
        <v>58</v>
      </c>
      <c r="D30" s="21">
        <v>77288.3</v>
      </c>
      <c r="E30" s="21">
        <v>83000.7</v>
      </c>
      <c r="F30" s="21">
        <v>86999.4</v>
      </c>
      <c r="G30" s="21">
        <v>92197.6</v>
      </c>
      <c r="H30" s="21">
        <v>96082</v>
      </c>
      <c r="I30" s="21">
        <v>97224.5</v>
      </c>
      <c r="J30" s="21">
        <v>98309.8</v>
      </c>
      <c r="K30" s="21">
        <v>102365.6</v>
      </c>
      <c r="L30" s="21">
        <v>106535.6</v>
      </c>
      <c r="M30" s="21">
        <v>111334</v>
      </c>
      <c r="N30" s="25">
        <v>108535</v>
      </c>
      <c r="O30" s="25">
        <v>113219.1</v>
      </c>
      <c r="P30" s="25">
        <v>116818</v>
      </c>
    </row>
    <row r="31" spans="1:16" ht="27" customHeight="1">
      <c r="A31" s="4">
        <v>3</v>
      </c>
      <c r="B31" s="15" t="s">
        <v>27</v>
      </c>
      <c r="C31" s="1" t="s">
        <v>30</v>
      </c>
      <c r="D31" s="21">
        <v>10270073</v>
      </c>
      <c r="E31" s="21">
        <v>11029132.4</v>
      </c>
      <c r="F31" s="21">
        <v>11560473.9</v>
      </c>
      <c r="G31" s="21">
        <v>12251217.9</v>
      </c>
      <c r="H31" s="21">
        <v>12767378.3</v>
      </c>
      <c r="I31" s="21">
        <v>12919190.1</v>
      </c>
      <c r="J31" s="21">
        <v>13063411.4</v>
      </c>
      <c r="K31" s="21">
        <v>13602343.6</v>
      </c>
      <c r="L31" s="21">
        <v>14156456.9</v>
      </c>
      <c r="M31" s="21">
        <v>14794066.7</v>
      </c>
      <c r="N31" s="20">
        <v>14422127.7</v>
      </c>
      <c r="O31" s="20">
        <v>15044556.3</v>
      </c>
      <c r="P31" s="20">
        <v>15522763.7</v>
      </c>
    </row>
    <row r="32" spans="1:16" ht="27" customHeight="1">
      <c r="A32" s="4">
        <v>4</v>
      </c>
      <c r="B32" s="15" t="s">
        <v>28</v>
      </c>
      <c r="C32" s="2" t="s">
        <v>31</v>
      </c>
      <c r="D32" s="21">
        <v>16321872</v>
      </c>
      <c r="E32" s="21">
        <v>16557201</v>
      </c>
      <c r="F32" s="21">
        <v>16792089</v>
      </c>
      <c r="G32" s="21">
        <v>17035550</v>
      </c>
      <c r="H32" s="21">
        <v>17288285</v>
      </c>
      <c r="I32" s="21">
        <v>17542806</v>
      </c>
      <c r="J32" s="21">
        <v>17794055</v>
      </c>
      <c r="K32" s="21">
        <v>18037775</v>
      </c>
      <c r="L32" s="21">
        <v>18276452</v>
      </c>
      <c r="M32" s="21">
        <v>18513673</v>
      </c>
      <c r="N32" s="27">
        <v>18755666</v>
      </c>
      <c r="O32" s="26">
        <v>19000987</v>
      </c>
      <c r="P32" s="26">
        <v>19634983</v>
      </c>
    </row>
    <row r="33" spans="2:6" ht="30" customHeight="1">
      <c r="B33" s="30" t="s">
        <v>75</v>
      </c>
      <c r="C33" s="30"/>
      <c r="D33" s="30"/>
      <c r="E33" s="30"/>
      <c r="F33" s="30"/>
    </row>
    <row r="34" spans="2:6" ht="15">
      <c r="B34" s="16" t="s">
        <v>32</v>
      </c>
      <c r="C34" s="17"/>
      <c r="D34" s="17"/>
      <c r="E34" s="17"/>
      <c r="F34" s="17"/>
    </row>
    <row r="35" spans="14:16" ht="15">
      <c r="N35" s="23"/>
      <c r="O35" s="23"/>
      <c r="P35" s="23"/>
    </row>
  </sheetData>
  <sheetProtection/>
  <mergeCells count="9">
    <mergeCell ref="B22:B24"/>
    <mergeCell ref="A1:L1"/>
    <mergeCell ref="B4:K4"/>
    <mergeCell ref="A13:K13"/>
    <mergeCell ref="B33:F33"/>
    <mergeCell ref="A22:A24"/>
    <mergeCell ref="B28:F28"/>
    <mergeCell ref="A9:A11"/>
    <mergeCell ref="B9:B11"/>
  </mergeCells>
  <printOptions/>
  <pageMargins left="0.7" right="0.7" top="0.75" bottom="0.75" header="0.3" footer="0.3"/>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2:D15"/>
  <sheetViews>
    <sheetView tabSelected="1" zoomScalePageLayoutView="0" workbookViewId="0" topLeftCell="A1">
      <selection activeCell="G3" sqref="G3"/>
    </sheetView>
  </sheetViews>
  <sheetFormatPr defaultColWidth="9.140625" defaultRowHeight="15"/>
  <cols>
    <col min="1" max="1" width="44.00390625" style="0" customWidth="1"/>
    <col min="2" max="2" width="34.28125" style="13" customWidth="1"/>
    <col min="3" max="3" width="22.140625" style="13" customWidth="1"/>
    <col min="4" max="4" width="58.28125" style="14" customWidth="1"/>
  </cols>
  <sheetData>
    <row r="2" spans="1:4" ht="21" customHeight="1">
      <c r="A2" s="69" t="s">
        <v>34</v>
      </c>
      <c r="B2" s="70" t="s">
        <v>60</v>
      </c>
      <c r="C2" s="70"/>
      <c r="D2" s="71" t="s">
        <v>61</v>
      </c>
    </row>
    <row r="3" spans="1:4" ht="120" customHeight="1">
      <c r="A3" s="69" t="s">
        <v>35</v>
      </c>
      <c r="B3" s="70" t="s">
        <v>77</v>
      </c>
      <c r="C3" s="70"/>
      <c r="D3" s="71" t="s">
        <v>72</v>
      </c>
    </row>
    <row r="4" spans="1:4" ht="18.75" customHeight="1">
      <c r="A4" s="69" t="s">
        <v>67</v>
      </c>
      <c r="B4" s="70" t="s">
        <v>36</v>
      </c>
      <c r="C4" s="70"/>
      <c r="D4" s="72" t="s">
        <v>36</v>
      </c>
    </row>
    <row r="5" spans="1:4" ht="15">
      <c r="A5" s="69" t="s">
        <v>37</v>
      </c>
      <c r="B5" s="70" t="s">
        <v>38</v>
      </c>
      <c r="C5" s="70"/>
      <c r="D5" s="72" t="s">
        <v>38</v>
      </c>
    </row>
    <row r="6" spans="1:4" ht="36.75" customHeight="1">
      <c r="A6" s="69" t="s">
        <v>39</v>
      </c>
      <c r="B6" s="70" t="s">
        <v>76</v>
      </c>
      <c r="C6" s="70"/>
      <c r="D6" s="72" t="s">
        <v>76</v>
      </c>
    </row>
    <row r="7" spans="1:4" ht="16.5" customHeight="1">
      <c r="A7" s="69" t="s">
        <v>40</v>
      </c>
      <c r="B7" s="70" t="s">
        <v>41</v>
      </c>
      <c r="C7" s="70"/>
      <c r="D7" s="72" t="s">
        <v>41</v>
      </c>
    </row>
    <row r="8" spans="1:4" ht="14.25" customHeight="1">
      <c r="A8" s="69" t="s">
        <v>42</v>
      </c>
      <c r="B8" s="70" t="s">
        <v>43</v>
      </c>
      <c r="C8" s="70"/>
      <c r="D8" s="72" t="s">
        <v>62</v>
      </c>
    </row>
    <row r="9" spans="1:4" ht="102.75" customHeight="1">
      <c r="A9" s="69" t="s">
        <v>44</v>
      </c>
      <c r="B9" s="73" t="s">
        <v>68</v>
      </c>
      <c r="C9" s="73"/>
      <c r="D9" s="72" t="s">
        <v>73</v>
      </c>
    </row>
    <row r="10" spans="1:4" ht="52.5" customHeight="1">
      <c r="A10" s="69" t="s">
        <v>45</v>
      </c>
      <c r="B10" s="73" t="s">
        <v>46</v>
      </c>
      <c r="C10" s="73"/>
      <c r="D10" s="72" t="s">
        <v>46</v>
      </c>
    </row>
    <row r="11" spans="1:4" ht="58.5" customHeight="1">
      <c r="A11" s="69" t="s">
        <v>47</v>
      </c>
      <c r="B11" s="70" t="s">
        <v>63</v>
      </c>
      <c r="C11" s="70"/>
      <c r="D11" s="72" t="s">
        <v>64</v>
      </c>
    </row>
    <row r="12" spans="1:4" ht="33" customHeight="1">
      <c r="A12" s="74" t="s">
        <v>48</v>
      </c>
      <c r="B12" s="70" t="s">
        <v>49</v>
      </c>
      <c r="C12" s="70"/>
      <c r="D12" s="71"/>
    </row>
    <row r="13" spans="1:4" ht="49.5" customHeight="1">
      <c r="A13" s="69" t="s">
        <v>50</v>
      </c>
      <c r="B13" s="70" t="s">
        <v>66</v>
      </c>
      <c r="C13" s="70"/>
      <c r="D13" s="72" t="s">
        <v>65</v>
      </c>
    </row>
    <row r="14" spans="1:4" ht="18.75" customHeight="1">
      <c r="A14" s="69" t="s">
        <v>51</v>
      </c>
      <c r="B14" s="70" t="s">
        <v>52</v>
      </c>
      <c r="C14" s="70"/>
      <c r="D14" s="72" t="s">
        <v>52</v>
      </c>
    </row>
    <row r="15" spans="1:4" ht="15" customHeight="1">
      <c r="A15" s="69" t="s">
        <v>53</v>
      </c>
      <c r="B15" s="70" t="s">
        <v>54</v>
      </c>
      <c r="C15" s="70"/>
      <c r="D15" s="72" t="s">
        <v>74</v>
      </c>
    </row>
    <row r="16" ht="18" customHeight="1"/>
    <row r="17" ht="19.5" customHeight="1"/>
  </sheetData>
  <sheetProtection/>
  <mergeCells count="14">
    <mergeCell ref="B12:C12"/>
    <mergeCell ref="B14:C14"/>
    <mergeCell ref="B15:C15"/>
    <mergeCell ref="B8:C8"/>
    <mergeCell ref="B9:C9"/>
    <mergeCell ref="B10:C10"/>
    <mergeCell ref="B11:C11"/>
    <mergeCell ref="B13:C13"/>
    <mergeCell ref="B2:C2"/>
    <mergeCell ref="B3:C3"/>
    <mergeCell ref="B4:C4"/>
    <mergeCell ref="B5:C5"/>
    <mergeCell ref="B6:C6"/>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2019-01-04T08:22:23Z</cp:lastPrinted>
  <dcterms:created xsi:type="dcterms:W3CDTF">2014-02-27T06:52:53Z</dcterms:created>
  <dcterms:modified xsi:type="dcterms:W3CDTF">2023-11-24T10:25:43Z</dcterms:modified>
  <cp:category/>
  <cp:version/>
  <cp:contentType/>
  <cp:contentStatus/>
</cp:coreProperties>
</file>