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720" tabRatio="680"/>
  </bookViews>
  <sheets>
    <sheet name="Мұқаба" sheetId="30" r:id="rId1"/>
    <sheet name="Метадеректер" sheetId="20" r:id="rId2"/>
    <sheet name="Мазмұны" sheetId="11" r:id="rId3"/>
    <sheet name="1" sheetId="25" r:id="rId4"/>
    <sheet name="2" sheetId="32" r:id="rId5"/>
    <sheet name="3" sheetId="31" r:id="rId6"/>
  </sheets>
  <definedNames>
    <definedName name="_xlnm._FilterDatabase" localSheetId="3" hidden="1">'1'!#REF!</definedName>
    <definedName name="_xlnm.Print_Titles" localSheetId="5">'3'!$3:$5</definedName>
  </definedNames>
  <calcPr calcId="114210" fullCalcOnLoad="1"/>
</workbook>
</file>

<file path=xl/calcChain.xml><?xml version="1.0" encoding="utf-8"?>
<calcChain xmlns="http://schemas.openxmlformats.org/spreadsheetml/2006/main">
  <c r="E79" i="31"/>
  <c r="D79"/>
  <c r="C79"/>
  <c r="B79"/>
  <c r="E74"/>
  <c r="D74"/>
  <c r="C74"/>
  <c r="B74"/>
  <c r="E70"/>
  <c r="D70"/>
  <c r="C70"/>
  <c r="B70"/>
  <c r="E65"/>
  <c r="D65"/>
  <c r="C65"/>
  <c r="B65"/>
  <c r="E61"/>
  <c r="D61"/>
  <c r="C61"/>
  <c r="B61"/>
  <c r="E57"/>
  <c r="D57"/>
  <c r="C57"/>
  <c r="B57"/>
  <c r="E53"/>
  <c r="D53"/>
  <c r="C53"/>
  <c r="B53"/>
  <c r="E51"/>
  <c r="C51"/>
  <c r="E47"/>
  <c r="D47"/>
  <c r="C47"/>
  <c r="B47"/>
  <c r="E43"/>
  <c r="D43"/>
  <c r="C43"/>
  <c r="B43"/>
  <c r="E39"/>
  <c r="D39"/>
  <c r="C39"/>
  <c r="E35"/>
  <c r="D35"/>
  <c r="C35"/>
  <c r="B35"/>
  <c r="E30"/>
  <c r="D30"/>
  <c r="C30"/>
  <c r="B30"/>
  <c r="E26"/>
  <c r="D26"/>
  <c r="C26"/>
  <c r="B26"/>
  <c r="E22"/>
  <c r="D22"/>
  <c r="C22"/>
  <c r="B22"/>
  <c r="E18"/>
  <c r="D18"/>
  <c r="C18"/>
  <c r="B18"/>
  <c r="E15"/>
  <c r="D15"/>
  <c r="C15"/>
  <c r="E11"/>
  <c r="D11"/>
  <c r="C11"/>
  <c r="B11"/>
  <c r="E7"/>
  <c r="D7"/>
  <c r="C7"/>
  <c r="B7"/>
  <c r="C11" i="32"/>
  <c r="C10"/>
  <c r="C9"/>
  <c r="C8"/>
  <c r="B11"/>
  <c r="B10"/>
  <c r="B9"/>
  <c r="B8"/>
  <c r="B6"/>
  <c r="E11"/>
  <c r="E10"/>
  <c r="E9"/>
  <c r="E8"/>
  <c r="G11"/>
  <c r="G10"/>
  <c r="G9"/>
  <c r="G8"/>
  <c r="C11" i="25"/>
  <c r="C10"/>
  <c r="C9"/>
  <c r="B11"/>
  <c r="B10"/>
  <c r="B9"/>
  <c r="B6"/>
  <c r="G11"/>
  <c r="G10"/>
  <c r="G9"/>
  <c r="E11"/>
  <c r="E10"/>
  <c r="E9"/>
</calcChain>
</file>

<file path=xl/sharedStrings.xml><?xml version="1.0" encoding="utf-8"?>
<sst xmlns="http://schemas.openxmlformats.org/spreadsheetml/2006/main" count="245" uniqueCount="95">
  <si>
    <t>Машиналар, жабдықтар мен механизмдер; электротехникалық жабдықтар; олардың бөліктері; дыбыс жазғыш және шығарғыш аппараттар, телевизиялық бейне мен дыбысты жазуға және шығаруға арналған аппараттар, олардың бөліктері мен керек жарақтары</t>
  </si>
  <si>
    <t>Жермен жүретін көлік құралдар, ұшу аппараттары, жүзгіш құралдар және көлікке қатысты құрылғылар мен жабдықтар</t>
  </si>
  <si>
    <t>Оптикалық, фотографиялық, кинематографиялық, өлшеу, бақылау, дәл өлшеу, медициналық немесе хирургиялық құрал-саймандар мен аппараттар; барлық түрдегі: музыкалық аспаптар; олардың бөліктері мен керек-жарақтары</t>
  </si>
  <si>
    <t>Әртүрлі өнеркәсіптік тауарлар</t>
  </si>
  <si>
    <t>Армения</t>
  </si>
  <si>
    <t>Беларусь</t>
  </si>
  <si>
    <t>Экспорт</t>
  </si>
  <si>
    <t>Импорт</t>
  </si>
  <si>
    <t>2.</t>
  </si>
  <si>
    <t>мың АҚШ доллары</t>
  </si>
  <si>
    <t>Барлығы</t>
  </si>
  <si>
    <t/>
  </si>
  <si>
    <t xml:space="preserve">Барлығы                                                                                                              </t>
  </si>
  <si>
    <t xml:space="preserve">соның ішінде:                                                                                           </t>
  </si>
  <si>
    <t xml:space="preserve">Ресей                                                 </t>
  </si>
  <si>
    <t xml:space="preserve">Беларусь                                       </t>
  </si>
  <si>
    <t>Қырғызстан</t>
  </si>
  <si>
    <t xml:space="preserve">Тауар, негізгі межелі елдер атаулары                                    </t>
  </si>
  <si>
    <t>экспорт</t>
  </si>
  <si>
    <t>импорт</t>
  </si>
  <si>
    <t xml:space="preserve">Тірі жануарлар; жануарлардан алынатын өнімдер                                                                                                                                                                                                                                </t>
  </si>
  <si>
    <t>Ресей</t>
  </si>
  <si>
    <t xml:space="preserve">Өсімдіктерден алынатын өнімдер                                                                                                                                              </t>
  </si>
  <si>
    <t xml:space="preserve"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                                                                 </t>
  </si>
  <si>
    <t>Дайын тағам өнімдері; алкогольді және алкогольсіз сусындар мен сірке қышқылы; темекі және оны алмастырғыштары</t>
  </si>
  <si>
    <t>Минералдық өнімдер</t>
  </si>
  <si>
    <t>Химия және онымен байланысты өндіріс сапасының өнімдері</t>
  </si>
  <si>
    <t>Пластмассалар және олардан жасалған бұйымдар; көксағыз, резеңке және олардан жасалған бұйымдар</t>
  </si>
  <si>
    <t>Өңделмеген терілер, иленген былғары, табиғи үлбір және одан жасалған бұйымдар; ер-тұрман бұйымдары және әбзел, жол керек-жарақтары, әйел сөмкелері және ұқсас тауарлар, жануарлардың ішіктерінен жасалған бұйымдар (жібек көбелегі фибрионынан алынған талшықтан басқа)</t>
  </si>
  <si>
    <t>Сүрек  және одан жасалған бұйымдар; сүрек көмірі; тығын және одан жасалған бұйымдар; тоқу үшін сабаннан, альфадан немесе өзге де материалдардан жасалған бұйымдар; себет бұйымдары және өзге тоқылған бұйымдар</t>
  </si>
  <si>
    <t>Сүректен немесе өзге де талшықты целлюлоза материалдарынан жасалған масса, қалпына келтірілген қағаздар немесе картон (макулатура және қалдықтар); қағаз, қатырма қағаз және одан жасалған бұйымдар</t>
  </si>
  <si>
    <t>Тоқыма материалдар және тоқымдар бұйымдары</t>
  </si>
  <si>
    <t xml:space="preserve">Тастан,ғашықтан, цементтен, асбестен, слюдадан немесе ұқсас материалдардан жасалған бұйымдар; қыш бұйымдар; шыны және одан жасалған бұйымдар </t>
  </si>
  <si>
    <t>Табиғи немесе қопсытылған інжу, бағалы немесе жартылай бағалы тастар, бағалы металдар, бағалы металл жалатылған металдар және олардан жасалған бұйымдар: бижутерия; тиындар</t>
  </si>
  <si>
    <t>Бағалы емес металдар және олардан жасалған бұйымдар</t>
  </si>
  <si>
    <t xml:space="preserve">Тауар айналымы                                                                                    </t>
  </si>
  <si>
    <t>ЕАЭО елінің атауы</t>
  </si>
  <si>
    <t>барлығы</t>
  </si>
  <si>
    <t>ЕАЭО елдері бойынша жеке тауарлар экспорты мен импорты</t>
  </si>
  <si>
    <t>1.</t>
  </si>
  <si>
    <t>Сауда статистикасы басқармасы</t>
  </si>
  <si>
    <t>Мазмұны</t>
  </si>
  <si>
    <t>тауар айналымының жалпы көлеміндегі елдің үлес салмағы, пайызбен</t>
  </si>
  <si>
    <t xml:space="preserve"> </t>
  </si>
  <si>
    <t>Серия 8. Сыртқы және өзара сауда статистикасы</t>
  </si>
  <si>
    <t>3. ЕАЭО елдері бойынша жеке тауарлар экспорты мен импорты</t>
  </si>
  <si>
    <t>3.</t>
  </si>
  <si>
    <t>© Қазақстан Республикасы Стратегиялық жоспарлау және реформалар агенттігінің Ұлттық статистика бюросы</t>
  </si>
  <si>
    <t xml:space="preserve">Аяқ киімдер, бас киімдер, қолшатырлар, күннен қорғайтын шатырлар, таяқтар, таяқ-орындықтар, бишіктер, қамшылар және олардың бөліктері; өңделген қауырсындар және одан жасалған бұйымдар;жасанды гүлдер; адамның шашынан жасалған бұйымдар 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</si>
  <si>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</si>
  <si>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</si>
  <si>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</si>
  <si>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</si>
  <si>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</si>
  <si>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</si>
  <si>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</si>
  <si>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</si>
  <si>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</si>
  <si>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</si>
  <si>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</si>
  <si>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</si>
  <si>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</si>
  <si>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</si>
  <si>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</si>
  <si>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</si>
  <si>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</si>
  <si>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</si>
  <si>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1-ТС нысаны "Еуразиялық экономикалық одаққа мүше мемлекеттермен өзара тауарлар саудасы туралы есеп" (айлық)</t>
  </si>
  <si>
    <t>Метадеректер</t>
  </si>
  <si>
    <t>+7 7232 25 06 35</t>
  </si>
  <si>
    <t>Мекенжай</t>
  </si>
  <si>
    <t>070000, Өскемен қаласы, Тохтаров көшесі, 85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</si>
  <si>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</si>
  <si>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312101, 312103, 312104</t>
  </si>
  <si>
    <t>мың АҚШ доллары, тонна, қосымша өлшем бірліктер</t>
  </si>
  <si>
    <t>https://stat.gov.kz/classifiers/statistical/115/</t>
  </si>
  <si>
    <t>https://stat.gov.kz/methodology/95/</t>
  </si>
  <si>
    <t>https://stat.gov.kz/region/vko/spreadsheets/?industry=4481&amp;year=&amp;name=12888&amp;period=&amp;type=</t>
  </si>
  <si>
    <t>https://stat.gov.kz/description/</t>
  </si>
  <si>
    <t xml:space="preserve">https://stat.gov.kz/classifiers/statistical/118/ </t>
  </si>
  <si>
    <t>Жариялау күні: 15.10.2026</t>
  </si>
  <si>
    <t>Келесі жариялау күні: 16.11.2026</t>
  </si>
  <si>
    <t>1. 2026 жылғы тамыздағы ЕАЭО елдерімен өзара саудасының негізгі көрсеткіштері</t>
  </si>
  <si>
    <t>2026 жылғы тамыздағы ЕАЭО елдерімен өзара саудасының негізгі көрсеткіштері</t>
  </si>
  <si>
    <t>2. 2026 жылғы қаңтар-тамыздағы ЕАЭО елдерімен өзара саудасының негізгі көрсеткіштері</t>
  </si>
  <si>
    <t>2026 жылғы қаңтар-тамыздағы ЕАЭО елдерімен өзара саудасының негізгі көрсеткіштері</t>
  </si>
  <si>
    <t xml:space="preserve">2026 жылғы қаңтар-тамыздағы                                                                                                                                                               </t>
  </si>
  <si>
    <t xml:space="preserve">2025 жылғы қаңтар-тамыздағы                                                                                                                                                                 </t>
  </si>
  <si>
    <t>2026 жылғы 15 қазандағы</t>
  </si>
  <si>
    <t>Ускабаева Лаура</t>
  </si>
  <si>
    <t>l.uskabaeva@aspire.gov.kz</t>
  </si>
  <si>
    <t>-</t>
  </si>
  <si>
    <t>2026 жылғы қаңтар-тамыз</t>
  </si>
  <si>
    <t>ЕАЭО-қа мүше мемлекеттермен Шығыс Қазақстан облысының өзара тауарлар саудасы туралы</t>
  </si>
  <si>
    <t>№ 12-15/603-ВН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</si>
</sst>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</font>
    <font>
      <b/>
      <sz val="12"/>
      <color indexed="8"/>
      <name val="Roboto"/>
      <charset val="204"/>
    </font>
    <font>
      <u/>
      <sz val="10"/>
      <color indexed="12"/>
      <name val="Roboto"/>
      <charset val="204"/>
    </font>
    <font>
      <sz val="9"/>
      <name val="Calibri"/>
      <family val="2"/>
      <charset val="204"/>
    </font>
    <font>
      <b/>
      <sz val="11"/>
      <color indexed="8"/>
      <name val="Roboto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u/>
      <sz val="8.8000000000000007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20" fillId="0" borderId="0"/>
    <xf numFmtId="0" fontId="4" fillId="0" borderId="0"/>
  </cellStyleXfs>
  <cellXfs count="117">
    <xf numFmtId="0" fontId="0" fillId="0" borderId="0" xfId="0"/>
    <xf numFmtId="0" fontId="2" fillId="0" borderId="0" xfId="3" applyFont="1" applyAlignment="1">
      <alignment vertical="top" wrapText="1"/>
    </xf>
    <xf numFmtId="0" fontId="1" fillId="0" borderId="0" xfId="3"/>
    <xf numFmtId="0" fontId="5" fillId="0" borderId="0" xfId="3" applyFont="1" applyAlignment="1">
      <alignment horizontal="right"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3" applyFont="1" applyAlignment="1">
      <alignment vertical="top" wrapText="1"/>
    </xf>
    <xf numFmtId="0" fontId="9" fillId="0" borderId="0" xfId="0" applyFont="1"/>
    <xf numFmtId="0" fontId="10" fillId="0" borderId="0" xfId="3" applyFont="1"/>
    <xf numFmtId="0" fontId="13" fillId="0" borderId="0" xfId="3" applyFont="1" applyBorder="1" applyAlignment="1">
      <alignment horizontal="center" vertical="center"/>
    </xf>
    <xf numFmtId="0" fontId="11" fillId="0" borderId="0" xfId="3" applyFont="1" applyBorder="1" applyAlignment="1">
      <alignment horizontal="center"/>
    </xf>
    <xf numFmtId="0" fontId="11" fillId="0" borderId="0" xfId="3" applyFont="1" applyBorder="1"/>
    <xf numFmtId="0" fontId="14" fillId="0" borderId="0" xfId="3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3" applyFont="1" applyBorder="1"/>
    <xf numFmtId="0" fontId="11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left" indent="1"/>
    </xf>
    <xf numFmtId="0" fontId="7" fillId="0" borderId="0" xfId="0" applyFont="1" applyFill="1" applyAlignment="1">
      <alignment wrapText="1"/>
    </xf>
    <xf numFmtId="49" fontId="18" fillId="0" borderId="0" xfId="0" applyNumberFormat="1" applyFont="1" applyFill="1" applyAlignment="1">
      <alignment wrapText="1"/>
    </xf>
    <xf numFmtId="164" fontId="7" fillId="0" borderId="0" xfId="0" applyNumberFormat="1" applyFont="1" applyFill="1" applyAlignment="1">
      <alignment horizontal="left" vertical="center" wrapText="1"/>
    </xf>
    <xf numFmtId="0" fontId="18" fillId="0" borderId="0" xfId="0" applyNumberFormat="1" applyFont="1" applyFill="1" applyAlignment="1">
      <alignment wrapText="1"/>
    </xf>
    <xf numFmtId="49" fontId="7" fillId="0" borderId="0" xfId="0" applyNumberFormat="1" applyFont="1" applyFill="1" applyAlignment="1">
      <alignment wrapText="1"/>
    </xf>
    <xf numFmtId="164" fontId="7" fillId="0" borderId="0" xfId="0" applyNumberFormat="1" applyFont="1" applyFill="1" applyAlignment="1">
      <alignment horizontal="left" wrapText="1"/>
    </xf>
    <xf numFmtId="0" fontId="7" fillId="0" borderId="0" xfId="3" applyFont="1" applyFill="1"/>
    <xf numFmtId="0" fontId="7" fillId="0" borderId="0" xfId="0" applyFont="1" applyFill="1" applyAlignment="1">
      <alignment wrapText="1" shrinkToFi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left" wrapText="1"/>
    </xf>
    <xf numFmtId="0" fontId="18" fillId="0" borderId="3" xfId="0" applyFont="1" applyBorder="1" applyAlignment="1">
      <alignment wrapText="1"/>
    </xf>
    <xf numFmtId="0" fontId="18" fillId="2" borderId="1" xfId="8" applyFont="1" applyFill="1" applyBorder="1" applyAlignment="1">
      <alignment horizontal="center" vertical="center" wrapText="1"/>
    </xf>
    <xf numFmtId="0" fontId="18" fillId="0" borderId="1" xfId="8" applyFont="1" applyFill="1" applyBorder="1" applyAlignment="1">
      <alignment horizontal="center" vertical="center" wrapText="1"/>
    </xf>
    <xf numFmtId="0" fontId="18" fillId="2" borderId="4" xfId="8" applyFont="1" applyFill="1" applyBorder="1" applyAlignment="1">
      <alignment horizontal="center" vertical="center" wrapText="1"/>
    </xf>
    <xf numFmtId="0" fontId="18" fillId="0" borderId="5" xfId="8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indent="1"/>
    </xf>
    <xf numFmtId="164" fontId="6" fillId="0" borderId="0" xfId="0" applyNumberFormat="1" applyFont="1"/>
    <xf numFmtId="164" fontId="11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wrapText="1"/>
    </xf>
    <xf numFmtId="0" fontId="18" fillId="0" borderId="0" xfId="0" applyFont="1" applyFill="1"/>
    <xf numFmtId="49" fontId="17" fillId="0" borderId="0" xfId="0" applyNumberFormat="1" applyFont="1" applyAlignment="1">
      <alignment horizontal="lef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13" fillId="0" borderId="0" xfId="0" applyNumberFormat="1" applyFont="1"/>
    <xf numFmtId="49" fontId="11" fillId="0" borderId="0" xfId="0" applyNumberFormat="1" applyFont="1" applyAlignment="1">
      <alignment horizontal="left" vertical="center" wrapText="1"/>
    </xf>
    <xf numFmtId="165" fontId="6" fillId="0" borderId="0" xfId="0" applyNumberFormat="1" applyFont="1"/>
    <xf numFmtId="0" fontId="19" fillId="0" borderId="0" xfId="0" applyFont="1" applyFill="1"/>
    <xf numFmtId="164" fontId="7" fillId="0" borderId="6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7" fillId="0" borderId="0" xfId="7" applyFont="1" applyFill="1" applyAlignment="1">
      <alignment horizontal="left"/>
    </xf>
    <xf numFmtId="0" fontId="7" fillId="0" borderId="3" xfId="0" applyFont="1" applyBorder="1" applyAlignment="1">
      <alignment horizontal="left" indent="1"/>
    </xf>
    <xf numFmtId="164" fontId="7" fillId="0" borderId="0" xfId="0" applyNumberFormat="1" applyFont="1" applyFill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/>
    <xf numFmtId="164" fontId="7" fillId="0" borderId="3" xfId="0" applyNumberFormat="1" applyFont="1" applyFill="1" applyBorder="1" applyAlignment="1">
      <alignment horizontal="right" vertical="center" wrapText="1"/>
    </xf>
    <xf numFmtId="0" fontId="21" fillId="0" borderId="3" xfId="0" applyFont="1" applyBorder="1" applyAlignment="1">
      <alignment horizontal="left" vertical="center" wrapText="1"/>
    </xf>
    <xf numFmtId="0" fontId="6" fillId="0" borderId="0" xfId="0" applyFont="1" applyBorder="1"/>
    <xf numFmtId="164" fontId="23" fillId="0" borderId="0" xfId="0" applyNumberFormat="1" applyFont="1" applyFill="1" applyAlignment="1">
      <alignment horizontal="right" vertical="center" wrapText="1"/>
    </xf>
    <xf numFmtId="164" fontId="23" fillId="0" borderId="0" xfId="0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wrapText="1"/>
    </xf>
    <xf numFmtId="0" fontId="22" fillId="0" borderId="0" xfId="1" applyFont="1" applyAlignment="1" applyProtection="1"/>
    <xf numFmtId="49" fontId="7" fillId="0" borderId="3" xfId="0" applyNumberFormat="1" applyFont="1" applyBorder="1" applyAlignment="1">
      <alignment horizontal="left" wrapText="1" indent="1"/>
    </xf>
    <xf numFmtId="0" fontId="12" fillId="0" borderId="0" xfId="3" applyFont="1" applyFill="1"/>
    <xf numFmtId="0" fontId="24" fillId="0" borderId="0" xfId="0" applyFont="1"/>
    <xf numFmtId="164" fontId="6" fillId="0" borderId="0" xfId="0" applyNumberFormat="1" applyFont="1" applyBorder="1"/>
    <xf numFmtId="164" fontId="7" fillId="0" borderId="0" xfId="0" applyNumberFormat="1" applyFont="1" applyFill="1" applyAlignment="1">
      <alignment horizontal="left" wrapText="1" indent="1"/>
    </xf>
    <xf numFmtId="165" fontId="7" fillId="0" borderId="0" xfId="0" applyNumberFormat="1" applyFont="1" applyFill="1" applyAlignment="1">
      <alignment horizontal="right"/>
    </xf>
    <xf numFmtId="164" fontId="23" fillId="0" borderId="8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17" fillId="0" borderId="1" xfId="4" applyFont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0" fontId="17" fillId="0" borderId="1" xfId="4" applyFont="1" applyBorder="1" applyAlignment="1">
      <alignment horizontal="left" wrapText="1"/>
    </xf>
    <xf numFmtId="0" fontId="17" fillId="0" borderId="1" xfId="0" applyFont="1" applyBorder="1"/>
    <xf numFmtId="0" fontId="17" fillId="0" borderId="1" xfId="4" applyFont="1" applyFill="1" applyBorder="1" applyAlignment="1">
      <alignment horizontal="left"/>
    </xf>
    <xf numFmtId="0" fontId="11" fillId="0" borderId="1" xfId="0" applyFont="1" applyBorder="1" applyAlignment="1">
      <alignment wrapText="1"/>
    </xf>
    <xf numFmtId="0" fontId="15" fillId="0" borderId="0" xfId="3" applyFont="1" applyBorder="1" applyAlignment="1">
      <alignment horizontal="center"/>
    </xf>
    <xf numFmtId="49" fontId="7" fillId="0" borderId="6" xfId="0" applyNumberFormat="1" applyFont="1" applyBorder="1" applyAlignment="1">
      <alignment wrapText="1"/>
    </xf>
    <xf numFmtId="0" fontId="12" fillId="0" borderId="0" xfId="0" applyFont="1" applyFill="1"/>
    <xf numFmtId="14" fontId="7" fillId="0" borderId="0" xfId="7" applyNumberFormat="1" applyFont="1" applyFill="1" applyBorder="1" applyAlignment="1">
      <alignment horizontal="left"/>
    </xf>
    <xf numFmtId="164" fontId="25" fillId="0" borderId="0" xfId="0" applyNumberFormat="1" applyFont="1" applyAlignment="1">
      <alignment horizontal="right" vertical="center" wrapText="1"/>
    </xf>
    <xf numFmtId="164" fontId="26" fillId="0" borderId="0" xfId="0" applyNumberFormat="1" applyFont="1" applyAlignment="1">
      <alignment horizontal="right" vertical="center" wrapText="1"/>
    </xf>
    <xf numFmtId="0" fontId="11" fillId="0" borderId="1" xfId="0" applyFont="1" applyBorder="1" applyAlignment="1"/>
    <xf numFmtId="49" fontId="11" fillId="0" borderId="1" xfId="4" applyNumberFormat="1" applyFont="1" applyFill="1" applyBorder="1" applyAlignment="1">
      <alignment wrapText="1"/>
    </xf>
    <xf numFmtId="0" fontId="28" fillId="0" borderId="1" xfId="5" applyFont="1" applyBorder="1" applyAlignment="1">
      <alignment vertical="top" wrapText="1"/>
    </xf>
    <xf numFmtId="0" fontId="29" fillId="0" borderId="1" xfId="4" applyFont="1" applyBorder="1"/>
    <xf numFmtId="0" fontId="28" fillId="0" borderId="1" xfId="0" applyFont="1" applyBorder="1" applyAlignment="1">
      <alignment wrapText="1"/>
    </xf>
    <xf numFmtId="0" fontId="31" fillId="0" borderId="0" xfId="1" applyAlignment="1" applyProtection="1"/>
    <xf numFmtId="0" fontId="30" fillId="0" borderId="1" xfId="1" applyFont="1" applyBorder="1" applyAlignment="1" applyProtection="1"/>
    <xf numFmtId="0" fontId="30" fillId="0" borderId="1" xfId="1" applyFont="1" applyBorder="1" applyAlignment="1" applyProtection="1">
      <alignment vertical="center" wrapText="1"/>
    </xf>
    <xf numFmtId="0" fontId="31" fillId="0" borderId="1" xfId="1" applyBorder="1" applyAlignment="1" applyProtection="1"/>
    <xf numFmtId="164" fontId="18" fillId="0" borderId="0" xfId="0" applyNumberFormat="1" applyFont="1"/>
    <xf numFmtId="0" fontId="5" fillId="0" borderId="0" xfId="3" applyFont="1" applyAlignment="1">
      <alignment horizontal="left" vertical="center" wrapText="1"/>
    </xf>
    <xf numFmtId="0" fontId="8" fillId="2" borderId="0" xfId="3" applyFont="1" applyFill="1" applyAlignment="1">
      <alignment horizontal="left" vertical="top" wrapText="1"/>
    </xf>
    <xf numFmtId="0" fontId="6" fillId="0" borderId="0" xfId="0" applyFont="1"/>
    <xf numFmtId="0" fontId="5" fillId="0" borderId="0" xfId="3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5" fillId="0" borderId="0" xfId="0" applyFont="1" applyAlignment="1">
      <alignment horizontal="center" wrapText="1"/>
    </xf>
    <xf numFmtId="0" fontId="18" fillId="0" borderId="3" xfId="0" applyFont="1" applyBorder="1" applyAlignment="1">
      <alignment horizontal="right" wrapText="1"/>
    </xf>
    <xf numFmtId="0" fontId="18" fillId="0" borderId="9" xfId="8" applyFont="1" applyFill="1" applyBorder="1" applyAlignment="1">
      <alignment horizontal="center" vertical="center" wrapText="1"/>
    </xf>
    <xf numFmtId="0" fontId="18" fillId="0" borderId="8" xfId="8" applyFont="1" applyFill="1" applyBorder="1" applyAlignment="1">
      <alignment horizontal="center" vertical="center" wrapText="1"/>
    </xf>
    <xf numFmtId="0" fontId="18" fillId="2" borderId="10" xfId="8" applyFont="1" applyFill="1" applyBorder="1" applyAlignment="1">
      <alignment horizontal="center" vertical="center" wrapText="1"/>
    </xf>
    <xf numFmtId="0" fontId="18" fillId="2" borderId="1" xfId="8" applyFont="1" applyFill="1" applyBorder="1" applyAlignment="1">
      <alignment horizontal="center" vertical="center" wrapText="1"/>
    </xf>
    <xf numFmtId="0" fontId="18" fillId="2" borderId="2" xfId="8" applyFont="1" applyFill="1" applyBorder="1" applyAlignment="1">
      <alignment horizontal="center" vertical="center" wrapText="1"/>
    </xf>
    <xf numFmtId="0" fontId="18" fillId="2" borderId="11" xfId="8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2_3" xfId="6"/>
    <cellStyle name="Обычный_58" xfId="7"/>
    <cellStyle name="Обычный_Лист1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3</xdr:col>
      <xdr:colOff>123825</xdr:colOff>
      <xdr:row>3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9525"/>
          <a:ext cx="194310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4</xdr:col>
      <xdr:colOff>523875</xdr:colOff>
      <xdr:row>4</xdr:row>
      <xdr:rowOff>19050</xdr:rowOff>
    </xdr:to>
    <xdr:pic>
      <xdr:nvPicPr>
        <xdr:cNvPr id="1026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" y="9525"/>
          <a:ext cx="29527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description/" TargetMode="External"/><Relationship Id="rId1" Type="http://schemas.openxmlformats.org/officeDocument/2006/relationships/hyperlink" Target="https://stat.gov.kz/classifiers/statistical/115/" TargetMode="External"/><Relationship Id="rId6" Type="http://schemas.openxmlformats.org/officeDocument/2006/relationships/hyperlink" Target="mailto:l.uskabaeva@aspire.gov.kz" TargetMode="External"/><Relationship Id="rId5" Type="http://schemas.openxmlformats.org/officeDocument/2006/relationships/hyperlink" Target="https://stat.gov.kz/methodology/95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A13" sqref="A13:F14"/>
    </sheetView>
  </sheetViews>
  <sheetFormatPr defaultRowHeight="15"/>
  <cols>
    <col min="5" max="5" width="14.5703125" customWidth="1"/>
    <col min="6" max="6" width="48.7109375" customWidth="1"/>
    <col min="8" max="8" width="8.85546875" customWidth="1"/>
  </cols>
  <sheetData>
    <row r="1" spans="1:7" ht="17.25" customHeight="1"/>
    <row r="2" spans="1:7" ht="17.25" customHeight="1"/>
    <row r="3" spans="1:7" ht="17.25" customHeight="1"/>
    <row r="4" spans="1:7" ht="17.25" customHeight="1"/>
    <row r="5" spans="1:7" ht="17.25" customHeight="1">
      <c r="A5" s="1"/>
      <c r="B5" s="1"/>
      <c r="C5" s="1"/>
      <c r="D5" s="1"/>
      <c r="E5" s="1"/>
      <c r="F5" s="1"/>
      <c r="G5" s="1"/>
    </row>
    <row r="6" spans="1:7" ht="17.25" customHeight="1">
      <c r="A6" s="1"/>
      <c r="B6" s="1"/>
      <c r="C6" s="1"/>
      <c r="D6" s="1"/>
      <c r="E6" s="1"/>
      <c r="F6" s="1"/>
      <c r="G6" s="1"/>
    </row>
    <row r="7" spans="1:7" ht="17.25" customHeight="1">
      <c r="A7" s="1"/>
      <c r="B7" s="1"/>
      <c r="C7" s="1"/>
      <c r="D7" s="1"/>
      <c r="E7" s="1"/>
      <c r="F7" s="1"/>
      <c r="G7" s="1"/>
    </row>
    <row r="8" spans="1:7" s="4" customFormat="1" ht="18.75" customHeight="1">
      <c r="A8" s="103" t="s">
        <v>80</v>
      </c>
      <c r="B8" s="103"/>
      <c r="C8" s="103"/>
      <c r="D8" s="103"/>
      <c r="E8" s="103"/>
      <c r="F8" s="103"/>
      <c r="G8" s="103"/>
    </row>
    <row r="9" spans="1:7" s="4" customFormat="1" ht="22.5" customHeight="1">
      <c r="A9" s="103" t="s">
        <v>81</v>
      </c>
      <c r="B9" s="103"/>
      <c r="C9" s="103"/>
      <c r="D9" s="103"/>
      <c r="E9" s="103"/>
      <c r="F9" s="103"/>
      <c r="G9" s="103"/>
    </row>
    <row r="10" spans="1:7" s="4" customFormat="1" ht="18">
      <c r="A10" s="6"/>
      <c r="B10" s="6"/>
      <c r="C10" s="6"/>
      <c r="D10" s="6"/>
      <c r="E10" s="3"/>
      <c r="F10" s="5"/>
      <c r="G10" s="5"/>
    </row>
    <row r="11" spans="1:7" s="4" customFormat="1" ht="18">
      <c r="A11" s="6"/>
      <c r="B11" s="6"/>
      <c r="C11" s="6"/>
      <c r="D11" s="6"/>
      <c r="E11" s="3"/>
      <c r="F11" s="5"/>
      <c r="G11" s="5"/>
    </row>
    <row r="12" spans="1:7" s="4" customFormat="1" ht="18">
      <c r="A12" s="6"/>
      <c r="B12" s="6"/>
      <c r="C12" s="6"/>
      <c r="D12" s="6"/>
      <c r="E12" s="3"/>
      <c r="F12" s="5"/>
      <c r="G12" s="5"/>
    </row>
    <row r="13" spans="1:7" s="4" customFormat="1" ht="14.25">
      <c r="A13" s="101" t="s">
        <v>93</v>
      </c>
      <c r="B13" s="102"/>
      <c r="C13" s="102"/>
      <c r="D13" s="102"/>
      <c r="E13" s="102"/>
      <c r="F13" s="102"/>
      <c r="G13" s="7"/>
    </row>
    <row r="14" spans="1:7" s="4" customFormat="1" ht="50.25" customHeight="1">
      <c r="A14" s="102"/>
      <c r="B14" s="102"/>
      <c r="C14" s="102"/>
      <c r="D14" s="102"/>
      <c r="E14" s="102"/>
      <c r="F14" s="102"/>
      <c r="G14" s="7"/>
    </row>
    <row r="15" spans="1:7" s="4" customFormat="1" ht="18" hidden="1">
      <c r="A15" s="8"/>
    </row>
    <row r="16" spans="1:7" s="4" customFormat="1" ht="36.75" customHeight="1">
      <c r="A16" s="8" t="s">
        <v>92</v>
      </c>
    </row>
    <row r="17" spans="1:6" s="4" customFormat="1" ht="18">
      <c r="A17" s="8"/>
    </row>
    <row r="18" spans="1:6" s="4" customFormat="1" ht="18">
      <c r="A18" s="8"/>
    </row>
    <row r="19" spans="1:6" s="4" customFormat="1" ht="18">
      <c r="A19" s="8"/>
    </row>
    <row r="20" spans="1:6" s="71" customFormat="1" ht="18.75" customHeight="1">
      <c r="A20" s="100" t="s">
        <v>44</v>
      </c>
      <c r="B20" s="100"/>
      <c r="C20" s="100"/>
      <c r="D20" s="100"/>
      <c r="E20" s="100"/>
      <c r="F20" s="100"/>
    </row>
    <row r="21" spans="1:6" s="4" customFormat="1" ht="14.25"/>
  </sheetData>
  <mergeCells count="4">
    <mergeCell ref="A20:F20"/>
    <mergeCell ref="A13:F14"/>
    <mergeCell ref="A8:G8"/>
    <mergeCell ref="A9:G9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34"/>
  <sheetViews>
    <sheetView zoomScaleSheetLayoutView="100" workbookViewId="0">
      <selection activeCell="C16" sqref="C16"/>
    </sheetView>
  </sheetViews>
  <sheetFormatPr defaultRowHeight="12.75"/>
  <cols>
    <col min="1" max="1" width="5.5703125" style="2" customWidth="1"/>
    <col min="2" max="2" width="40.28515625" style="16" customWidth="1"/>
    <col min="3" max="3" width="61.140625" style="2" customWidth="1"/>
    <col min="4" max="16384" width="9.140625" style="2"/>
  </cols>
  <sheetData>
    <row r="2" spans="2:3">
      <c r="B2" s="78" t="s">
        <v>49</v>
      </c>
      <c r="C2" s="79" t="s">
        <v>73</v>
      </c>
    </row>
    <row r="3" spans="2:3" ht="25.5">
      <c r="B3" s="80" t="s">
        <v>50</v>
      </c>
      <c r="C3" s="96" t="s">
        <v>79</v>
      </c>
    </row>
    <row r="4" spans="2:3" ht="14.25" customHeight="1">
      <c r="B4" s="78" t="s">
        <v>51</v>
      </c>
      <c r="C4" s="79" t="s">
        <v>74</v>
      </c>
    </row>
    <row r="5" spans="2:3" ht="24.75" customHeight="1">
      <c r="B5" s="80" t="s">
        <v>52</v>
      </c>
      <c r="C5" s="96" t="s">
        <v>75</v>
      </c>
    </row>
    <row r="6" spans="2:3" ht="51.75" customHeight="1">
      <c r="B6" s="78" t="s">
        <v>53</v>
      </c>
      <c r="C6" s="92" t="s">
        <v>72</v>
      </c>
    </row>
    <row r="7" spans="2:3">
      <c r="B7" s="78" t="s">
        <v>54</v>
      </c>
      <c r="C7" s="96" t="s">
        <v>76</v>
      </c>
    </row>
    <row r="8" spans="2:3" ht="27.75" customHeight="1">
      <c r="B8" s="78" t="s">
        <v>55</v>
      </c>
      <c r="C8" s="79" t="s">
        <v>67</v>
      </c>
    </row>
    <row r="9" spans="2:3">
      <c r="B9" s="78" t="s">
        <v>56</v>
      </c>
      <c r="C9" s="96" t="s">
        <v>75</v>
      </c>
    </row>
    <row r="10" spans="2:3">
      <c r="B10" s="78" t="s">
        <v>57</v>
      </c>
      <c r="C10" s="93"/>
    </row>
    <row r="11" spans="2:3" ht="30" customHeight="1">
      <c r="B11" s="78" t="s">
        <v>58</v>
      </c>
      <c r="C11" s="97" t="s">
        <v>77</v>
      </c>
    </row>
    <row r="12" spans="2:3" ht="75" customHeight="1">
      <c r="B12" s="81" t="s">
        <v>59</v>
      </c>
      <c r="C12" s="94" t="s">
        <v>60</v>
      </c>
    </row>
    <row r="13" spans="2:3">
      <c r="B13" s="78" t="s">
        <v>61</v>
      </c>
      <c r="C13" s="90" t="s">
        <v>40</v>
      </c>
    </row>
    <row r="14" spans="2:3">
      <c r="B14" s="78" t="s">
        <v>62</v>
      </c>
      <c r="C14" s="83" t="s">
        <v>89</v>
      </c>
    </row>
    <row r="15" spans="2:3">
      <c r="B15" s="78" t="s">
        <v>63</v>
      </c>
      <c r="C15" s="91" t="s">
        <v>69</v>
      </c>
    </row>
    <row r="16" spans="2:3">
      <c r="B16" s="78" t="s">
        <v>64</v>
      </c>
      <c r="C16" s="98" t="s">
        <v>90</v>
      </c>
    </row>
    <row r="17" spans="2:4">
      <c r="B17" s="78" t="s">
        <v>70</v>
      </c>
      <c r="C17" s="79" t="s">
        <v>71</v>
      </c>
    </row>
    <row r="18" spans="2:4">
      <c r="B18" s="82" t="s">
        <v>65</v>
      </c>
      <c r="C18" s="79">
        <v>1446</v>
      </c>
    </row>
    <row r="19" spans="2:4">
      <c r="B19" s="78" t="s">
        <v>66</v>
      </c>
      <c r="C19" s="96" t="s">
        <v>78</v>
      </c>
      <c r="D19" s="95"/>
    </row>
    <row r="34" ht="15" customHeight="1"/>
  </sheetData>
  <phoneticPr fontId="2" type="noConversion"/>
  <hyperlinks>
    <hyperlink ref="C5" r:id="rId1"/>
    <hyperlink ref="C19" r:id="rId2"/>
    <hyperlink ref="C3" r:id="rId3"/>
    <hyperlink ref="C9" r:id="rId4"/>
    <hyperlink ref="C7" r:id="rId5"/>
    <hyperlink ref="C16" r:id="rId6"/>
  </hyperlinks>
  <pageMargins left="0.78740157480314965" right="0.39370078740157483" top="0.39370078740157483" bottom="0.39370078740157483" header="0" footer="0"/>
  <pageSetup paperSize="9" firstPageNumber="2" orientation="landscape" useFirstPageNumber="1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7"/>
  <sheetViews>
    <sheetView workbookViewId="0">
      <selection activeCell="B2" sqref="B2"/>
    </sheetView>
  </sheetViews>
  <sheetFormatPr defaultColWidth="118.7109375" defaultRowHeight="12.75"/>
  <cols>
    <col min="1" max="1" width="6.28515625" style="9" customWidth="1"/>
    <col min="2" max="2" width="96.5703125" style="15" customWidth="1"/>
    <col min="3" max="3" width="9.140625" style="10" customWidth="1"/>
    <col min="4" max="254" width="9.140625" style="11" customWidth="1"/>
    <col min="255" max="255" width="7.42578125" style="11" customWidth="1"/>
    <col min="256" max="16384" width="118.7109375" style="11"/>
  </cols>
  <sheetData>
    <row r="2" spans="1:3">
      <c r="B2" s="84" t="s">
        <v>41</v>
      </c>
    </row>
    <row r="3" spans="1:3">
      <c r="B3" s="12"/>
    </row>
    <row r="4" spans="1:3" ht="14.25" customHeight="1">
      <c r="A4" s="104" t="s">
        <v>68</v>
      </c>
      <c r="B4" s="104"/>
      <c r="C4" s="13"/>
    </row>
    <row r="5" spans="1:3" ht="19.5" customHeight="1">
      <c r="A5" s="68" t="s">
        <v>39</v>
      </c>
      <c r="B5" s="68" t="s">
        <v>83</v>
      </c>
      <c r="C5" s="14"/>
    </row>
    <row r="6" spans="1:3" ht="18" customHeight="1">
      <c r="A6" s="68" t="s">
        <v>8</v>
      </c>
      <c r="B6" s="68" t="s">
        <v>85</v>
      </c>
      <c r="C6" s="14"/>
    </row>
    <row r="7" spans="1:3" ht="15.75" customHeight="1">
      <c r="A7" s="68" t="s">
        <v>46</v>
      </c>
      <c r="B7" s="68" t="s">
        <v>38</v>
      </c>
      <c r="C7" s="14"/>
    </row>
  </sheetData>
  <mergeCells count="1">
    <mergeCell ref="A4:B4"/>
  </mergeCells>
  <phoneticPr fontId="2" type="noConversion"/>
  <hyperlinks>
    <hyperlink ref="B5" location="'1'!A1" display="2022 жылғы қазандағы ЕАЭО елдерімен өзара саудасының негізгі көрсеткіштері"/>
    <hyperlink ref="B6" location="'2'!A1" display="2026 жылғы қаңтар-ақпандағы ЕАЭО елдерімен өзара саудасының негізгі көрсеткіштері"/>
    <hyperlink ref="B7" location="'3'!A1" display="ЕАЭО елдері бойынша жеке тауарлар экспорты мен импорты"/>
  </hyperlinks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1498"/>
  <sheetViews>
    <sheetView workbookViewId="0">
      <selection sqref="A1:G1"/>
    </sheetView>
  </sheetViews>
  <sheetFormatPr defaultRowHeight="14.25"/>
  <cols>
    <col min="1" max="1" width="30.42578125" style="4" customWidth="1"/>
    <col min="2" max="2" width="14.7109375" style="4" customWidth="1"/>
    <col min="3" max="3" width="16.7109375" style="4" customWidth="1"/>
    <col min="4" max="4" width="14.7109375" style="4" customWidth="1"/>
    <col min="5" max="5" width="18.42578125" style="4" customWidth="1"/>
    <col min="6" max="6" width="14.5703125" style="4" customWidth="1"/>
    <col min="7" max="7" width="18.140625" style="4" customWidth="1"/>
    <col min="8" max="9" width="9.140625" style="4"/>
    <col min="10" max="16384" width="9.140625" style="48"/>
  </cols>
  <sheetData>
    <row r="1" spans="1:14" ht="15.75" customHeight="1">
      <c r="A1" s="105" t="s">
        <v>82</v>
      </c>
      <c r="B1" s="105"/>
      <c r="C1" s="105"/>
      <c r="D1" s="105"/>
      <c r="E1" s="105"/>
      <c r="F1" s="105"/>
      <c r="G1" s="105"/>
      <c r="H1" s="47"/>
      <c r="I1" s="47"/>
    </row>
    <row r="2" spans="1:14" ht="11.25" customHeight="1">
      <c r="A2" s="35"/>
      <c r="B2" s="35"/>
      <c r="C2" s="35"/>
      <c r="D2" s="35"/>
      <c r="E2" s="35"/>
      <c r="F2" s="35"/>
      <c r="G2" s="35"/>
      <c r="H2" s="47"/>
      <c r="I2" s="47"/>
    </row>
    <row r="3" spans="1:14" ht="11.25" customHeight="1">
      <c r="A3" s="36"/>
      <c r="B3" s="37"/>
      <c r="C3" s="37" t="s">
        <v>11</v>
      </c>
      <c r="D3" s="37" t="s">
        <v>11</v>
      </c>
      <c r="E3" s="37" t="s">
        <v>11</v>
      </c>
      <c r="F3" s="106" t="s">
        <v>9</v>
      </c>
      <c r="G3" s="106"/>
      <c r="H3" s="47"/>
      <c r="I3" s="47"/>
    </row>
    <row r="4" spans="1:14">
      <c r="A4" s="107" t="s">
        <v>36</v>
      </c>
      <c r="B4" s="109" t="s">
        <v>35</v>
      </c>
      <c r="C4" s="110"/>
      <c r="D4" s="110" t="s">
        <v>6</v>
      </c>
      <c r="E4" s="111"/>
      <c r="F4" s="111" t="s">
        <v>7</v>
      </c>
      <c r="G4" s="112"/>
    </row>
    <row r="5" spans="1:14" ht="45">
      <c r="A5" s="108"/>
      <c r="B5" s="38" t="s">
        <v>37</v>
      </c>
      <c r="C5" s="39" t="s">
        <v>42</v>
      </c>
      <c r="D5" s="38" t="s">
        <v>37</v>
      </c>
      <c r="E5" s="39" t="s">
        <v>42</v>
      </c>
      <c r="F5" s="40" t="s">
        <v>37</v>
      </c>
      <c r="G5" s="41" t="s">
        <v>42</v>
      </c>
    </row>
    <row r="6" spans="1:14">
      <c r="A6" s="85" t="s">
        <v>12</v>
      </c>
      <c r="B6" s="55">
        <f>D6+F6</f>
        <v>236627.01485000001</v>
      </c>
      <c r="C6" s="55">
        <v>100</v>
      </c>
      <c r="D6" s="55">
        <v>55415.211940000001</v>
      </c>
      <c r="E6" s="55">
        <v>100</v>
      </c>
      <c r="F6" s="55">
        <v>181211.80291</v>
      </c>
      <c r="G6" s="55">
        <v>100</v>
      </c>
      <c r="I6" s="45"/>
      <c r="J6" s="88"/>
      <c r="L6" s="88"/>
    </row>
    <row r="7" spans="1:14">
      <c r="A7" s="42" t="s">
        <v>13</v>
      </c>
      <c r="B7" s="43"/>
      <c r="C7" s="43"/>
      <c r="D7" s="43"/>
      <c r="E7" s="43"/>
      <c r="F7" s="43"/>
      <c r="G7" s="43"/>
      <c r="J7" s="89"/>
      <c r="L7" s="89"/>
    </row>
    <row r="8" spans="1:14" s="30" customFormat="1">
      <c r="A8" s="42" t="s">
        <v>4</v>
      </c>
      <c r="B8" s="43" t="s">
        <v>91</v>
      </c>
      <c r="C8" s="43" t="s">
        <v>91</v>
      </c>
      <c r="D8" s="43" t="s">
        <v>91</v>
      </c>
      <c r="E8" s="43" t="s">
        <v>91</v>
      </c>
      <c r="F8" s="43" t="s">
        <v>91</v>
      </c>
      <c r="G8" s="43" t="s">
        <v>91</v>
      </c>
      <c r="H8" s="4"/>
      <c r="I8" s="4"/>
      <c r="J8" s="89"/>
      <c r="K8" s="4"/>
      <c r="L8" s="89"/>
      <c r="M8" s="4"/>
      <c r="N8" s="4"/>
    </row>
    <row r="9" spans="1:14">
      <c r="A9" s="44" t="s">
        <v>14</v>
      </c>
      <c r="B9" s="43">
        <f>D9+F9</f>
        <v>195467.54392000003</v>
      </c>
      <c r="C9" s="43">
        <f>B9/B6*100</f>
        <v>82.605759973732788</v>
      </c>
      <c r="D9" s="43">
        <v>35450.512759999998</v>
      </c>
      <c r="E9" s="43">
        <f>D9/D6*100</f>
        <v>63.972529417343949</v>
      </c>
      <c r="F9" s="43">
        <v>160017.03116000001</v>
      </c>
      <c r="G9" s="43">
        <f>F9/F6*100</f>
        <v>88.303867954712373</v>
      </c>
      <c r="J9" s="89"/>
      <c r="L9" s="89"/>
    </row>
    <row r="10" spans="1:14">
      <c r="A10" s="44" t="s">
        <v>15</v>
      </c>
      <c r="B10" s="43">
        <f>D10+F10</f>
        <v>1515.56673</v>
      </c>
      <c r="C10" s="43">
        <f>B10/B6*10</f>
        <v>6.4048761759545131E-2</v>
      </c>
      <c r="D10" s="43">
        <v>1047.9822799999999</v>
      </c>
      <c r="E10" s="43">
        <f>D10/D6*100</f>
        <v>1.8911454875146689</v>
      </c>
      <c r="F10" s="43">
        <v>467.58445</v>
      </c>
      <c r="G10" s="43">
        <f>F10/F6*100</f>
        <v>0.25803200591311859</v>
      </c>
      <c r="J10" s="89"/>
      <c r="L10" s="89"/>
    </row>
    <row r="11" spans="1:14">
      <c r="A11" s="58" t="s">
        <v>16</v>
      </c>
      <c r="B11" s="56">
        <f>D11+F11</f>
        <v>39643.904200000004</v>
      </c>
      <c r="C11" s="56">
        <f>B11/B6*100</f>
        <v>16.75375240867178</v>
      </c>
      <c r="D11" s="56">
        <v>18916.716899999999</v>
      </c>
      <c r="E11" s="56">
        <f>D11/D6*100</f>
        <v>34.136325095141373</v>
      </c>
      <c r="F11" s="56">
        <v>20727.187300000001</v>
      </c>
      <c r="G11" s="56">
        <f>F11/F6*100</f>
        <v>11.438100039374529</v>
      </c>
    </row>
    <row r="12" spans="1:14">
      <c r="A12" s="49"/>
      <c r="B12" s="50"/>
      <c r="C12" s="45"/>
      <c r="D12" s="51"/>
      <c r="E12" s="51"/>
      <c r="F12" s="51"/>
      <c r="G12" s="51"/>
    </row>
    <row r="13" spans="1:14">
      <c r="A13" s="49"/>
      <c r="B13" s="50"/>
      <c r="C13" s="50"/>
      <c r="D13" s="51"/>
      <c r="E13" s="51"/>
      <c r="F13" s="51"/>
      <c r="G13" s="51"/>
    </row>
    <row r="14" spans="1:14">
      <c r="A14" s="49"/>
      <c r="B14" s="50"/>
      <c r="C14" s="50"/>
      <c r="D14" s="51"/>
    </row>
    <row r="15" spans="1:14">
      <c r="A15" s="52"/>
      <c r="B15" s="46"/>
      <c r="C15" s="46"/>
      <c r="D15" s="51"/>
      <c r="F15" s="45"/>
    </row>
    <row r="16" spans="1:14">
      <c r="A16" s="52"/>
      <c r="B16" s="46"/>
      <c r="C16" s="46"/>
      <c r="D16" s="51"/>
    </row>
    <row r="17" spans="1:5">
      <c r="A17" s="52"/>
      <c r="B17" s="46"/>
      <c r="C17" s="46"/>
      <c r="D17" s="51"/>
      <c r="E17" s="53"/>
    </row>
    <row r="1498" spans="1:9" s="54" customFormat="1">
      <c r="A1498" s="4"/>
      <c r="B1498" s="4"/>
      <c r="C1498" s="4"/>
      <c r="D1498" s="4"/>
      <c r="E1498" s="4"/>
      <c r="F1498" s="4"/>
      <c r="G1498" s="4"/>
      <c r="H1498" s="4"/>
      <c r="I1498" s="4"/>
    </row>
  </sheetData>
  <mergeCells count="6">
    <mergeCell ref="A1:G1"/>
    <mergeCell ref="F3:G3"/>
    <mergeCell ref="A4:A5"/>
    <mergeCell ref="B4:C4"/>
    <mergeCell ref="D4:E4"/>
    <mergeCell ref="F4:G4"/>
  </mergeCells>
  <phoneticPr fontId="2" type="noConversion"/>
  <pageMargins left="0.78740157480314965" right="0.39370078740157483" top="0.75590551181102361" bottom="0.78740157480314965" header="0.19685039370078741" footer="0.19685039370078741"/>
  <pageSetup paperSize="9" firstPageNumber="5" orientation="landscape" useFirstPageNumber="1" r:id="rId1"/>
  <headerFooter>
    <oddFooter>&amp;R&amp;"Times New Roman,полужирный"&amp;9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sqref="A1:G1"/>
    </sheetView>
  </sheetViews>
  <sheetFormatPr defaultRowHeight="14.25"/>
  <cols>
    <col min="1" max="1" width="22.85546875" style="4" customWidth="1"/>
    <col min="2" max="2" width="15.85546875" style="4" customWidth="1"/>
    <col min="3" max="3" width="18.28515625" style="4" customWidth="1"/>
    <col min="4" max="4" width="15.5703125" style="4" customWidth="1"/>
    <col min="5" max="5" width="18.42578125" style="4" customWidth="1"/>
    <col min="6" max="6" width="16.7109375" style="4" customWidth="1"/>
    <col min="7" max="7" width="19.28515625" style="4" customWidth="1"/>
    <col min="8" max="14" width="9.140625" style="4"/>
    <col min="15" max="16384" width="9.140625" style="30"/>
  </cols>
  <sheetData>
    <row r="1" spans="1:14">
      <c r="A1" s="105" t="s">
        <v>84</v>
      </c>
      <c r="B1" s="105"/>
      <c r="C1" s="105"/>
      <c r="D1" s="105"/>
      <c r="E1" s="105"/>
      <c r="F1" s="105"/>
      <c r="G1" s="105"/>
    </row>
    <row r="2" spans="1:14" ht="11.25" customHeight="1"/>
    <row r="3" spans="1:14">
      <c r="A3" s="36"/>
      <c r="B3" s="37"/>
      <c r="C3" s="37" t="s">
        <v>11</v>
      </c>
      <c r="D3" s="37" t="s">
        <v>11</v>
      </c>
      <c r="E3" s="37" t="s">
        <v>11</v>
      </c>
      <c r="F3" s="106" t="s">
        <v>9</v>
      </c>
      <c r="G3" s="106"/>
    </row>
    <row r="4" spans="1:14">
      <c r="A4" s="107" t="s">
        <v>36</v>
      </c>
      <c r="B4" s="109" t="s">
        <v>35</v>
      </c>
      <c r="C4" s="110"/>
      <c r="D4" s="110" t="s">
        <v>6</v>
      </c>
      <c r="E4" s="111"/>
      <c r="F4" s="111" t="s">
        <v>7</v>
      </c>
      <c r="G4" s="112"/>
    </row>
    <row r="5" spans="1:14" ht="45">
      <c r="A5" s="108"/>
      <c r="B5" s="38" t="s">
        <v>37</v>
      </c>
      <c r="C5" s="39" t="s">
        <v>42</v>
      </c>
      <c r="D5" s="38" t="s">
        <v>37</v>
      </c>
      <c r="E5" s="39" t="s">
        <v>42</v>
      </c>
      <c r="F5" s="40" t="s">
        <v>37</v>
      </c>
      <c r="G5" s="41" t="s">
        <v>42</v>
      </c>
    </row>
    <row r="6" spans="1:14">
      <c r="A6" s="85" t="s">
        <v>12</v>
      </c>
      <c r="B6" s="55">
        <f>D6+F6</f>
        <v>1615771.7511100001</v>
      </c>
      <c r="C6" s="55">
        <v>100</v>
      </c>
      <c r="D6" s="99">
        <v>525171.38468000002</v>
      </c>
      <c r="E6" s="55">
        <v>100</v>
      </c>
      <c r="F6" s="55">
        <v>1090600.3664299999</v>
      </c>
      <c r="G6" s="55">
        <v>100</v>
      </c>
      <c r="J6" s="88"/>
      <c r="L6" s="88"/>
    </row>
    <row r="7" spans="1:14">
      <c r="A7" s="42" t="s">
        <v>13</v>
      </c>
      <c r="B7" s="43"/>
      <c r="C7" s="43"/>
      <c r="D7" s="43"/>
      <c r="E7" s="43"/>
      <c r="F7" s="43"/>
      <c r="G7" s="43"/>
      <c r="J7" s="89"/>
      <c r="L7" s="89"/>
    </row>
    <row r="8" spans="1:14">
      <c r="A8" s="42" t="s">
        <v>4</v>
      </c>
      <c r="B8" s="43">
        <f>D8+F8</f>
        <v>15.17179</v>
      </c>
      <c r="C8" s="43">
        <f>B8/B6*100</f>
        <v>9.3898101570208229E-4</v>
      </c>
      <c r="D8" s="43">
        <v>15.16179</v>
      </c>
      <c r="E8" s="43">
        <f>D8/D6*100</f>
        <v>2.8870175417570502E-3</v>
      </c>
      <c r="F8" s="43">
        <v>0.01</v>
      </c>
      <c r="G8" s="43">
        <f>F8/F6*100</f>
        <v>9.1692615442027273E-7</v>
      </c>
      <c r="J8" s="89"/>
      <c r="L8" s="89"/>
    </row>
    <row r="9" spans="1:14">
      <c r="A9" s="42" t="s">
        <v>14</v>
      </c>
      <c r="B9" s="43">
        <f>D9+F9</f>
        <v>1172975.19603</v>
      </c>
      <c r="C9" s="43">
        <f>B9/B6*100</f>
        <v>72.595352358660278</v>
      </c>
      <c r="D9" s="43">
        <v>219969.06511</v>
      </c>
      <c r="E9" s="43">
        <f>D9/D6*100</f>
        <v>41.885196247703519</v>
      </c>
      <c r="F9" s="43">
        <v>953006.13092000003</v>
      </c>
      <c r="G9" s="43">
        <f>F9/F6*100</f>
        <v>87.383624676341839</v>
      </c>
      <c r="I9" s="45"/>
      <c r="J9" s="89"/>
      <c r="L9" s="89"/>
    </row>
    <row r="10" spans="1:14">
      <c r="A10" s="42" t="s">
        <v>15</v>
      </c>
      <c r="B10" s="43">
        <f>D10+F10</f>
        <v>8232.1387699999996</v>
      </c>
      <c r="C10" s="43">
        <f>B10/B6*100</f>
        <v>0.50948648931043006</v>
      </c>
      <c r="D10" s="43">
        <v>3885.07582</v>
      </c>
      <c r="E10" s="43">
        <f>D10/D6*100</f>
        <v>0.7397729452390619</v>
      </c>
      <c r="F10" s="43">
        <v>4347.0629499999995</v>
      </c>
      <c r="G10" s="43">
        <f>F10/F6*100</f>
        <v>0.39859357137663448</v>
      </c>
      <c r="J10" s="89"/>
      <c r="L10" s="89"/>
    </row>
    <row r="11" spans="1:14">
      <c r="A11" s="69" t="s">
        <v>16</v>
      </c>
      <c r="B11" s="56">
        <f>D11+F11</f>
        <v>434549.24451999995</v>
      </c>
      <c r="C11" s="56">
        <f>B11/B6*100</f>
        <v>26.894222171013578</v>
      </c>
      <c r="D11" s="56">
        <v>301302.08195999998</v>
      </c>
      <c r="E11" s="56">
        <f>D11/D6*100</f>
        <v>57.372143789515647</v>
      </c>
      <c r="F11" s="56">
        <v>133247.16256</v>
      </c>
      <c r="G11" s="56">
        <f>F11/F6*100</f>
        <v>12.217780835355372</v>
      </c>
    </row>
    <row r="12" spans="1:14">
      <c r="B12" s="45"/>
      <c r="C12" s="45"/>
      <c r="D12" s="45"/>
      <c r="E12" s="45"/>
      <c r="F12" s="45"/>
      <c r="G12" s="45"/>
    </row>
    <row r="13" spans="1:14" s="70" customForma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D14" s="46"/>
    </row>
    <row r="15" spans="1:14">
      <c r="C15" s="45"/>
      <c r="D15" s="45"/>
    </row>
    <row r="16" spans="1:14">
      <c r="C16" s="45"/>
    </row>
    <row r="17" spans="2:5">
      <c r="B17" s="45"/>
      <c r="D17" s="45"/>
      <c r="E17" s="45"/>
    </row>
    <row r="18" spans="2:5">
      <c r="D18" s="45"/>
    </row>
    <row r="19" spans="2:5">
      <c r="D19" s="45"/>
    </row>
    <row r="21" spans="2:5">
      <c r="B21" s="45"/>
    </row>
    <row r="22" spans="2:5">
      <c r="B22" s="45"/>
      <c r="D22" s="45"/>
    </row>
    <row r="23" spans="2:5">
      <c r="B23" s="45"/>
    </row>
    <row r="24" spans="2:5">
      <c r="B24" s="45"/>
    </row>
  </sheetData>
  <mergeCells count="6">
    <mergeCell ref="A1:G1"/>
    <mergeCell ref="F3:G3"/>
    <mergeCell ref="A4:A5"/>
    <mergeCell ref="B4:C4"/>
    <mergeCell ref="D4:E4"/>
    <mergeCell ref="F4:G4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91"/>
  <sheetViews>
    <sheetView workbookViewId="0">
      <selection sqref="A1:E1"/>
    </sheetView>
  </sheetViews>
  <sheetFormatPr defaultRowHeight="14.25"/>
  <cols>
    <col min="1" max="1" width="42.85546875" style="4" customWidth="1"/>
    <col min="2" max="2" width="18.7109375" style="4" customWidth="1"/>
    <col min="3" max="3" width="23.7109375" style="4" customWidth="1"/>
    <col min="4" max="4" width="22.85546875" style="4" customWidth="1"/>
    <col min="5" max="5" width="25.7109375" style="4" customWidth="1"/>
    <col min="6" max="16384" width="9.140625" style="4"/>
  </cols>
  <sheetData>
    <row r="1" spans="1:10" s="64" customFormat="1">
      <c r="A1" s="113" t="s">
        <v>45</v>
      </c>
      <c r="B1" s="113"/>
      <c r="C1" s="113"/>
      <c r="D1" s="113"/>
      <c r="E1" s="113"/>
    </row>
    <row r="2" spans="1:10" ht="15.75">
      <c r="A2" s="63"/>
      <c r="B2" s="63"/>
      <c r="C2" s="63"/>
      <c r="D2" s="63"/>
      <c r="E2" s="63"/>
    </row>
    <row r="3" spans="1:10">
      <c r="A3" s="114" t="s">
        <v>17</v>
      </c>
      <c r="B3" s="115" t="s">
        <v>86</v>
      </c>
      <c r="C3" s="115"/>
      <c r="D3" s="115" t="s">
        <v>87</v>
      </c>
      <c r="E3" s="116"/>
    </row>
    <row r="4" spans="1:10">
      <c r="A4" s="114"/>
      <c r="B4" s="19" t="s">
        <v>18</v>
      </c>
      <c r="C4" s="19" t="s">
        <v>19</v>
      </c>
      <c r="D4" s="19" t="s">
        <v>18</v>
      </c>
      <c r="E4" s="20" t="s">
        <v>19</v>
      </c>
    </row>
    <row r="5" spans="1:10">
      <c r="A5" s="114"/>
      <c r="B5" s="17"/>
      <c r="C5" s="17"/>
      <c r="D5" s="17"/>
      <c r="E5" s="18"/>
      <c r="G5" s="64"/>
      <c r="H5" s="64"/>
      <c r="I5" s="64"/>
      <c r="J5" s="64"/>
    </row>
    <row r="6" spans="1:10" ht="13.5" customHeight="1">
      <c r="A6" s="26" t="s">
        <v>10</v>
      </c>
      <c r="B6" s="21">
        <v>525171.38468000002</v>
      </c>
      <c r="C6" s="21">
        <v>1090600.3664299999</v>
      </c>
      <c r="D6" s="21">
        <v>398245.57458000001</v>
      </c>
      <c r="E6" s="21">
        <v>684812.53518000001</v>
      </c>
      <c r="G6" s="88"/>
      <c r="H6" s="43"/>
      <c r="I6" s="88"/>
      <c r="J6" s="43"/>
    </row>
    <row r="7" spans="1:10" ht="12.75" customHeight="1">
      <c r="A7" s="22" t="s">
        <v>20</v>
      </c>
      <c r="B7" s="21">
        <f>B8+B10</f>
        <v>15501.531510000001</v>
      </c>
      <c r="C7" s="21">
        <f>C8+C9</f>
        <v>3182.5970700000007</v>
      </c>
      <c r="D7" s="21">
        <f>D8+D10</f>
        <v>16781.1407</v>
      </c>
      <c r="E7" s="21">
        <f>E8+E9+E10</f>
        <v>4763.3807699999998</v>
      </c>
      <c r="G7" s="89"/>
      <c r="I7" s="89"/>
    </row>
    <row r="8" spans="1:10" ht="12.75" customHeight="1">
      <c r="A8" s="23" t="s">
        <v>21</v>
      </c>
      <c r="B8" s="21">
        <v>13798.61204</v>
      </c>
      <c r="C8" s="21">
        <v>2107.2141600000004</v>
      </c>
      <c r="D8" s="21">
        <v>12104.8145</v>
      </c>
      <c r="E8" s="21">
        <v>3406.2678099999994</v>
      </c>
      <c r="G8" s="89"/>
      <c r="I8" s="89"/>
    </row>
    <row r="9" spans="1:10" ht="12.75" customHeight="1">
      <c r="A9" s="23" t="s">
        <v>5</v>
      </c>
      <c r="B9" s="21" t="s">
        <v>91</v>
      </c>
      <c r="C9" s="21">
        <v>1075.38291</v>
      </c>
      <c r="D9" s="21" t="s">
        <v>91</v>
      </c>
      <c r="E9" s="21">
        <v>1351.0949599999999</v>
      </c>
      <c r="G9" s="89"/>
      <c r="I9" s="89"/>
    </row>
    <row r="10" spans="1:10" ht="12.75" customHeight="1">
      <c r="A10" s="23" t="s">
        <v>16</v>
      </c>
      <c r="B10" s="21">
        <v>1702.91947</v>
      </c>
      <c r="C10" s="21" t="s">
        <v>91</v>
      </c>
      <c r="D10" s="21">
        <v>4676.3262000000004</v>
      </c>
      <c r="E10" s="21">
        <v>6.0179999999999998</v>
      </c>
      <c r="G10" s="89"/>
      <c r="I10" s="89"/>
    </row>
    <row r="11" spans="1:10" ht="12.75" customHeight="1">
      <c r="A11" s="24" t="s">
        <v>22</v>
      </c>
      <c r="B11" s="21">
        <f>B12+B14</f>
        <v>3331.0474300000001</v>
      </c>
      <c r="C11" s="21">
        <f>C12+C13</f>
        <v>31742.726079999997</v>
      </c>
      <c r="D11" s="21">
        <f>D12+D13+D14</f>
        <v>16222.62097</v>
      </c>
      <c r="E11" s="21">
        <f>E12+E13</f>
        <v>6325.0746799999997</v>
      </c>
    </row>
    <row r="12" spans="1:10" ht="12.75" customHeight="1">
      <c r="A12" s="23" t="s">
        <v>21</v>
      </c>
      <c r="B12" s="59">
        <v>233.68077</v>
      </c>
      <c r="C12" s="21">
        <v>31588.639779999998</v>
      </c>
      <c r="D12" s="60">
        <v>3298.1235799999999</v>
      </c>
      <c r="E12" s="60">
        <v>6172.3555399999996</v>
      </c>
    </row>
    <row r="13" spans="1:10" ht="12.75" customHeight="1">
      <c r="A13" s="23" t="s">
        <v>5</v>
      </c>
      <c r="B13" s="59" t="s">
        <v>91</v>
      </c>
      <c r="C13" s="59">
        <v>154.08630000000002</v>
      </c>
      <c r="D13" s="60">
        <v>10.779389999999999</v>
      </c>
      <c r="E13" s="59">
        <v>152.71914000000001</v>
      </c>
    </row>
    <row r="14" spans="1:10" ht="12.75" customHeight="1">
      <c r="A14" s="23" t="s">
        <v>16</v>
      </c>
      <c r="B14" s="59">
        <v>3097.3666600000001</v>
      </c>
      <c r="C14" s="60" t="s">
        <v>91</v>
      </c>
      <c r="D14" s="59">
        <v>12913.717999999999</v>
      </c>
      <c r="E14" s="60" t="s">
        <v>91</v>
      </c>
    </row>
    <row r="15" spans="1:10" ht="45" customHeight="1">
      <c r="A15" s="25" t="s">
        <v>23</v>
      </c>
      <c r="B15" s="76" t="s">
        <v>91</v>
      </c>
      <c r="C15" s="76">
        <f>C16</f>
        <v>72.206419999999994</v>
      </c>
      <c r="D15" s="77">
        <f>D17</f>
        <v>438.36</v>
      </c>
      <c r="E15" s="77">
        <f>E16</f>
        <v>131.298</v>
      </c>
    </row>
    <row r="16" spans="1:10" ht="12.75" customHeight="1">
      <c r="A16" s="23" t="s">
        <v>21</v>
      </c>
      <c r="B16" s="59" t="s">
        <v>91</v>
      </c>
      <c r="C16" s="59">
        <v>72.206419999999994</v>
      </c>
      <c r="D16" s="60" t="s">
        <v>91</v>
      </c>
      <c r="E16" s="60">
        <v>131.298</v>
      </c>
    </row>
    <row r="17" spans="1:5" ht="12.75" customHeight="1">
      <c r="A17" s="23" t="s">
        <v>16</v>
      </c>
      <c r="B17" s="60" t="s">
        <v>91</v>
      </c>
      <c r="C17" s="59" t="s">
        <v>91</v>
      </c>
      <c r="D17" s="60">
        <v>438.36</v>
      </c>
      <c r="E17" s="60" t="s">
        <v>91</v>
      </c>
    </row>
    <row r="18" spans="1:5" ht="21.75" customHeight="1">
      <c r="A18" s="26" t="s">
        <v>24</v>
      </c>
      <c r="B18" s="21">
        <f>B19+B20+B21</f>
        <v>2171.3245499999998</v>
      </c>
      <c r="C18" s="21">
        <f>C19+C20</f>
        <v>33585.719279999998</v>
      </c>
      <c r="D18" s="21">
        <f>D19+D21</f>
        <v>1117.7257099999999</v>
      </c>
      <c r="E18" s="21">
        <f>E19+E20+E21</f>
        <v>34686.998390000001</v>
      </c>
    </row>
    <row r="19" spans="1:5" ht="12.75" customHeight="1">
      <c r="A19" s="23" t="s">
        <v>21</v>
      </c>
      <c r="B19" s="59">
        <v>1195.67749</v>
      </c>
      <c r="C19" s="59">
        <v>33106.09691</v>
      </c>
      <c r="D19" s="59">
        <v>530.60910999999999</v>
      </c>
      <c r="E19" s="59">
        <v>34404.161410000001</v>
      </c>
    </row>
    <row r="20" spans="1:5" ht="12.75" customHeight="1">
      <c r="A20" s="23" t="s">
        <v>5</v>
      </c>
      <c r="B20" s="59">
        <v>109.51300000000001</v>
      </c>
      <c r="C20" s="59">
        <v>479.62236999999999</v>
      </c>
      <c r="D20" s="60" t="s">
        <v>91</v>
      </c>
      <c r="E20" s="59">
        <v>276.88754</v>
      </c>
    </row>
    <row r="21" spans="1:5" ht="12.75" customHeight="1">
      <c r="A21" s="23" t="s">
        <v>16</v>
      </c>
      <c r="B21" s="60">
        <v>866.13405999999998</v>
      </c>
      <c r="C21" s="59" t="s">
        <v>91</v>
      </c>
      <c r="D21" s="60">
        <v>587.11659999999995</v>
      </c>
      <c r="E21" s="60">
        <v>5.9494400000000001</v>
      </c>
    </row>
    <row r="22" spans="1:5" ht="12.75" customHeight="1">
      <c r="A22" s="24" t="s">
        <v>25</v>
      </c>
      <c r="B22" s="21">
        <f>B23+B24</f>
        <v>10951.760470000001</v>
      </c>
      <c r="C22" s="21">
        <f>C23+C25</f>
        <v>479213.43446000008</v>
      </c>
      <c r="D22" s="21">
        <f>D23+D24+D25</f>
        <v>10619.981239999999</v>
      </c>
      <c r="E22" s="21">
        <f>E23+E24+E25</f>
        <v>196224.99060000002</v>
      </c>
    </row>
    <row r="23" spans="1:5" ht="12.75" customHeight="1">
      <c r="A23" s="23" t="s">
        <v>21</v>
      </c>
      <c r="B23" s="59">
        <v>10950.350470000001</v>
      </c>
      <c r="C23" s="59">
        <v>347960.91772000008</v>
      </c>
      <c r="D23" s="59">
        <v>10597.216179999999</v>
      </c>
      <c r="E23" s="59">
        <v>99963.229510000005</v>
      </c>
    </row>
    <row r="24" spans="1:5" ht="12.75" customHeight="1">
      <c r="A24" s="23" t="s">
        <v>5</v>
      </c>
      <c r="B24" s="60">
        <v>1.41</v>
      </c>
      <c r="C24" s="59" t="s">
        <v>91</v>
      </c>
      <c r="D24" s="60">
        <v>0.10606</v>
      </c>
      <c r="E24" s="59">
        <v>2.492</v>
      </c>
    </row>
    <row r="25" spans="1:5" ht="12.75" customHeight="1">
      <c r="A25" s="23" t="s">
        <v>16</v>
      </c>
      <c r="B25" s="60" t="s">
        <v>91</v>
      </c>
      <c r="C25" s="60">
        <v>131252.51673999999</v>
      </c>
      <c r="D25" s="60">
        <v>22.658999999999999</v>
      </c>
      <c r="E25" s="60">
        <v>96259.269090000002</v>
      </c>
    </row>
    <row r="26" spans="1:5" ht="12.75" customHeight="1">
      <c r="A26" s="24" t="s">
        <v>26</v>
      </c>
      <c r="B26" s="21">
        <f>B27+B29</f>
        <v>4175.9624299999996</v>
      </c>
      <c r="C26" s="21">
        <f>C27+C28+C29</f>
        <v>394102.86903999996</v>
      </c>
      <c r="D26" s="21">
        <f>D27+D28+D29</f>
        <v>7090.8348300000007</v>
      </c>
      <c r="E26" s="21">
        <f>E27+E28+E29</f>
        <v>282888.25433000014</v>
      </c>
    </row>
    <row r="27" spans="1:5" ht="12.75" customHeight="1">
      <c r="A27" s="23" t="s">
        <v>21</v>
      </c>
      <c r="B27" s="59">
        <v>3934.0959699999994</v>
      </c>
      <c r="C27" s="59">
        <v>390861.00405999995</v>
      </c>
      <c r="D27" s="60">
        <v>6941.5694600000006</v>
      </c>
      <c r="E27" s="60">
        <v>280083.73069000017</v>
      </c>
    </row>
    <row r="28" spans="1:5" ht="12.75" customHeight="1">
      <c r="A28" s="23" t="s">
        <v>5</v>
      </c>
      <c r="B28" s="60" t="s">
        <v>91</v>
      </c>
      <c r="C28" s="59">
        <v>1616.5036499999999</v>
      </c>
      <c r="D28" s="60">
        <v>63.927889999999998</v>
      </c>
      <c r="E28" s="59">
        <v>1295.7276400000001</v>
      </c>
    </row>
    <row r="29" spans="1:5" ht="12.75" customHeight="1">
      <c r="A29" s="23" t="s">
        <v>16</v>
      </c>
      <c r="B29" s="60">
        <v>241.86646000000002</v>
      </c>
      <c r="C29" s="60">
        <v>1625.36133</v>
      </c>
      <c r="D29" s="59">
        <v>85.337479999999999</v>
      </c>
      <c r="E29" s="60">
        <v>1508.7959999999998</v>
      </c>
    </row>
    <row r="30" spans="1:5" ht="21" customHeight="1">
      <c r="A30" s="26" t="s">
        <v>27</v>
      </c>
      <c r="B30" s="21">
        <f>B31+B32+B34</f>
        <v>2896.8546499999993</v>
      </c>
      <c r="C30" s="21">
        <f>C31+C32+C34</f>
        <v>15655.28515</v>
      </c>
      <c r="D30" s="21">
        <f>D31+D32+D34</f>
        <v>3555.6082300000003</v>
      </c>
      <c r="E30" s="21">
        <f>E31+E32+E33+E34</f>
        <v>17049.664949999998</v>
      </c>
    </row>
    <row r="31" spans="1:5" ht="12.75" customHeight="1">
      <c r="A31" s="23" t="s">
        <v>21</v>
      </c>
      <c r="B31" s="59">
        <v>2740.9775899999995</v>
      </c>
      <c r="C31" s="59">
        <v>15511.670600000001</v>
      </c>
      <c r="D31" s="60">
        <v>3226.6148000000003</v>
      </c>
      <c r="E31" s="60">
        <v>16864.718369999999</v>
      </c>
    </row>
    <row r="32" spans="1:5" ht="12.75" customHeight="1">
      <c r="A32" s="23" t="s">
        <v>5</v>
      </c>
      <c r="B32" s="60">
        <v>100.98296000000001</v>
      </c>
      <c r="C32" s="59">
        <v>141.81455000000003</v>
      </c>
      <c r="D32" s="60">
        <v>195.36920000000003</v>
      </c>
      <c r="E32" s="60">
        <v>61.13004999999999</v>
      </c>
    </row>
    <row r="33" spans="1:5" ht="12.75" customHeight="1">
      <c r="A33" s="73" t="s">
        <v>4</v>
      </c>
      <c r="B33" s="60" t="s">
        <v>91</v>
      </c>
      <c r="C33" s="59" t="s">
        <v>91</v>
      </c>
      <c r="D33" s="60" t="s">
        <v>91</v>
      </c>
      <c r="E33" s="60">
        <v>118.55077</v>
      </c>
    </row>
    <row r="34" spans="1:5" ht="12.75" customHeight="1">
      <c r="A34" s="23" t="s">
        <v>16</v>
      </c>
      <c r="B34" s="60">
        <v>54.894099999999995</v>
      </c>
      <c r="C34" s="60">
        <v>1.8</v>
      </c>
      <c r="D34" s="59">
        <v>133.62423000000001</v>
      </c>
      <c r="E34" s="60">
        <v>5.2657600000000002</v>
      </c>
    </row>
    <row r="35" spans="1:5" ht="55.5" customHeight="1">
      <c r="A35" s="22" t="s">
        <v>28</v>
      </c>
      <c r="B35" s="21">
        <f>B36+B38</f>
        <v>10.76366</v>
      </c>
      <c r="C35" s="21">
        <f>C36</f>
        <v>530.24266</v>
      </c>
      <c r="D35" s="21">
        <f>D36</f>
        <v>8.2302900000000001</v>
      </c>
      <c r="E35" s="21">
        <f>E36+E37</f>
        <v>711.47525000000007</v>
      </c>
    </row>
    <row r="36" spans="1:5" ht="12.75" customHeight="1">
      <c r="A36" s="23" t="s">
        <v>21</v>
      </c>
      <c r="B36" s="59">
        <v>5.7867199999999999</v>
      </c>
      <c r="C36" s="59">
        <v>530.24266</v>
      </c>
      <c r="D36" s="60">
        <v>8.2302900000000001</v>
      </c>
      <c r="E36" s="60">
        <v>711.36945000000003</v>
      </c>
    </row>
    <row r="37" spans="1:5" ht="12.75" customHeight="1">
      <c r="A37" s="23" t="s">
        <v>5</v>
      </c>
      <c r="B37" s="59" t="s">
        <v>91</v>
      </c>
      <c r="C37" s="59" t="s">
        <v>91</v>
      </c>
      <c r="D37" s="60" t="s">
        <v>91</v>
      </c>
      <c r="E37" s="61">
        <v>0.10580000000000001</v>
      </c>
    </row>
    <row r="38" spans="1:5" ht="12.75" customHeight="1">
      <c r="A38" s="23" t="s">
        <v>16</v>
      </c>
      <c r="B38" s="59">
        <v>4.9769399999999999</v>
      </c>
      <c r="C38" s="59" t="s">
        <v>91</v>
      </c>
      <c r="D38" s="60" t="s">
        <v>91</v>
      </c>
      <c r="E38" s="74" t="s">
        <v>91</v>
      </c>
    </row>
    <row r="39" spans="1:5" ht="46.5" customHeight="1">
      <c r="A39" s="27" t="s">
        <v>29</v>
      </c>
      <c r="B39" s="21" t="s">
        <v>91</v>
      </c>
      <c r="C39" s="21">
        <f>C40+C41</f>
        <v>6687.8343400000003</v>
      </c>
      <c r="D39" s="21">
        <f>D40+D42</f>
        <v>102.932</v>
      </c>
      <c r="E39" s="21">
        <f>E40+E41</f>
        <v>5145.2344499999999</v>
      </c>
    </row>
    <row r="40" spans="1:5" ht="12.75" customHeight="1">
      <c r="A40" s="23" t="s">
        <v>21</v>
      </c>
      <c r="B40" s="59" t="s">
        <v>91</v>
      </c>
      <c r="C40" s="59">
        <v>6584.9864800000005</v>
      </c>
      <c r="D40" s="60">
        <v>38.709000000000003</v>
      </c>
      <c r="E40" s="60">
        <v>5023.8140999999996</v>
      </c>
    </row>
    <row r="41" spans="1:5" ht="12.75" customHeight="1">
      <c r="A41" s="23" t="s">
        <v>5</v>
      </c>
      <c r="B41" s="59" t="s">
        <v>91</v>
      </c>
      <c r="C41" s="59">
        <v>102.84786</v>
      </c>
      <c r="D41" s="60" t="s">
        <v>91</v>
      </c>
      <c r="E41" s="60">
        <v>121.42035</v>
      </c>
    </row>
    <row r="42" spans="1:5" ht="12.75" customHeight="1">
      <c r="A42" s="23" t="s">
        <v>16</v>
      </c>
      <c r="B42" s="21" t="s">
        <v>91</v>
      </c>
      <c r="C42" s="21" t="s">
        <v>91</v>
      </c>
      <c r="D42" s="59">
        <v>64.222999999999999</v>
      </c>
      <c r="E42" s="60" t="s">
        <v>91</v>
      </c>
    </row>
    <row r="43" spans="1:5" ht="56.25">
      <c r="A43" s="28" t="s">
        <v>30</v>
      </c>
      <c r="B43" s="21">
        <f>B44</f>
        <v>14.37528</v>
      </c>
      <c r="C43" s="21">
        <f>C44</f>
        <v>3040.8440099999998</v>
      </c>
      <c r="D43" s="21">
        <f>D44+D45+D46</f>
        <v>207.45641999999998</v>
      </c>
      <c r="E43" s="21">
        <f>E44+E45</f>
        <v>3650.8788199999995</v>
      </c>
    </row>
    <row r="44" spans="1:5" ht="12.75" customHeight="1">
      <c r="A44" s="23" t="s">
        <v>21</v>
      </c>
      <c r="B44" s="59">
        <v>14.37528</v>
      </c>
      <c r="C44" s="59">
        <v>3040.8440099999998</v>
      </c>
      <c r="D44" s="60">
        <v>194.07956999999999</v>
      </c>
      <c r="E44" s="60">
        <v>3619.2220799999996</v>
      </c>
    </row>
    <row r="45" spans="1:5" ht="12.75" customHeight="1">
      <c r="A45" s="23" t="s">
        <v>5</v>
      </c>
      <c r="B45" s="59" t="s">
        <v>91</v>
      </c>
      <c r="C45" s="59" t="s">
        <v>91</v>
      </c>
      <c r="D45" s="60">
        <v>12.789859999999999</v>
      </c>
      <c r="E45" s="61">
        <v>31.656739999999999</v>
      </c>
    </row>
    <row r="46" spans="1:5" ht="12.75" customHeight="1">
      <c r="A46" s="23" t="s">
        <v>16</v>
      </c>
      <c r="B46" s="21" t="s">
        <v>91</v>
      </c>
      <c r="C46" s="21" t="s">
        <v>91</v>
      </c>
      <c r="D46" s="59">
        <v>0.5869899999999999</v>
      </c>
      <c r="E46" s="60" t="s">
        <v>91</v>
      </c>
    </row>
    <row r="47" spans="1:5" ht="12.75" customHeight="1">
      <c r="A47" s="25" t="s">
        <v>31</v>
      </c>
      <c r="B47" s="21">
        <f>B48+B49+B50</f>
        <v>427.96367999999995</v>
      </c>
      <c r="C47" s="21">
        <f>C48+C49</f>
        <v>6567.6786599999996</v>
      </c>
      <c r="D47" s="21">
        <f>D48+D49+D50</f>
        <v>822.50354000000004</v>
      </c>
      <c r="E47" s="21">
        <f>E48+E49+E50</f>
        <v>6936.5142800000021</v>
      </c>
    </row>
    <row r="48" spans="1:5" ht="12.75" customHeight="1">
      <c r="A48" s="23" t="s">
        <v>21</v>
      </c>
      <c r="B48" s="59">
        <v>414.69209999999998</v>
      </c>
      <c r="C48" s="59">
        <v>6517.3232799999996</v>
      </c>
      <c r="D48" s="60">
        <v>810.01208000000008</v>
      </c>
      <c r="E48" s="60">
        <v>6863.2863300000017</v>
      </c>
    </row>
    <row r="49" spans="1:5" ht="12.75" customHeight="1">
      <c r="A49" s="23" t="s">
        <v>5</v>
      </c>
      <c r="B49" s="59">
        <v>8.9055800000000005</v>
      </c>
      <c r="C49" s="59">
        <v>50.355380000000004</v>
      </c>
      <c r="D49" s="60">
        <v>4.1595800000000001</v>
      </c>
      <c r="E49" s="61">
        <v>71.383880000000019</v>
      </c>
    </row>
    <row r="50" spans="1:5" ht="12.75" customHeight="1">
      <c r="A50" s="23" t="s">
        <v>16</v>
      </c>
      <c r="B50" s="21">
        <v>4.3659999999999997</v>
      </c>
      <c r="C50" s="21" t="s">
        <v>91</v>
      </c>
      <c r="D50" s="59">
        <v>8.33188</v>
      </c>
      <c r="E50" s="60">
        <v>1.8440700000000001</v>
      </c>
    </row>
    <row r="51" spans="1:5" ht="54.75" customHeight="1">
      <c r="A51" s="24" t="s">
        <v>48</v>
      </c>
      <c r="B51" s="76" t="s">
        <v>91</v>
      </c>
      <c r="C51" s="76">
        <f>C52</f>
        <v>1028.8481999999999</v>
      </c>
      <c r="D51" s="77" t="s">
        <v>91</v>
      </c>
      <c r="E51" s="77">
        <f>E52</f>
        <v>1057.74665</v>
      </c>
    </row>
    <row r="52" spans="1:5" ht="12.75" customHeight="1">
      <c r="A52" s="23" t="s">
        <v>21</v>
      </c>
      <c r="B52" s="59" t="s">
        <v>91</v>
      </c>
      <c r="C52" s="59">
        <v>1028.8481999999999</v>
      </c>
      <c r="D52" s="60" t="s">
        <v>91</v>
      </c>
      <c r="E52" s="60">
        <v>1057.74665</v>
      </c>
    </row>
    <row r="53" spans="1:5" ht="33.75">
      <c r="A53" s="28" t="s">
        <v>32</v>
      </c>
      <c r="B53" s="21">
        <f>B54+B56</f>
        <v>2074.1473099999998</v>
      </c>
      <c r="C53" s="21">
        <f>C54+C55+C56</f>
        <v>5923.1661800000002</v>
      </c>
      <c r="D53" s="21">
        <f>D54+D55+D56</f>
        <v>2144.2793900000001</v>
      </c>
      <c r="E53" s="21">
        <f>E54+E55+E56</f>
        <v>7584.2301200000002</v>
      </c>
    </row>
    <row r="54" spans="1:5" ht="12.75" customHeight="1">
      <c r="A54" s="23" t="s">
        <v>21</v>
      </c>
      <c r="B54" s="59">
        <v>1686.4657099999997</v>
      </c>
      <c r="C54" s="59">
        <v>5654.8724000000002</v>
      </c>
      <c r="D54" s="60">
        <v>2024.3234200000002</v>
      </c>
      <c r="E54" s="60">
        <v>7318.4564199999995</v>
      </c>
    </row>
    <row r="55" spans="1:5" ht="12.75" customHeight="1">
      <c r="A55" s="23" t="s">
        <v>5</v>
      </c>
      <c r="B55" s="59" t="s">
        <v>91</v>
      </c>
      <c r="C55" s="59">
        <v>39.870649999999998</v>
      </c>
      <c r="D55" s="60">
        <v>0.68091000000000002</v>
      </c>
      <c r="E55" s="59">
        <v>35.245340000000006</v>
      </c>
    </row>
    <row r="56" spans="1:5" ht="12.75" customHeight="1">
      <c r="A56" s="23" t="s">
        <v>16</v>
      </c>
      <c r="B56" s="60">
        <v>387.6816</v>
      </c>
      <c r="C56" s="60">
        <v>228.42313000000001</v>
      </c>
      <c r="D56" s="60">
        <v>119.27506000000001</v>
      </c>
      <c r="E56" s="60">
        <v>230.52836000000002</v>
      </c>
    </row>
    <row r="57" spans="1:5" ht="36.75" customHeight="1">
      <c r="A57" s="22" t="s">
        <v>33</v>
      </c>
      <c r="B57" s="21">
        <f>B59+B60</f>
        <v>293914.16047999996</v>
      </c>
      <c r="C57" s="21">
        <f>C58</f>
        <v>426.64661000000001</v>
      </c>
      <c r="D57" s="21">
        <f>D59+D60</f>
        <v>203795.92038999998</v>
      </c>
      <c r="E57" s="21">
        <f>E58</f>
        <v>357.12112999999999</v>
      </c>
    </row>
    <row r="58" spans="1:5" ht="12.75" customHeight="1">
      <c r="A58" s="23" t="s">
        <v>21</v>
      </c>
      <c r="B58" s="65" t="s">
        <v>91</v>
      </c>
      <c r="C58" s="65">
        <v>426.64661000000001</v>
      </c>
      <c r="D58" s="66" t="s">
        <v>91</v>
      </c>
      <c r="E58" s="75">
        <v>357.12112999999999</v>
      </c>
    </row>
    <row r="59" spans="1:5" ht="12.75" customHeight="1">
      <c r="A59" s="23" t="s">
        <v>5</v>
      </c>
      <c r="B59" s="59">
        <v>147.54268999999999</v>
      </c>
      <c r="C59" s="59" t="s">
        <v>91</v>
      </c>
      <c r="D59" s="60">
        <v>503.85293000000001</v>
      </c>
      <c r="E59" s="59" t="s">
        <v>91</v>
      </c>
    </row>
    <row r="60" spans="1:5" ht="12.75" customHeight="1">
      <c r="A60" s="23" t="s">
        <v>16</v>
      </c>
      <c r="B60" s="59">
        <v>293766.61778999999</v>
      </c>
      <c r="C60" s="59" t="s">
        <v>91</v>
      </c>
      <c r="D60" s="59">
        <v>203292.06745999999</v>
      </c>
      <c r="E60" s="59" t="s">
        <v>91</v>
      </c>
    </row>
    <row r="61" spans="1:5" ht="12.75" customHeight="1">
      <c r="A61" s="29" t="s">
        <v>34</v>
      </c>
      <c r="B61" s="21">
        <f>B62+B63+B64</f>
        <v>153576.01952999996</v>
      </c>
      <c r="C61" s="21">
        <f>C62+C63</f>
        <v>43955.827479999978</v>
      </c>
      <c r="D61" s="21">
        <f>D62+D63+D64</f>
        <v>62501.744909999994</v>
      </c>
      <c r="E61" s="21">
        <f>E62+E63+E64</f>
        <v>55250.938859999973</v>
      </c>
    </row>
    <row r="62" spans="1:5" ht="12.75" customHeight="1">
      <c r="A62" s="23" t="s">
        <v>21</v>
      </c>
      <c r="B62" s="59">
        <v>150488.80281999998</v>
      </c>
      <c r="C62" s="59">
        <v>43875.801969999979</v>
      </c>
      <c r="D62" s="60">
        <v>62235.028439999995</v>
      </c>
      <c r="E62" s="60">
        <v>55136.669859999973</v>
      </c>
    </row>
    <row r="63" spans="1:5" ht="12.75" customHeight="1">
      <c r="A63" s="23" t="s">
        <v>5</v>
      </c>
      <c r="B63" s="59">
        <v>3066.0672500000005</v>
      </c>
      <c r="C63" s="59">
        <v>80.025510000000025</v>
      </c>
      <c r="D63" s="60">
        <v>3.4452799999999999</v>
      </c>
      <c r="E63" s="59">
        <v>112.79959000000001</v>
      </c>
    </row>
    <row r="64" spans="1:5" ht="12.75" customHeight="1">
      <c r="A64" s="23" t="s">
        <v>16</v>
      </c>
      <c r="B64" s="60">
        <v>21.149460000000001</v>
      </c>
      <c r="C64" s="60" t="s">
        <v>91</v>
      </c>
      <c r="D64" s="60">
        <v>263.27119000000005</v>
      </c>
      <c r="E64" s="60">
        <v>1.4694100000000001</v>
      </c>
    </row>
    <row r="65" spans="1:5" ht="70.5" customHeight="1">
      <c r="A65" s="31" t="s">
        <v>0</v>
      </c>
      <c r="B65" s="21">
        <f>B66+B67+B68+B69</f>
        <v>34140.136149999991</v>
      </c>
      <c r="C65" s="21">
        <f>C66+C67+C69</f>
        <v>45374.889880000002</v>
      </c>
      <c r="D65" s="21">
        <f>D66+D67+D68+D69</f>
        <v>65960.604019999984</v>
      </c>
      <c r="E65" s="21">
        <f>E66+E67+E69</f>
        <v>42132.373039999984</v>
      </c>
    </row>
    <row r="66" spans="1:5" ht="12.75" customHeight="1">
      <c r="A66" s="23" t="s">
        <v>21</v>
      </c>
      <c r="B66" s="59">
        <v>33049.088149999996</v>
      </c>
      <c r="C66" s="59">
        <v>44892.449330000003</v>
      </c>
      <c r="D66" s="60">
        <v>65029.818440000003</v>
      </c>
      <c r="E66" s="60">
        <v>41051.060539999984</v>
      </c>
    </row>
    <row r="67" spans="1:5" ht="12.75" customHeight="1">
      <c r="A67" s="23" t="s">
        <v>5</v>
      </c>
      <c r="B67" s="59">
        <v>427.91593999999992</v>
      </c>
      <c r="C67" s="59">
        <v>450.65738000000005</v>
      </c>
      <c r="D67" s="60">
        <v>795.28858000000002</v>
      </c>
      <c r="E67" s="59">
        <v>1078.0516300000002</v>
      </c>
    </row>
    <row r="68" spans="1:5" s="30" customFormat="1" ht="12.75" customHeight="1">
      <c r="A68" s="73" t="s">
        <v>4</v>
      </c>
      <c r="B68" s="59">
        <v>15.16179</v>
      </c>
      <c r="C68" s="60" t="s">
        <v>91</v>
      </c>
      <c r="D68" s="60">
        <v>104.26477</v>
      </c>
      <c r="E68" s="60" t="s">
        <v>91</v>
      </c>
    </row>
    <row r="69" spans="1:5" ht="12.75" customHeight="1">
      <c r="A69" s="23" t="s">
        <v>16</v>
      </c>
      <c r="B69" s="60">
        <v>647.97026999999991</v>
      </c>
      <c r="C69" s="60">
        <v>31.783169999999998</v>
      </c>
      <c r="D69" s="60">
        <v>31.232229999999998</v>
      </c>
      <c r="E69" s="60">
        <v>3.2608700000000002</v>
      </c>
    </row>
    <row r="70" spans="1:5" ht="24" customHeight="1">
      <c r="A70" s="24" t="s">
        <v>1</v>
      </c>
      <c r="B70" s="21">
        <f>B71+B72+B73</f>
        <v>445.72489999999993</v>
      </c>
      <c r="C70" s="21">
        <f>C71+C72</f>
        <v>9613.666250000002</v>
      </c>
      <c r="D70" s="21">
        <f>D71+D72</f>
        <v>1862.4473800000001</v>
      </c>
      <c r="E70" s="21">
        <f>E71+E72</f>
        <v>9557.413050000001</v>
      </c>
    </row>
    <row r="71" spans="1:5" ht="12.75" customHeight="1">
      <c r="A71" s="23" t="s">
        <v>21</v>
      </c>
      <c r="B71" s="59">
        <v>129.02100999999999</v>
      </c>
      <c r="C71" s="59">
        <v>9612.2083200000015</v>
      </c>
      <c r="D71" s="60">
        <v>1861.989</v>
      </c>
      <c r="E71" s="60">
        <v>9554.7476800000004</v>
      </c>
    </row>
    <row r="72" spans="1:5" ht="12.75" customHeight="1">
      <c r="A72" s="23" t="s">
        <v>5</v>
      </c>
      <c r="B72" s="59">
        <v>3.66689</v>
      </c>
      <c r="C72" s="59">
        <v>1.4579299999999999</v>
      </c>
      <c r="D72" s="60">
        <v>0.45838000000000001</v>
      </c>
      <c r="E72" s="59">
        <v>2.6653699999999998</v>
      </c>
    </row>
    <row r="73" spans="1:5" ht="12.75" customHeight="1">
      <c r="A73" s="23" t="s">
        <v>16</v>
      </c>
      <c r="B73" s="59">
        <v>313.03699999999998</v>
      </c>
      <c r="C73" s="60" t="s">
        <v>91</v>
      </c>
      <c r="D73" s="60" t="s">
        <v>91</v>
      </c>
      <c r="E73" s="60" t="s">
        <v>91</v>
      </c>
    </row>
    <row r="74" spans="1:5" ht="46.5" customHeight="1">
      <c r="A74" s="32" t="s">
        <v>2</v>
      </c>
      <c r="B74" s="21">
        <f>B75+B76+B78</f>
        <v>1514.5675199999996</v>
      </c>
      <c r="C74" s="21">
        <f>C75+C76+C78</f>
        <v>5493.9392099999995</v>
      </c>
      <c r="D74" s="21">
        <f>D75+D76+D78</f>
        <v>4651.7613300000012</v>
      </c>
      <c r="E74" s="21">
        <f>E75+E76+E77+E78</f>
        <v>4942.4388500000023</v>
      </c>
    </row>
    <row r="75" spans="1:5" ht="12.75" customHeight="1">
      <c r="A75" s="23" t="s">
        <v>21</v>
      </c>
      <c r="B75" s="60">
        <v>1303.1983999999998</v>
      </c>
      <c r="C75" s="60">
        <v>5373.6790499999997</v>
      </c>
      <c r="D75" s="60">
        <v>4498.8945000000012</v>
      </c>
      <c r="E75" s="60">
        <v>4830.7236700000021</v>
      </c>
    </row>
    <row r="76" spans="1:5" ht="12.75" customHeight="1">
      <c r="A76" s="23" t="s">
        <v>5</v>
      </c>
      <c r="B76" s="59">
        <v>18.266970000000001</v>
      </c>
      <c r="C76" s="59">
        <v>111.98197</v>
      </c>
      <c r="D76" s="60">
        <v>65.316380000000009</v>
      </c>
      <c r="E76" s="59">
        <v>102.86218</v>
      </c>
    </row>
    <row r="77" spans="1:5" s="30" customFormat="1" ht="12.75" customHeight="1">
      <c r="A77" s="73" t="s">
        <v>4</v>
      </c>
      <c r="B77" s="59" t="s">
        <v>91</v>
      </c>
      <c r="C77" s="60" t="s">
        <v>91</v>
      </c>
      <c r="D77" s="60" t="s">
        <v>91</v>
      </c>
      <c r="E77" s="60">
        <v>7.77</v>
      </c>
    </row>
    <row r="78" spans="1:5" ht="12.75" customHeight="1">
      <c r="A78" s="23" t="s">
        <v>16</v>
      </c>
      <c r="B78" s="59">
        <v>193.10214999999999</v>
      </c>
      <c r="C78" s="60">
        <v>8.2781900000000004</v>
      </c>
      <c r="D78" s="60">
        <v>87.550449999999998</v>
      </c>
      <c r="E78" s="60">
        <v>1.083</v>
      </c>
    </row>
    <row r="79" spans="1:5" ht="12.75" customHeight="1">
      <c r="A79" s="67" t="s">
        <v>3</v>
      </c>
      <c r="B79" s="21">
        <f>B80+B81</f>
        <v>25.04513</v>
      </c>
      <c r="C79" s="21">
        <f>C80+C81+C82</f>
        <v>4401.9317299999993</v>
      </c>
      <c r="D79" s="21">
        <f>D80+D82</f>
        <v>361.42322999999999</v>
      </c>
      <c r="E79" s="21">
        <f>E80+E81</f>
        <v>5416.5089600000001</v>
      </c>
    </row>
    <row r="80" spans="1:5" ht="12.75" customHeight="1">
      <c r="A80" s="33" t="s">
        <v>21</v>
      </c>
      <c r="B80" s="60">
        <v>24.240590000000001</v>
      </c>
      <c r="C80" s="60">
        <v>4260.4789599999995</v>
      </c>
      <c r="D80" s="60">
        <v>361.29329999999999</v>
      </c>
      <c r="E80" s="60">
        <v>5310.3002100000003</v>
      </c>
    </row>
    <row r="81" spans="1:8" ht="12.75" customHeight="1">
      <c r="A81" s="33" t="s">
        <v>5</v>
      </c>
      <c r="B81" s="60">
        <v>0.80454000000000003</v>
      </c>
      <c r="C81" s="60">
        <v>42.452769999999994</v>
      </c>
      <c r="D81" s="60"/>
      <c r="E81" s="60">
        <v>106.20874999999999</v>
      </c>
    </row>
    <row r="82" spans="1:8" ht="12.75" customHeight="1">
      <c r="A82" s="34" t="s">
        <v>16</v>
      </c>
      <c r="B82" s="62" t="s">
        <v>91</v>
      </c>
      <c r="C82" s="62">
        <v>99</v>
      </c>
      <c r="D82" s="62">
        <v>0.12992999999999999</v>
      </c>
      <c r="E82" s="62" t="s">
        <v>91</v>
      </c>
    </row>
    <row r="83" spans="1:8" ht="12.75" customHeight="1">
      <c r="A83" s="33"/>
      <c r="B83" s="72"/>
      <c r="C83" s="64"/>
      <c r="D83" s="64"/>
      <c r="E83" s="64"/>
      <c r="H83" s="33"/>
    </row>
    <row r="84" spans="1:8" ht="12.75" customHeight="1">
      <c r="A84" s="33"/>
      <c r="B84" s="72"/>
      <c r="C84" s="64"/>
      <c r="D84" s="64"/>
      <c r="E84" s="64"/>
      <c r="H84" s="33"/>
    </row>
    <row r="85" spans="1:8" ht="12.75" customHeight="1">
      <c r="A85" s="33"/>
      <c r="B85" s="72"/>
      <c r="C85" s="64"/>
      <c r="D85" s="64"/>
      <c r="E85" s="64"/>
      <c r="H85" s="33"/>
    </row>
    <row r="86" spans="1:8">
      <c r="A86" s="87" t="s">
        <v>94</v>
      </c>
    </row>
    <row r="87" spans="1:8">
      <c r="A87" s="57" t="s">
        <v>88</v>
      </c>
    </row>
    <row r="88" spans="1:8">
      <c r="A88" s="87"/>
    </row>
    <row r="89" spans="1:8">
      <c r="A89" s="86" t="s">
        <v>47</v>
      </c>
    </row>
    <row r="91" spans="1:8">
      <c r="A91" s="4" t="s">
        <v>43</v>
      </c>
    </row>
  </sheetData>
  <mergeCells count="4">
    <mergeCell ref="A1:E1"/>
    <mergeCell ref="A3:A5"/>
    <mergeCell ref="B3:C3"/>
    <mergeCell ref="D3:E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&amp;R&amp;"Times New Roman,полужирный"&amp;9&amp;P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'3'!Заголовки_для_печати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2026-01-13T11:50:00Z</cp:lastPrinted>
  <dcterms:created xsi:type="dcterms:W3CDTF">2006-09-28T05:33:49Z</dcterms:created>
  <dcterms:modified xsi:type="dcterms:W3CDTF">2026-10-14T07:11:12Z</dcterms:modified>
</cp:coreProperties>
</file>