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095" windowHeight="12000" tabRatio="949" activeTab="2"/>
  </bookViews>
  <sheets>
    <sheet name="Обложка" sheetId="1" r:id="rId1"/>
    <sheet name="Усл.обозначения" sheetId="2" r:id="rId2"/>
    <sheet name="Содержание" sheetId="3" r:id="rId3"/>
    <sheet name="1." sheetId="4" r:id="rId4"/>
    <sheet name="2.1" sheetId="5" r:id="rId5"/>
    <sheet name="2.2" sheetId="6" r:id="rId6"/>
    <sheet name="2.3" sheetId="7" r:id="rId7"/>
    <sheet name="2.4" sheetId="8" r:id="rId8"/>
    <sheet name="3" sheetId="9" r:id="rId9"/>
    <sheet name="3.1" sheetId="10" r:id="rId10"/>
    <sheet name="4" sheetId="11" r:id="rId11"/>
    <sheet name="5" sheetId="12" r:id="rId12"/>
    <sheet name="6" sheetId="13" r:id="rId13"/>
    <sheet name="7" sheetId="14" r:id="rId14"/>
    <sheet name="8" sheetId="15" r:id="rId15"/>
    <sheet name="9" sheetId="16" r:id="rId16"/>
    <sheet name="10" sheetId="17" r:id="rId17"/>
    <sheet name="11" sheetId="18" r:id="rId18"/>
    <sheet name="12" sheetId="19" r:id="rId19"/>
    <sheet name="13" sheetId="20" r:id="rId20"/>
    <sheet name="14" sheetId="21" r:id="rId21"/>
  </sheets>
  <definedNames>
    <definedName name="_xlnm.Print_Titles" localSheetId="16">'10'!$3:$3</definedName>
    <definedName name="_xlnm.Print_Titles" localSheetId="17">'11'!$3:$3</definedName>
    <definedName name="_xlnm.Print_Titles" localSheetId="18">'12'!$3:$3</definedName>
    <definedName name="_xlnm.Print_Titles" localSheetId="4">'2.1'!$4:$6</definedName>
    <definedName name="_xlnm.Print_Titles" localSheetId="8">'3'!$3:$5</definedName>
    <definedName name="_xlnm.Print_Titles" localSheetId="10">'4'!$3:$5</definedName>
    <definedName name="_xlnm.Print_Titles" localSheetId="11">'5'!$3:$5</definedName>
    <definedName name="_xlnm.Print_Titles" localSheetId="12">'6'!$3:$5</definedName>
    <definedName name="_xlnm.Print_Titles" localSheetId="13">'7'!$3:$5</definedName>
    <definedName name="_xlnm.Print_Area" localSheetId="3">'1.'!$A$1:$M$23</definedName>
    <definedName name="_xlnm.Print_Area" localSheetId="4">'2.1'!$A$1:$M$27</definedName>
    <definedName name="_xlnm.Print_Area" localSheetId="14">'8'!$A$1:$F$103</definedName>
    <definedName name="_xlnm.Print_Area" localSheetId="15">'9'!$A$1:$M$279</definedName>
    <definedName name="_xlnm.Print_Area" localSheetId="0">'Обложка'!#REF!</definedName>
  </definedNames>
  <calcPr fullCalcOnLoad="1"/>
</workbook>
</file>

<file path=xl/sharedStrings.xml><?xml version="1.0" encoding="utf-8"?>
<sst xmlns="http://schemas.openxmlformats.org/spreadsheetml/2006/main" count="2088" uniqueCount="266">
  <si>
    <t>Основные показатели развития животноводства 
в Республике Казахстан</t>
  </si>
  <si>
    <t>Условные обозначения:</t>
  </si>
  <si>
    <t>«-» явление отсутствует</t>
  </si>
  <si>
    <t>«0,0» – незначительная величина</t>
  </si>
  <si>
    <t>«...» – данные отсутствуют</t>
  </si>
  <si>
    <t>В отдельных случаях незначительные расхождения между итогом и суммой слагаемых объясняются округлением данных.</t>
  </si>
  <si>
    <t>Содержание</t>
  </si>
  <si>
    <t>1.</t>
  </si>
  <si>
    <t>Основные показатели развития животноводства во всех категориях хозяйств</t>
  </si>
  <si>
    <t>2.</t>
  </si>
  <si>
    <t>Забито в хозяйстве или реализовано на убой скота и птицы</t>
  </si>
  <si>
    <t>2.1</t>
  </si>
  <si>
    <t>Забито в хозяйстве или реализовано на убой скота и птицы (в живом весе)</t>
  </si>
  <si>
    <t>2.2</t>
  </si>
  <si>
    <t>Забито в хозяйстве или реализовано на убой скота и птицы (в живом весе) по всем  категориям хозяйств</t>
  </si>
  <si>
    <t>2.3</t>
  </si>
  <si>
    <t>Забито в хозяйстве или реализовано на убой скота и птицы (в убойном весе)</t>
  </si>
  <si>
    <t>2.4</t>
  </si>
  <si>
    <t>Забито в хозяйстве или реализовано на убой скота и птицы (в убойном весе) во всех категориях хозяйств</t>
  </si>
  <si>
    <t>3.</t>
  </si>
  <si>
    <t>Надоено молока коровьего</t>
  </si>
  <si>
    <t>3.1</t>
  </si>
  <si>
    <t>Объем товарного производства сырого коровьего молока</t>
  </si>
  <si>
    <t>4.</t>
  </si>
  <si>
    <t xml:space="preserve">Получено яиц куриных </t>
  </si>
  <si>
    <t>5.</t>
  </si>
  <si>
    <t>Получено шкур крупных</t>
  </si>
  <si>
    <t>6.</t>
  </si>
  <si>
    <t>Получено шкур мелких</t>
  </si>
  <si>
    <t>Реализовано продукции животноводства сельскохозяйственными предприятиями</t>
  </si>
  <si>
    <t>Реализовано на убой всех видов скота и птицы в живом весе</t>
  </si>
  <si>
    <t>Реализовано молока коровьего</t>
  </si>
  <si>
    <t xml:space="preserve">Реализовано яиц куриных </t>
  </si>
  <si>
    <t xml:space="preserve">Реализовано шкур крупных </t>
  </si>
  <si>
    <t xml:space="preserve">Реализовано шкур мелких </t>
  </si>
  <si>
    <t>8.</t>
  </si>
  <si>
    <t xml:space="preserve">Крупный рогатый скот </t>
  </si>
  <si>
    <t>8.2</t>
  </si>
  <si>
    <t xml:space="preserve">из них коровы </t>
  </si>
  <si>
    <t>8.3</t>
  </si>
  <si>
    <t>Численность крупного рогатого скота по направлению продуктивности</t>
  </si>
  <si>
    <t>8.4</t>
  </si>
  <si>
    <t xml:space="preserve">Овцы </t>
  </si>
  <si>
    <t>8.5</t>
  </si>
  <si>
    <t xml:space="preserve">Козы </t>
  </si>
  <si>
    <t xml:space="preserve">Свиньи </t>
  </si>
  <si>
    <t xml:space="preserve">Лошади  </t>
  </si>
  <si>
    <t xml:space="preserve">Верблюды  </t>
  </si>
  <si>
    <t xml:space="preserve">Птица </t>
  </si>
  <si>
    <t>9.</t>
  </si>
  <si>
    <t>Средний надой молока на одну дойную корову</t>
  </si>
  <si>
    <t>10.</t>
  </si>
  <si>
    <t>Средний выход яиц на одну курицу-несушку</t>
  </si>
  <si>
    <t>11.</t>
  </si>
  <si>
    <t>Получено приплода от сельскохозяйственных животных</t>
  </si>
  <si>
    <t>Падеж скота</t>
  </si>
  <si>
    <t>Забито в хозяйстве или реализовано на убой скота и птицы 
(в живом весе), тонн</t>
  </si>
  <si>
    <t>Забито в хозяйстве или реализовано на убой скота и птицы 
(в убойном весе), тонн</t>
  </si>
  <si>
    <t>Молоко  коровье, тонн</t>
  </si>
  <si>
    <t>Яйца куриные, тыс. штук</t>
  </si>
  <si>
    <t>Шкуры крупные, штук</t>
  </si>
  <si>
    <t>Шкуры мелкие, штук</t>
  </si>
  <si>
    <t>Крупный  рогатый  скот</t>
  </si>
  <si>
    <t xml:space="preserve">  из него коровы</t>
  </si>
  <si>
    <t>Овцы</t>
  </si>
  <si>
    <t>Козы</t>
  </si>
  <si>
    <t>Свиньи</t>
  </si>
  <si>
    <t>Лошади</t>
  </si>
  <si>
    <t>Верблюды</t>
  </si>
  <si>
    <t>Птица</t>
  </si>
  <si>
    <t>тонн</t>
  </si>
  <si>
    <t>Қазақстан Республикасы</t>
  </si>
  <si>
    <t>Ақмола</t>
  </si>
  <si>
    <t>Ақтөбе</t>
  </si>
  <si>
    <t>Алматы</t>
  </si>
  <si>
    <t>Атырау</t>
  </si>
  <si>
    <t>Батыс Қазақстан</t>
  </si>
  <si>
    <t>Жамбыл</t>
  </si>
  <si>
    <t>Қарағанды</t>
  </si>
  <si>
    <t>Қостанай</t>
  </si>
  <si>
    <t>Қызылорда</t>
  </si>
  <si>
    <t>Маңғыстау</t>
  </si>
  <si>
    <t>Павлодар</t>
  </si>
  <si>
    <t>Солтүстік Қазақстан</t>
  </si>
  <si>
    <t>Түркістан</t>
  </si>
  <si>
    <t>Шығыс  Қазақстан</t>
  </si>
  <si>
    <t>-</t>
  </si>
  <si>
    <t xml:space="preserve">тонн </t>
  </si>
  <si>
    <t xml:space="preserve"> тонн </t>
  </si>
  <si>
    <t xml:space="preserve">тыс.штук </t>
  </si>
  <si>
    <t>штук</t>
  </si>
  <si>
    <t xml:space="preserve">тонн    </t>
  </si>
  <si>
    <t>Реализовано</t>
  </si>
  <si>
    <t>Переработано на продовольственные цели</t>
  </si>
  <si>
    <t>заготовительным организациям</t>
  </si>
  <si>
    <t>перерабатывающим предприятиям</t>
  </si>
  <si>
    <t>через сеть общественного питания и торговую сеть</t>
  </si>
  <si>
    <t>на экспорт</t>
  </si>
  <si>
    <t xml:space="preserve">тыс. штук </t>
  </si>
  <si>
    <t xml:space="preserve">штук    </t>
  </si>
  <si>
    <t>голов</t>
  </si>
  <si>
    <t xml:space="preserve"> голов</t>
  </si>
  <si>
    <t>Продолжение</t>
  </si>
  <si>
    <t>килограммов</t>
  </si>
  <si>
    <t>Абай</t>
  </si>
  <si>
    <t>Жетісу</t>
  </si>
  <si>
    <t>Ұлытау</t>
  </si>
  <si>
    <t>3 серия Статистика сельского, лесного, охотничьего и рыбного хозяйства</t>
  </si>
  <si>
    <t>Все категории хозяйств</t>
  </si>
  <si>
    <t>2022г.</t>
  </si>
  <si>
    <t>сельхозпредприятия</t>
  </si>
  <si>
    <t>индивидуальные предприниматели и крестьянские или фермерские хозяйства</t>
  </si>
  <si>
    <t>В том числе</t>
  </si>
  <si>
    <t>хозяйства населения</t>
  </si>
  <si>
    <t>2. Забито в хозяйстве или реализовано на убой скота и птицы</t>
  </si>
  <si>
    <t>2.1 Забито в хозяйстве или реализовано на убой скота и птицы (в живом весе)</t>
  </si>
  <si>
    <t>2.2 Забито в хозяйстве или реализовано на убой скота и птицы  по  всем  категориям хозяйств (в живом весе)</t>
  </si>
  <si>
    <t>крупный рогатый скот</t>
  </si>
  <si>
    <t>овцы</t>
  </si>
  <si>
    <t>козы</t>
  </si>
  <si>
    <t>свиньи</t>
  </si>
  <si>
    <t>лошади</t>
  </si>
  <si>
    <t>верблюды</t>
  </si>
  <si>
    <t>птица</t>
  </si>
  <si>
    <t xml:space="preserve"> Скот и птица
 всех видов</t>
  </si>
  <si>
    <t>2.3 Забито в хозяйстве или реализовано на убой скота и птицы (в убойном весе)</t>
  </si>
  <si>
    <t>2.4 Забито в хозяйстве или реализовано на убой скота и птицы по  всем  категориям хозяйств (в убойном весе)</t>
  </si>
  <si>
    <t>3. Надоено молока коровьего</t>
  </si>
  <si>
    <t>4. Получено яиц куриных</t>
  </si>
  <si>
    <t>5. Получено шкур крупных</t>
  </si>
  <si>
    <t>6. Получено шкур мелких</t>
  </si>
  <si>
    <t>Республика Казахстан</t>
  </si>
  <si>
    <t>Акмолинская</t>
  </si>
  <si>
    <t>Актюбинская</t>
  </si>
  <si>
    <t>Алматинская</t>
  </si>
  <si>
    <t>Атырауская</t>
  </si>
  <si>
    <t>Западно-Казахстанская</t>
  </si>
  <si>
    <t>Жамбылская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</si>
  <si>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</si>
  <si>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</si>
  <si>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</si>
  <si>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</si>
  <si>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</si>
  <si>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</si>
  <si>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Туркестанская</t>
  </si>
  <si>
    <t>Восточно-Казахстанская</t>
  </si>
  <si>
    <t>г. Астана</t>
  </si>
  <si>
    <t>г. Алматы</t>
  </si>
  <si>
    <t>г. Шымкент</t>
  </si>
  <si>
    <t>Производственное потребление</t>
  </si>
  <si>
    <t xml:space="preserve">через торговую сеть и сеть общественного питания </t>
  </si>
  <si>
    <t>через торговую сеть</t>
  </si>
  <si>
    <t>КРС молочного направления</t>
  </si>
  <si>
    <t>Доля молочного КРС в общем поголовье</t>
  </si>
  <si>
    <t>Всего</t>
  </si>
  <si>
    <t>из них коровы</t>
  </si>
  <si>
    <t>КРС мясного направления</t>
  </si>
  <si>
    <t>Доля мясного КРС в общем поголовье</t>
  </si>
  <si>
    <t>КРС молочно-мясного направления</t>
  </si>
  <si>
    <t>Доля молочно-мясного КРС в общем поголовье</t>
  </si>
  <si>
    <t>Сельхозпредприятия</t>
  </si>
  <si>
    <t>Индивидуальные предприниматели и крестьянские или фермерские хозяйства</t>
  </si>
  <si>
    <t xml:space="preserve"> Хозяйства населения</t>
  </si>
  <si>
    <t>Телят</t>
  </si>
  <si>
    <t>Поросят</t>
  </si>
  <si>
    <t>всего</t>
  </si>
  <si>
    <t>в расчете на 100 маток</t>
  </si>
  <si>
    <t>Ягнят</t>
  </si>
  <si>
    <t>Козлят</t>
  </si>
  <si>
    <t>Жеребят</t>
  </si>
  <si>
    <t>Верблюжат</t>
  </si>
  <si>
    <t>Крупный рогатый скот</t>
  </si>
  <si>
    <t xml:space="preserve">  всего</t>
  </si>
  <si>
    <t>процент падежа</t>
  </si>
  <si>
    <t>7.</t>
  </si>
  <si>
    <t>8.6</t>
  </si>
  <si>
    <t>12.</t>
  </si>
  <si>
    <t xml:space="preserve">Ұлытау </t>
  </si>
  <si>
    <t>Астана қаласы</t>
  </si>
  <si>
    <t>Алматы қаласы</t>
  </si>
  <si>
    <t>Шымкент қаласы</t>
  </si>
  <si>
    <t>«х» – данные конфиденциальные</t>
  </si>
  <si>
    <t>x</t>
  </si>
  <si>
    <t>2023г.</t>
  </si>
  <si>
    <t>2023 г. в процентах к 2022г.</t>
  </si>
  <si>
    <t>в 2 раза</t>
  </si>
  <si>
    <t>в 2,4 раза</t>
  </si>
  <si>
    <t>Тел. +7 7172 749775</t>
  </si>
  <si>
    <t>Е-mail: e.abilova@aspire.gov.kz</t>
  </si>
  <si>
    <t>1. Основные показатели развития животноводства во всех категориях хозяйств</t>
  </si>
  <si>
    <t>Ответственные за выпуск:</t>
  </si>
  <si>
    <t xml:space="preserve">© Бюро национальной статистикиАгентства по стратегическому планированию и реформам Республики Казахстан
</t>
  </si>
  <si>
    <t xml:space="preserve">Туркестанская </t>
  </si>
  <si>
    <t>3.1 Объем товарного производства сырого коровьего молока</t>
  </si>
  <si>
    <t>в 2,3 раза</t>
  </si>
  <si>
    <t xml:space="preserve">Директор департамента </t>
  </si>
  <si>
    <t>в 2,1 раза</t>
  </si>
  <si>
    <t xml:space="preserve">в 2,2 раза </t>
  </si>
  <si>
    <t>Настрижено шерсти овечьей</t>
  </si>
  <si>
    <t>8.1.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</si>
  <si>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</si>
  <si>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</si>
  <si>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</si>
  <si>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</si>
  <si>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</si>
  <si>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</si>
  <si>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</si>
  <si>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</si>
  <si>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</si>
  <si>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13.</t>
  </si>
  <si>
    <t>тонна</t>
  </si>
  <si>
    <t>8. Реализовано продукции животноводства сельскохозяйственными предприятиями</t>
  </si>
  <si>
    <t>8.1  Реализовано на убой всех видов скота и птицы в живом весе</t>
  </si>
  <si>
    <t>8.2  Реализовано молока коровьего</t>
  </si>
  <si>
    <t>8.3 Реализовано яиц куриных</t>
  </si>
  <si>
    <t>8.4 Реализовано шкур крупных</t>
  </si>
  <si>
    <t>8.5 Реализовано шкур мелких</t>
  </si>
  <si>
    <t>9.1 Крупный рогатый скот</t>
  </si>
  <si>
    <t>9.2  из них коровы</t>
  </si>
  <si>
    <t>9.3 Численность крупного рогатого скота по направлению продуктивности</t>
  </si>
  <si>
    <t>9.4 Овцы</t>
  </si>
  <si>
    <t>9.5 Козы</t>
  </si>
  <si>
    <t>9.6 Свиньи</t>
  </si>
  <si>
    <t>9.7 Лошади</t>
  </si>
  <si>
    <t>9.8 Верблюды</t>
  </si>
  <si>
    <t>9.9 Птица</t>
  </si>
  <si>
    <t>10. Средний надой молока на одну дойную корову</t>
  </si>
  <si>
    <t>11. Средний выход яиц на одну курицу-несушку</t>
  </si>
  <si>
    <t>в 4,6 раза</t>
  </si>
  <si>
    <t>Реализовано шерсти овечьей</t>
  </si>
  <si>
    <t>8.6 Реализовано шерсти овечьей</t>
  </si>
  <si>
    <t>Средний настриг шерсти на одну овцу</t>
  </si>
  <si>
    <t>14.</t>
  </si>
  <si>
    <t>7. Настрижено шерсти овечьей</t>
  </si>
  <si>
    <t xml:space="preserve">13. Получено приплода от сельскохозяйственных животных </t>
  </si>
  <si>
    <t xml:space="preserve">14. Падеж скота </t>
  </si>
  <si>
    <t>12. Средний настриг шерсти на одну овцу</t>
  </si>
  <si>
    <t>Хозяйства населения</t>
  </si>
  <si>
    <t>Шерсть овечья, тонн</t>
  </si>
  <si>
    <t>в 3,8 раза</t>
  </si>
  <si>
    <t>в 2,8 раза</t>
  </si>
  <si>
    <t>в 5,1 раза</t>
  </si>
  <si>
    <t>в 4,5 раза</t>
  </si>
  <si>
    <t>в 3,5 раза</t>
  </si>
  <si>
    <t xml:space="preserve">в 6,4 раза </t>
  </si>
  <si>
    <t>в 4,8 раза</t>
  </si>
  <si>
    <r>
      <rPr>
        <b/>
        <sz val="8"/>
        <rFont val="Calibri"/>
        <family val="2"/>
      </rPr>
      <t>Исполнитель:</t>
    </r>
    <r>
      <rPr>
        <sz val="8"/>
        <rFont val="Calibri"/>
        <family val="2"/>
      </rPr>
      <t xml:space="preserve"> Э. Әбілова</t>
    </r>
  </si>
  <si>
    <t xml:space="preserve">Департамент  статистики сельского хозяйства и национальных переписей </t>
  </si>
  <si>
    <t>Н. Кожаков</t>
  </si>
  <si>
    <t>Тел. +7 7172 749162</t>
  </si>
  <si>
    <t>Численность скота и птицы по состоянию на 1 октября, голов</t>
  </si>
  <si>
    <t>Численность скота и птицы по состоянию на 1 октября</t>
  </si>
  <si>
    <t>Данные по производству продукции животноводства и численности скота и птицы формируются следующим образом:</t>
  </si>
  <si>
    <t>– по сельскохозяйственным предприятиям, индивидуальным предпринимателям и крестьянским или фермерским хозяйствам с численностью работников свыше 100 человек, получены на основании ежемесячного отчета формы №24-сх "Отчет о состоянии животноводства";</t>
  </si>
  <si>
    <t>– по мелким индивидуальным предпринимателям и крестьянским или фермерским хозяйствам – на основании расчетов, в основу которых заложены: данные записей в книгах учета крестьянских или фермерских хозяйств, выборочных обследований о производстве продуктов животноводства;</t>
  </si>
  <si>
    <t>– по хозяйствам населения – на основании расчетов, в основу которых заложены: данные записей в похозяйственных книгах, выборочных    обследований    хозяйств    населения   о   производстве продуктов животноводства.</t>
  </si>
  <si>
    <t>Дата релиза: 12.10.2023</t>
  </si>
  <si>
    <t>январь -сентябрь 2023 года</t>
  </si>
  <si>
    <t>9. Численность скота и птицы по состоянию на 1 октября</t>
  </si>
  <si>
    <t>Производство отдельных видов продукции животноводства в январе-сентябре 2023 года</t>
  </si>
  <si>
    <t>Дата следующего релиза: 13.11.2023</t>
  </si>
  <si>
    <t>в 28 раза</t>
  </si>
  <si>
    <t xml:space="preserve">12 октябрь 2023г. </t>
  </si>
  <si>
    <t xml:space="preserve">в 2,8 раза </t>
  </si>
  <si>
    <t>в 7,2раза</t>
  </si>
  <si>
    <t>№ 13-02-5/6385-вн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</si>
</sst>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##\ ###\ ###\ ###\ ##0"/>
    <numFmt numFmtId="173" formatCode="0.0"/>
    <numFmt numFmtId="174" formatCode="#,##0.0"/>
    <numFmt numFmtId="175" formatCode="###\ ###\ ###\ ###\ ##0.0"/>
    <numFmt numFmtId="176" formatCode="###\ ###\ ###\ ##0.00"/>
    <numFmt numFmtId="177" formatCode="###\ ###\ ###\ ##0.0"/>
    <numFmt numFmtId="178" formatCode="###\ ###\ ###\ ##0"/>
    <numFmt numFmtId="179" formatCode="##\ ###\ ###\ ##0.00"/>
    <numFmt numFmtId="180" formatCode="#\ ###\ ###\ ##0.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##.0\ ###\ ###\ ##0"/>
    <numFmt numFmtId="191" formatCode="###.\ ###\ ###\ ##0"/>
    <numFmt numFmtId="192" formatCode="###.###\ ###\ ##0"/>
    <numFmt numFmtId="193" formatCode="###.##\ ###\ ##0"/>
    <numFmt numFmtId="194" formatCode="####\ ###\ ###\ ##0.00"/>
    <numFmt numFmtId="195" formatCode="###.0\ ###\ ###\ ###\ ##0"/>
    <numFmt numFmtId="196" formatCode="0.00000000"/>
    <numFmt numFmtId="197" formatCode="#,##0.000"/>
    <numFmt numFmtId="198" formatCode="#,##0.0000"/>
  </numFmts>
  <fonts count="73">
    <font>
      <sz val="10"/>
      <name val="Arial Cyr"/>
      <family val="0"/>
    </font>
    <font>
      <sz val="11"/>
      <color indexed="8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8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 Cyr"/>
      <family val="2"/>
    </font>
    <font>
      <b/>
      <sz val="20"/>
      <name val="Calibri"/>
      <family val="2"/>
    </font>
    <font>
      <sz val="14"/>
      <name val="Calibri"/>
      <family val="2"/>
    </font>
    <font>
      <i/>
      <sz val="8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u val="single"/>
      <sz val="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u val="single"/>
      <sz val="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0"/>
      <color indexed="10"/>
      <name val="Arial Cyr"/>
      <family val="0"/>
    </font>
    <font>
      <sz val="8"/>
      <color indexed="10"/>
      <name val="Calibri"/>
      <family val="2"/>
    </font>
    <font>
      <u val="single"/>
      <sz val="10"/>
      <color indexed="12"/>
      <name val="Calibri"/>
      <family val="2"/>
    </font>
    <font>
      <u val="single"/>
      <sz val="9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8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u val="single"/>
      <sz val="10"/>
      <color theme="11"/>
      <name val="Arial Cyr"/>
      <family val="0"/>
    </font>
    <font>
      <u val="single"/>
      <sz val="8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8"/>
      <color rgb="FFFF0000"/>
      <name val="Calibri"/>
      <family val="2"/>
    </font>
    <font>
      <u val="single"/>
      <sz val="10"/>
      <color theme="10"/>
      <name val="Calibri"/>
      <family val="2"/>
    </font>
    <font>
      <u val="single"/>
      <sz val="9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30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6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46" fillId="16" borderId="0" applyNumberFormat="0" applyBorder="0" applyAlignment="0" applyProtection="0"/>
    <xf numFmtId="0" fontId="47" fillId="17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0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6" fillId="0" borderId="0">
      <alignment/>
      <protection/>
    </xf>
    <xf numFmtId="0" fontId="6" fillId="0" borderId="0">
      <alignment/>
      <protection/>
    </xf>
    <xf numFmtId="0" fontId="4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46" fillId="31" borderId="8" applyNumberFormat="0" applyFont="0" applyAlignment="0" applyProtection="0"/>
    <xf numFmtId="0" fontId="46" fillId="31" borderId="8" applyNumberFormat="0" applyFont="0" applyAlignment="0" applyProtection="0"/>
    <xf numFmtId="9" fontId="46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53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 vertical="top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0" fontId="5" fillId="0" borderId="0" xfId="290" applyFont="1">
      <alignment/>
      <protection/>
    </xf>
    <xf numFmtId="0" fontId="40" fillId="0" borderId="10" xfId="290" applyFont="1" applyBorder="1" applyAlignment="1">
      <alignment horizontal="center" vertical="center" wrapText="1"/>
      <protection/>
    </xf>
    <xf numFmtId="49" fontId="3" fillId="0" borderId="0" xfId="76" applyNumberFormat="1" applyFont="1" applyBorder="1" applyAlignment="1">
      <alignment horizontal="left" wrapText="1"/>
      <protection/>
    </xf>
    <xf numFmtId="175" fontId="3" fillId="0" borderId="0" xfId="76" applyNumberFormat="1" applyFont="1" applyAlignment="1">
      <alignment horizontal="right"/>
      <protection/>
    </xf>
    <xf numFmtId="49" fontId="3" fillId="0" borderId="0" xfId="76" applyNumberFormat="1" applyFont="1" applyAlignment="1">
      <alignment horizontal="left" wrapText="1"/>
      <protection/>
    </xf>
    <xf numFmtId="173" fontId="5" fillId="0" borderId="0" xfId="290" applyNumberFormat="1" applyFont="1">
      <alignment/>
      <protection/>
    </xf>
    <xf numFmtId="172" fontId="3" fillId="0" borderId="0" xfId="76" applyNumberFormat="1" applyFont="1" applyAlignment="1">
      <alignment horizontal="right"/>
      <protection/>
    </xf>
    <xf numFmtId="172" fontId="3" fillId="0" borderId="0" xfId="76" applyNumberFormat="1" applyFont="1" applyBorder="1" applyAlignment="1">
      <alignment horizontal="right"/>
      <protection/>
    </xf>
    <xf numFmtId="0" fontId="5" fillId="0" borderId="0" xfId="290" applyFont="1" applyAlignment="1">
      <alignment vertical="center"/>
      <protection/>
    </xf>
    <xf numFmtId="0" fontId="3" fillId="0" borderId="0" xfId="290" applyFont="1" applyBorder="1" applyAlignment="1">
      <alignment horizontal="left"/>
      <protection/>
    </xf>
    <xf numFmtId="0" fontId="3" fillId="0" borderId="0" xfId="290" applyFont="1" applyBorder="1" applyAlignment="1">
      <alignment horizontal="left" vertical="center" wrapText="1" indent="1"/>
      <protection/>
    </xf>
    <xf numFmtId="0" fontId="3" fillId="0" borderId="0" xfId="290" applyFont="1" applyFill="1" applyBorder="1" applyAlignment="1">
      <alignment horizontal="left"/>
      <protection/>
    </xf>
    <xf numFmtId="172" fontId="3" fillId="0" borderId="0" xfId="76" applyNumberFormat="1" applyFont="1" applyFill="1" applyBorder="1" applyAlignment="1">
      <alignment horizontal="right"/>
      <protection/>
    </xf>
    <xf numFmtId="175" fontId="3" fillId="0" borderId="0" xfId="76" applyNumberFormat="1" applyFont="1" applyFill="1" applyBorder="1" applyAlignment="1">
      <alignment horizontal="right"/>
      <protection/>
    </xf>
    <xf numFmtId="0" fontId="5" fillId="0" borderId="0" xfId="290" applyFont="1" applyFill="1">
      <alignment/>
      <protection/>
    </xf>
    <xf numFmtId="0" fontId="3" fillId="0" borderId="10" xfId="290" applyFont="1" applyBorder="1" applyAlignment="1">
      <alignment horizontal="left"/>
      <protection/>
    </xf>
    <xf numFmtId="172" fontId="3" fillId="0" borderId="10" xfId="76" applyNumberFormat="1" applyFont="1" applyBorder="1" applyAlignment="1">
      <alignment horizontal="right"/>
      <protection/>
    </xf>
    <xf numFmtId="175" fontId="3" fillId="0" borderId="10" xfId="76" applyNumberFormat="1" applyFont="1" applyBorder="1" applyAlignment="1">
      <alignment horizontal="right"/>
      <protection/>
    </xf>
    <xf numFmtId="0" fontId="0" fillId="0" borderId="0" xfId="280" applyFill="1">
      <alignment/>
      <protection/>
    </xf>
    <xf numFmtId="0" fontId="3" fillId="0" borderId="10" xfId="280" applyFont="1" applyFill="1" applyBorder="1" applyAlignment="1">
      <alignment/>
      <protection/>
    </xf>
    <xf numFmtId="0" fontId="3" fillId="0" borderId="10" xfId="280" applyFont="1" applyFill="1" applyBorder="1" applyAlignment="1">
      <alignment horizontal="right"/>
      <protection/>
    </xf>
    <xf numFmtId="0" fontId="0" fillId="0" borderId="0" xfId="280" applyFill="1" applyBorder="1">
      <alignment/>
      <protection/>
    </xf>
    <xf numFmtId="0" fontId="0" fillId="0" borderId="0" xfId="280" applyFont="1" applyFill="1">
      <alignment/>
      <protection/>
    </xf>
    <xf numFmtId="49" fontId="17" fillId="0" borderId="11" xfId="76" applyNumberFormat="1" applyFont="1" applyFill="1" applyBorder="1" applyAlignment="1">
      <alignment horizontal="left" wrapText="1"/>
      <protection/>
    </xf>
    <xf numFmtId="174" fontId="3" fillId="0" borderId="0" xfId="76" applyNumberFormat="1" applyFont="1" applyFill="1" applyAlignment="1">
      <alignment horizontal="right"/>
      <protection/>
    </xf>
    <xf numFmtId="49" fontId="3" fillId="0" borderId="0" xfId="76" applyNumberFormat="1" applyFont="1" applyFill="1" applyBorder="1" applyAlignment="1">
      <alignment horizontal="left"/>
      <protection/>
    </xf>
    <xf numFmtId="174" fontId="7" fillId="0" borderId="0" xfId="0" applyNumberFormat="1" applyFont="1" applyAlignment="1">
      <alignment horizontal="right" wrapText="1"/>
    </xf>
    <xf numFmtId="174" fontId="3" fillId="0" borderId="0" xfId="76" applyNumberFormat="1" applyFont="1" applyFill="1" applyBorder="1" applyAlignment="1">
      <alignment horizontal="right"/>
      <protection/>
    </xf>
    <xf numFmtId="49" fontId="3" fillId="0" borderId="10" xfId="76" applyNumberFormat="1" applyFont="1" applyFill="1" applyBorder="1" applyAlignment="1">
      <alignment horizontal="left"/>
      <protection/>
    </xf>
    <xf numFmtId="174" fontId="3" fillId="0" borderId="10" xfId="76" applyNumberFormat="1" applyFont="1" applyFill="1" applyBorder="1" applyAlignment="1">
      <alignment horizontal="right"/>
      <protection/>
    </xf>
    <xf numFmtId="174" fontId="7" fillId="0" borderId="10" xfId="0" applyNumberFormat="1" applyFont="1" applyBorder="1" applyAlignment="1">
      <alignment horizontal="right" wrapText="1"/>
    </xf>
    <xf numFmtId="0" fontId="6" fillId="0" borderId="0" xfId="0" applyFont="1" applyFill="1" applyAlignment="1">
      <alignment/>
    </xf>
    <xf numFmtId="173" fontId="41" fillId="0" borderId="0" xfId="0" applyNumberFormat="1" applyFont="1" applyFill="1" applyAlignment="1">
      <alignment horizontal="center" vertical="center" wrapText="1"/>
    </xf>
    <xf numFmtId="173" fontId="41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/>
    </xf>
    <xf numFmtId="173" fontId="3" fillId="0" borderId="10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174" fontId="6" fillId="0" borderId="0" xfId="0" applyNumberFormat="1" applyFont="1" applyFill="1" applyAlignment="1">
      <alignment/>
    </xf>
    <xf numFmtId="174" fontId="8" fillId="0" borderId="0" xfId="76" applyNumberFormat="1" applyFont="1" applyFill="1" applyAlignment="1">
      <alignment horizontal="left"/>
      <protection/>
    </xf>
    <xf numFmtId="0" fontId="6" fillId="0" borderId="0" xfId="76" applyFill="1">
      <alignment/>
      <protection/>
    </xf>
    <xf numFmtId="176" fontId="7" fillId="0" borderId="0" xfId="0" applyNumberFormat="1" applyFont="1" applyAlignment="1">
      <alignment horizontal="right" wrapText="1"/>
    </xf>
    <xf numFmtId="177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173" fontId="3" fillId="0" borderId="10" xfId="0" applyNumberFormat="1" applyFont="1" applyBorder="1" applyAlignment="1">
      <alignment/>
    </xf>
    <xf numFmtId="173" fontId="3" fillId="0" borderId="10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3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173" fontId="6" fillId="0" borderId="0" xfId="0" applyNumberFormat="1" applyFont="1" applyAlignment="1">
      <alignment/>
    </xf>
    <xf numFmtId="176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6" fillId="0" borderId="0" xfId="0" applyFont="1" applyAlignment="1">
      <alignment vertical="justify"/>
    </xf>
    <xf numFmtId="174" fontId="5" fillId="0" borderId="0" xfId="0" applyNumberFormat="1" applyFont="1" applyFill="1" applyAlignment="1">
      <alignment/>
    </xf>
    <xf numFmtId="0" fontId="10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0" xfId="284" applyFont="1" applyFill="1" applyBorder="1" applyAlignment="1">
      <alignment/>
      <protection/>
    </xf>
    <xf numFmtId="0" fontId="3" fillId="0" borderId="10" xfId="284" applyFont="1" applyFill="1" applyBorder="1" applyAlignment="1">
      <alignment horizontal="right"/>
      <protection/>
    </xf>
    <xf numFmtId="0" fontId="5" fillId="0" borderId="0" xfId="76" applyFont="1" applyFill="1" applyBorder="1">
      <alignment/>
      <protection/>
    </xf>
    <xf numFmtId="178" fontId="7" fillId="0" borderId="0" xfId="0" applyNumberFormat="1" applyFont="1" applyAlignment="1">
      <alignment horizontal="right" wrapText="1"/>
    </xf>
    <xf numFmtId="172" fontId="3" fillId="0" borderId="10" xfId="76" applyNumberFormat="1" applyFont="1" applyFill="1" applyBorder="1" applyAlignment="1">
      <alignment horizontal="right"/>
      <protection/>
    </xf>
    <xf numFmtId="175" fontId="3" fillId="0" borderId="10" xfId="76" applyNumberFormat="1" applyFont="1" applyFill="1" applyBorder="1" applyAlignment="1">
      <alignment horizontal="right"/>
      <protection/>
    </xf>
    <xf numFmtId="0" fontId="7" fillId="0" borderId="0" xfId="0" applyFont="1" applyBorder="1" applyAlignment="1">
      <alignment horizontal="right" wrapText="1"/>
    </xf>
    <xf numFmtId="0" fontId="7" fillId="0" borderId="10" xfId="0" applyFont="1" applyBorder="1" applyAlignment="1">
      <alignment horizontal="right" wrapText="1"/>
    </xf>
    <xf numFmtId="0" fontId="0" fillId="0" borderId="0" xfId="288">
      <alignment/>
      <protection/>
    </xf>
    <xf numFmtId="0" fontId="3" fillId="0" borderId="10" xfId="288" applyFont="1" applyBorder="1" applyAlignment="1">
      <alignment vertical="justify"/>
      <protection/>
    </xf>
    <xf numFmtId="0" fontId="3" fillId="0" borderId="0" xfId="288" applyFont="1" applyBorder="1" applyAlignment="1">
      <alignment vertical="justify"/>
      <protection/>
    </xf>
    <xf numFmtId="0" fontId="3" fillId="0" borderId="10" xfId="288" applyFont="1" applyBorder="1" applyAlignment="1">
      <alignment horizontal="right" vertical="justify"/>
      <protection/>
    </xf>
    <xf numFmtId="0" fontId="7" fillId="0" borderId="13" xfId="0" applyFont="1" applyBorder="1" applyAlignment="1">
      <alignment horizontal="center" vertical="center" wrapText="1"/>
    </xf>
    <xf numFmtId="0" fontId="3" fillId="0" borderId="10" xfId="289" applyFont="1" applyBorder="1" applyAlignment="1">
      <alignment vertical="justify"/>
      <protection/>
    </xf>
    <xf numFmtId="0" fontId="3" fillId="0" borderId="10" xfId="289" applyFont="1" applyBorder="1" applyAlignment="1">
      <alignment horizontal="right" vertical="justify"/>
      <protection/>
    </xf>
    <xf numFmtId="0" fontId="3" fillId="0" borderId="10" xfId="284" applyFont="1" applyBorder="1" applyAlignment="1">
      <alignment/>
      <protection/>
    </xf>
    <xf numFmtId="0" fontId="3" fillId="0" borderId="10" xfId="287" applyFont="1" applyBorder="1" applyAlignment="1">
      <alignment vertical="justify"/>
      <protection/>
    </xf>
    <xf numFmtId="0" fontId="3" fillId="0" borderId="0" xfId="287" applyFont="1">
      <alignment/>
      <protection/>
    </xf>
    <xf numFmtId="0" fontId="3" fillId="0" borderId="0" xfId="76" applyFont="1">
      <alignment/>
      <protection/>
    </xf>
    <xf numFmtId="0" fontId="3" fillId="0" borderId="10" xfId="284" applyFont="1" applyBorder="1" applyAlignment="1">
      <alignment horizontal="right"/>
      <protection/>
    </xf>
    <xf numFmtId="0" fontId="3" fillId="0" borderId="10" xfId="76" applyFont="1" applyBorder="1" applyAlignment="1">
      <alignment vertical="justify"/>
      <protection/>
    </xf>
    <xf numFmtId="0" fontId="3" fillId="0" borderId="10" xfId="76" applyFont="1" applyBorder="1" applyAlignment="1">
      <alignment horizontal="right" vertical="justify"/>
      <protection/>
    </xf>
    <xf numFmtId="3" fontId="3" fillId="0" borderId="0" xfId="76" applyNumberFormat="1" applyFont="1" applyFill="1" applyAlignment="1">
      <alignment horizontal="right"/>
      <protection/>
    </xf>
    <xf numFmtId="0" fontId="3" fillId="0" borderId="0" xfId="76" applyFont="1" applyBorder="1" applyAlignment="1">
      <alignment vertical="justify"/>
      <protection/>
    </xf>
    <xf numFmtId="0" fontId="3" fillId="0" borderId="0" xfId="76" applyFont="1" applyBorder="1" applyAlignment="1">
      <alignment horizontal="right" vertical="justify"/>
      <protection/>
    </xf>
    <xf numFmtId="0" fontId="0" fillId="0" borderId="0" xfId="271" applyFont="1" applyFill="1">
      <alignment/>
      <protection/>
    </xf>
    <xf numFmtId="49" fontId="3" fillId="0" borderId="0" xfId="76" applyNumberFormat="1" applyFont="1" applyFill="1" applyBorder="1" applyAlignment="1">
      <alignment/>
      <protection/>
    </xf>
    <xf numFmtId="173" fontId="17" fillId="0" borderId="11" xfId="76" applyNumberFormat="1" applyFont="1" applyBorder="1" applyAlignment="1">
      <alignment wrapText="1"/>
      <protection/>
    </xf>
    <xf numFmtId="173" fontId="3" fillId="0" borderId="0" xfId="76" applyNumberFormat="1" applyFont="1" applyBorder="1" applyAlignment="1">
      <alignment/>
      <protection/>
    </xf>
    <xf numFmtId="173" fontId="3" fillId="0" borderId="0" xfId="76" applyNumberFormat="1" applyFont="1" applyFill="1" applyAlignment="1">
      <alignment horizontal="right"/>
      <protection/>
    </xf>
    <xf numFmtId="173" fontId="3" fillId="0" borderId="10" xfId="76" applyNumberFormat="1" applyFont="1" applyBorder="1" applyAlignment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2" fontId="3" fillId="0" borderId="11" xfId="76" applyNumberFormat="1" applyFont="1" applyFill="1" applyBorder="1" applyAlignment="1">
      <alignment horizontal="right"/>
      <protection/>
    </xf>
    <xf numFmtId="173" fontId="3" fillId="0" borderId="0" xfId="76" applyNumberFormat="1" applyFont="1" applyFill="1" applyBorder="1" applyAlignment="1">
      <alignment horizontal="right"/>
      <protection/>
    </xf>
    <xf numFmtId="0" fontId="0" fillId="0" borderId="0" xfId="279">
      <alignment/>
      <protection/>
    </xf>
    <xf numFmtId="0" fontId="3" fillId="0" borderId="10" xfId="76" applyFont="1" applyBorder="1">
      <alignment/>
      <protection/>
    </xf>
    <xf numFmtId="0" fontId="3" fillId="0" borderId="0" xfId="76" applyFont="1" applyBorder="1" applyAlignment="1">
      <alignment/>
      <protection/>
    </xf>
    <xf numFmtId="0" fontId="3" fillId="0" borderId="10" xfId="76" applyFont="1" applyBorder="1" applyAlignment="1">
      <alignment horizontal="right"/>
      <protection/>
    </xf>
    <xf numFmtId="0" fontId="3" fillId="0" borderId="14" xfId="279" applyFont="1" applyBorder="1" applyAlignment="1">
      <alignment horizontal="center" vertical="center"/>
      <protection/>
    </xf>
    <xf numFmtId="0" fontId="0" fillId="0" borderId="0" xfId="279" applyBorder="1">
      <alignment/>
      <protection/>
    </xf>
    <xf numFmtId="0" fontId="0" fillId="0" borderId="0" xfId="279" applyFill="1">
      <alignment/>
      <protection/>
    </xf>
    <xf numFmtId="0" fontId="0" fillId="0" borderId="0" xfId="279" applyFill="1" applyBorder="1">
      <alignment/>
      <protection/>
    </xf>
    <xf numFmtId="0" fontId="0" fillId="0" borderId="0" xfId="281">
      <alignment/>
      <protection/>
    </xf>
    <xf numFmtId="0" fontId="0" fillId="0" borderId="0" xfId="282">
      <alignment/>
      <protection/>
    </xf>
    <xf numFmtId="0" fontId="3" fillId="0" borderId="10" xfId="282" applyFont="1" applyBorder="1" applyAlignment="1">
      <alignment/>
      <protection/>
    </xf>
    <xf numFmtId="0" fontId="3" fillId="0" borderId="0" xfId="282" applyFont="1" applyAlignment="1">
      <alignment horizontal="right"/>
      <protection/>
    </xf>
    <xf numFmtId="0" fontId="3" fillId="0" borderId="0" xfId="282" applyFont="1">
      <alignment/>
      <protection/>
    </xf>
    <xf numFmtId="0" fontId="3" fillId="0" borderId="0" xfId="282" applyFont="1" applyAlignment="1">
      <alignment horizontal="left" wrapText="1"/>
      <protection/>
    </xf>
    <xf numFmtId="0" fontId="3" fillId="0" borderId="0" xfId="282" applyFont="1" applyFill="1" applyAlignment="1">
      <alignment horizontal="left" wrapText="1"/>
      <protection/>
    </xf>
    <xf numFmtId="0" fontId="3" fillId="0" borderId="10" xfId="282" applyFont="1" applyFill="1" applyBorder="1" applyAlignment="1">
      <alignment/>
      <protection/>
    </xf>
    <xf numFmtId="0" fontId="3" fillId="0" borderId="0" xfId="282" applyFont="1" applyFill="1">
      <alignment/>
      <protection/>
    </xf>
    <xf numFmtId="0" fontId="3" fillId="0" borderId="0" xfId="282" applyFont="1" applyFill="1" applyAlignment="1">
      <alignment horizontal="right"/>
      <protection/>
    </xf>
    <xf numFmtId="0" fontId="3" fillId="0" borderId="0" xfId="290" applyFont="1" applyAlignment="1">
      <alignment/>
      <protection/>
    </xf>
    <xf numFmtId="0" fontId="11" fillId="0" borderId="0" xfId="290" applyFont="1">
      <alignment/>
      <protection/>
    </xf>
    <xf numFmtId="177" fontId="11" fillId="0" borderId="0" xfId="290" applyNumberFormat="1" applyFont="1">
      <alignment/>
      <protection/>
    </xf>
    <xf numFmtId="0" fontId="6" fillId="0" borderId="0" xfId="290" applyFont="1">
      <alignment/>
      <protection/>
    </xf>
    <xf numFmtId="14" fontId="3" fillId="0" borderId="10" xfId="290" applyNumberFormat="1" applyFont="1" applyBorder="1" applyAlignment="1">
      <alignment horizontal="left"/>
      <protection/>
    </xf>
    <xf numFmtId="0" fontId="11" fillId="0" borderId="10" xfId="290" applyFont="1" applyBorder="1">
      <alignment/>
      <protection/>
    </xf>
    <xf numFmtId="0" fontId="6" fillId="0" borderId="10" xfId="290" applyFont="1" applyBorder="1">
      <alignment/>
      <protection/>
    </xf>
    <xf numFmtId="14" fontId="3" fillId="0" borderId="11" xfId="290" applyNumberFormat="1" applyFont="1" applyBorder="1" applyAlignment="1">
      <alignment wrapText="1"/>
      <protection/>
    </xf>
    <xf numFmtId="0" fontId="3" fillId="0" borderId="0" xfId="290" applyFont="1" applyBorder="1" applyAlignment="1">
      <alignment/>
      <protection/>
    </xf>
    <xf numFmtId="0" fontId="3" fillId="0" borderId="11" xfId="282" applyFont="1" applyBorder="1">
      <alignment/>
      <protection/>
    </xf>
    <xf numFmtId="0" fontId="3" fillId="0" borderId="11" xfId="77" applyFont="1" applyBorder="1">
      <alignment/>
      <protection/>
    </xf>
    <xf numFmtId="0" fontId="3" fillId="0" borderId="0" xfId="0" applyFont="1" applyAlignment="1">
      <alignment horizontal="left"/>
    </xf>
    <xf numFmtId="0" fontId="3" fillId="0" borderId="0" xfId="282" applyFont="1" applyBorder="1">
      <alignment/>
      <protection/>
    </xf>
    <xf numFmtId="0" fontId="3" fillId="0" borderId="0" xfId="77" applyFont="1" applyBorder="1">
      <alignment/>
      <protection/>
    </xf>
    <xf numFmtId="14" fontId="3" fillId="0" borderId="10" xfId="290" applyNumberFormat="1" applyFont="1" applyBorder="1" applyAlignment="1">
      <alignment horizontal="left" wrapText="1"/>
      <protection/>
    </xf>
    <xf numFmtId="0" fontId="3" fillId="0" borderId="10" xfId="290" applyFont="1" applyFill="1" applyBorder="1" applyAlignment="1">
      <alignment horizontal="left"/>
      <protection/>
    </xf>
    <xf numFmtId="0" fontId="3" fillId="0" borderId="10" xfId="77" applyFont="1" applyBorder="1">
      <alignment/>
      <protection/>
    </xf>
    <xf numFmtId="0" fontId="0" fillId="0" borderId="10" xfId="0" applyFont="1" applyBorder="1" applyAlignment="1">
      <alignment/>
    </xf>
    <xf numFmtId="0" fontId="3" fillId="0" borderId="10" xfId="282" applyFont="1" applyBorder="1">
      <alignment/>
      <protection/>
    </xf>
    <xf numFmtId="0" fontId="3" fillId="0" borderId="10" xfId="290" applyFont="1" applyBorder="1">
      <alignment/>
      <protection/>
    </xf>
    <xf numFmtId="178" fontId="7" fillId="0" borderId="10" xfId="0" applyNumberFormat="1" applyFont="1" applyBorder="1" applyAlignment="1">
      <alignment horizontal="right" wrapText="1"/>
    </xf>
    <xf numFmtId="178" fontId="7" fillId="0" borderId="0" xfId="0" applyNumberFormat="1" applyFont="1" applyFill="1" applyAlignment="1">
      <alignment horizontal="right" wrapText="1"/>
    </xf>
    <xf numFmtId="0" fontId="0" fillId="0" borderId="0" xfId="0" applyBorder="1" applyAlignment="1">
      <alignment/>
    </xf>
    <xf numFmtId="177" fontId="7" fillId="0" borderId="0" xfId="0" applyNumberFormat="1" applyFont="1" applyBorder="1" applyAlignment="1">
      <alignment horizontal="right" wrapText="1"/>
    </xf>
    <xf numFmtId="177" fontId="7" fillId="0" borderId="10" xfId="0" applyNumberFormat="1" applyFont="1" applyBorder="1" applyAlignment="1">
      <alignment horizontal="right" wrapText="1"/>
    </xf>
    <xf numFmtId="0" fontId="3" fillId="0" borderId="0" xfId="0" applyFont="1" applyAlignment="1">
      <alignment/>
    </xf>
    <xf numFmtId="178" fontId="7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horizontal="right" wrapText="1"/>
    </xf>
    <xf numFmtId="3" fontId="3" fillId="0" borderId="0" xfId="76" applyNumberFormat="1" applyFont="1" applyFill="1" applyBorder="1" applyAlignment="1">
      <alignment horizontal="right"/>
      <protection/>
    </xf>
    <xf numFmtId="0" fontId="0" fillId="0" borderId="0" xfId="280" applyFont="1" applyFill="1">
      <alignment/>
      <protection/>
    </xf>
    <xf numFmtId="0" fontId="69" fillId="0" borderId="0" xfId="271" applyFont="1" applyFill="1">
      <alignment/>
      <protection/>
    </xf>
    <xf numFmtId="0" fontId="3" fillId="0" borderId="0" xfId="0" applyFont="1" applyFill="1" applyAlignment="1">
      <alignment/>
    </xf>
    <xf numFmtId="174" fontId="3" fillId="0" borderId="0" xfId="0" applyNumberFormat="1" applyFont="1" applyFill="1" applyAlignment="1">
      <alignment/>
    </xf>
    <xf numFmtId="173" fontId="9" fillId="0" borderId="0" xfId="0" applyNumberFormat="1" applyFont="1" applyFill="1" applyAlignment="1">
      <alignment horizontal="right"/>
    </xf>
    <xf numFmtId="0" fontId="6" fillId="0" borderId="0" xfId="76" applyFont="1" applyFill="1">
      <alignment/>
      <protection/>
    </xf>
    <xf numFmtId="0" fontId="6" fillId="0" borderId="0" xfId="76" applyFill="1" applyBorder="1">
      <alignment/>
      <protection/>
    </xf>
    <xf numFmtId="176" fontId="7" fillId="0" borderId="0" xfId="0" applyNumberFormat="1" applyFont="1" applyFill="1" applyAlignment="1">
      <alignment horizontal="right" wrapText="1"/>
    </xf>
    <xf numFmtId="0" fontId="6" fillId="0" borderId="11" xfId="76" applyFill="1" applyBorder="1">
      <alignment/>
      <protection/>
    </xf>
    <xf numFmtId="174" fontId="6" fillId="0" borderId="11" xfId="76" applyNumberFormat="1" applyFill="1" applyBorder="1">
      <alignment/>
      <protection/>
    </xf>
    <xf numFmtId="177" fontId="7" fillId="0" borderId="0" xfId="0" applyNumberFormat="1" applyFont="1" applyFill="1" applyAlignment="1">
      <alignment horizontal="right" wrapText="1"/>
    </xf>
    <xf numFmtId="0" fontId="0" fillId="0" borderId="0" xfId="283" applyFont="1" applyFill="1">
      <alignment/>
      <protection/>
    </xf>
    <xf numFmtId="0" fontId="3" fillId="0" borderId="10" xfId="283" applyFont="1" applyFill="1" applyBorder="1" applyAlignment="1">
      <alignment/>
      <protection/>
    </xf>
    <xf numFmtId="0" fontId="3" fillId="0" borderId="10" xfId="283" applyFont="1" applyFill="1" applyBorder="1" applyAlignment="1">
      <alignment horizontal="right"/>
      <protection/>
    </xf>
    <xf numFmtId="0" fontId="0" fillId="0" borderId="0" xfId="283" applyFont="1" applyFill="1" applyBorder="1">
      <alignment/>
      <protection/>
    </xf>
    <xf numFmtId="174" fontId="0" fillId="0" borderId="0" xfId="283" applyNumberFormat="1" applyFont="1" applyFill="1">
      <alignment/>
      <protection/>
    </xf>
    <xf numFmtId="177" fontId="3" fillId="0" borderId="0" xfId="0" applyNumberFormat="1" applyFont="1" applyFill="1" applyAlignment="1">
      <alignment horizontal="right" wrapText="1"/>
    </xf>
    <xf numFmtId="173" fontId="0" fillId="0" borderId="0" xfId="283" applyNumberFormat="1" applyFont="1" applyFill="1">
      <alignment/>
      <protection/>
    </xf>
    <xf numFmtId="0" fontId="3" fillId="0" borderId="0" xfId="0" applyFont="1" applyFill="1" applyAlignment="1">
      <alignment horizontal="right" wrapText="1"/>
    </xf>
    <xf numFmtId="0" fontId="0" fillId="0" borderId="0" xfId="284" applyFont="1" applyFill="1">
      <alignment/>
      <protection/>
    </xf>
    <xf numFmtId="0" fontId="0" fillId="0" borderId="0" xfId="284" applyFont="1" applyFill="1" applyBorder="1">
      <alignment/>
      <protection/>
    </xf>
    <xf numFmtId="0" fontId="0" fillId="0" borderId="0" xfId="288" applyBorder="1">
      <alignment/>
      <protection/>
    </xf>
    <xf numFmtId="0" fontId="0" fillId="0" borderId="0" xfId="271" applyFont="1" applyFill="1">
      <alignment/>
      <protection/>
    </xf>
    <xf numFmtId="178" fontId="3" fillId="0" borderId="0" xfId="0" applyNumberFormat="1" applyFont="1" applyFill="1" applyAlignment="1">
      <alignment horizontal="right" wrapText="1"/>
    </xf>
    <xf numFmtId="0" fontId="0" fillId="0" borderId="0" xfId="286" applyFont="1" applyFill="1">
      <alignment/>
      <protection/>
    </xf>
    <xf numFmtId="178" fontId="7" fillId="0" borderId="0" xfId="0" applyNumberFormat="1" applyFont="1" applyFill="1" applyAlignment="1">
      <alignment horizontal="right" wrapText="1"/>
    </xf>
    <xf numFmtId="0" fontId="5" fillId="0" borderId="0" xfId="76" applyFont="1" applyFill="1">
      <alignment/>
      <protection/>
    </xf>
    <xf numFmtId="0" fontId="3" fillId="0" borderId="10" xfId="285" applyFont="1" applyFill="1" applyBorder="1" applyAlignment="1">
      <alignment/>
      <protection/>
    </xf>
    <xf numFmtId="0" fontId="3" fillId="0" borderId="10" xfId="285" applyFont="1" applyFill="1" applyBorder="1" applyAlignment="1">
      <alignment horizontal="right"/>
      <protection/>
    </xf>
    <xf numFmtId="172" fontId="0" fillId="0" borderId="0" xfId="285" applyNumberFormat="1" applyFont="1" applyFill="1" applyBorder="1">
      <alignment/>
      <protection/>
    </xf>
    <xf numFmtId="0" fontId="0" fillId="0" borderId="0" xfId="285" applyFont="1" applyFill="1">
      <alignment/>
      <protection/>
    </xf>
    <xf numFmtId="178" fontId="7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0" fontId="3" fillId="0" borderId="10" xfId="286" applyFont="1" applyFill="1" applyBorder="1" applyAlignment="1">
      <alignment/>
      <protection/>
    </xf>
    <xf numFmtId="0" fontId="3" fillId="0" borderId="10" xfId="286" applyFont="1" applyFill="1" applyBorder="1" applyAlignment="1">
      <alignment horizontal="right"/>
      <protection/>
    </xf>
    <xf numFmtId="0" fontId="5" fillId="0" borderId="11" xfId="76" applyFont="1" applyFill="1" applyBorder="1">
      <alignment/>
      <protection/>
    </xf>
    <xf numFmtId="0" fontId="0" fillId="0" borderId="0" xfId="271" applyFill="1">
      <alignment/>
      <protection/>
    </xf>
    <xf numFmtId="0" fontId="3" fillId="0" borderId="10" xfId="271" applyFont="1" applyFill="1" applyBorder="1" applyAlignment="1">
      <alignment/>
      <protection/>
    </xf>
    <xf numFmtId="0" fontId="3" fillId="0" borderId="10" xfId="271" applyFont="1" applyFill="1" applyBorder="1" applyAlignment="1">
      <alignment horizontal="right"/>
      <protection/>
    </xf>
    <xf numFmtId="0" fontId="0" fillId="0" borderId="0" xfId="271" applyFill="1" applyBorder="1">
      <alignment/>
      <protection/>
    </xf>
    <xf numFmtId="174" fontId="5" fillId="0" borderId="0" xfId="76" applyNumberFormat="1" applyFont="1" applyFill="1" applyBorder="1">
      <alignment/>
      <protection/>
    </xf>
    <xf numFmtId="0" fontId="0" fillId="0" borderId="0" xfId="271" applyFont="1" applyFill="1" applyBorder="1">
      <alignment/>
      <protection/>
    </xf>
    <xf numFmtId="0" fontId="4" fillId="0" borderId="0" xfId="0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173" fontId="3" fillId="0" borderId="10" xfId="272" applyNumberFormat="1" applyFont="1" applyFill="1" applyBorder="1" applyAlignment="1">
      <alignment/>
      <protection/>
    </xf>
    <xf numFmtId="173" fontId="3" fillId="0" borderId="10" xfId="272" applyNumberFormat="1" applyFont="1" applyFill="1" applyBorder="1" applyAlignment="1">
      <alignment horizontal="right"/>
      <protection/>
    </xf>
    <xf numFmtId="3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49" fontId="17" fillId="0" borderId="0" xfId="0" applyNumberFormat="1" applyFont="1" applyFill="1" applyAlignment="1">
      <alignment horizontal="left"/>
    </xf>
    <xf numFmtId="172" fontId="0" fillId="0" borderId="0" xfId="0" applyNumberFormat="1" applyFont="1" applyFill="1" applyAlignment="1">
      <alignment/>
    </xf>
    <xf numFmtId="0" fontId="3" fillId="0" borderId="10" xfId="273" applyFont="1" applyFill="1" applyBorder="1" applyAlignment="1">
      <alignment/>
      <protection/>
    </xf>
    <xf numFmtId="0" fontId="3" fillId="0" borderId="10" xfId="273" applyFont="1" applyFill="1" applyBorder="1" applyAlignment="1">
      <alignment horizontal="right"/>
      <protection/>
    </xf>
    <xf numFmtId="0" fontId="3" fillId="0" borderId="10" xfId="274" applyFont="1" applyFill="1" applyBorder="1" applyAlignment="1">
      <alignment/>
      <protection/>
    </xf>
    <xf numFmtId="0" fontId="3" fillId="0" borderId="10" xfId="274" applyFont="1" applyFill="1" applyBorder="1" applyAlignment="1">
      <alignment horizontal="right"/>
      <protection/>
    </xf>
    <xf numFmtId="0" fontId="3" fillId="0" borderId="10" xfId="275" applyFont="1" applyFill="1" applyBorder="1" applyAlignment="1">
      <alignment/>
      <protection/>
    </xf>
    <xf numFmtId="0" fontId="3" fillId="0" borderId="10" xfId="275" applyFont="1" applyFill="1" applyBorder="1" applyAlignment="1">
      <alignment horizontal="right"/>
      <protection/>
    </xf>
    <xf numFmtId="0" fontId="3" fillId="0" borderId="10" xfId="276" applyFont="1" applyFill="1" applyBorder="1" applyAlignment="1">
      <alignment/>
      <protection/>
    </xf>
    <xf numFmtId="0" fontId="3" fillId="0" borderId="10" xfId="276" applyFont="1" applyFill="1" applyBorder="1" applyAlignment="1">
      <alignment horizontal="right"/>
      <protection/>
    </xf>
    <xf numFmtId="0" fontId="7" fillId="0" borderId="0" xfId="216" applyFont="1" applyFill="1" applyAlignment="1">
      <alignment horizontal="right" wrapText="1"/>
      <protection/>
    </xf>
    <xf numFmtId="0" fontId="70" fillId="0" borderId="0" xfId="216" applyFont="1" applyFill="1" applyAlignment="1">
      <alignment horizontal="right" wrapText="1"/>
      <protection/>
    </xf>
    <xf numFmtId="0" fontId="3" fillId="0" borderId="10" xfId="277" applyFont="1" applyFill="1" applyBorder="1" applyAlignment="1">
      <alignment/>
      <protection/>
    </xf>
    <xf numFmtId="0" fontId="3" fillId="0" borderId="10" xfId="277" applyFont="1" applyFill="1" applyBorder="1" applyAlignment="1">
      <alignment horizontal="right"/>
      <protection/>
    </xf>
    <xf numFmtId="0" fontId="3" fillId="0" borderId="10" xfId="278" applyFont="1" applyFill="1" applyBorder="1" applyAlignment="1">
      <alignment/>
      <protection/>
    </xf>
    <xf numFmtId="0" fontId="3" fillId="0" borderId="10" xfId="278" applyFont="1" applyFill="1" applyBorder="1" applyAlignment="1">
      <alignment horizontal="right"/>
      <protection/>
    </xf>
    <xf numFmtId="3" fontId="4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horizontal="right"/>
    </xf>
    <xf numFmtId="178" fontId="3" fillId="0" borderId="0" xfId="0" applyNumberFormat="1" applyFont="1" applyFill="1" applyBorder="1" applyAlignment="1">
      <alignment horizontal="right" wrapText="1"/>
    </xf>
    <xf numFmtId="0" fontId="3" fillId="0" borderId="0" xfId="216" applyFont="1" applyFill="1" applyAlignment="1">
      <alignment horizontal="right" wrapText="1"/>
      <protection/>
    </xf>
    <xf numFmtId="176" fontId="7" fillId="0" borderId="0" xfId="0" applyNumberFormat="1" applyFont="1" applyAlignment="1">
      <alignment horizontal="right" wrapText="1"/>
    </xf>
    <xf numFmtId="177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wrapText="1"/>
    </xf>
    <xf numFmtId="178" fontId="7" fillId="0" borderId="0" xfId="0" applyNumberFormat="1" applyFont="1" applyAlignment="1">
      <alignment horizontal="right" wrapText="1"/>
    </xf>
    <xf numFmtId="0" fontId="0" fillId="0" borderId="0" xfId="285" applyFont="1" applyFill="1" applyBorder="1">
      <alignment/>
      <protection/>
    </xf>
    <xf numFmtId="0" fontId="6" fillId="0" borderId="0" xfId="76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 horizontal="left" wrapText="1"/>
    </xf>
    <xf numFmtId="177" fontId="3" fillId="0" borderId="0" xfId="0" applyNumberFormat="1" applyFont="1" applyFill="1" applyAlignment="1">
      <alignment horizontal="center" vertical="center" wrapText="1"/>
    </xf>
    <xf numFmtId="0" fontId="0" fillId="0" borderId="0" xfId="281" applyFont="1" applyFill="1">
      <alignment/>
      <protection/>
    </xf>
    <xf numFmtId="0" fontId="3" fillId="0" borderId="0" xfId="0" applyFont="1" applyFill="1" applyAlignment="1">
      <alignment horizontal="center" vertical="center" wrapText="1"/>
    </xf>
    <xf numFmtId="0" fontId="0" fillId="0" borderId="0" xfId="281" applyFill="1">
      <alignment/>
      <protection/>
    </xf>
    <xf numFmtId="177" fontId="7" fillId="0" borderId="0" xfId="0" applyNumberFormat="1" applyFont="1" applyFill="1" applyAlignment="1">
      <alignment horizontal="center" vertical="center" wrapText="1"/>
    </xf>
    <xf numFmtId="176" fontId="7" fillId="0" borderId="0" xfId="0" applyNumberFormat="1" applyFont="1" applyAlignment="1">
      <alignment horizontal="right" wrapText="1"/>
    </xf>
    <xf numFmtId="177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wrapText="1"/>
    </xf>
    <xf numFmtId="173" fontId="0" fillId="0" borderId="0" xfId="280" applyNumberFormat="1" applyFont="1" applyFill="1">
      <alignment/>
      <protection/>
    </xf>
    <xf numFmtId="178" fontId="7" fillId="0" borderId="0" xfId="0" applyNumberFormat="1" applyFont="1" applyAlignment="1">
      <alignment horizontal="right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106" applyNumberFormat="1" applyFont="1" applyFill="1" applyBorder="1" applyAlignment="1" applyProtection="1">
      <alignment vertical="top" wrapText="1"/>
      <protection/>
    </xf>
    <xf numFmtId="0" fontId="15" fillId="0" borderId="0" xfId="106" applyNumberFormat="1" applyFont="1" applyFill="1" applyBorder="1" applyAlignment="1" applyProtection="1">
      <alignment horizontal="right" vertical="top" wrapText="1"/>
      <protection/>
    </xf>
    <xf numFmtId="0" fontId="16" fillId="0" borderId="0" xfId="0" applyFont="1" applyAlignment="1">
      <alignment/>
    </xf>
    <xf numFmtId="0" fontId="13" fillId="0" borderId="0" xfId="106" applyNumberFormat="1" applyFont="1" applyFill="1" applyBorder="1" applyAlignment="1" applyProtection="1">
      <alignment/>
      <protection/>
    </xf>
    <xf numFmtId="0" fontId="4" fillId="0" borderId="0" xfId="106" applyNumberFormat="1" applyFont="1" applyFill="1" applyBorder="1" applyAlignment="1" applyProtection="1">
      <alignment/>
      <protection/>
    </xf>
    <xf numFmtId="0" fontId="15" fillId="0" borderId="0" xfId="106" applyNumberFormat="1" applyFont="1" applyFill="1" applyBorder="1" applyAlignment="1" applyProtection="1">
      <alignment vertical="center"/>
      <protection/>
    </xf>
    <xf numFmtId="49" fontId="40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0" fontId="5" fillId="0" borderId="0" xfId="290" applyFont="1" applyBorder="1">
      <alignment/>
      <protection/>
    </xf>
    <xf numFmtId="0" fontId="3" fillId="0" borderId="13" xfId="76" applyFont="1" applyBorder="1" applyAlignment="1">
      <alignment horizontal="center" vertical="center" wrapText="1"/>
      <protection/>
    </xf>
    <xf numFmtId="0" fontId="3" fillId="0" borderId="12" xfId="76" applyFont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49" fontId="3" fillId="0" borderId="10" xfId="76" applyNumberFormat="1" applyFont="1" applyFill="1" applyBorder="1" applyAlignment="1">
      <alignment/>
      <protection/>
    </xf>
    <xf numFmtId="173" fontId="4" fillId="0" borderId="0" xfId="0" applyNumberFormat="1" applyFont="1" applyAlignment="1">
      <alignment/>
    </xf>
    <xf numFmtId="174" fontId="3" fillId="0" borderId="11" xfId="76" applyNumberFormat="1" applyFont="1" applyFill="1" applyBorder="1" applyAlignment="1">
      <alignment horizontal="right"/>
      <protection/>
    </xf>
    <xf numFmtId="0" fontId="4" fillId="0" borderId="0" xfId="0" applyFont="1" applyAlignment="1">
      <alignment/>
    </xf>
    <xf numFmtId="174" fontId="0" fillId="0" borderId="0" xfId="280" applyNumberFormat="1" applyFont="1" applyFill="1">
      <alignment/>
      <protection/>
    </xf>
    <xf numFmtId="0" fontId="3" fillId="0" borderId="13" xfId="290" applyFont="1" applyBorder="1" applyAlignment="1">
      <alignment horizontal="center" vertical="center" wrapText="1"/>
      <protection/>
    </xf>
    <xf numFmtId="0" fontId="3" fillId="0" borderId="12" xfId="290" applyFont="1" applyBorder="1" applyAlignment="1">
      <alignment horizontal="center" vertical="center" wrapText="1"/>
      <protection/>
    </xf>
    <xf numFmtId="0" fontId="3" fillId="0" borderId="13" xfId="76" applyFont="1" applyBorder="1" applyAlignment="1">
      <alignment horizontal="center" vertical="center" wrapText="1"/>
      <protection/>
    </xf>
    <xf numFmtId="0" fontId="3" fillId="0" borderId="12" xfId="76" applyFont="1" applyBorder="1" applyAlignment="1">
      <alignment horizontal="center" vertical="center" wrapText="1"/>
      <protection/>
    </xf>
    <xf numFmtId="49" fontId="3" fillId="0" borderId="0" xfId="76" applyNumberFormat="1" applyFont="1" applyBorder="1" applyAlignment="1">
      <alignment horizontal="left" wrapText="1" indent="1"/>
      <protection/>
    </xf>
    <xf numFmtId="49" fontId="3" fillId="0" borderId="0" xfId="76" applyNumberFormat="1" applyFont="1" applyAlignment="1">
      <alignment horizontal="left" wrapText="1" indent="1"/>
      <protection/>
    </xf>
    <xf numFmtId="174" fontId="3" fillId="0" borderId="0" xfId="76" applyNumberFormat="1" applyFont="1" applyBorder="1" applyAlignment="1">
      <alignment horizontal="right"/>
      <protection/>
    </xf>
    <xf numFmtId="174" fontId="3" fillId="0" borderId="0" xfId="0" applyNumberFormat="1" applyFont="1" applyFill="1" applyAlignment="1">
      <alignment horizontal="right"/>
    </xf>
    <xf numFmtId="174" fontId="3" fillId="0" borderId="0" xfId="76" applyNumberFormat="1" applyFont="1" applyAlignment="1">
      <alignment horizontal="right"/>
      <protection/>
    </xf>
    <xf numFmtId="174" fontId="3" fillId="0" borderId="0" xfId="0" applyNumberFormat="1" applyFont="1" applyAlignment="1">
      <alignment horizontal="right"/>
    </xf>
    <xf numFmtId="3" fontId="3" fillId="0" borderId="0" xfId="76" applyNumberFormat="1" applyFont="1" applyAlignment="1">
      <alignment horizontal="right"/>
      <protection/>
    </xf>
    <xf numFmtId="3" fontId="3" fillId="0" borderId="0" xfId="76" applyNumberFormat="1" applyFont="1" applyBorder="1" applyAlignment="1">
      <alignment horizontal="right"/>
      <protection/>
    </xf>
    <xf numFmtId="175" fontId="3" fillId="0" borderId="11" xfId="76" applyNumberFormat="1" applyFont="1" applyFill="1" applyBorder="1" applyAlignment="1">
      <alignment horizontal="right"/>
      <protection/>
    </xf>
    <xf numFmtId="0" fontId="0" fillId="0" borderId="0" xfId="279" applyFont="1" applyAlignment="1">
      <alignment horizontal="right"/>
      <protection/>
    </xf>
    <xf numFmtId="174" fontId="7" fillId="0" borderId="0" xfId="0" applyNumberFormat="1" applyFont="1" applyBorder="1" applyAlignment="1">
      <alignment horizontal="right" wrapText="1"/>
    </xf>
    <xf numFmtId="175" fontId="3" fillId="0" borderId="0" xfId="0" applyNumberFormat="1" applyFont="1" applyFill="1" applyBorder="1" applyAlignment="1">
      <alignment horizontal="right"/>
    </xf>
    <xf numFmtId="175" fontId="3" fillId="0" borderId="10" xfId="0" applyNumberFormat="1" applyFont="1" applyFill="1" applyBorder="1" applyAlignment="1">
      <alignment horizontal="right"/>
    </xf>
    <xf numFmtId="175" fontId="3" fillId="0" borderId="0" xfId="76" applyNumberFormat="1" applyFont="1" applyBorder="1" applyAlignment="1">
      <alignment horizontal="right"/>
      <protection/>
    </xf>
    <xf numFmtId="0" fontId="3" fillId="0" borderId="12" xfId="76" applyFont="1" applyBorder="1" applyAlignment="1">
      <alignment horizontal="center" vertical="center" wrapText="1"/>
      <protection/>
    </xf>
    <xf numFmtId="174" fontId="7" fillId="0" borderId="0" xfId="0" applyNumberFormat="1" applyFont="1" applyFill="1" applyAlignment="1">
      <alignment horizontal="right" wrapText="1"/>
    </xf>
    <xf numFmtId="0" fontId="3" fillId="0" borderId="10" xfId="281" applyFont="1" applyFill="1" applyBorder="1" applyAlignment="1">
      <alignment/>
      <protection/>
    </xf>
    <xf numFmtId="0" fontId="3" fillId="0" borderId="10" xfId="281" applyFont="1" applyFill="1" applyBorder="1" applyAlignment="1">
      <alignment horizontal="right"/>
      <protection/>
    </xf>
    <xf numFmtId="0" fontId="3" fillId="0" borderId="13" xfId="290" applyFont="1" applyFill="1" applyBorder="1" applyAlignment="1">
      <alignment horizontal="center" vertical="center" wrapText="1"/>
      <protection/>
    </xf>
    <xf numFmtId="178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281" applyFont="1" applyFill="1" applyAlignment="1">
      <alignment horizontal="left" wrapText="1"/>
      <protection/>
    </xf>
    <xf numFmtId="0" fontId="3" fillId="0" borderId="0" xfId="281" applyFont="1" applyFill="1">
      <alignment/>
      <protection/>
    </xf>
    <xf numFmtId="0" fontId="3" fillId="0" borderId="0" xfId="281" applyFont="1" applyFill="1" applyAlignment="1">
      <alignment horizontal="right"/>
      <protection/>
    </xf>
    <xf numFmtId="0" fontId="7" fillId="0" borderId="0" xfId="0" applyFont="1" applyFill="1" applyBorder="1" applyAlignment="1">
      <alignment horizontal="right" wrapText="1"/>
    </xf>
    <xf numFmtId="0" fontId="71" fillId="0" borderId="0" xfId="48" applyFont="1" applyBorder="1" applyAlignment="1" applyProtection="1">
      <alignment horizontal="left" vertical="center" wrapText="1" indent="1"/>
      <protection/>
    </xf>
    <xf numFmtId="0" fontId="71" fillId="0" borderId="0" xfId="48" applyFont="1" applyBorder="1" applyAlignment="1" applyProtection="1">
      <alignment horizontal="left" wrapText="1" indent="1"/>
      <protection/>
    </xf>
    <xf numFmtId="0" fontId="17" fillId="0" borderId="0" xfId="0" applyFont="1" applyAlignment="1">
      <alignment/>
    </xf>
    <xf numFmtId="0" fontId="17" fillId="0" borderId="11" xfId="290" applyFont="1" applyBorder="1" applyAlignment="1">
      <alignment/>
      <protection/>
    </xf>
    <xf numFmtId="3" fontId="3" fillId="0" borderId="10" xfId="76" applyNumberFormat="1" applyFont="1" applyFill="1" applyBorder="1" applyAlignment="1">
      <alignment horizontal="right"/>
      <protection/>
    </xf>
    <xf numFmtId="0" fontId="7" fillId="0" borderId="0" xfId="0" applyFont="1" applyAlignment="1">
      <alignment horizontal="left" wrapText="1"/>
    </xf>
    <xf numFmtId="0" fontId="7" fillId="0" borderId="13" xfId="0" applyFont="1" applyBorder="1" applyAlignment="1">
      <alignment horizontal="center" vertical="center" wrapText="1"/>
    </xf>
    <xf numFmtId="0" fontId="0" fillId="0" borderId="0" xfId="288" applyFont="1" applyAlignment="1">
      <alignment horizontal="right"/>
      <protection/>
    </xf>
    <xf numFmtId="0" fontId="0" fillId="0" borderId="0" xfId="288" applyFont="1" applyBorder="1" applyAlignment="1">
      <alignment horizontal="right"/>
      <protection/>
    </xf>
    <xf numFmtId="0" fontId="0" fillId="0" borderId="0" xfId="281" applyFill="1" applyAlignment="1">
      <alignment horizontal="right"/>
      <protection/>
    </xf>
    <xf numFmtId="0" fontId="0" fillId="0" borderId="0" xfId="281" applyAlignment="1">
      <alignment horizontal="right"/>
      <protection/>
    </xf>
    <xf numFmtId="0" fontId="3" fillId="0" borderId="15" xfId="290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/>
    </xf>
    <xf numFmtId="0" fontId="7" fillId="0" borderId="10" xfId="0" applyFont="1" applyFill="1" applyBorder="1" applyAlignment="1">
      <alignment horizontal="right" wrapText="1"/>
    </xf>
    <xf numFmtId="0" fontId="0" fillId="0" borderId="0" xfId="282" applyFill="1">
      <alignment/>
      <protection/>
    </xf>
    <xf numFmtId="174" fontId="0" fillId="0" borderId="0" xfId="280" applyNumberFormat="1" applyFill="1">
      <alignment/>
      <protection/>
    </xf>
    <xf numFmtId="174" fontId="7" fillId="0" borderId="10" xfId="0" applyNumberFormat="1" applyFont="1" applyBorder="1" applyAlignment="1">
      <alignment horizontal="right" wrapText="1"/>
    </xf>
    <xf numFmtId="0" fontId="0" fillId="0" borderId="11" xfId="0" applyBorder="1" applyAlignment="1">
      <alignment/>
    </xf>
    <xf numFmtId="174" fontId="0" fillId="0" borderId="11" xfId="0" applyNumberFormat="1" applyBorder="1" applyAlignment="1">
      <alignment/>
    </xf>
    <xf numFmtId="174" fontId="0" fillId="0" borderId="0" xfId="0" applyNumberFormat="1" applyAlignment="1">
      <alignment/>
    </xf>
    <xf numFmtId="178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left" wrapText="1"/>
    </xf>
    <xf numFmtId="178" fontId="7" fillId="0" borderId="0" xfId="0" applyNumberFormat="1" applyFont="1" applyAlignment="1">
      <alignment horizontal="center" vertical="center" wrapText="1"/>
    </xf>
    <xf numFmtId="178" fontId="3" fillId="0" borderId="10" xfId="273" applyNumberFormat="1" applyFont="1" applyFill="1" applyBorder="1" applyAlignment="1">
      <alignment/>
      <protection/>
    </xf>
    <xf numFmtId="0" fontId="3" fillId="0" borderId="15" xfId="290" applyFont="1" applyFill="1" applyBorder="1" applyAlignment="1">
      <alignment horizontal="center" vertical="center" wrapText="1"/>
      <protection/>
    </xf>
    <xf numFmtId="175" fontId="3" fillId="0" borderId="11" xfId="76" applyNumberFormat="1" applyFont="1" applyFill="1" applyBorder="1" applyAlignment="1">
      <alignment horizontal="right"/>
      <protection/>
    </xf>
    <xf numFmtId="178" fontId="3" fillId="0" borderId="10" xfId="271" applyNumberFormat="1" applyFont="1" applyFill="1" applyBorder="1" applyAlignment="1">
      <alignment/>
      <protection/>
    </xf>
    <xf numFmtId="3" fontId="3" fillId="0" borderId="11" xfId="76" applyNumberFormat="1" applyFont="1" applyFill="1" applyBorder="1" applyAlignment="1">
      <alignment horizontal="right"/>
      <protection/>
    </xf>
    <xf numFmtId="178" fontId="7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178" fontId="7" fillId="0" borderId="10" xfId="0" applyNumberFormat="1" applyFont="1" applyBorder="1" applyAlignment="1">
      <alignment horizontal="right" vertical="center" wrapText="1"/>
    </xf>
    <xf numFmtId="178" fontId="7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178" fontId="7" fillId="0" borderId="11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left" wrapText="1"/>
    </xf>
    <xf numFmtId="178" fontId="7" fillId="33" borderId="0" xfId="0" applyNumberFormat="1" applyFont="1" applyFill="1" applyAlignment="1">
      <alignment horizontal="right" wrapText="1"/>
    </xf>
    <xf numFmtId="172" fontId="3" fillId="33" borderId="0" xfId="76" applyNumberFormat="1" applyFont="1" applyFill="1" applyBorder="1" applyAlignment="1">
      <alignment horizontal="right"/>
      <protection/>
    </xf>
    <xf numFmtId="174" fontId="3" fillId="33" borderId="0" xfId="76" applyNumberFormat="1" applyFont="1" applyFill="1" applyBorder="1" applyAlignment="1">
      <alignment horizontal="right"/>
      <protection/>
    </xf>
    <xf numFmtId="178" fontId="7" fillId="0" borderId="11" xfId="0" applyNumberFormat="1" applyFont="1" applyBorder="1" applyAlignment="1">
      <alignment horizontal="right" wrapText="1"/>
    </xf>
    <xf numFmtId="178" fontId="7" fillId="0" borderId="0" xfId="0" applyNumberFormat="1" applyFont="1" applyBorder="1" applyAlignment="1">
      <alignment horizontal="right" wrapText="1"/>
    </xf>
    <xf numFmtId="178" fontId="7" fillId="0" borderId="10" xfId="0" applyNumberFormat="1" applyFont="1" applyBorder="1" applyAlignment="1">
      <alignment horizontal="right" wrapText="1"/>
    </xf>
    <xf numFmtId="177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7" fillId="0" borderId="10" xfId="0" applyFont="1" applyBorder="1" applyAlignment="1">
      <alignment horizontal="right" wrapText="1"/>
    </xf>
    <xf numFmtId="177" fontId="7" fillId="0" borderId="10" xfId="0" applyNumberFormat="1" applyFont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177" fontId="7" fillId="0" borderId="11" xfId="0" applyNumberFormat="1" applyFont="1" applyBorder="1" applyAlignment="1">
      <alignment horizontal="right" wrapText="1"/>
    </xf>
    <xf numFmtId="177" fontId="7" fillId="0" borderId="0" xfId="0" applyNumberFormat="1" applyFont="1" applyBorder="1" applyAlignment="1">
      <alignment horizontal="right" wrapText="1"/>
    </xf>
    <xf numFmtId="0" fontId="3" fillId="0" borderId="13" xfId="0" applyFont="1" applyFill="1" applyBorder="1" applyAlignment="1">
      <alignment horizontal="center" vertical="center" wrapText="1"/>
    </xf>
    <xf numFmtId="0" fontId="40" fillId="0" borderId="0" xfId="271" applyFont="1" applyFill="1" applyAlignment="1">
      <alignment horizontal="center" vertical="center" wrapText="1"/>
      <protection/>
    </xf>
    <xf numFmtId="173" fontId="40" fillId="0" borderId="0" xfId="272" applyNumberFormat="1" applyFont="1" applyFill="1" applyAlignment="1">
      <alignment horizontal="center" vertical="center" wrapText="1"/>
      <protection/>
    </xf>
    <xf numFmtId="0" fontId="40" fillId="0" borderId="0" xfId="273" applyFont="1" applyFill="1" applyAlignment="1">
      <alignment horizontal="center" vertical="center" wrapText="1"/>
      <protection/>
    </xf>
    <xf numFmtId="0" fontId="40" fillId="0" borderId="0" xfId="274" applyFont="1" applyFill="1" applyAlignment="1">
      <alignment horizontal="center" vertical="center" wrapText="1"/>
      <protection/>
    </xf>
    <xf numFmtId="0" fontId="40" fillId="0" borderId="0" xfId="275" applyFont="1" applyFill="1" applyAlignment="1">
      <alignment horizontal="center" vertical="center" wrapText="1"/>
      <protection/>
    </xf>
    <xf numFmtId="0" fontId="40" fillId="0" borderId="0" xfId="276" applyFont="1" applyFill="1" applyAlignment="1">
      <alignment horizontal="center" vertical="center" wrapText="1"/>
      <protection/>
    </xf>
    <xf numFmtId="0" fontId="40" fillId="0" borderId="0" xfId="277" applyFont="1" applyFill="1" applyAlignment="1">
      <alignment horizontal="center" vertical="center" wrapText="1"/>
      <protection/>
    </xf>
    <xf numFmtId="0" fontId="40" fillId="0" borderId="0" xfId="278" applyFont="1" applyFill="1" applyAlignment="1">
      <alignment horizontal="center" vertical="center" wrapText="1"/>
      <protection/>
    </xf>
    <xf numFmtId="174" fontId="7" fillId="0" borderId="0" xfId="0" applyNumberFormat="1" applyFont="1" applyBorder="1" applyAlignment="1">
      <alignment horizontal="right" wrapText="1"/>
    </xf>
    <xf numFmtId="178" fontId="7" fillId="0" borderId="11" xfId="0" applyNumberFormat="1" applyFont="1" applyBorder="1" applyAlignment="1">
      <alignment horizontal="right" wrapText="1"/>
    </xf>
    <xf numFmtId="178" fontId="7" fillId="0" borderId="0" xfId="0" applyNumberFormat="1" applyFont="1" applyBorder="1" applyAlignment="1">
      <alignment horizontal="right" wrapText="1"/>
    </xf>
    <xf numFmtId="0" fontId="3" fillId="0" borderId="0" xfId="271" applyFont="1" applyFill="1" applyBorder="1" applyAlignment="1">
      <alignment horizontal="right"/>
      <protection/>
    </xf>
    <xf numFmtId="0" fontId="3" fillId="0" borderId="0" xfId="290" applyFont="1" applyBorder="1" applyAlignment="1">
      <alignment horizontal="center" vertical="center"/>
      <protection/>
    </xf>
    <xf numFmtId="0" fontId="3" fillId="0" borderId="0" xfId="290" applyFont="1" applyBorder="1" applyAlignment="1">
      <alignment horizontal="center" vertical="center" wrapText="1"/>
      <protection/>
    </xf>
    <xf numFmtId="173" fontId="3" fillId="0" borderId="0" xfId="272" applyNumberFormat="1" applyFont="1" applyFill="1" applyBorder="1" applyAlignment="1">
      <alignment horizontal="right"/>
      <protection/>
    </xf>
    <xf numFmtId="0" fontId="3" fillId="0" borderId="0" xfId="273" applyFont="1" applyFill="1" applyBorder="1" applyAlignment="1">
      <alignment horizontal="right"/>
      <protection/>
    </xf>
    <xf numFmtId="0" fontId="3" fillId="0" borderId="0" xfId="274" applyFont="1" applyFill="1" applyBorder="1" applyAlignment="1">
      <alignment horizontal="right"/>
      <protection/>
    </xf>
    <xf numFmtId="0" fontId="3" fillId="0" borderId="0" xfId="275" applyFont="1" applyFill="1" applyBorder="1" applyAlignment="1">
      <alignment horizontal="right"/>
      <protection/>
    </xf>
    <xf numFmtId="0" fontId="3" fillId="0" borderId="0" xfId="276" applyFont="1" applyFill="1" applyBorder="1" applyAlignment="1">
      <alignment horizontal="right"/>
      <protection/>
    </xf>
    <xf numFmtId="0" fontId="3" fillId="0" borderId="0" xfId="277" applyFont="1" applyFill="1" applyBorder="1" applyAlignment="1">
      <alignment horizontal="right"/>
      <protection/>
    </xf>
    <xf numFmtId="0" fontId="3" fillId="0" borderId="0" xfId="278" applyFont="1" applyFill="1" applyBorder="1" applyAlignment="1">
      <alignment horizontal="right"/>
      <protection/>
    </xf>
    <xf numFmtId="177" fontId="7" fillId="0" borderId="11" xfId="0" applyNumberFormat="1" applyFont="1" applyBorder="1" applyAlignment="1">
      <alignment horizontal="right" wrapText="1"/>
    </xf>
    <xf numFmtId="0" fontId="3" fillId="0" borderId="10" xfId="0" applyFont="1" applyFill="1" applyBorder="1" applyAlignment="1">
      <alignment horizontal="right"/>
    </xf>
    <xf numFmtId="0" fontId="3" fillId="0" borderId="13" xfId="290" applyFont="1" applyBorder="1" applyAlignment="1">
      <alignment horizontal="center" vertical="center" wrapText="1"/>
      <protection/>
    </xf>
    <xf numFmtId="0" fontId="3" fillId="0" borderId="12" xfId="290" applyFont="1" applyBorder="1" applyAlignment="1">
      <alignment horizontal="center" vertical="center" wrapText="1"/>
      <protection/>
    </xf>
    <xf numFmtId="0" fontId="40" fillId="0" borderId="0" xfId="0" applyFont="1" applyBorder="1" applyAlignment="1">
      <alignment horizontal="left" wrapText="1" indent="1"/>
    </xf>
    <xf numFmtId="0" fontId="3" fillId="0" borderId="10" xfId="0" applyFont="1" applyFill="1" applyBorder="1" applyAlignment="1">
      <alignment/>
    </xf>
    <xf numFmtId="0" fontId="0" fillId="0" borderId="0" xfId="286" applyFont="1" applyFill="1" applyBorder="1">
      <alignment/>
      <protection/>
    </xf>
    <xf numFmtId="175" fontId="3" fillId="0" borderId="0" xfId="0" applyNumberFormat="1" applyFont="1" applyFill="1" applyAlignment="1">
      <alignment horizontal="right"/>
    </xf>
    <xf numFmtId="173" fontId="3" fillId="0" borderId="0" xfId="0" applyNumberFormat="1" applyFont="1" applyFill="1" applyAlignment="1">
      <alignment horizontal="right"/>
    </xf>
    <xf numFmtId="172" fontId="8" fillId="0" borderId="0" xfId="76" applyNumberFormat="1" applyFont="1" applyFill="1" applyBorder="1" applyAlignment="1">
      <alignment horizontal="right"/>
      <protection/>
    </xf>
    <xf numFmtId="177" fontId="3" fillId="0" borderId="0" xfId="0" applyNumberFormat="1" applyFont="1" applyAlignment="1">
      <alignment horizontal="right" wrapText="1"/>
    </xf>
    <xf numFmtId="173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right" wrapText="1"/>
    </xf>
    <xf numFmtId="177" fontId="3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0" fillId="0" borderId="0" xfId="0" applyFont="1" applyBorder="1" applyAlignment="1">
      <alignment/>
    </xf>
    <xf numFmtId="0" fontId="3" fillId="0" borderId="0" xfId="270" applyFont="1" applyFill="1" applyBorder="1" applyAlignment="1">
      <alignment wrapText="1"/>
      <protection/>
    </xf>
    <xf numFmtId="177" fontId="0" fillId="0" borderId="0" xfId="0" applyNumberFormat="1" applyFont="1" applyFill="1" applyAlignment="1">
      <alignment/>
    </xf>
    <xf numFmtId="0" fontId="72" fillId="0" borderId="0" xfId="48" applyFont="1" applyBorder="1" applyAlignment="1" applyProtection="1">
      <alignment horizontal="left" wrapText="1" indent="1"/>
      <protection/>
    </xf>
    <xf numFmtId="0" fontId="7" fillId="0" borderId="10" xfId="0" applyFont="1" applyBorder="1" applyAlignment="1">
      <alignment horizontal="left" wrapText="1"/>
    </xf>
    <xf numFmtId="0" fontId="3" fillId="0" borderId="10" xfId="0" applyFont="1" applyBorder="1" applyAlignment="1">
      <alignment/>
    </xf>
    <xf numFmtId="0" fontId="18" fillId="0" borderId="0" xfId="0" applyFont="1" applyAlignment="1">
      <alignment wrapText="1"/>
    </xf>
    <xf numFmtId="178" fontId="7" fillId="0" borderId="0" xfId="0" applyNumberFormat="1" applyFont="1" applyBorder="1" applyAlignment="1">
      <alignment horizontal="right" wrapText="1"/>
    </xf>
    <xf numFmtId="0" fontId="3" fillId="0" borderId="10" xfId="279" applyFont="1" applyBorder="1">
      <alignment/>
      <protection/>
    </xf>
    <xf numFmtId="0" fontId="3" fillId="0" borderId="10" xfId="279" applyFont="1" applyBorder="1" applyAlignment="1">
      <alignment horizontal="right"/>
      <protection/>
    </xf>
    <xf numFmtId="0" fontId="3" fillId="0" borderId="0" xfId="0" applyFont="1" applyBorder="1" applyAlignment="1">
      <alignment/>
    </xf>
    <xf numFmtId="173" fontId="7" fillId="0" borderId="10" xfId="0" applyNumberFormat="1" applyFont="1" applyBorder="1" applyAlignment="1">
      <alignment horizontal="right" wrapText="1"/>
    </xf>
    <xf numFmtId="0" fontId="3" fillId="0" borderId="12" xfId="76" applyFont="1" applyBorder="1" applyAlignment="1">
      <alignment horizontal="center" vertical="center" wrapText="1"/>
      <protection/>
    </xf>
    <xf numFmtId="49" fontId="3" fillId="0" borderId="0" xfId="76" applyNumberFormat="1" applyFont="1" applyBorder="1" applyAlignment="1">
      <alignment wrapText="1"/>
      <protection/>
    </xf>
    <xf numFmtId="0" fontId="3" fillId="0" borderId="0" xfId="76" applyFont="1" applyBorder="1" applyAlignment="1">
      <alignment horizontal="center" vertical="center" wrapText="1"/>
      <protection/>
    </xf>
    <xf numFmtId="0" fontId="40" fillId="0" borderId="0" xfId="279" applyFont="1" applyAlignment="1">
      <alignment horizontal="center" vertical="center" wrapText="1"/>
      <protection/>
    </xf>
    <xf numFmtId="0" fontId="3" fillId="0" borderId="0" xfId="76" applyFont="1" applyBorder="1" applyAlignment="1">
      <alignment horizontal="right"/>
      <protection/>
    </xf>
    <xf numFmtId="178" fontId="7" fillId="0" borderId="0" xfId="0" applyNumberFormat="1" applyFont="1" applyFill="1" applyAlignment="1">
      <alignment horizontal="right" wrapText="1"/>
    </xf>
    <xf numFmtId="1" fontId="0" fillId="0" borderId="0" xfId="271" applyNumberFormat="1" applyFont="1" applyFill="1">
      <alignment/>
      <protection/>
    </xf>
    <xf numFmtId="178" fontId="7" fillId="0" borderId="11" xfId="0" applyNumberFormat="1" applyFont="1" applyFill="1" applyBorder="1" applyAlignment="1">
      <alignment horizontal="right" wrapText="1"/>
    </xf>
    <xf numFmtId="175" fontId="3" fillId="0" borderId="0" xfId="76" applyNumberFormat="1" applyFont="1" applyFill="1" applyAlignment="1">
      <alignment horizontal="right"/>
      <protection/>
    </xf>
    <xf numFmtId="172" fontId="3" fillId="0" borderId="0" xfId="76" applyNumberFormat="1" applyFont="1" applyFill="1" applyAlignment="1">
      <alignment horizontal="right"/>
      <protection/>
    </xf>
    <xf numFmtId="178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wrapText="1"/>
    </xf>
    <xf numFmtId="178" fontId="7" fillId="0" borderId="10" xfId="0" applyNumberFormat="1" applyFont="1" applyBorder="1" applyAlignment="1">
      <alignment horizontal="right" wrapText="1"/>
    </xf>
    <xf numFmtId="49" fontId="3" fillId="0" borderId="0" xfId="76" applyNumberFormat="1" applyFont="1" applyFill="1" applyAlignment="1">
      <alignment horizontal="left" wrapText="1" indent="1"/>
      <protection/>
    </xf>
    <xf numFmtId="0" fontId="0" fillId="0" borderId="0" xfId="288" applyBorder="1" applyAlignment="1">
      <alignment horizontal="right"/>
      <protection/>
    </xf>
    <xf numFmtId="0" fontId="0" fillId="0" borderId="10" xfId="288" applyBorder="1" applyAlignment="1">
      <alignment horizontal="right"/>
      <protection/>
    </xf>
    <xf numFmtId="174" fontId="3" fillId="0" borderId="0" xfId="288" applyNumberFormat="1" applyFont="1" applyAlignment="1">
      <alignment horizontal="right"/>
      <protection/>
    </xf>
    <xf numFmtId="178" fontId="0" fillId="0" borderId="0" xfId="279" applyNumberFormat="1">
      <alignment/>
      <protection/>
    </xf>
    <xf numFmtId="0" fontId="3" fillId="0" borderId="13" xfId="290" applyFont="1" applyBorder="1" applyAlignment="1">
      <alignment horizontal="center" vertical="center" wrapText="1"/>
      <protection/>
    </xf>
    <xf numFmtId="174" fontId="3" fillId="0" borderId="0" xfId="0" applyNumberFormat="1" applyFont="1" applyFill="1" applyAlignment="1">
      <alignment horizontal="right" wrapText="1"/>
    </xf>
    <xf numFmtId="178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7" fillId="0" borderId="10" xfId="0" applyFont="1" applyBorder="1" applyAlignment="1">
      <alignment horizontal="right" wrapText="1"/>
    </xf>
    <xf numFmtId="177" fontId="7" fillId="0" borderId="0" xfId="0" applyNumberFormat="1" applyFont="1" applyAlignment="1">
      <alignment horizontal="right" wrapText="1"/>
    </xf>
    <xf numFmtId="174" fontId="7" fillId="0" borderId="0" xfId="0" applyNumberFormat="1" applyFont="1" applyAlignment="1">
      <alignment horizontal="right" wrapText="1"/>
    </xf>
    <xf numFmtId="174" fontId="7" fillId="0" borderId="10" xfId="0" applyNumberFormat="1" applyFont="1" applyBorder="1" applyAlignment="1">
      <alignment horizontal="right" wrapText="1"/>
    </xf>
    <xf numFmtId="0" fontId="3" fillId="0" borderId="0" xfId="279" applyFont="1" applyBorder="1">
      <alignment/>
      <protection/>
    </xf>
    <xf numFmtId="0" fontId="40" fillId="0" borderId="0" xfId="0" applyFont="1" applyAlignment="1">
      <alignment horizontal="left" vertical="top"/>
    </xf>
    <xf numFmtId="0" fontId="4" fillId="0" borderId="0" xfId="0" applyFont="1" applyAlignment="1">
      <alignment horizontal="justify" vertical="top"/>
    </xf>
    <xf numFmtId="177" fontId="7" fillId="0" borderId="10" xfId="0" applyNumberFormat="1" applyFont="1" applyBorder="1" applyAlignment="1">
      <alignment horizontal="right" wrapText="1"/>
    </xf>
    <xf numFmtId="174" fontId="3" fillId="0" borderId="11" xfId="0" applyNumberFormat="1" applyFont="1" applyFill="1" applyBorder="1" applyAlignment="1">
      <alignment horizontal="right"/>
    </xf>
    <xf numFmtId="174" fontId="7" fillId="0" borderId="0" xfId="0" applyNumberFormat="1" applyFont="1" applyFill="1" applyBorder="1" applyAlignment="1">
      <alignment horizontal="right" wrapText="1"/>
    </xf>
    <xf numFmtId="172" fontId="5" fillId="0" borderId="0" xfId="290" applyNumberFormat="1" applyFont="1">
      <alignment/>
      <protection/>
    </xf>
    <xf numFmtId="0" fontId="15" fillId="0" borderId="0" xfId="106" applyNumberFormat="1" applyFont="1" applyFill="1" applyBorder="1" applyAlignment="1" applyProtection="1">
      <alignment horizontal="right" vertical="top"/>
      <protection/>
    </xf>
    <xf numFmtId="0" fontId="0" fillId="0" borderId="0" xfId="0" applyAlignment="1">
      <alignment vertical="top"/>
    </xf>
    <xf numFmtId="0" fontId="15" fillId="0" borderId="0" xfId="106" applyNumberFormat="1" applyFont="1" applyFill="1" applyBorder="1" applyAlignment="1" applyProtection="1">
      <alignment horizontal="right" vertical="top" wrapText="1"/>
      <protection/>
    </xf>
    <xf numFmtId="0" fontId="0" fillId="0" borderId="0" xfId="0" applyAlignment="1">
      <alignment vertical="top" wrapText="1"/>
    </xf>
    <xf numFmtId="0" fontId="12" fillId="34" borderId="0" xfId="106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horizontal="center"/>
    </xf>
    <xf numFmtId="0" fontId="14" fillId="0" borderId="0" xfId="106" applyFont="1" applyFill="1" applyAlignment="1">
      <alignment horizontal="left" vertical="top" wrapText="1"/>
      <protection/>
    </xf>
    <xf numFmtId="0" fontId="40" fillId="0" borderId="11" xfId="290" applyFont="1" applyBorder="1" applyAlignment="1">
      <alignment horizontal="center" vertical="center" wrapText="1"/>
      <protection/>
    </xf>
    <xf numFmtId="0" fontId="40" fillId="0" borderId="0" xfId="290" applyFont="1" applyBorder="1" applyAlignment="1">
      <alignment horizontal="center" vertical="center" wrapText="1"/>
      <protection/>
    </xf>
    <xf numFmtId="0" fontId="3" fillId="0" borderId="14" xfId="290" applyFont="1" applyBorder="1" applyAlignment="1">
      <alignment horizontal="center" vertical="center"/>
      <protection/>
    </xf>
    <xf numFmtId="0" fontId="3" fillId="0" borderId="13" xfId="290" applyFont="1" applyBorder="1" applyAlignment="1">
      <alignment horizontal="center" vertical="center" wrapText="1"/>
      <protection/>
    </xf>
    <xf numFmtId="0" fontId="3" fillId="0" borderId="13" xfId="290" applyFont="1" applyBorder="1" applyAlignment="1">
      <alignment horizontal="center" vertical="center"/>
      <protection/>
    </xf>
    <xf numFmtId="0" fontId="3" fillId="0" borderId="12" xfId="290" applyFont="1" applyBorder="1" applyAlignment="1">
      <alignment horizontal="center" vertical="center"/>
      <protection/>
    </xf>
    <xf numFmtId="0" fontId="3" fillId="0" borderId="12" xfId="290" applyFont="1" applyBorder="1" applyAlignment="1">
      <alignment horizontal="center" vertical="center" wrapText="1"/>
      <protection/>
    </xf>
    <xf numFmtId="0" fontId="40" fillId="0" borderId="0" xfId="76" applyFont="1" applyFill="1" applyAlignment="1">
      <alignment horizontal="center" vertical="center" wrapText="1"/>
      <protection/>
    </xf>
    <xf numFmtId="173" fontId="40" fillId="0" borderId="0" xfId="0" applyNumberFormat="1" applyFont="1" applyFill="1" applyAlignment="1">
      <alignment horizontal="center" vertical="center" wrapText="1"/>
    </xf>
    <xf numFmtId="173" fontId="3" fillId="0" borderId="14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/>
    </xf>
    <xf numFmtId="173" fontId="3" fillId="0" borderId="14" xfId="0" applyNumberFormat="1" applyFont="1" applyBorder="1" applyAlignment="1">
      <alignment horizontal="center"/>
    </xf>
    <xf numFmtId="0" fontId="40" fillId="0" borderId="0" xfId="283" applyFont="1" applyFill="1" applyAlignment="1">
      <alignment horizontal="center" vertical="center" wrapText="1"/>
      <protection/>
    </xf>
    <xf numFmtId="0" fontId="40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/>
    </xf>
    <xf numFmtId="0" fontId="40" fillId="0" borderId="0" xfId="284" applyFont="1" applyFill="1" applyAlignment="1">
      <alignment horizontal="center" vertical="center" wrapText="1"/>
      <protection/>
    </xf>
    <xf numFmtId="0" fontId="40" fillId="0" borderId="0" xfId="285" applyFont="1" applyFill="1" applyAlignment="1">
      <alignment horizontal="center" vertical="center" wrapText="1"/>
      <protection/>
    </xf>
    <xf numFmtId="0" fontId="40" fillId="0" borderId="0" xfId="286" applyFont="1" applyFill="1" applyAlignment="1">
      <alignment horizontal="center" vertical="center" wrapText="1"/>
      <protection/>
    </xf>
    <xf numFmtId="0" fontId="40" fillId="0" borderId="0" xfId="0" applyFont="1" applyFill="1" applyAlignment="1">
      <alignment horizontal="center" vertical="center" wrapText="1"/>
    </xf>
    <xf numFmtId="0" fontId="2" fillId="0" borderId="17" xfId="280" applyFont="1" applyFill="1" applyBorder="1" applyAlignment="1">
      <alignment horizontal="center" vertical="center"/>
      <protection/>
    </xf>
    <xf numFmtId="0" fontId="2" fillId="0" borderId="18" xfId="280" applyFont="1" applyFill="1" applyBorder="1" applyAlignment="1">
      <alignment horizontal="center" vertical="center"/>
      <protection/>
    </xf>
    <xf numFmtId="0" fontId="2" fillId="0" borderId="19" xfId="280" applyFont="1" applyFill="1" applyBorder="1" applyAlignment="1">
      <alignment horizontal="center" vertical="center"/>
      <protection/>
    </xf>
    <xf numFmtId="0" fontId="3" fillId="0" borderId="13" xfId="76" applyFont="1" applyFill="1" applyBorder="1" applyAlignment="1">
      <alignment horizontal="center" vertical="center" wrapText="1"/>
      <protection/>
    </xf>
    <xf numFmtId="0" fontId="3" fillId="0" borderId="12" xfId="76" applyFont="1" applyFill="1" applyBorder="1" applyAlignment="1">
      <alignment horizontal="center" vertical="top" wrapText="1"/>
      <protection/>
    </xf>
    <xf numFmtId="0" fontId="3" fillId="0" borderId="16" xfId="76" applyFont="1" applyFill="1" applyBorder="1" applyAlignment="1">
      <alignment horizontal="center" vertical="top" wrapText="1"/>
      <protection/>
    </xf>
    <xf numFmtId="0" fontId="3" fillId="0" borderId="16" xfId="76" applyFont="1" applyFill="1" applyBorder="1" applyAlignment="1">
      <alignment horizontal="center" vertical="top"/>
      <protection/>
    </xf>
    <xf numFmtId="0" fontId="3" fillId="0" borderId="20" xfId="76" applyFont="1" applyFill="1" applyBorder="1" applyAlignment="1">
      <alignment horizontal="center" vertical="center" wrapText="1"/>
      <protection/>
    </xf>
    <xf numFmtId="0" fontId="18" fillId="0" borderId="0" xfId="0" applyFont="1" applyAlignment="1">
      <alignment horizontal="center" wrapText="1"/>
    </xf>
    <xf numFmtId="0" fontId="17" fillId="0" borderId="14" xfId="76" applyFont="1" applyBorder="1" applyAlignment="1">
      <alignment horizontal="center" vertical="center"/>
      <protection/>
    </xf>
    <xf numFmtId="0" fontId="3" fillId="0" borderId="12" xfId="76" applyFont="1" applyBorder="1" applyAlignment="1">
      <alignment horizontal="center" vertical="center" wrapText="1"/>
      <protection/>
    </xf>
    <xf numFmtId="0" fontId="3" fillId="0" borderId="16" xfId="76" applyFont="1" applyBorder="1" applyAlignment="1">
      <alignment horizontal="center" vertical="center" wrapText="1"/>
      <protection/>
    </xf>
    <xf numFmtId="0" fontId="3" fillId="0" borderId="0" xfId="76" applyFont="1" applyBorder="1" applyAlignment="1">
      <alignment horizontal="center" vertical="center" wrapText="1"/>
      <protection/>
    </xf>
    <xf numFmtId="0" fontId="40" fillId="0" borderId="0" xfId="288" applyFont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20" xfId="76" applyFont="1" applyBorder="1" applyAlignment="1">
      <alignment horizontal="center" vertical="center" wrapText="1"/>
      <protection/>
    </xf>
    <xf numFmtId="0" fontId="3" fillId="0" borderId="11" xfId="76" applyFont="1" applyBorder="1" applyAlignment="1">
      <alignment horizontal="center" vertical="center" wrapText="1"/>
      <protection/>
    </xf>
    <xf numFmtId="0" fontId="0" fillId="0" borderId="17" xfId="0" applyBorder="1" applyAlignment="1">
      <alignment/>
    </xf>
    <xf numFmtId="44" fontId="40" fillId="0" borderId="0" xfId="52" applyFont="1" applyAlignment="1">
      <alignment horizontal="center" vertical="center" wrapText="1"/>
    </xf>
    <xf numFmtId="0" fontId="3" fillId="0" borderId="14" xfId="76" applyFont="1" applyBorder="1" applyAlignment="1">
      <alignment horizontal="center" vertical="center" wrapText="1"/>
      <protection/>
    </xf>
    <xf numFmtId="0" fontId="3" fillId="0" borderId="21" xfId="76" applyFont="1" applyBorder="1" applyAlignment="1">
      <alignment horizontal="center" vertical="center" wrapText="1"/>
      <protection/>
    </xf>
    <xf numFmtId="44" fontId="40" fillId="0" borderId="0" xfId="54" applyFont="1" applyAlignment="1">
      <alignment horizontal="center" vertical="center" wrapText="1"/>
    </xf>
    <xf numFmtId="44" fontId="40" fillId="0" borderId="0" xfId="55" applyFont="1" applyAlignment="1">
      <alignment horizontal="center" vertical="center" wrapText="1"/>
    </xf>
    <xf numFmtId="0" fontId="17" fillId="0" borderId="16" xfId="76" applyFont="1" applyBorder="1" applyAlignment="1">
      <alignment horizontal="center" vertical="center"/>
      <protection/>
    </xf>
    <xf numFmtId="44" fontId="40" fillId="0" borderId="0" xfId="53" applyFont="1" applyAlignment="1">
      <alignment horizontal="center" vertical="center" wrapText="1"/>
    </xf>
    <xf numFmtId="0" fontId="3" fillId="0" borderId="10" xfId="0" applyFont="1" applyFill="1" applyBorder="1" applyAlignment="1">
      <alignment horizontal="right"/>
    </xf>
    <xf numFmtId="0" fontId="3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40" fillId="0" borderId="0" xfId="271" applyFont="1" applyFill="1" applyAlignment="1">
      <alignment horizontal="center" vertical="center" wrapText="1"/>
      <protection/>
    </xf>
    <xf numFmtId="173" fontId="40" fillId="0" borderId="0" xfId="272" applyNumberFormat="1" applyFont="1" applyFill="1" applyAlignment="1">
      <alignment horizontal="center" vertical="center" wrapText="1"/>
      <protection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0" fillId="0" borderId="0" xfId="273" applyFont="1" applyFill="1" applyAlignment="1">
      <alignment horizontal="center" vertical="center" wrapText="1"/>
      <protection/>
    </xf>
    <xf numFmtId="0" fontId="40" fillId="0" borderId="0" xfId="274" applyFont="1" applyFill="1" applyAlignment="1">
      <alignment horizontal="center" vertical="center" wrapText="1"/>
      <protection/>
    </xf>
    <xf numFmtId="0" fontId="40" fillId="0" borderId="0" xfId="275" applyFont="1" applyFill="1" applyAlignment="1">
      <alignment horizontal="center" vertical="center" wrapText="1"/>
      <protection/>
    </xf>
    <xf numFmtId="0" fontId="40" fillId="0" borderId="0" xfId="276" applyFont="1" applyFill="1" applyAlignment="1">
      <alignment horizontal="center" vertical="center" wrapText="1"/>
      <protection/>
    </xf>
    <xf numFmtId="0" fontId="3" fillId="0" borderId="13" xfId="290" applyFont="1" applyFill="1" applyBorder="1" applyAlignment="1">
      <alignment horizontal="center" vertical="center" wrapText="1"/>
      <protection/>
    </xf>
    <xf numFmtId="0" fontId="40" fillId="0" borderId="0" xfId="277" applyFont="1" applyFill="1" applyAlignment="1">
      <alignment horizontal="center" vertical="center" wrapText="1"/>
      <protection/>
    </xf>
    <xf numFmtId="0" fontId="40" fillId="0" borderId="0" xfId="278" applyFont="1" applyFill="1" applyAlignment="1">
      <alignment horizontal="center" vertical="center" wrapText="1"/>
      <protection/>
    </xf>
    <xf numFmtId="0" fontId="40" fillId="0" borderId="0" xfId="279" applyFont="1" applyAlignment="1">
      <alignment horizontal="center" vertical="center" wrapText="1"/>
      <protection/>
    </xf>
    <xf numFmtId="0" fontId="40" fillId="0" borderId="0" xfId="281" applyFont="1" applyFill="1" applyAlignment="1">
      <alignment horizontal="center" vertical="center" wrapText="1"/>
      <protection/>
    </xf>
    <xf numFmtId="0" fontId="3" fillId="0" borderId="14" xfId="281" applyFont="1" applyFill="1" applyBorder="1" applyAlignment="1">
      <alignment horizontal="center" vertical="center"/>
      <protection/>
    </xf>
    <xf numFmtId="0" fontId="3" fillId="0" borderId="13" xfId="281" applyFont="1" applyFill="1" applyBorder="1" applyAlignment="1">
      <alignment horizontal="center" vertical="center" wrapText="1"/>
      <protection/>
    </xf>
    <xf numFmtId="0" fontId="3" fillId="0" borderId="13" xfId="281" applyFont="1" applyFill="1" applyBorder="1" applyAlignment="1">
      <alignment horizontal="center" vertical="center"/>
      <protection/>
    </xf>
    <xf numFmtId="0" fontId="3" fillId="0" borderId="12" xfId="281" applyFont="1" applyFill="1" applyBorder="1" applyAlignment="1">
      <alignment horizontal="center" vertical="center"/>
      <protection/>
    </xf>
    <xf numFmtId="0" fontId="3" fillId="0" borderId="12" xfId="28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40" fillId="0" borderId="0" xfId="282" applyFont="1" applyAlignment="1">
      <alignment horizontal="center" vertical="center" wrapText="1"/>
      <protection/>
    </xf>
    <xf numFmtId="0" fontId="3" fillId="0" borderId="14" xfId="282" applyFont="1" applyBorder="1" applyAlignment="1">
      <alignment horizontal="center" vertical="center"/>
      <protection/>
    </xf>
    <xf numFmtId="0" fontId="3" fillId="0" borderId="13" xfId="282" applyFont="1" applyBorder="1" applyAlignment="1">
      <alignment horizontal="center" vertical="center" wrapText="1"/>
      <protection/>
    </xf>
    <xf numFmtId="0" fontId="3" fillId="0" borderId="12" xfId="282" applyFont="1" applyBorder="1" applyAlignment="1">
      <alignment horizontal="center" vertical="center" wrapText="1"/>
      <protection/>
    </xf>
    <xf numFmtId="0" fontId="3" fillId="0" borderId="20" xfId="282" applyFont="1" applyBorder="1" applyAlignment="1">
      <alignment horizontal="center" vertical="center" wrapText="1"/>
      <protection/>
    </xf>
    <xf numFmtId="0" fontId="3" fillId="0" borderId="13" xfId="282" applyFont="1" applyBorder="1" applyAlignment="1">
      <alignment horizontal="center" vertical="center"/>
      <protection/>
    </xf>
    <xf numFmtId="0" fontId="3" fillId="0" borderId="12" xfId="282" applyFont="1" applyBorder="1" applyAlignment="1">
      <alignment horizontal="center" vertical="center"/>
      <protection/>
    </xf>
    <xf numFmtId="0" fontId="3" fillId="0" borderId="17" xfId="282" applyFont="1" applyFill="1" applyBorder="1" applyAlignment="1">
      <alignment horizontal="center" vertical="center"/>
      <protection/>
    </xf>
    <xf numFmtId="0" fontId="3" fillId="0" borderId="18" xfId="282" applyFont="1" applyFill="1" applyBorder="1" applyAlignment="1">
      <alignment horizontal="center" vertical="center"/>
      <protection/>
    </xf>
    <xf numFmtId="0" fontId="3" fillId="0" borderId="19" xfId="282" applyFont="1" applyFill="1" applyBorder="1" applyAlignment="1">
      <alignment horizontal="center" vertical="center"/>
      <protection/>
    </xf>
    <xf numFmtId="0" fontId="3" fillId="0" borderId="12" xfId="282" applyFont="1" applyFill="1" applyBorder="1" applyAlignment="1">
      <alignment horizontal="center" vertical="center" wrapText="1"/>
      <protection/>
    </xf>
    <xf numFmtId="0" fontId="3" fillId="0" borderId="16" xfId="282" applyFont="1" applyFill="1" applyBorder="1" applyAlignment="1">
      <alignment horizontal="center" vertical="center" wrapText="1"/>
      <protection/>
    </xf>
    <xf numFmtId="0" fontId="3" fillId="0" borderId="14" xfId="282" applyFont="1" applyFill="1" applyBorder="1" applyAlignment="1">
      <alignment horizontal="center" vertical="center" wrapText="1"/>
      <protection/>
    </xf>
    <xf numFmtId="0" fontId="3" fillId="0" borderId="16" xfId="282" applyFont="1" applyBorder="1" applyAlignment="1">
      <alignment horizontal="center" vertical="center" wrapText="1"/>
      <protection/>
    </xf>
    <xf numFmtId="0" fontId="3" fillId="0" borderId="14" xfId="282" applyFont="1" applyBorder="1" applyAlignment="1">
      <alignment horizontal="center" vertical="center" wrapText="1"/>
      <protection/>
    </xf>
  </cellXfs>
  <cellStyles count="2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— акцент1 2" xfId="28"/>
    <cellStyle name="60% - Акцент2" xfId="29"/>
    <cellStyle name="60% — акцент2 2" xfId="30"/>
    <cellStyle name="60% - Акцент3" xfId="31"/>
    <cellStyle name="60% — акцент3 2" xfId="32"/>
    <cellStyle name="60% - Акцент4" xfId="33"/>
    <cellStyle name="60% — акцент4 2" xfId="34"/>
    <cellStyle name="60% - Акцент5" xfId="35"/>
    <cellStyle name="60% — акцент5 2" xfId="36"/>
    <cellStyle name="60% - Акцент6" xfId="37"/>
    <cellStyle name="60% — акцент6 2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Гиперссылка 2" xfId="49"/>
    <cellStyle name="Currency" xfId="50"/>
    <cellStyle name="Currency [0]" xfId="51"/>
    <cellStyle name="Денежный_tabsv911" xfId="52"/>
    <cellStyle name="Денежный_tabsv913" xfId="53"/>
    <cellStyle name="Денежный_tabsv914" xfId="54"/>
    <cellStyle name="Денежный_tabsv99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азвание 2" xfId="63"/>
    <cellStyle name="Нейтральный" xfId="64"/>
    <cellStyle name="Нейтральный 2" xfId="65"/>
    <cellStyle name="Обычный 10" xfId="66"/>
    <cellStyle name="Обычный 11" xfId="67"/>
    <cellStyle name="Обычный 12" xfId="68"/>
    <cellStyle name="Обычный 13" xfId="69"/>
    <cellStyle name="Обычный 14" xfId="70"/>
    <cellStyle name="Обычный 15" xfId="71"/>
    <cellStyle name="Обычный 16" xfId="72"/>
    <cellStyle name="Обычный 17" xfId="73"/>
    <cellStyle name="Обычный 18" xfId="74"/>
    <cellStyle name="Обычный 19" xfId="75"/>
    <cellStyle name="Обычный 2" xfId="76"/>
    <cellStyle name="Обычный 2 10" xfId="77"/>
    <cellStyle name="Обычный 2 11" xfId="78"/>
    <cellStyle name="Обычный 2 12" xfId="79"/>
    <cellStyle name="Обычный 2 13" xfId="80"/>
    <cellStyle name="Обычный 2 14" xfId="81"/>
    <cellStyle name="Обычный 2 15" xfId="82"/>
    <cellStyle name="Обычный 2 16" xfId="83"/>
    <cellStyle name="Обычный 2 17" xfId="84"/>
    <cellStyle name="Обычный 2 17 2" xfId="85"/>
    <cellStyle name="Обычный 2 17 2 2" xfId="86"/>
    <cellStyle name="Обычный 2 18" xfId="87"/>
    <cellStyle name="Обычный 2 19" xfId="88"/>
    <cellStyle name="Обычный 2 19 2" xfId="89"/>
    <cellStyle name="Обычный 2 19 2 2" xfId="90"/>
    <cellStyle name="Обычный 2 19 2 2 2" xfId="91"/>
    <cellStyle name="Обычный 2 19 2 2 2 2" xfId="92"/>
    <cellStyle name="Обычный 2 19 2 2 2 2 2" xfId="93"/>
    <cellStyle name="Обычный 2 19 2 2 2 2 3" xfId="94"/>
    <cellStyle name="Обычный 2 19 2 2 3" xfId="95"/>
    <cellStyle name="Обычный 2 19 2 2 4" xfId="96"/>
    <cellStyle name="Обычный 2 19 2 3" xfId="97"/>
    <cellStyle name="Обычный 2 19 2 3 2" xfId="98"/>
    <cellStyle name="Обычный 2 19 2 3 3" xfId="99"/>
    <cellStyle name="Обычный 2 19 3" xfId="100"/>
    <cellStyle name="Обычный 2 19 3 2" xfId="101"/>
    <cellStyle name="Обычный 2 19 3 2 2" xfId="102"/>
    <cellStyle name="Обычный 2 19 3 2 3" xfId="103"/>
    <cellStyle name="Обычный 2 19 4" xfId="104"/>
    <cellStyle name="Обычный 2 19 5" xfId="105"/>
    <cellStyle name="Обычный 2 2" xfId="106"/>
    <cellStyle name="Обычный 2 2 2" xfId="107"/>
    <cellStyle name="Обычный 2 2 2 2" xfId="108"/>
    <cellStyle name="Обычный 2 2 2 2 2" xfId="109"/>
    <cellStyle name="Обычный 2 2 2 2 2 2" xfId="110"/>
    <cellStyle name="Обычный 2 2 2 2 2 2 2" xfId="111"/>
    <cellStyle name="Обычный 2 2 2 2 2 2 2 2" xfId="112"/>
    <cellStyle name="Обычный 2 2 2 2 2 2 2 2 2" xfId="113"/>
    <cellStyle name="Обычный 2 2 2 2 2 2 2 2 2 2" xfId="114"/>
    <cellStyle name="Обычный 2 2 2 2 2 2 2 2 2 2 2" xfId="115"/>
    <cellStyle name="Обычный 2 2 2 2 2 2 2 2 2 2 2 2" xfId="116"/>
    <cellStyle name="Обычный 2 2 2 2 2 2 2 2 2 3" xfId="117"/>
    <cellStyle name="Обычный 2 2 2 2 2 2 2 2 3" xfId="118"/>
    <cellStyle name="Обычный 2 2 2 2 2 2 2 2 3 2" xfId="119"/>
    <cellStyle name="Обычный 2 2 2 2 2 2 2 3" xfId="120"/>
    <cellStyle name="Обычный 2 2 2 2 2 2 2 3 2" xfId="121"/>
    <cellStyle name="Обычный 2 2 2 2 2 2 2 3 2 2" xfId="122"/>
    <cellStyle name="Обычный 2 2 2 2 2 2 2 4" xfId="123"/>
    <cellStyle name="Обычный 2 2 2 2 2 2 3" xfId="124"/>
    <cellStyle name="Обычный 2 2 2 2 2 2 3 2" xfId="125"/>
    <cellStyle name="Обычный 2 2 2 2 2 2 3 2 2" xfId="126"/>
    <cellStyle name="Обычный 2 2 2 2 2 2 3 2 2 2" xfId="127"/>
    <cellStyle name="Обычный 2 2 2 2 2 2 3 3" xfId="128"/>
    <cellStyle name="Обычный 2 2 2 2 2 2 4" xfId="129"/>
    <cellStyle name="Обычный 2 2 2 2 2 2 4 2" xfId="130"/>
    <cellStyle name="Обычный 2 2 2 2 2 3" xfId="131"/>
    <cellStyle name="Обычный 2 2 2 2 2 3 2" xfId="132"/>
    <cellStyle name="Обычный 2 2 2 2 2 3 2 2" xfId="133"/>
    <cellStyle name="Обычный 2 2 2 2 2 3 2 2 2" xfId="134"/>
    <cellStyle name="Обычный 2 2 2 2 2 3 2 2 2 2" xfId="135"/>
    <cellStyle name="Обычный 2 2 2 2 2 3 2 3" xfId="136"/>
    <cellStyle name="Обычный 2 2 2 2 2 3 3" xfId="137"/>
    <cellStyle name="Обычный 2 2 2 2 2 3 3 2" xfId="138"/>
    <cellStyle name="Обычный 2 2 2 2 2 4" xfId="139"/>
    <cellStyle name="Обычный 2 2 2 2 2 4 2" xfId="140"/>
    <cellStyle name="Обычный 2 2 2 2 2 4 2 2" xfId="141"/>
    <cellStyle name="Обычный 2 2 2 2 2 5" xfId="142"/>
    <cellStyle name="Обычный 2 2 2 2 3" xfId="143"/>
    <cellStyle name="Обычный 2 2 2 2 3 2" xfId="144"/>
    <cellStyle name="Обычный 2 2 2 2 3 2 2" xfId="145"/>
    <cellStyle name="Обычный 2 2 2 2 3 2 2 2" xfId="146"/>
    <cellStyle name="Обычный 2 2 2 2 3 2 2 2 2" xfId="147"/>
    <cellStyle name="Обычный 2 2 2 2 3 2 3" xfId="148"/>
    <cellStyle name="Обычный 2 2 2 2 3 3" xfId="149"/>
    <cellStyle name="Обычный 2 2 2 2 3 3 2" xfId="150"/>
    <cellStyle name="Обычный 2 2 2 2 4" xfId="151"/>
    <cellStyle name="Обычный 2 2 2 2 4 2" xfId="152"/>
    <cellStyle name="Обычный 2 2 2 2 4 2 2" xfId="153"/>
    <cellStyle name="Обычный 2 2 2 2 5" xfId="154"/>
    <cellStyle name="Обычный 2 2 2 3" xfId="155"/>
    <cellStyle name="Обычный 2 2 2 4" xfId="156"/>
    <cellStyle name="Обычный 2 2 2 4 2" xfId="157"/>
    <cellStyle name="Обычный 2 2 2 4 2 2" xfId="158"/>
    <cellStyle name="Обычный 2 2 2 4 2 2 2" xfId="159"/>
    <cellStyle name="Обычный 2 2 2 4 2 2 2 2" xfId="160"/>
    <cellStyle name="Обычный 2 2 2 4 2 3" xfId="161"/>
    <cellStyle name="Обычный 2 2 2 4 3" xfId="162"/>
    <cellStyle name="Обычный 2 2 2 4 3 2" xfId="163"/>
    <cellStyle name="Обычный 2 2 2 5" xfId="164"/>
    <cellStyle name="Обычный 2 2 2 5 2" xfId="165"/>
    <cellStyle name="Обычный 2 2 2 5 2 2" xfId="166"/>
    <cellStyle name="Обычный 2 2 2 6" xfId="167"/>
    <cellStyle name="Обычный 2 2 3" xfId="168"/>
    <cellStyle name="Обычный 2 2 3 2" xfId="169"/>
    <cellStyle name="Обычный 2 2 4" xfId="170"/>
    <cellStyle name="Обычный 2 2 4 2" xfId="171"/>
    <cellStyle name="Обычный 2 2 4 2 2" xfId="172"/>
    <cellStyle name="Обычный 2 2 4 2 2 2" xfId="173"/>
    <cellStyle name="Обычный 2 2 4 2 2 2 2" xfId="174"/>
    <cellStyle name="Обычный 2 2 4 2 3" xfId="175"/>
    <cellStyle name="Обычный 2 2 4 3" xfId="176"/>
    <cellStyle name="Обычный 2 2 4 3 2" xfId="177"/>
    <cellStyle name="Обычный 2 2 5" xfId="178"/>
    <cellStyle name="Обычный 2 2 5 2" xfId="179"/>
    <cellStyle name="Обычный 2 2 5 2 2" xfId="180"/>
    <cellStyle name="Обычный 2 2 6" xfId="181"/>
    <cellStyle name="Обычный 2 2 7" xfId="182"/>
    <cellStyle name="Обычный 2 20" xfId="183"/>
    <cellStyle name="Обычный 2 20 2" xfId="184"/>
    <cellStyle name="Обычный 2 20 2 2" xfId="185"/>
    <cellStyle name="Обычный 2 20 2 2 2" xfId="186"/>
    <cellStyle name="Обычный 2 20 2 2 3" xfId="187"/>
    <cellStyle name="Обычный 2 20 3" xfId="188"/>
    <cellStyle name="Обычный 2 20 4" xfId="189"/>
    <cellStyle name="Обычный 2 21" xfId="190"/>
    <cellStyle name="Обычный 2 21 2" xfId="191"/>
    <cellStyle name="Обычный 2 21 3" xfId="192"/>
    <cellStyle name="Обычный 2 22" xfId="193"/>
    <cellStyle name="Обычный 2 23" xfId="194"/>
    <cellStyle name="Обычный 2 24" xfId="195"/>
    <cellStyle name="Обычный 2 3" xfId="196"/>
    <cellStyle name="Обычный 2 3 2" xfId="197"/>
    <cellStyle name="Обычный 2 4" xfId="198"/>
    <cellStyle name="Обычный 2 4 2" xfId="199"/>
    <cellStyle name="Обычный 2 5" xfId="200"/>
    <cellStyle name="Обычный 2 5 2" xfId="201"/>
    <cellStyle name="Обычный 2 6" xfId="202"/>
    <cellStyle name="Обычный 2 7" xfId="203"/>
    <cellStyle name="Обычный 2 8" xfId="204"/>
    <cellStyle name="Обычный 2 9" xfId="205"/>
    <cellStyle name="Обычный 20" xfId="206"/>
    <cellStyle name="Обычный 21" xfId="207"/>
    <cellStyle name="Обычный 22" xfId="208"/>
    <cellStyle name="Обычный 23" xfId="209"/>
    <cellStyle name="Обычный 24" xfId="210"/>
    <cellStyle name="Обычный 25" xfId="211"/>
    <cellStyle name="Обычный 26" xfId="212"/>
    <cellStyle name="Обычный 27" xfId="213"/>
    <cellStyle name="Обычный 28" xfId="214"/>
    <cellStyle name="Обычный 29" xfId="215"/>
    <cellStyle name="Обычный 3" xfId="216"/>
    <cellStyle name="Обычный 3 10" xfId="217"/>
    <cellStyle name="Обычный 3 11" xfId="218"/>
    <cellStyle name="Обычный 3 12" xfId="219"/>
    <cellStyle name="Обычный 3 13" xfId="220"/>
    <cellStyle name="Обычный 3 13 2" xfId="221"/>
    <cellStyle name="Обычный 3 13 3" xfId="222"/>
    <cellStyle name="Обычный 3 14" xfId="223"/>
    <cellStyle name="Обычный 3 14 2" xfId="224"/>
    <cellStyle name="Обычный 3 14 3" xfId="225"/>
    <cellStyle name="Обычный 3 15" xfId="226"/>
    <cellStyle name="Обычный 3 2" xfId="227"/>
    <cellStyle name="Обычный 3 3" xfId="228"/>
    <cellStyle name="Обычный 3 4" xfId="229"/>
    <cellStyle name="Обычный 3 5" xfId="230"/>
    <cellStyle name="Обычный 3 6" xfId="231"/>
    <cellStyle name="Обычный 3 7" xfId="232"/>
    <cellStyle name="Обычный 3 8" xfId="233"/>
    <cellStyle name="Обычный 3 9" xfId="234"/>
    <cellStyle name="Обычный 30" xfId="235"/>
    <cellStyle name="Обычный 31" xfId="236"/>
    <cellStyle name="Обычный 32" xfId="237"/>
    <cellStyle name="Обычный 33" xfId="238"/>
    <cellStyle name="Обычный 34" xfId="239"/>
    <cellStyle name="Обычный 35" xfId="240"/>
    <cellStyle name="Обычный 36" xfId="241"/>
    <cellStyle name="Обычный 37" xfId="242"/>
    <cellStyle name="Обычный 38" xfId="243"/>
    <cellStyle name="Обычный 39" xfId="244"/>
    <cellStyle name="Обычный 4" xfId="245"/>
    <cellStyle name="Обычный 4 10" xfId="246"/>
    <cellStyle name="Обычный 4 2" xfId="247"/>
    <cellStyle name="Обычный 4 3" xfId="248"/>
    <cellStyle name="Обычный 4 4" xfId="249"/>
    <cellStyle name="Обычный 4 5" xfId="250"/>
    <cellStyle name="Обычный 4 6" xfId="251"/>
    <cellStyle name="Обычный 4 7" xfId="252"/>
    <cellStyle name="Обычный 4 8" xfId="253"/>
    <cellStyle name="Обычный 4 9" xfId="254"/>
    <cellStyle name="Обычный 4 9 2" xfId="255"/>
    <cellStyle name="Обычный 4 9 3" xfId="256"/>
    <cellStyle name="Обычный 5" xfId="257"/>
    <cellStyle name="Обычный 5 2" xfId="258"/>
    <cellStyle name="Обычный 5 3" xfId="259"/>
    <cellStyle name="Обычный 5 4" xfId="260"/>
    <cellStyle name="Обычный 5 5" xfId="261"/>
    <cellStyle name="Обычный 56" xfId="262"/>
    <cellStyle name="Обычный 6" xfId="263"/>
    <cellStyle name="Обычный 6 2" xfId="264"/>
    <cellStyle name="Обычный 6 3" xfId="265"/>
    <cellStyle name="Обычный 7" xfId="266"/>
    <cellStyle name="Обычный 7 2" xfId="267"/>
    <cellStyle name="Обычный 8" xfId="268"/>
    <cellStyle name="Обычный 9" xfId="269"/>
    <cellStyle name="Обычный_t4" xfId="270"/>
    <cellStyle name="Обычный_tabsv10" xfId="271"/>
    <cellStyle name="Обычный_tabsv11" xfId="272"/>
    <cellStyle name="Обычный_tabsv12" xfId="273"/>
    <cellStyle name="Обычный_tabsv13" xfId="274"/>
    <cellStyle name="Обычный_tabsv14" xfId="275"/>
    <cellStyle name="Обычный_tabsv15" xfId="276"/>
    <cellStyle name="Обычный_tabsv16" xfId="277"/>
    <cellStyle name="Обычный_tabsv17" xfId="278"/>
    <cellStyle name="Обычный_tabsv18" xfId="279"/>
    <cellStyle name="Обычный_tabsv2" xfId="280"/>
    <cellStyle name="Обычный_tabsv22" xfId="281"/>
    <cellStyle name="Обычный_tabsv26" xfId="282"/>
    <cellStyle name="Обычный_tabsv3" xfId="283"/>
    <cellStyle name="Обычный_tabsv4" xfId="284"/>
    <cellStyle name="Обычный_tabsv7" xfId="285"/>
    <cellStyle name="Обычный_tabsv8" xfId="286"/>
    <cellStyle name="Обычный_tabsv911" xfId="287"/>
    <cellStyle name="Обычный_tabsv92" xfId="288"/>
    <cellStyle name="Обычный_tabsv99" xfId="289"/>
    <cellStyle name="Обычный_таблицы1" xfId="290"/>
    <cellStyle name="Followed Hyperlink" xfId="291"/>
    <cellStyle name="Открывавшаяся гиперссылка 2" xfId="292"/>
    <cellStyle name="Плохой" xfId="293"/>
    <cellStyle name="Пояснение" xfId="294"/>
    <cellStyle name="Примечание" xfId="295"/>
    <cellStyle name="Примечание 2" xfId="296"/>
    <cellStyle name="Percent" xfId="297"/>
    <cellStyle name="Связанная ячейка" xfId="298"/>
    <cellStyle name="Текст предупреждения" xfId="299"/>
    <cellStyle name="Comma" xfId="300"/>
    <cellStyle name="Comma [0]" xfId="301"/>
    <cellStyle name="Хороший" xfId="3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0</xdr:rowOff>
    </xdr:from>
    <xdr:to>
      <xdr:col>4</xdr:col>
      <xdr:colOff>209550</xdr:colOff>
      <xdr:row>3</xdr:row>
      <xdr:rowOff>47625</xdr:rowOff>
    </xdr:to>
    <xdr:pic>
      <xdr:nvPicPr>
        <xdr:cNvPr id="1" name="Рисунок 3" descr="C:\Users\a.naurzbekova\Desktop\2023 НОВЫЙ ЛОГОТИП БНС\2 шаг новый вариант логотипа во всех форматах\2022 новый логотип БНС (для публикаций) рус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61925"/>
          <a:ext cx="29051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"/>
  <sheetViews>
    <sheetView zoomScale="80" zoomScaleNormal="80" workbookViewId="0" topLeftCell="A1">
      <selection activeCell="A9" sqref="A9:J10"/>
    </sheetView>
  </sheetViews>
  <sheetFormatPr defaultColWidth="9.00390625" defaultRowHeight="12.75"/>
  <cols>
    <col min="1" max="8" width="9.125" style="2" customWidth="1"/>
    <col min="9" max="16" width="9.125" style="3" customWidth="1"/>
    <col min="17" max="16384" width="9.125" style="1" customWidth="1"/>
  </cols>
  <sheetData>
    <row r="2" spans="1:7" ht="27" customHeight="1">
      <c r="A2" s="431"/>
      <c r="B2" s="431"/>
      <c r="C2" s="431"/>
      <c r="D2" s="431"/>
      <c r="E2" s="264"/>
      <c r="F2" s="264"/>
      <c r="G2" s="264"/>
    </row>
    <row r="3" spans="1:7" ht="20.25" customHeight="1">
      <c r="A3" s="431"/>
      <c r="B3" s="431"/>
      <c r="C3" s="431"/>
      <c r="D3" s="431"/>
      <c r="E3" s="264"/>
      <c r="F3" s="264"/>
      <c r="G3" s="264"/>
    </row>
    <row r="4" spans="1:7" ht="29.25" customHeight="1">
      <c r="A4" s="249"/>
      <c r="B4" s="249"/>
      <c r="C4" s="249"/>
      <c r="D4" s="249"/>
      <c r="E4" s="249"/>
      <c r="F4" s="249"/>
      <c r="G4" s="249"/>
    </row>
    <row r="5" spans="1:7" ht="18.75">
      <c r="A5" s="249"/>
      <c r="B5" s="249"/>
      <c r="C5" s="426" t="s">
        <v>256</v>
      </c>
      <c r="D5" s="427"/>
      <c r="E5" s="427"/>
      <c r="F5" s="428"/>
      <c r="G5" s="429"/>
    </row>
    <row r="6" spans="1:7" ht="30" customHeight="1">
      <c r="A6" s="428" t="s">
        <v>260</v>
      </c>
      <c r="B6" s="429"/>
      <c r="C6" s="429"/>
      <c r="D6" s="429"/>
      <c r="E6" s="429"/>
      <c r="F6" s="6"/>
      <c r="G6" s="6"/>
    </row>
    <row r="7" spans="1:7" ht="18.75">
      <c r="A7" s="249"/>
      <c r="B7" s="249"/>
      <c r="C7" s="249"/>
      <c r="D7" s="249"/>
      <c r="E7" s="250"/>
      <c r="F7" s="6"/>
      <c r="G7" s="6"/>
    </row>
    <row r="8" spans="1:7" ht="18.75">
      <c r="A8" s="249"/>
      <c r="B8" s="249"/>
      <c r="C8" s="249"/>
      <c r="D8" s="249"/>
      <c r="E8" s="250"/>
      <c r="F8" s="6"/>
      <c r="G8" s="6"/>
    </row>
    <row r="9" spans="1:10" ht="26.25" customHeight="1">
      <c r="A9" s="430" t="s">
        <v>0</v>
      </c>
      <c r="B9" s="430"/>
      <c r="C9" s="430"/>
      <c r="D9" s="430"/>
      <c r="E9" s="430"/>
      <c r="F9" s="430"/>
      <c r="G9" s="430"/>
      <c r="H9" s="430"/>
      <c r="I9" s="430"/>
      <c r="J9" s="430"/>
    </row>
    <row r="10" spans="1:10" ht="26.25" customHeight="1">
      <c r="A10" s="430"/>
      <c r="B10" s="430"/>
      <c r="C10" s="430"/>
      <c r="D10" s="430"/>
      <c r="E10" s="430"/>
      <c r="F10" s="430"/>
      <c r="G10" s="430"/>
      <c r="H10" s="430"/>
      <c r="I10" s="430"/>
      <c r="J10" s="430"/>
    </row>
    <row r="11" spans="1:7" ht="15">
      <c r="A11" s="251"/>
      <c r="B11" s="251"/>
      <c r="C11" s="251"/>
      <c r="D11" s="251"/>
      <c r="E11" s="251"/>
      <c r="F11" s="251"/>
      <c r="G11" s="251"/>
    </row>
    <row r="12" spans="1:7" ht="18.75">
      <c r="A12" s="252" t="s">
        <v>257</v>
      </c>
      <c r="B12" s="4"/>
      <c r="C12" s="4"/>
      <c r="D12" s="4"/>
      <c r="E12" s="4"/>
      <c r="F12" s="4"/>
      <c r="G12" s="4"/>
    </row>
    <row r="13" spans="1:7" ht="12.75">
      <c r="A13" s="4"/>
      <c r="B13" s="4"/>
      <c r="C13" s="4"/>
      <c r="D13" s="4"/>
      <c r="E13" s="4"/>
      <c r="F13" s="4"/>
      <c r="G13" s="4"/>
    </row>
    <row r="14" spans="1:7" ht="12.75">
      <c r="A14" s="4"/>
      <c r="B14" s="4"/>
      <c r="C14" s="4"/>
      <c r="D14" s="4"/>
      <c r="E14" s="4"/>
      <c r="F14" s="4"/>
      <c r="G14" s="4"/>
    </row>
    <row r="15" spans="1:7" ht="12.75">
      <c r="A15" s="4"/>
      <c r="B15" s="4"/>
      <c r="C15" s="4"/>
      <c r="D15" s="4"/>
      <c r="E15" s="4"/>
      <c r="F15" s="4"/>
      <c r="G15" s="4"/>
    </row>
    <row r="16" spans="1:7" ht="12.75">
      <c r="A16" s="253"/>
      <c r="B16" s="253"/>
      <c r="C16" s="253"/>
      <c r="D16" s="253"/>
      <c r="E16" s="253"/>
      <c r="F16" s="253"/>
      <c r="G16" s="4"/>
    </row>
    <row r="17" spans="1:7" ht="18.75" customHeight="1">
      <c r="A17" s="254" t="s">
        <v>107</v>
      </c>
      <c r="B17" s="254"/>
      <c r="C17" s="254"/>
      <c r="D17" s="254"/>
      <c r="E17" s="254"/>
      <c r="F17" s="4"/>
      <c r="G17" s="4"/>
    </row>
  </sheetData>
  <sheetProtection/>
  <mergeCells count="5">
    <mergeCell ref="C5:E5"/>
    <mergeCell ref="F5:G5"/>
    <mergeCell ref="A6:E6"/>
    <mergeCell ref="A9:J10"/>
    <mergeCell ref="A2:D3"/>
  </mergeCells>
  <printOptions/>
  <pageMargins left="0.7874015748031497" right="0.3937007874015748" top="0.3937007874015748" bottom="0.3937007874015748" header="0" footer="0"/>
  <pageSetup firstPageNumber="1" useFirstPageNumber="1" horizontalDpi="600" verticalDpi="600" orientation="landscape" paperSize="9" scale="8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26.25390625" style="58" customWidth="1"/>
    <col min="2" max="4" width="24.875" style="58" customWidth="1"/>
    <col min="5" max="5" width="28.125" style="58" customWidth="1"/>
    <col min="6" max="16384" width="9.125" style="58" customWidth="1"/>
  </cols>
  <sheetData>
    <row r="1" spans="1:5" ht="31.5" customHeight="1">
      <c r="A1" s="448" t="s">
        <v>193</v>
      </c>
      <c r="B1" s="448"/>
      <c r="C1" s="448"/>
      <c r="D1" s="448"/>
      <c r="E1" s="448"/>
    </row>
    <row r="2" spans="1:5" ht="16.5" customHeight="1">
      <c r="A2" s="68"/>
      <c r="B2" s="68"/>
      <c r="C2" s="68"/>
      <c r="D2" s="68"/>
      <c r="E2" s="69" t="s">
        <v>70</v>
      </c>
    </row>
    <row r="3" spans="1:5" s="70" customFormat="1" ht="14.25" customHeight="1">
      <c r="A3" s="449"/>
      <c r="B3" s="450" t="s">
        <v>108</v>
      </c>
      <c r="C3" s="451" t="s">
        <v>112</v>
      </c>
      <c r="D3" s="452"/>
      <c r="E3" s="452"/>
    </row>
    <row r="4" spans="1:5" s="70" customFormat="1" ht="36" customHeight="1">
      <c r="A4" s="449"/>
      <c r="B4" s="450"/>
      <c r="C4" s="247" t="s">
        <v>110</v>
      </c>
      <c r="D4" s="247" t="s">
        <v>111</v>
      </c>
      <c r="E4" s="63" t="s">
        <v>113</v>
      </c>
    </row>
    <row r="5" spans="1:6" s="72" customFormat="1" ht="13.5" customHeight="1">
      <c r="A5" s="36" t="s">
        <v>131</v>
      </c>
      <c r="B5" s="281">
        <f>SUM(C5:E5)</f>
        <v>3137252.9</v>
      </c>
      <c r="C5" s="37">
        <f>SUM(C6:C24)</f>
        <v>419776.30000000005</v>
      </c>
      <c r="D5" s="37">
        <f>SUM(D6:D24)</f>
        <v>486305.6</v>
      </c>
      <c r="E5" s="37">
        <f>SUM(E6:E24)</f>
        <v>2231171</v>
      </c>
      <c r="F5" s="71"/>
    </row>
    <row r="6" spans="1:6" s="72" customFormat="1" ht="13.5" customHeight="1">
      <c r="A6" s="152" t="s">
        <v>104</v>
      </c>
      <c r="B6" s="281">
        <f>SUM(C6:E6)</f>
        <v>47529.4</v>
      </c>
      <c r="C6" s="416">
        <v>4906.9</v>
      </c>
      <c r="D6" s="56">
        <v>7499.1</v>
      </c>
      <c r="E6" s="416">
        <v>35123.4</v>
      </c>
      <c r="F6" s="71"/>
    </row>
    <row r="7" spans="1:6" ht="12.75">
      <c r="A7" s="38" t="s">
        <v>132</v>
      </c>
      <c r="B7" s="281">
        <f aca="true" t="shared" si="0" ref="B7:B24">SUM(C7:E7)</f>
        <v>258215.6</v>
      </c>
      <c r="C7" s="416">
        <v>53909.5</v>
      </c>
      <c r="D7" s="56">
        <v>11908.5</v>
      </c>
      <c r="E7" s="416">
        <v>192397.6</v>
      </c>
      <c r="F7" s="71"/>
    </row>
    <row r="8" spans="1:6" ht="12.75">
      <c r="A8" s="38" t="s">
        <v>133</v>
      </c>
      <c r="B8" s="281">
        <f t="shared" si="0"/>
        <v>193125.09999999998</v>
      </c>
      <c r="C8" s="416">
        <v>12643.5</v>
      </c>
      <c r="D8" s="56">
        <v>28168.3</v>
      </c>
      <c r="E8" s="416">
        <v>152313.3</v>
      </c>
      <c r="F8" s="71"/>
    </row>
    <row r="9" spans="1:6" ht="12.75">
      <c r="A9" s="38" t="s">
        <v>134</v>
      </c>
      <c r="B9" s="281">
        <f t="shared" si="0"/>
        <v>236786.90000000002</v>
      </c>
      <c r="C9" s="416">
        <v>26784.8</v>
      </c>
      <c r="D9" s="56">
        <v>50636.9</v>
      </c>
      <c r="E9" s="416">
        <v>159365.2</v>
      </c>
      <c r="F9" s="71"/>
    </row>
    <row r="10" spans="1:6" ht="12.75">
      <c r="A10" s="38" t="s">
        <v>135</v>
      </c>
      <c r="B10" s="281">
        <f t="shared" si="0"/>
        <v>2253.8</v>
      </c>
      <c r="C10" s="416">
        <v>2253.8</v>
      </c>
      <c r="D10" s="56" t="s">
        <v>86</v>
      </c>
      <c r="E10" s="416" t="s">
        <v>86</v>
      </c>
      <c r="F10" s="71"/>
    </row>
    <row r="11" spans="1:6" ht="12.75">
      <c r="A11" s="38" t="s">
        <v>136</v>
      </c>
      <c r="B11" s="281">
        <f t="shared" si="0"/>
        <v>16729.9</v>
      </c>
      <c r="C11" s="416">
        <v>10353.6</v>
      </c>
      <c r="D11" s="56">
        <v>3245.1</v>
      </c>
      <c r="E11" s="416">
        <v>3131.2</v>
      </c>
      <c r="F11" s="71"/>
    </row>
    <row r="12" spans="1:6" ht="12.75">
      <c r="A12" s="38" t="s">
        <v>137</v>
      </c>
      <c r="B12" s="281">
        <f t="shared" si="0"/>
        <v>207210.09999999998</v>
      </c>
      <c r="C12" s="416">
        <v>3054.6</v>
      </c>
      <c r="D12" s="56">
        <v>42211.1</v>
      </c>
      <c r="E12" s="416">
        <v>161944.4</v>
      </c>
      <c r="F12" s="71"/>
    </row>
    <row r="13" spans="1:6" s="44" customFormat="1" ht="12.75">
      <c r="A13" s="38" t="s">
        <v>105</v>
      </c>
      <c r="B13" s="281">
        <f t="shared" si="0"/>
        <v>143440.7</v>
      </c>
      <c r="C13" s="416">
        <v>12992.6</v>
      </c>
      <c r="D13" s="56">
        <v>12944</v>
      </c>
      <c r="E13" s="416">
        <v>117504.1</v>
      </c>
      <c r="F13" s="71"/>
    </row>
    <row r="14" spans="1:6" ht="12.75">
      <c r="A14" s="38" t="s">
        <v>138</v>
      </c>
      <c r="B14" s="281">
        <f t="shared" si="0"/>
        <v>211790.3</v>
      </c>
      <c r="C14" s="416">
        <v>4158.7</v>
      </c>
      <c r="D14" s="56">
        <v>84077.2</v>
      </c>
      <c r="E14" s="416">
        <v>123554.4</v>
      </c>
      <c r="F14" s="71"/>
    </row>
    <row r="15" spans="1:6" ht="12.75">
      <c r="A15" s="38" t="s">
        <v>139</v>
      </c>
      <c r="B15" s="281">
        <f t="shared" si="0"/>
        <v>312954</v>
      </c>
      <c r="C15" s="416">
        <v>51583.1</v>
      </c>
      <c r="D15" s="56">
        <v>35054.3</v>
      </c>
      <c r="E15" s="416">
        <v>226316.6</v>
      </c>
      <c r="F15" s="71"/>
    </row>
    <row r="16" spans="1:6" ht="12.75">
      <c r="A16" s="38" t="s">
        <v>140</v>
      </c>
      <c r="B16" s="281">
        <f t="shared" si="0"/>
        <v>35193.5</v>
      </c>
      <c r="C16" s="416">
        <v>4982</v>
      </c>
      <c r="D16" s="56" t="s">
        <v>86</v>
      </c>
      <c r="E16" s="416">
        <v>30211.5</v>
      </c>
      <c r="F16" s="71"/>
    </row>
    <row r="17" spans="1:6" ht="12.75">
      <c r="A17" s="38" t="s">
        <v>142</v>
      </c>
      <c r="B17" s="281">
        <f>SUM(C17:E17)</f>
        <v>263452.2</v>
      </c>
      <c r="C17" s="416">
        <v>60995.3</v>
      </c>
      <c r="D17" s="56">
        <v>42468.5</v>
      </c>
      <c r="E17" s="416">
        <v>159988.4</v>
      </c>
      <c r="F17" s="71"/>
    </row>
    <row r="18" spans="1:6" ht="12.75">
      <c r="A18" s="38" t="s">
        <v>143</v>
      </c>
      <c r="B18" s="281">
        <f t="shared" si="0"/>
        <v>465410.19999999995</v>
      </c>
      <c r="C18" s="416">
        <v>104470.4</v>
      </c>
      <c r="D18" s="56">
        <v>80242.2</v>
      </c>
      <c r="E18" s="416">
        <v>280697.6</v>
      </c>
      <c r="F18" s="71"/>
    </row>
    <row r="19" spans="1:6" ht="12.75">
      <c r="A19" s="38" t="s">
        <v>144</v>
      </c>
      <c r="B19" s="281">
        <f t="shared" si="0"/>
        <v>463167.5</v>
      </c>
      <c r="C19" s="416">
        <v>31140.6</v>
      </c>
      <c r="D19" s="56">
        <v>3134.9</v>
      </c>
      <c r="E19" s="416">
        <v>428892</v>
      </c>
      <c r="F19" s="71"/>
    </row>
    <row r="20" spans="1:6" ht="12.75">
      <c r="A20" s="152" t="s">
        <v>106</v>
      </c>
      <c r="B20" s="281">
        <f t="shared" si="0"/>
        <v>52620.1</v>
      </c>
      <c r="C20" s="416">
        <v>53.7</v>
      </c>
      <c r="D20" s="56">
        <v>32276.8</v>
      </c>
      <c r="E20" s="416">
        <v>20289.6</v>
      </c>
      <c r="F20" s="71"/>
    </row>
    <row r="21" spans="1:6" ht="12.75">
      <c r="A21" s="38" t="s">
        <v>145</v>
      </c>
      <c r="B21" s="281">
        <f t="shared" si="0"/>
        <v>182271.40000000002</v>
      </c>
      <c r="C21" s="416">
        <v>23805.2</v>
      </c>
      <c r="D21" s="57">
        <v>50617.6</v>
      </c>
      <c r="E21" s="416">
        <v>107848.6</v>
      </c>
      <c r="F21" s="71"/>
    </row>
    <row r="22" spans="1:6" ht="12.75">
      <c r="A22" s="38" t="s">
        <v>146</v>
      </c>
      <c r="B22" s="281">
        <f t="shared" si="0"/>
        <v>166</v>
      </c>
      <c r="C22" s="414" t="s">
        <v>86</v>
      </c>
      <c r="D22" s="56" t="s">
        <v>86</v>
      </c>
      <c r="E22" s="416">
        <v>166</v>
      </c>
      <c r="F22" s="71"/>
    </row>
    <row r="23" spans="1:6" ht="12.75">
      <c r="A23" s="38" t="s">
        <v>147</v>
      </c>
      <c r="B23" s="281">
        <f t="shared" si="0"/>
        <v>0.5</v>
      </c>
      <c r="C23" s="414" t="s">
        <v>86</v>
      </c>
      <c r="D23" s="57">
        <v>0.5</v>
      </c>
      <c r="E23" s="416" t="s">
        <v>86</v>
      </c>
      <c r="F23" s="71"/>
    </row>
    <row r="24" spans="1:5" ht="12.75">
      <c r="A24" s="41" t="s">
        <v>148</v>
      </c>
      <c r="B24" s="282">
        <f t="shared" si="0"/>
        <v>44935.7</v>
      </c>
      <c r="C24" s="422">
        <v>11688</v>
      </c>
      <c r="D24" s="81">
        <v>1820.6</v>
      </c>
      <c r="E24" s="422">
        <v>31427.1</v>
      </c>
    </row>
  </sheetData>
  <sheetProtection/>
  <mergeCells count="4">
    <mergeCell ref="A1:E1"/>
    <mergeCell ref="A3:A4"/>
    <mergeCell ref="B3:B4"/>
    <mergeCell ref="C3:E3"/>
  </mergeCells>
  <printOptions/>
  <pageMargins left="0.7874015748031497" right="0.5905511811023623" top="0.31496062992125984" bottom="0.2362204724409449" header="0.15748031496062992" footer="0.15748031496062992"/>
  <pageSetup firstPageNumber="4" useFirstPageNumber="1" horizontalDpi="600" verticalDpi="600" orientation="landscape" paperSize="9" r:id="rId1"/>
  <headerFooter alignWithMargins="0">
    <oddFooter>&amp;R&amp;"-,полужирный"&amp;8 11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Z45"/>
  <sheetViews>
    <sheetView zoomScalePageLayoutView="0" workbookViewId="0" topLeftCell="A2">
      <selection activeCell="H39" sqref="H39"/>
    </sheetView>
  </sheetViews>
  <sheetFormatPr defaultColWidth="9.00390625" defaultRowHeight="12.75"/>
  <cols>
    <col min="1" max="1" width="20.25390625" style="175" customWidth="1"/>
    <col min="2" max="2" width="11.25390625" style="175" customWidth="1"/>
    <col min="3" max="3" width="11.00390625" style="175" customWidth="1"/>
    <col min="4" max="4" width="8.125" style="175" customWidth="1"/>
    <col min="5" max="6" width="11.125" style="175" customWidth="1"/>
    <col min="7" max="7" width="8.625" style="175" customWidth="1"/>
    <col min="8" max="8" width="9.125" style="175" customWidth="1"/>
    <col min="9" max="9" width="8.875" style="175" customWidth="1"/>
    <col min="10" max="10" width="8.00390625" style="175" customWidth="1"/>
    <col min="11" max="12" width="10.875" style="175" customWidth="1"/>
    <col min="13" max="13" width="8.00390625" style="175" customWidth="1"/>
    <col min="14" max="16384" width="9.125" style="175" customWidth="1"/>
  </cols>
  <sheetData>
    <row r="1" spans="1:13" ht="27" customHeight="1">
      <c r="A1" s="453" t="s">
        <v>128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</row>
    <row r="2" spans="1:13" ht="12.7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5" t="s">
        <v>89</v>
      </c>
    </row>
    <row r="3" spans="1:13" ht="15" customHeight="1">
      <c r="A3" s="435"/>
      <c r="B3" s="436" t="s">
        <v>108</v>
      </c>
      <c r="C3" s="436"/>
      <c r="D3" s="436"/>
      <c r="E3" s="436" t="s">
        <v>112</v>
      </c>
      <c r="F3" s="436"/>
      <c r="G3" s="437"/>
      <c r="H3" s="437"/>
      <c r="I3" s="437"/>
      <c r="J3" s="437"/>
      <c r="K3" s="437"/>
      <c r="L3" s="437"/>
      <c r="M3" s="438"/>
    </row>
    <row r="4" spans="1:13" ht="36" customHeight="1">
      <c r="A4" s="435"/>
      <c r="B4" s="436"/>
      <c r="C4" s="436"/>
      <c r="D4" s="436"/>
      <c r="E4" s="436" t="s">
        <v>110</v>
      </c>
      <c r="F4" s="436"/>
      <c r="G4" s="436"/>
      <c r="H4" s="436" t="s">
        <v>111</v>
      </c>
      <c r="I4" s="436"/>
      <c r="J4" s="436"/>
      <c r="K4" s="436" t="s">
        <v>113</v>
      </c>
      <c r="L4" s="436"/>
      <c r="M4" s="439"/>
    </row>
    <row r="5" spans="1:14" ht="42.75" customHeight="1">
      <c r="A5" s="435"/>
      <c r="B5" s="266" t="s">
        <v>183</v>
      </c>
      <c r="C5" s="266" t="s">
        <v>109</v>
      </c>
      <c r="D5" s="266" t="s">
        <v>184</v>
      </c>
      <c r="E5" s="266" t="s">
        <v>183</v>
      </c>
      <c r="F5" s="266" t="s">
        <v>109</v>
      </c>
      <c r="G5" s="266" t="s">
        <v>184</v>
      </c>
      <c r="H5" s="266" t="s">
        <v>183</v>
      </c>
      <c r="I5" s="266" t="s">
        <v>109</v>
      </c>
      <c r="J5" s="266" t="s">
        <v>184</v>
      </c>
      <c r="K5" s="266" t="s">
        <v>183</v>
      </c>
      <c r="L5" s="266" t="s">
        <v>109</v>
      </c>
      <c r="M5" s="267" t="s">
        <v>184</v>
      </c>
      <c r="N5" s="176"/>
    </row>
    <row r="6" spans="1:26" ht="12.75">
      <c r="A6" s="36" t="s">
        <v>131</v>
      </c>
      <c r="B6" s="37">
        <f>E6+H6+K6</f>
        <v>3753246.8</v>
      </c>
      <c r="C6" s="37">
        <f>F6+I6+L6</f>
        <v>3824430.8999999994</v>
      </c>
      <c r="D6" s="263">
        <f>B6/C6%</f>
        <v>98.13870084566047</v>
      </c>
      <c r="E6" s="37">
        <f>SUM(E7:E26)</f>
        <v>2729729.5</v>
      </c>
      <c r="F6" s="37">
        <f>SUM(F7:F26)</f>
        <v>2790536.9</v>
      </c>
      <c r="G6" s="263">
        <f>E6/F6%</f>
        <v>97.82094262935567</v>
      </c>
      <c r="H6" s="37">
        <f>SUM(H7:H26)</f>
        <v>18547.699999999997</v>
      </c>
      <c r="I6" s="37">
        <f>SUM(I7:I26)</f>
        <v>19697.800000000003</v>
      </c>
      <c r="J6" s="263">
        <f>H6/I6%</f>
        <v>94.16127689386629</v>
      </c>
      <c r="K6" s="37">
        <f>SUM(K7:K26)</f>
        <v>1004969.5999999999</v>
      </c>
      <c r="L6" s="37">
        <f>SUM(L7:L26)</f>
        <v>1014196.2</v>
      </c>
      <c r="M6" s="263">
        <f>K6/L6%</f>
        <v>99.09025492306122</v>
      </c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56"/>
    </row>
    <row r="7" spans="1:26" ht="12.75">
      <c r="A7" s="152" t="s">
        <v>104</v>
      </c>
      <c r="B7" s="37">
        <f aca="true" t="shared" si="0" ref="B7:C23">E7+H7+K7</f>
        <v>49495.600000000006</v>
      </c>
      <c r="C7" s="37">
        <f t="shared" si="0"/>
        <v>52347.6</v>
      </c>
      <c r="D7" s="40">
        <f aca="true" t="shared" si="1" ref="D7:D26">B7/C7%</f>
        <v>94.55180371210906</v>
      </c>
      <c r="E7" s="166">
        <v>1682.5</v>
      </c>
      <c r="F7" s="166">
        <v>5159</v>
      </c>
      <c r="G7" s="40">
        <f aca="true" t="shared" si="2" ref="G7:G26">E7/F7%</f>
        <v>32.612909478581116</v>
      </c>
      <c r="H7" s="166">
        <v>861.3</v>
      </c>
      <c r="I7" s="166">
        <v>847.2</v>
      </c>
      <c r="J7" s="40">
        <f aca="true" t="shared" si="3" ref="J7:J23">H7/I7%</f>
        <v>101.66430594900848</v>
      </c>
      <c r="K7" s="166">
        <v>46951.8</v>
      </c>
      <c r="L7" s="166">
        <v>46341.4</v>
      </c>
      <c r="M7" s="40">
        <f aca="true" t="shared" si="4" ref="M7:M26">K7/L7%</f>
        <v>101.31718074982629</v>
      </c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56"/>
    </row>
    <row r="8" spans="1:26" ht="12.75">
      <c r="A8" s="38" t="s">
        <v>132</v>
      </c>
      <c r="B8" s="37">
        <f t="shared" si="0"/>
        <v>548949.1</v>
      </c>
      <c r="C8" s="37">
        <f t="shared" si="0"/>
        <v>555482.8</v>
      </c>
      <c r="D8" s="40">
        <f t="shared" si="1"/>
        <v>98.82377996222384</v>
      </c>
      <c r="E8" s="166">
        <v>473853.7</v>
      </c>
      <c r="F8" s="166">
        <v>479030.7</v>
      </c>
      <c r="G8" s="40">
        <f t="shared" si="2"/>
        <v>98.91927594619719</v>
      </c>
      <c r="H8" s="166">
        <v>1126.6</v>
      </c>
      <c r="I8" s="166">
        <v>1057.8</v>
      </c>
      <c r="J8" s="40">
        <f t="shared" si="3"/>
        <v>106.5040650406504</v>
      </c>
      <c r="K8" s="56">
        <v>73968.8</v>
      </c>
      <c r="L8" s="56">
        <v>75394.3</v>
      </c>
      <c r="M8" s="40">
        <f t="shared" si="4"/>
        <v>98.10927351271914</v>
      </c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56"/>
    </row>
    <row r="9" spans="1:26" ht="12.75">
      <c r="A9" s="38" t="s">
        <v>133</v>
      </c>
      <c r="B9" s="37">
        <f t="shared" si="0"/>
        <v>182332.2</v>
      </c>
      <c r="C9" s="37">
        <f t="shared" si="0"/>
        <v>189812.5</v>
      </c>
      <c r="D9" s="40">
        <f t="shared" si="1"/>
        <v>96.05911096476787</v>
      </c>
      <c r="E9" s="166">
        <v>120579</v>
      </c>
      <c r="F9" s="166">
        <v>128126</v>
      </c>
      <c r="G9" s="40">
        <f t="shared" si="2"/>
        <v>94.10970450962334</v>
      </c>
      <c r="H9" s="166">
        <v>729.3</v>
      </c>
      <c r="I9" s="166">
        <v>548.7</v>
      </c>
      <c r="J9" s="40">
        <f t="shared" si="3"/>
        <v>132.9141607435757</v>
      </c>
      <c r="K9" s="56">
        <v>61023.9</v>
      </c>
      <c r="L9" s="56">
        <v>61137.8</v>
      </c>
      <c r="M9" s="40">
        <f t="shared" si="4"/>
        <v>99.8136995443081</v>
      </c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56"/>
    </row>
    <row r="10" spans="1:26" ht="12.75">
      <c r="A10" s="38" t="s">
        <v>134</v>
      </c>
      <c r="B10" s="37">
        <f t="shared" si="0"/>
        <v>413555.9</v>
      </c>
      <c r="C10" s="37">
        <f t="shared" si="0"/>
        <v>411889.5</v>
      </c>
      <c r="D10" s="40">
        <f t="shared" si="1"/>
        <v>100.40457452787702</v>
      </c>
      <c r="E10" s="166">
        <v>345410</v>
      </c>
      <c r="F10" s="166">
        <v>345438.7</v>
      </c>
      <c r="G10" s="40">
        <f t="shared" si="2"/>
        <v>99.99169172417565</v>
      </c>
      <c r="H10" s="166">
        <v>958.9</v>
      </c>
      <c r="I10" s="166">
        <v>937.8</v>
      </c>
      <c r="J10" s="40">
        <f t="shared" si="3"/>
        <v>102.24994668372787</v>
      </c>
      <c r="K10" s="56">
        <v>67187</v>
      </c>
      <c r="L10" s="56">
        <v>65513</v>
      </c>
      <c r="M10" s="40">
        <f t="shared" si="4"/>
        <v>102.55521804832628</v>
      </c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56"/>
    </row>
    <row r="11" spans="1:26" ht="12.75">
      <c r="A11" s="38" t="s">
        <v>135</v>
      </c>
      <c r="B11" s="37">
        <f t="shared" si="0"/>
        <v>5154.5</v>
      </c>
      <c r="C11" s="37">
        <f t="shared" si="0"/>
        <v>19084.6</v>
      </c>
      <c r="D11" s="40">
        <f t="shared" si="1"/>
        <v>27.008687632960612</v>
      </c>
      <c r="E11" s="166">
        <v>3430</v>
      </c>
      <c r="F11" s="166">
        <v>17550</v>
      </c>
      <c r="G11" s="40">
        <f t="shared" si="2"/>
        <v>19.544159544159545</v>
      </c>
      <c r="H11" s="166">
        <v>222.4</v>
      </c>
      <c r="I11" s="166">
        <v>169.1</v>
      </c>
      <c r="J11" s="40">
        <f t="shared" si="3"/>
        <v>131.51981076286222</v>
      </c>
      <c r="K11" s="56">
        <v>1502.1</v>
      </c>
      <c r="L11" s="56">
        <v>1365.5</v>
      </c>
      <c r="M11" s="40">
        <f t="shared" si="4"/>
        <v>110.00366166239472</v>
      </c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56"/>
    </row>
    <row r="12" spans="1:26" ht="12.75">
      <c r="A12" s="38" t="s">
        <v>136</v>
      </c>
      <c r="B12" s="37">
        <f t="shared" si="0"/>
        <v>131308</v>
      </c>
      <c r="C12" s="37">
        <f t="shared" si="0"/>
        <v>148399.90000000002</v>
      </c>
      <c r="D12" s="40">
        <f t="shared" si="1"/>
        <v>88.48253940871926</v>
      </c>
      <c r="E12" s="166">
        <v>95896.5</v>
      </c>
      <c r="F12" s="166">
        <v>113095.3</v>
      </c>
      <c r="G12" s="40">
        <f t="shared" si="2"/>
        <v>84.79264832402407</v>
      </c>
      <c r="H12" s="166">
        <v>1221.7</v>
      </c>
      <c r="I12" s="166">
        <v>1221.6</v>
      </c>
      <c r="J12" s="40">
        <f t="shared" si="3"/>
        <v>100.00818598559268</v>
      </c>
      <c r="K12" s="56">
        <v>34189.8</v>
      </c>
      <c r="L12" s="56">
        <v>34083</v>
      </c>
      <c r="M12" s="40">
        <f t="shared" si="4"/>
        <v>100.3133526978259</v>
      </c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56"/>
    </row>
    <row r="13" spans="1:26" ht="12.75">
      <c r="A13" s="38" t="s">
        <v>137</v>
      </c>
      <c r="B13" s="37">
        <f t="shared" si="0"/>
        <v>102684.3</v>
      </c>
      <c r="C13" s="37">
        <f t="shared" si="0"/>
        <v>110386.7</v>
      </c>
      <c r="D13" s="40">
        <f t="shared" si="1"/>
        <v>93.02234780095792</v>
      </c>
      <c r="E13" s="166">
        <v>40318.4</v>
      </c>
      <c r="F13" s="166">
        <v>48532</v>
      </c>
      <c r="G13" s="40">
        <f t="shared" si="2"/>
        <v>83.07590867880987</v>
      </c>
      <c r="H13" s="166">
        <v>1879.3</v>
      </c>
      <c r="I13" s="166">
        <v>1862.5</v>
      </c>
      <c r="J13" s="40">
        <f t="shared" si="3"/>
        <v>100.90201342281878</v>
      </c>
      <c r="K13" s="56">
        <v>60486.6</v>
      </c>
      <c r="L13" s="56">
        <v>59992.2</v>
      </c>
      <c r="M13" s="40">
        <f t="shared" si="4"/>
        <v>100.8241071339274</v>
      </c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56"/>
    </row>
    <row r="14" spans="1:26" ht="12.75">
      <c r="A14" s="38" t="s">
        <v>105</v>
      </c>
      <c r="B14" s="37">
        <f t="shared" si="0"/>
        <v>277167.2</v>
      </c>
      <c r="C14" s="37">
        <f t="shared" si="0"/>
        <v>281345.5</v>
      </c>
      <c r="D14" s="40">
        <f t="shared" si="1"/>
        <v>98.51488650076152</v>
      </c>
      <c r="E14" s="166">
        <v>208306.1</v>
      </c>
      <c r="F14" s="166">
        <v>212340.2</v>
      </c>
      <c r="G14" s="40">
        <f t="shared" si="2"/>
        <v>98.1001713288393</v>
      </c>
      <c r="H14" s="166">
        <v>1589.4</v>
      </c>
      <c r="I14" s="166">
        <v>1587.4</v>
      </c>
      <c r="J14" s="40">
        <f t="shared" si="3"/>
        <v>100.12599218848432</v>
      </c>
      <c r="K14" s="56">
        <v>67271.7</v>
      </c>
      <c r="L14" s="56">
        <v>67417.9</v>
      </c>
      <c r="M14" s="40">
        <f t="shared" si="4"/>
        <v>99.783143645827</v>
      </c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56"/>
    </row>
    <row r="15" spans="1:26" ht="12.75">
      <c r="A15" s="38" t="s">
        <v>138</v>
      </c>
      <c r="B15" s="37">
        <f t="shared" si="0"/>
        <v>514882.2</v>
      </c>
      <c r="C15" s="37">
        <f t="shared" si="0"/>
        <v>472872.2</v>
      </c>
      <c r="D15" s="40">
        <f t="shared" si="1"/>
        <v>108.88400713765792</v>
      </c>
      <c r="E15" s="166">
        <v>473515.7</v>
      </c>
      <c r="F15" s="166">
        <v>431616.9</v>
      </c>
      <c r="G15" s="40">
        <f t="shared" si="2"/>
        <v>109.70740487687114</v>
      </c>
      <c r="H15" s="166">
        <v>4431</v>
      </c>
      <c r="I15" s="166">
        <v>4326.8</v>
      </c>
      <c r="J15" s="40">
        <f t="shared" si="3"/>
        <v>102.40824627900527</v>
      </c>
      <c r="K15" s="56">
        <v>36935.5</v>
      </c>
      <c r="L15" s="56">
        <v>36928.5</v>
      </c>
      <c r="M15" s="40">
        <f t="shared" si="4"/>
        <v>100.01895554923703</v>
      </c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56"/>
    </row>
    <row r="16" spans="1:26" ht="14.25" customHeight="1">
      <c r="A16" s="38" t="s">
        <v>139</v>
      </c>
      <c r="B16" s="37">
        <f t="shared" si="0"/>
        <v>398005.80000000005</v>
      </c>
      <c r="C16" s="37">
        <f t="shared" si="0"/>
        <v>450097.6</v>
      </c>
      <c r="D16" s="40">
        <f t="shared" si="1"/>
        <v>88.42655459615872</v>
      </c>
      <c r="E16" s="166">
        <v>234680.6</v>
      </c>
      <c r="F16" s="166">
        <v>272797.7</v>
      </c>
      <c r="G16" s="40">
        <f t="shared" si="2"/>
        <v>86.02733820703033</v>
      </c>
      <c r="H16" s="166">
        <v>447.2</v>
      </c>
      <c r="I16" s="166">
        <v>476.8</v>
      </c>
      <c r="J16" s="40">
        <f t="shared" si="3"/>
        <v>93.79194630872483</v>
      </c>
      <c r="K16" s="56">
        <v>162878</v>
      </c>
      <c r="L16" s="56">
        <v>176823.1</v>
      </c>
      <c r="M16" s="40">
        <f t="shared" si="4"/>
        <v>92.1135304154265</v>
      </c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56"/>
    </row>
    <row r="17" spans="1:26" ht="14.25" customHeight="1">
      <c r="A17" s="38" t="s">
        <v>140</v>
      </c>
      <c r="B17" s="37">
        <f>H17+K17</f>
        <v>5613.7</v>
      </c>
      <c r="C17" s="37">
        <f>F17+I17+L17</f>
        <v>5887</v>
      </c>
      <c r="D17" s="40">
        <f t="shared" si="1"/>
        <v>95.35756752165788</v>
      </c>
      <c r="E17" s="154" t="s">
        <v>86</v>
      </c>
      <c r="F17" s="166">
        <v>1069</v>
      </c>
      <c r="G17" s="40" t="s">
        <v>86</v>
      </c>
      <c r="H17" s="166">
        <v>47.2</v>
      </c>
      <c r="I17" s="166">
        <v>50.4</v>
      </c>
      <c r="J17" s="40">
        <f t="shared" si="3"/>
        <v>93.65079365079366</v>
      </c>
      <c r="K17" s="56">
        <v>5566.5</v>
      </c>
      <c r="L17" s="56">
        <v>4767.6</v>
      </c>
      <c r="M17" s="40">
        <f t="shared" si="4"/>
        <v>116.75685879687893</v>
      </c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56"/>
    </row>
    <row r="18" spans="1:26" ht="14.25" customHeight="1">
      <c r="A18" s="38" t="s">
        <v>141</v>
      </c>
      <c r="B18" s="37">
        <f>H18+K18</f>
        <v>556.5</v>
      </c>
      <c r="C18" s="37">
        <f>F18+I18+L18</f>
        <v>579.3</v>
      </c>
      <c r="D18" s="40">
        <f t="shared" si="1"/>
        <v>96.06421543241845</v>
      </c>
      <c r="E18" s="154" t="s">
        <v>86</v>
      </c>
      <c r="F18" s="166">
        <v>22.8</v>
      </c>
      <c r="G18" s="154" t="s">
        <v>86</v>
      </c>
      <c r="H18" s="166">
        <v>127.8</v>
      </c>
      <c r="I18" s="166">
        <v>127.8</v>
      </c>
      <c r="J18" s="40">
        <f t="shared" si="3"/>
        <v>100</v>
      </c>
      <c r="K18" s="56">
        <v>428.7</v>
      </c>
      <c r="L18" s="56">
        <v>428.7</v>
      </c>
      <c r="M18" s="40">
        <f t="shared" si="4"/>
        <v>100</v>
      </c>
      <c r="O18" s="242"/>
      <c r="P18" s="242"/>
      <c r="Q18" s="242"/>
      <c r="R18" s="242"/>
      <c r="S18" s="243"/>
      <c r="T18" s="243"/>
      <c r="U18" s="242"/>
      <c r="V18" s="242"/>
      <c r="W18" s="242"/>
      <c r="X18" s="242"/>
      <c r="Y18" s="242"/>
      <c r="Z18" s="56"/>
    </row>
    <row r="19" spans="1:26" ht="14.25" customHeight="1">
      <c r="A19" s="38" t="s">
        <v>142</v>
      </c>
      <c r="B19" s="37">
        <f t="shared" si="0"/>
        <v>178594</v>
      </c>
      <c r="C19" s="37">
        <f t="shared" si="0"/>
        <v>183580.40000000002</v>
      </c>
      <c r="D19" s="40">
        <f t="shared" si="1"/>
        <v>97.28380589649002</v>
      </c>
      <c r="E19" s="166">
        <v>128362</v>
      </c>
      <c r="F19" s="166">
        <v>132172.4</v>
      </c>
      <c r="G19" s="40">
        <f t="shared" si="2"/>
        <v>97.11709857731266</v>
      </c>
      <c r="H19" s="172">
        <v>993.4</v>
      </c>
      <c r="I19" s="166">
        <v>1095.2</v>
      </c>
      <c r="J19" s="40">
        <f t="shared" si="3"/>
        <v>90.70489408327246</v>
      </c>
      <c r="K19" s="56">
        <v>49238.6</v>
      </c>
      <c r="L19" s="56">
        <v>50312.8</v>
      </c>
      <c r="M19" s="40">
        <f t="shared" si="4"/>
        <v>97.86495683007107</v>
      </c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56"/>
    </row>
    <row r="20" spans="1:26" ht="14.25" customHeight="1">
      <c r="A20" s="38" t="s">
        <v>143</v>
      </c>
      <c r="B20" s="37">
        <f t="shared" si="0"/>
        <v>543118.4</v>
      </c>
      <c r="C20" s="37">
        <f t="shared" si="0"/>
        <v>559907.9</v>
      </c>
      <c r="D20" s="40">
        <f t="shared" si="1"/>
        <v>97.00138183440527</v>
      </c>
      <c r="E20" s="166">
        <v>381235.9</v>
      </c>
      <c r="F20" s="166">
        <v>398711.8</v>
      </c>
      <c r="G20" s="40">
        <f t="shared" si="2"/>
        <v>95.61690925625979</v>
      </c>
      <c r="H20" s="166">
        <v>159.5</v>
      </c>
      <c r="I20" s="166">
        <v>218.7</v>
      </c>
      <c r="J20" s="40">
        <f t="shared" si="3"/>
        <v>72.93095564700504</v>
      </c>
      <c r="K20" s="56">
        <v>161723</v>
      </c>
      <c r="L20" s="56">
        <v>160977.4</v>
      </c>
      <c r="M20" s="40">
        <f t="shared" si="4"/>
        <v>100.4631706065572</v>
      </c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56"/>
    </row>
    <row r="21" spans="1:26" ht="14.25" customHeight="1">
      <c r="A21" s="38" t="s">
        <v>144</v>
      </c>
      <c r="B21" s="37">
        <f t="shared" si="0"/>
        <v>198122.3</v>
      </c>
      <c r="C21" s="37">
        <f t="shared" si="0"/>
        <v>194686.7</v>
      </c>
      <c r="D21" s="40">
        <f t="shared" si="1"/>
        <v>101.76468140864269</v>
      </c>
      <c r="E21" s="56">
        <v>89029.5</v>
      </c>
      <c r="F21" s="56">
        <v>86345.6</v>
      </c>
      <c r="G21" s="40">
        <f t="shared" si="2"/>
        <v>103.10832283289479</v>
      </c>
      <c r="H21" s="56">
        <v>2877.6</v>
      </c>
      <c r="I21" s="56">
        <v>2828.6</v>
      </c>
      <c r="J21" s="40">
        <f t="shared" si="3"/>
        <v>101.73230573428552</v>
      </c>
      <c r="K21" s="56">
        <v>106215.2</v>
      </c>
      <c r="L21" s="56">
        <v>105512.5</v>
      </c>
      <c r="M21" s="40">
        <f t="shared" si="4"/>
        <v>100.66598744224618</v>
      </c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56"/>
    </row>
    <row r="22" spans="1:26" ht="14.25" customHeight="1">
      <c r="A22" s="152" t="s">
        <v>106</v>
      </c>
      <c r="B22" s="37">
        <f t="shared" si="0"/>
        <v>11915.3</v>
      </c>
      <c r="C22" s="37">
        <f t="shared" si="0"/>
        <v>17469.6</v>
      </c>
      <c r="D22" s="40">
        <f t="shared" si="1"/>
        <v>68.20591198424691</v>
      </c>
      <c r="E22" s="56">
        <v>7561.2</v>
      </c>
      <c r="F22" s="56">
        <v>12227.1</v>
      </c>
      <c r="G22" s="40">
        <f t="shared" si="2"/>
        <v>61.839683980665896</v>
      </c>
      <c r="H22" s="56">
        <v>591.8</v>
      </c>
      <c r="I22" s="56">
        <v>2062.9</v>
      </c>
      <c r="J22" s="40">
        <f t="shared" si="3"/>
        <v>28.68776964467497</v>
      </c>
      <c r="K22" s="56">
        <v>3762.3</v>
      </c>
      <c r="L22" s="56">
        <v>3179.6</v>
      </c>
      <c r="M22" s="40">
        <f t="shared" si="4"/>
        <v>118.32620455403196</v>
      </c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Y22" s="242"/>
      <c r="Z22" s="56"/>
    </row>
    <row r="23" spans="1:26" ht="14.25" customHeight="1">
      <c r="A23" s="38" t="s">
        <v>145</v>
      </c>
      <c r="B23" s="37">
        <f t="shared" si="0"/>
        <v>66534.3</v>
      </c>
      <c r="C23" s="37">
        <f t="shared" si="0"/>
        <v>64990.7</v>
      </c>
      <c r="D23" s="40">
        <f t="shared" si="1"/>
        <v>102.37510905406468</v>
      </c>
      <c r="E23" s="56">
        <v>5050.6</v>
      </c>
      <c r="F23" s="56">
        <v>5233.7</v>
      </c>
      <c r="G23" s="40">
        <f t="shared" si="2"/>
        <v>96.50151900185338</v>
      </c>
      <c r="H23" s="56">
        <v>283.3</v>
      </c>
      <c r="I23" s="56">
        <v>278.5</v>
      </c>
      <c r="J23" s="40">
        <f t="shared" si="3"/>
        <v>101.72351885098743</v>
      </c>
      <c r="K23" s="56">
        <v>61200.4</v>
      </c>
      <c r="L23" s="56">
        <v>59478.5</v>
      </c>
      <c r="M23" s="40">
        <f t="shared" si="4"/>
        <v>102.89499567070455</v>
      </c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56"/>
    </row>
    <row r="24" spans="1:26" ht="12.75">
      <c r="A24" s="38" t="s">
        <v>146</v>
      </c>
      <c r="B24" s="37">
        <f>K24</f>
        <v>1.7</v>
      </c>
      <c r="C24" s="37">
        <f>L24</f>
        <v>2.5</v>
      </c>
      <c r="D24" s="40">
        <f t="shared" si="1"/>
        <v>68</v>
      </c>
      <c r="E24" s="57" t="s">
        <v>86</v>
      </c>
      <c r="F24" s="57" t="s">
        <v>86</v>
      </c>
      <c r="G24" s="40" t="s">
        <v>86</v>
      </c>
      <c r="H24" s="57" t="s">
        <v>86</v>
      </c>
      <c r="I24" s="57" t="s">
        <v>86</v>
      </c>
      <c r="J24" s="57" t="s">
        <v>86</v>
      </c>
      <c r="K24" s="56">
        <v>1.7</v>
      </c>
      <c r="L24" s="56">
        <v>2.5</v>
      </c>
      <c r="M24" s="40">
        <f t="shared" si="4"/>
        <v>68</v>
      </c>
      <c r="O24" s="242"/>
      <c r="P24" s="242"/>
      <c r="Q24" s="242"/>
      <c r="R24" s="243"/>
      <c r="S24" s="243"/>
      <c r="T24" s="243"/>
      <c r="U24" s="243"/>
      <c r="V24" s="243"/>
      <c r="W24" s="243"/>
      <c r="X24" s="242"/>
      <c r="Y24" s="242"/>
      <c r="Z24" s="56"/>
    </row>
    <row r="25" spans="1:26" ht="12.75">
      <c r="A25" s="38" t="s">
        <v>147</v>
      </c>
      <c r="B25" s="37">
        <f>E25+K25</f>
        <v>168.5</v>
      </c>
      <c r="C25" s="37">
        <f>F25+L25</f>
        <v>259.5</v>
      </c>
      <c r="D25" s="40">
        <f t="shared" si="1"/>
        <v>64.93256262042388</v>
      </c>
      <c r="E25" s="56">
        <v>0.9</v>
      </c>
      <c r="F25" s="56">
        <v>0.9</v>
      </c>
      <c r="G25" s="40">
        <f t="shared" si="2"/>
        <v>99.99999999999999</v>
      </c>
      <c r="H25" s="57" t="s">
        <v>86</v>
      </c>
      <c r="I25" s="57" t="s">
        <v>86</v>
      </c>
      <c r="J25" s="80" t="s">
        <v>86</v>
      </c>
      <c r="K25" s="56">
        <v>167.6</v>
      </c>
      <c r="L25" s="56">
        <v>258.6</v>
      </c>
      <c r="M25" s="40">
        <f t="shared" si="4"/>
        <v>64.8105181747873</v>
      </c>
      <c r="O25" s="242"/>
      <c r="P25" s="242"/>
      <c r="Q25" s="242"/>
      <c r="R25" s="242"/>
      <c r="S25" s="242"/>
      <c r="T25" s="242"/>
      <c r="U25" s="243"/>
      <c r="V25" s="243"/>
      <c r="W25" s="243"/>
      <c r="X25" s="242"/>
      <c r="Y25" s="242"/>
      <c r="Z25" s="56"/>
    </row>
    <row r="26" spans="1:26" ht="12.75">
      <c r="A26" s="41" t="s">
        <v>148</v>
      </c>
      <c r="B26" s="42">
        <f>E26+K26</f>
        <v>125087.29999999999</v>
      </c>
      <c r="C26" s="42">
        <f>F26+L26</f>
        <v>105348.40000000001</v>
      </c>
      <c r="D26" s="42">
        <f t="shared" si="1"/>
        <v>118.73678195397365</v>
      </c>
      <c r="E26" s="151">
        <v>120816.9</v>
      </c>
      <c r="F26" s="151">
        <v>101067.1</v>
      </c>
      <c r="G26" s="42">
        <f t="shared" si="2"/>
        <v>119.54127505389982</v>
      </c>
      <c r="H26" s="81" t="s">
        <v>86</v>
      </c>
      <c r="I26" s="81" t="s">
        <v>86</v>
      </c>
      <c r="J26" s="81" t="s">
        <v>86</v>
      </c>
      <c r="K26" s="151">
        <v>4270.4</v>
      </c>
      <c r="L26" s="151">
        <v>4281.3</v>
      </c>
      <c r="M26" s="42">
        <f t="shared" si="4"/>
        <v>99.74540443323288</v>
      </c>
      <c r="O26" s="242"/>
      <c r="P26" s="242"/>
      <c r="Q26" s="242"/>
      <c r="R26" s="242"/>
      <c r="S26" s="242"/>
      <c r="T26" s="242"/>
      <c r="U26" s="243"/>
      <c r="V26" s="243"/>
      <c r="W26" s="243"/>
      <c r="X26" s="242"/>
      <c r="Y26" s="242"/>
      <c r="Z26" s="56"/>
    </row>
    <row r="27" spans="1:13" ht="12.75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149"/>
      <c r="L27" s="149"/>
      <c r="M27" s="76"/>
    </row>
    <row r="28" spans="2:13" ht="12.75"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</row>
    <row r="29" spans="2:13" ht="12.75"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</row>
    <row r="30" spans="2:13" ht="12.75"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</row>
    <row r="31" spans="2:13" ht="12.75"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</row>
    <row r="32" spans="2:13" ht="12.75"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</row>
    <row r="33" spans="2:13" ht="12.75"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</row>
    <row r="34" spans="2:13" ht="12.75"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</row>
    <row r="35" spans="2:13" ht="12.75"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</row>
    <row r="36" spans="2:13" ht="12.75"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</row>
    <row r="37" spans="2:13" ht="12.75"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</row>
    <row r="38" spans="2:13" ht="12.75">
      <c r="B38" s="172"/>
      <c r="C38" s="172"/>
      <c r="D38" s="172"/>
      <c r="E38" s="172"/>
      <c r="F38" s="174"/>
      <c r="G38" s="174"/>
      <c r="H38" s="172"/>
      <c r="I38" s="172"/>
      <c r="J38" s="172"/>
      <c r="K38" s="172"/>
      <c r="L38" s="172"/>
      <c r="M38" s="172"/>
    </row>
    <row r="39" spans="2:13" ht="12.75">
      <c r="B39" s="172"/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</row>
    <row r="40" spans="2:13" ht="12.75">
      <c r="B40" s="172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</row>
    <row r="41" spans="2:13" ht="12.75"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</row>
    <row r="42" spans="2:13" ht="12.75"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</row>
    <row r="43" spans="2:13" ht="12.75">
      <c r="B43" s="172"/>
      <c r="C43" s="172"/>
      <c r="D43" s="172"/>
      <c r="E43" s="174"/>
      <c r="F43" s="174"/>
      <c r="G43" s="174"/>
      <c r="H43" s="174"/>
      <c r="I43" s="174"/>
      <c r="J43" s="174"/>
      <c r="K43" s="172"/>
      <c r="L43" s="172"/>
      <c r="M43" s="172"/>
    </row>
    <row r="44" spans="2:13" ht="12.75">
      <c r="B44" s="172"/>
      <c r="C44" s="172"/>
      <c r="D44" s="172"/>
      <c r="E44" s="172"/>
      <c r="F44" s="172"/>
      <c r="G44" s="172"/>
      <c r="H44" s="174"/>
      <c r="I44" s="174"/>
      <c r="J44" s="174"/>
      <c r="K44" s="172"/>
      <c r="L44" s="172"/>
      <c r="M44" s="172"/>
    </row>
    <row r="45" spans="2:13" ht="12.75">
      <c r="B45" s="172"/>
      <c r="C45" s="172"/>
      <c r="D45" s="172"/>
      <c r="E45" s="172"/>
      <c r="F45" s="172"/>
      <c r="G45" s="172"/>
      <c r="H45" s="174"/>
      <c r="I45" s="174"/>
      <c r="J45" s="174"/>
      <c r="K45" s="172"/>
      <c r="L45" s="172"/>
      <c r="M45" s="172"/>
    </row>
  </sheetData>
  <sheetProtection/>
  <mergeCells count="7">
    <mergeCell ref="A1:M1"/>
    <mergeCell ref="A3:A5"/>
    <mergeCell ref="B3:D4"/>
    <mergeCell ref="E3:M3"/>
    <mergeCell ref="E4:G4"/>
    <mergeCell ref="H4:J4"/>
    <mergeCell ref="K4:M4"/>
  </mergeCells>
  <printOptions/>
  <pageMargins left="0.5118110236220472" right="0.4330708661417323" top="0.5905511811023623" bottom="0.5905511811023623" header="0.15748031496062992" footer="0.3937007874015748"/>
  <pageSetup firstPageNumber="4" useFirstPageNumber="1" horizontalDpi="600" verticalDpi="600" orientation="landscape" paperSize="9" r:id="rId1"/>
  <headerFooter alignWithMargins="0">
    <oddFooter>&amp;R&amp;"-,полужирный"&amp;8 12</oddFooter>
  </headerFooter>
  <ignoredErrors>
    <ignoredError sqref="G6:J6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AA48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22.75390625" style="186" customWidth="1"/>
    <col min="2" max="2" width="9.625" style="186" customWidth="1"/>
    <col min="3" max="3" width="9.375" style="186" customWidth="1"/>
    <col min="4" max="4" width="9.75390625" style="186" customWidth="1"/>
    <col min="5" max="5" width="8.25390625" style="186" customWidth="1"/>
    <col min="6" max="6" width="8.75390625" style="186" customWidth="1"/>
    <col min="7" max="7" width="10.375" style="186" customWidth="1"/>
    <col min="8" max="9" width="9.125" style="186" customWidth="1"/>
    <col min="10" max="10" width="10.125" style="186" customWidth="1"/>
    <col min="11" max="12" width="9.625" style="186" customWidth="1"/>
    <col min="13" max="13" width="10.375" style="186" customWidth="1"/>
    <col min="14" max="14" width="7.125" style="186" customWidth="1"/>
    <col min="15" max="16384" width="9.125" style="186" customWidth="1"/>
  </cols>
  <sheetData>
    <row r="1" spans="1:13" ht="29.25" customHeight="1">
      <c r="A1" s="454" t="s">
        <v>129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</row>
    <row r="2" spans="1:13" ht="12.75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4" t="s">
        <v>90</v>
      </c>
    </row>
    <row r="3" spans="1:13" ht="15" customHeight="1">
      <c r="A3" s="435"/>
      <c r="B3" s="436" t="s">
        <v>108</v>
      </c>
      <c r="C3" s="436"/>
      <c r="D3" s="436"/>
      <c r="E3" s="436" t="s">
        <v>112</v>
      </c>
      <c r="F3" s="436"/>
      <c r="G3" s="437"/>
      <c r="H3" s="437"/>
      <c r="I3" s="437"/>
      <c r="J3" s="437"/>
      <c r="K3" s="437"/>
      <c r="L3" s="437"/>
      <c r="M3" s="438"/>
    </row>
    <row r="4" spans="1:14" ht="34.5" customHeight="1">
      <c r="A4" s="435"/>
      <c r="B4" s="436"/>
      <c r="C4" s="436"/>
      <c r="D4" s="436"/>
      <c r="E4" s="436" t="s">
        <v>110</v>
      </c>
      <c r="F4" s="436"/>
      <c r="G4" s="436"/>
      <c r="H4" s="436" t="s">
        <v>111</v>
      </c>
      <c r="I4" s="436"/>
      <c r="J4" s="436"/>
      <c r="K4" s="436" t="s">
        <v>113</v>
      </c>
      <c r="L4" s="436"/>
      <c r="M4" s="439"/>
      <c r="N4" s="232"/>
    </row>
    <row r="5" spans="1:14" ht="36.75" customHeight="1">
      <c r="A5" s="435"/>
      <c r="B5" s="266" t="s">
        <v>183</v>
      </c>
      <c r="C5" s="266" t="s">
        <v>109</v>
      </c>
      <c r="D5" s="266" t="s">
        <v>184</v>
      </c>
      <c r="E5" s="266" t="s">
        <v>183</v>
      </c>
      <c r="F5" s="266" t="s">
        <v>109</v>
      </c>
      <c r="G5" s="266" t="s">
        <v>184</v>
      </c>
      <c r="H5" s="266" t="s">
        <v>183</v>
      </c>
      <c r="I5" s="266" t="s">
        <v>109</v>
      </c>
      <c r="J5" s="266" t="s">
        <v>184</v>
      </c>
      <c r="K5" s="266" t="s">
        <v>183</v>
      </c>
      <c r="L5" s="266" t="s">
        <v>109</v>
      </c>
      <c r="M5" s="267" t="s">
        <v>184</v>
      </c>
      <c r="N5" s="232"/>
    </row>
    <row r="6" spans="1:26" ht="12.75" customHeight="1">
      <c r="A6" s="36" t="s">
        <v>131</v>
      </c>
      <c r="B6" s="96">
        <f>E6+H6+K6</f>
        <v>2352298</v>
      </c>
      <c r="C6" s="96">
        <f>F6+I6+L6</f>
        <v>2308257</v>
      </c>
      <c r="D6" s="39">
        <f>B6/C6%</f>
        <v>101.90797645149566</v>
      </c>
      <c r="E6" s="96">
        <f>SUM(E7:E26)</f>
        <v>176131</v>
      </c>
      <c r="F6" s="96">
        <f>SUM(F7:F26)</f>
        <v>161738</v>
      </c>
      <c r="G6" s="39">
        <f>E6/F6%</f>
        <v>108.89896004649493</v>
      </c>
      <c r="H6" s="96">
        <f>SUM(H7:H26)</f>
        <v>631101</v>
      </c>
      <c r="I6" s="96">
        <f>SUM(I7:I26)</f>
        <v>608379</v>
      </c>
      <c r="J6" s="39">
        <f>H6/I6%</f>
        <v>103.73484291864118</v>
      </c>
      <c r="K6" s="96">
        <f>SUM(K7:K26)</f>
        <v>1545066</v>
      </c>
      <c r="L6" s="96">
        <f>SUM(L7:L26)</f>
        <v>1538140</v>
      </c>
      <c r="M6" s="39">
        <f>K6/L6%</f>
        <v>100.45028410937886</v>
      </c>
      <c r="N6" s="185"/>
      <c r="O6" s="77"/>
      <c r="P6" s="77"/>
      <c r="Q6" s="56"/>
      <c r="R6" s="77"/>
      <c r="S6" s="77"/>
      <c r="T6" s="56"/>
      <c r="U6" s="77"/>
      <c r="V6" s="77"/>
      <c r="W6" s="56"/>
      <c r="X6" s="77"/>
      <c r="Y6" s="77"/>
      <c r="Z6" s="56"/>
    </row>
    <row r="7" spans="1:26" ht="12.75" customHeight="1">
      <c r="A7" s="152" t="s">
        <v>104</v>
      </c>
      <c r="B7" s="96">
        <f aca="true" t="shared" si="0" ref="B7:B23">E7+H7+K7</f>
        <v>227695</v>
      </c>
      <c r="C7" s="96">
        <f aca="true" t="shared" si="1" ref="C7:C23">F7+I7+L7</f>
        <v>217200</v>
      </c>
      <c r="D7" s="39">
        <f aca="true" t="shared" si="2" ref="D7:D26">B7/C7%</f>
        <v>104.83195211786372</v>
      </c>
      <c r="E7" s="413">
        <v>630</v>
      </c>
      <c r="F7" s="413">
        <v>302</v>
      </c>
      <c r="G7" s="285" t="s">
        <v>196</v>
      </c>
      <c r="H7" s="355">
        <v>134564</v>
      </c>
      <c r="I7" s="355">
        <v>129676</v>
      </c>
      <c r="J7" s="39">
        <f aca="true" t="shared" si="3" ref="J7:J26">H7/I7%</f>
        <v>103.76939449088498</v>
      </c>
      <c r="K7" s="355">
        <v>92501</v>
      </c>
      <c r="L7" s="355">
        <v>87222</v>
      </c>
      <c r="M7" s="39">
        <f aca="true" t="shared" si="4" ref="M7:M26">K7/L7%</f>
        <v>106.05237210795441</v>
      </c>
      <c r="N7" s="185"/>
      <c r="O7" s="77"/>
      <c r="P7" s="77"/>
      <c r="Q7" s="56"/>
      <c r="R7" s="77"/>
      <c r="S7" s="77"/>
      <c r="T7" s="56"/>
      <c r="U7" s="77"/>
      <c r="V7" s="77"/>
      <c r="W7" s="56"/>
      <c r="X7" s="77"/>
      <c r="Y7" s="77"/>
      <c r="Z7" s="56"/>
    </row>
    <row r="8" spans="1:26" ht="12.75">
      <c r="A8" s="38" t="s">
        <v>132</v>
      </c>
      <c r="B8" s="96">
        <f t="shared" si="0"/>
        <v>109038</v>
      </c>
      <c r="C8" s="96">
        <f t="shared" si="1"/>
        <v>122605</v>
      </c>
      <c r="D8" s="39">
        <f t="shared" si="2"/>
        <v>88.93438277394887</v>
      </c>
      <c r="E8" s="413">
        <v>9150</v>
      </c>
      <c r="F8" s="413">
        <v>16091</v>
      </c>
      <c r="G8" s="285">
        <f aca="true" t="shared" si="5" ref="G8:G23">E8/F8%</f>
        <v>56.864085513641164</v>
      </c>
      <c r="H8" s="355">
        <v>13273</v>
      </c>
      <c r="I8" s="355">
        <v>12990</v>
      </c>
      <c r="J8" s="39">
        <f t="shared" si="3"/>
        <v>102.17859892224787</v>
      </c>
      <c r="K8" s="355">
        <v>86615</v>
      </c>
      <c r="L8" s="355">
        <v>93524</v>
      </c>
      <c r="M8" s="39">
        <f t="shared" si="4"/>
        <v>92.61259142038408</v>
      </c>
      <c r="N8" s="185"/>
      <c r="O8" s="77"/>
      <c r="P8" s="77"/>
      <c r="Q8" s="56"/>
      <c r="R8" s="77"/>
      <c r="S8" s="77"/>
      <c r="T8" s="56"/>
      <c r="U8" s="77"/>
      <c r="V8" s="77"/>
      <c r="W8" s="56"/>
      <c r="X8" s="77"/>
      <c r="Y8" s="77"/>
      <c r="Z8" s="56"/>
    </row>
    <row r="9" spans="1:26" ht="12.75">
      <c r="A9" s="38" t="s">
        <v>133</v>
      </c>
      <c r="B9" s="96">
        <f t="shared" si="0"/>
        <v>235277</v>
      </c>
      <c r="C9" s="96">
        <f t="shared" si="1"/>
        <v>233562</v>
      </c>
      <c r="D9" s="39">
        <f t="shared" si="2"/>
        <v>100.73428040520291</v>
      </c>
      <c r="E9" s="413">
        <v>41078</v>
      </c>
      <c r="F9" s="413">
        <v>41020</v>
      </c>
      <c r="G9" s="285">
        <f t="shared" si="5"/>
        <v>100.14139444173574</v>
      </c>
      <c r="H9" s="355">
        <v>40327</v>
      </c>
      <c r="I9" s="355">
        <v>38027</v>
      </c>
      <c r="J9" s="39">
        <f t="shared" si="3"/>
        <v>106.04833407841797</v>
      </c>
      <c r="K9" s="355">
        <v>153872</v>
      </c>
      <c r="L9" s="355">
        <v>154515</v>
      </c>
      <c r="M9" s="39">
        <f t="shared" si="4"/>
        <v>99.58385917224864</v>
      </c>
      <c r="N9" s="185"/>
      <c r="O9" s="77"/>
      <c r="P9" s="77"/>
      <c r="Q9" s="56"/>
      <c r="R9" s="77"/>
      <c r="S9" s="77"/>
      <c r="T9" s="56"/>
      <c r="U9" s="77"/>
      <c r="V9" s="77"/>
      <c r="W9" s="56"/>
      <c r="X9" s="77"/>
      <c r="Y9" s="77"/>
      <c r="Z9" s="56"/>
    </row>
    <row r="10" spans="1:26" ht="12.75">
      <c r="A10" s="38" t="s">
        <v>134</v>
      </c>
      <c r="B10" s="96">
        <f t="shared" si="0"/>
        <v>233167</v>
      </c>
      <c r="C10" s="96">
        <f t="shared" si="1"/>
        <v>235165</v>
      </c>
      <c r="D10" s="285">
        <f t="shared" si="2"/>
        <v>99.15038377309548</v>
      </c>
      <c r="E10" s="413">
        <v>5741</v>
      </c>
      <c r="F10" s="413">
        <v>2354</v>
      </c>
      <c r="G10" s="285" t="s">
        <v>186</v>
      </c>
      <c r="H10" s="355">
        <v>75110</v>
      </c>
      <c r="I10" s="355">
        <v>75275</v>
      </c>
      <c r="J10" s="285">
        <f t="shared" si="3"/>
        <v>99.78080371969445</v>
      </c>
      <c r="K10" s="355">
        <v>152316</v>
      </c>
      <c r="L10" s="355">
        <v>157536</v>
      </c>
      <c r="M10" s="285">
        <f t="shared" si="4"/>
        <v>96.68647166361976</v>
      </c>
      <c r="N10" s="185"/>
      <c r="O10" s="77"/>
      <c r="P10" s="77"/>
      <c r="Q10" s="56"/>
      <c r="R10" s="77"/>
      <c r="S10" s="77"/>
      <c r="T10" s="56"/>
      <c r="U10" s="77"/>
      <c r="V10" s="77"/>
      <c r="W10" s="56"/>
      <c r="X10" s="77"/>
      <c r="Y10" s="77"/>
      <c r="Z10" s="56"/>
    </row>
    <row r="11" spans="1:26" ht="12.75">
      <c r="A11" s="38" t="s">
        <v>135</v>
      </c>
      <c r="B11" s="96">
        <f t="shared" si="0"/>
        <v>15146</v>
      </c>
      <c r="C11" s="96">
        <f>F11+I11+L11</f>
        <v>15739</v>
      </c>
      <c r="D11" s="39">
        <f t="shared" si="2"/>
        <v>96.23228921786645</v>
      </c>
      <c r="E11" s="413">
        <v>1</v>
      </c>
      <c r="F11" s="413">
        <v>5</v>
      </c>
      <c r="G11" s="285">
        <f t="shared" si="5"/>
        <v>20</v>
      </c>
      <c r="H11" s="355">
        <v>3820</v>
      </c>
      <c r="I11" s="355">
        <v>3863</v>
      </c>
      <c r="J11" s="39">
        <f t="shared" si="3"/>
        <v>98.88687548537405</v>
      </c>
      <c r="K11" s="355">
        <v>11325</v>
      </c>
      <c r="L11" s="355">
        <v>11871</v>
      </c>
      <c r="M11" s="39">
        <f t="shared" si="4"/>
        <v>95.40055597675007</v>
      </c>
      <c r="N11" s="185"/>
      <c r="O11" s="77"/>
      <c r="P11" s="77"/>
      <c r="Q11" s="56"/>
      <c r="R11" s="77"/>
      <c r="S11" s="77"/>
      <c r="T11" s="56"/>
      <c r="U11" s="77"/>
      <c r="V11" s="77"/>
      <c r="W11" s="56"/>
      <c r="X11" s="77"/>
      <c r="Y11" s="77"/>
      <c r="Z11" s="56"/>
    </row>
    <row r="12" spans="1:26" ht="12.75">
      <c r="A12" s="38" t="s">
        <v>136</v>
      </c>
      <c r="B12" s="96">
        <f t="shared" si="0"/>
        <v>146780</v>
      </c>
      <c r="C12" s="96">
        <f t="shared" si="1"/>
        <v>138533</v>
      </c>
      <c r="D12" s="39">
        <f t="shared" si="2"/>
        <v>105.95309420860012</v>
      </c>
      <c r="E12" s="413">
        <v>10171</v>
      </c>
      <c r="F12" s="413">
        <v>10929</v>
      </c>
      <c r="G12" s="285">
        <f t="shared" si="5"/>
        <v>93.06432427486503</v>
      </c>
      <c r="H12" s="355">
        <v>61744</v>
      </c>
      <c r="I12" s="355">
        <v>56536</v>
      </c>
      <c r="J12" s="39">
        <f t="shared" si="3"/>
        <v>109.2118296306778</v>
      </c>
      <c r="K12" s="355">
        <v>74865</v>
      </c>
      <c r="L12" s="355">
        <v>71068</v>
      </c>
      <c r="M12" s="39">
        <f t="shared" si="4"/>
        <v>105.34277030449711</v>
      </c>
      <c r="N12" s="185"/>
      <c r="O12" s="77"/>
      <c r="P12" s="77"/>
      <c r="Q12" s="56"/>
      <c r="R12" s="77"/>
      <c r="S12" s="77"/>
      <c r="T12" s="56"/>
      <c r="U12" s="77"/>
      <c r="V12" s="77"/>
      <c r="W12" s="56"/>
      <c r="X12" s="77"/>
      <c r="Y12" s="77"/>
      <c r="Z12" s="56"/>
    </row>
    <row r="13" spans="1:26" ht="12.75">
      <c r="A13" s="38" t="s">
        <v>137</v>
      </c>
      <c r="B13" s="96">
        <f t="shared" si="0"/>
        <v>111596</v>
      </c>
      <c r="C13" s="96">
        <f t="shared" si="1"/>
        <v>111404</v>
      </c>
      <c r="D13" s="39">
        <f t="shared" si="2"/>
        <v>100.17234569674339</v>
      </c>
      <c r="E13" s="413">
        <v>4853</v>
      </c>
      <c r="F13" s="413">
        <v>8663</v>
      </c>
      <c r="G13" s="285">
        <f t="shared" si="5"/>
        <v>56.01985455384971</v>
      </c>
      <c r="H13" s="355">
        <v>32862</v>
      </c>
      <c r="I13" s="355">
        <v>31997</v>
      </c>
      <c r="J13" s="39">
        <f t="shared" si="3"/>
        <v>102.7033784417289</v>
      </c>
      <c r="K13" s="355">
        <v>73881</v>
      </c>
      <c r="L13" s="355">
        <v>70744</v>
      </c>
      <c r="M13" s="39">
        <f t="shared" si="4"/>
        <v>104.43429831505145</v>
      </c>
      <c r="N13" s="185"/>
      <c r="O13" s="77"/>
      <c r="P13" s="77"/>
      <c r="Q13" s="56"/>
      <c r="R13" s="77"/>
      <c r="S13" s="77"/>
      <c r="T13" s="56"/>
      <c r="U13" s="77"/>
      <c r="V13" s="77"/>
      <c r="W13" s="56"/>
      <c r="X13" s="77"/>
      <c r="Y13" s="77"/>
      <c r="Z13" s="56"/>
    </row>
    <row r="14" spans="1:26" ht="12.75">
      <c r="A14" s="38" t="s">
        <v>105</v>
      </c>
      <c r="B14" s="96">
        <f t="shared" si="0"/>
        <v>161434</v>
      </c>
      <c r="C14" s="96">
        <f t="shared" si="1"/>
        <v>158493</v>
      </c>
      <c r="D14" s="39">
        <f t="shared" si="2"/>
        <v>101.85560245562895</v>
      </c>
      <c r="E14" s="413">
        <v>1162</v>
      </c>
      <c r="F14" s="413">
        <v>634</v>
      </c>
      <c r="G14" s="285">
        <f t="shared" si="5"/>
        <v>183.2807570977918</v>
      </c>
      <c r="H14" s="355">
        <v>57680</v>
      </c>
      <c r="I14" s="355">
        <v>58413</v>
      </c>
      <c r="J14" s="39">
        <f t="shared" si="3"/>
        <v>98.74514234844983</v>
      </c>
      <c r="K14" s="355">
        <v>102592</v>
      </c>
      <c r="L14" s="355">
        <v>99446</v>
      </c>
      <c r="M14" s="39">
        <f t="shared" si="4"/>
        <v>103.16352593367255</v>
      </c>
      <c r="N14" s="185"/>
      <c r="O14" s="77"/>
      <c r="P14" s="77"/>
      <c r="Q14" s="56"/>
      <c r="R14" s="77"/>
      <c r="S14" s="77"/>
      <c r="T14" s="56"/>
      <c r="U14" s="77"/>
      <c r="V14" s="77"/>
      <c r="W14" s="56"/>
      <c r="X14" s="77"/>
      <c r="Y14" s="77"/>
      <c r="Z14" s="56"/>
    </row>
    <row r="15" spans="1:26" ht="12.75">
      <c r="A15" s="38" t="s">
        <v>138</v>
      </c>
      <c r="B15" s="96">
        <f t="shared" si="0"/>
        <v>159133</v>
      </c>
      <c r="C15" s="96">
        <f t="shared" si="1"/>
        <v>151716</v>
      </c>
      <c r="D15" s="39">
        <f t="shared" si="2"/>
        <v>104.88873948693612</v>
      </c>
      <c r="E15" s="413">
        <v>8461</v>
      </c>
      <c r="F15" s="413">
        <v>9084</v>
      </c>
      <c r="G15" s="285">
        <f t="shared" si="5"/>
        <v>93.14178775869661</v>
      </c>
      <c r="H15" s="355">
        <v>53614</v>
      </c>
      <c r="I15" s="355">
        <v>45678</v>
      </c>
      <c r="J15" s="39">
        <f t="shared" si="3"/>
        <v>117.37379044616665</v>
      </c>
      <c r="K15" s="355">
        <v>97058</v>
      </c>
      <c r="L15" s="355">
        <v>96954</v>
      </c>
      <c r="M15" s="39">
        <f t="shared" si="4"/>
        <v>100.10726736390454</v>
      </c>
      <c r="N15" s="185"/>
      <c r="O15" s="77"/>
      <c r="P15" s="77"/>
      <c r="Q15" s="56"/>
      <c r="R15" s="77"/>
      <c r="S15" s="77"/>
      <c r="T15" s="56"/>
      <c r="U15" s="77"/>
      <c r="V15" s="77"/>
      <c r="W15" s="56"/>
      <c r="X15" s="77"/>
      <c r="Y15" s="77"/>
      <c r="Z15" s="56"/>
    </row>
    <row r="16" spans="1:26" ht="14.25" customHeight="1">
      <c r="A16" s="38" t="s">
        <v>139</v>
      </c>
      <c r="B16" s="96">
        <f t="shared" si="0"/>
        <v>97307</v>
      </c>
      <c r="C16" s="96">
        <f t="shared" si="1"/>
        <v>95953</v>
      </c>
      <c r="D16" s="39">
        <f t="shared" si="2"/>
        <v>101.41110752139069</v>
      </c>
      <c r="E16" s="413">
        <v>12650</v>
      </c>
      <c r="F16" s="413">
        <v>13972</v>
      </c>
      <c r="G16" s="285">
        <f t="shared" si="5"/>
        <v>90.53821929573432</v>
      </c>
      <c r="H16" s="355">
        <v>3992</v>
      </c>
      <c r="I16" s="355">
        <v>3858</v>
      </c>
      <c r="J16" s="39">
        <f t="shared" si="3"/>
        <v>103.47330222913428</v>
      </c>
      <c r="K16" s="355">
        <v>80665</v>
      </c>
      <c r="L16" s="355">
        <v>78123</v>
      </c>
      <c r="M16" s="39">
        <f t="shared" si="4"/>
        <v>103.25384329838843</v>
      </c>
      <c r="N16" s="185"/>
      <c r="O16" s="77"/>
      <c r="P16" s="77"/>
      <c r="Q16" s="56"/>
      <c r="R16" s="77"/>
      <c r="S16" s="77"/>
      <c r="T16" s="56"/>
      <c r="U16" s="77"/>
      <c r="V16" s="77"/>
      <c r="W16" s="56"/>
      <c r="X16" s="77"/>
      <c r="Y16" s="77"/>
      <c r="Z16" s="56"/>
    </row>
    <row r="17" spans="1:26" ht="14.25" customHeight="1">
      <c r="A17" s="38" t="s">
        <v>140</v>
      </c>
      <c r="B17" s="96">
        <f t="shared" si="0"/>
        <v>52267</v>
      </c>
      <c r="C17" s="96">
        <f t="shared" si="1"/>
        <v>51650</v>
      </c>
      <c r="D17" s="39">
        <f t="shared" si="2"/>
        <v>101.1945788964182</v>
      </c>
      <c r="E17" s="413">
        <v>1317</v>
      </c>
      <c r="F17" s="413">
        <v>1489</v>
      </c>
      <c r="G17" s="285">
        <f t="shared" si="5"/>
        <v>88.44862323707186</v>
      </c>
      <c r="H17" s="355">
        <v>5061</v>
      </c>
      <c r="I17" s="355">
        <v>4762</v>
      </c>
      <c r="J17" s="39">
        <f t="shared" si="3"/>
        <v>106.27887442251155</v>
      </c>
      <c r="K17" s="355">
        <v>45889</v>
      </c>
      <c r="L17" s="355">
        <v>45399</v>
      </c>
      <c r="M17" s="39">
        <f t="shared" si="4"/>
        <v>101.07931892772969</v>
      </c>
      <c r="N17" s="185"/>
      <c r="O17" s="77"/>
      <c r="P17" s="77"/>
      <c r="Q17" s="56"/>
      <c r="R17" s="77"/>
      <c r="S17" s="77"/>
      <c r="T17" s="56"/>
      <c r="U17" s="77"/>
      <c r="V17" s="77"/>
      <c r="W17" s="56"/>
      <c r="X17" s="77"/>
      <c r="Y17" s="77"/>
      <c r="Z17" s="56"/>
    </row>
    <row r="18" spans="1:26" ht="14.25" customHeight="1">
      <c r="A18" s="38" t="s">
        <v>141</v>
      </c>
      <c r="B18" s="96">
        <f t="shared" si="0"/>
        <v>14482</v>
      </c>
      <c r="C18" s="96">
        <f t="shared" si="1"/>
        <v>14751</v>
      </c>
      <c r="D18" s="39">
        <f t="shared" si="2"/>
        <v>98.17639482069013</v>
      </c>
      <c r="E18" s="413">
        <v>50</v>
      </c>
      <c r="F18" s="413">
        <v>61</v>
      </c>
      <c r="G18" s="285">
        <f t="shared" si="5"/>
        <v>81.9672131147541</v>
      </c>
      <c r="H18" s="355">
        <v>4064</v>
      </c>
      <c r="I18" s="355">
        <v>3959</v>
      </c>
      <c r="J18" s="39">
        <f t="shared" si="3"/>
        <v>102.65218489517554</v>
      </c>
      <c r="K18" s="355">
        <v>10368</v>
      </c>
      <c r="L18" s="355">
        <v>10731</v>
      </c>
      <c r="M18" s="39">
        <f t="shared" si="4"/>
        <v>96.61727704780542</v>
      </c>
      <c r="N18" s="185"/>
      <c r="O18" s="77"/>
      <c r="P18" s="77"/>
      <c r="Q18" s="56"/>
      <c r="R18" s="77"/>
      <c r="S18" s="77"/>
      <c r="T18" s="56"/>
      <c r="U18" s="77"/>
      <c r="V18" s="77"/>
      <c r="W18" s="56"/>
      <c r="X18" s="77"/>
      <c r="Y18" s="77"/>
      <c r="Z18" s="56"/>
    </row>
    <row r="19" spans="1:26" ht="14.25" customHeight="1">
      <c r="A19" s="38" t="s">
        <v>142</v>
      </c>
      <c r="B19" s="96">
        <f t="shared" si="0"/>
        <v>140393</v>
      </c>
      <c r="C19" s="96">
        <f t="shared" si="1"/>
        <v>133367</v>
      </c>
      <c r="D19" s="39">
        <f t="shared" si="2"/>
        <v>105.26816978712874</v>
      </c>
      <c r="E19" s="413">
        <v>23655</v>
      </c>
      <c r="F19" s="413">
        <v>18010</v>
      </c>
      <c r="G19" s="285">
        <f t="shared" si="5"/>
        <v>131.3436979455858</v>
      </c>
      <c r="H19" s="355">
        <v>42046</v>
      </c>
      <c r="I19" s="355">
        <v>41524</v>
      </c>
      <c r="J19" s="39">
        <f t="shared" si="3"/>
        <v>101.25710432520951</v>
      </c>
      <c r="K19" s="355">
        <v>74692</v>
      </c>
      <c r="L19" s="355">
        <v>73833</v>
      </c>
      <c r="M19" s="39">
        <f t="shared" si="4"/>
        <v>101.16343640377609</v>
      </c>
      <c r="N19" s="185"/>
      <c r="O19" s="77"/>
      <c r="P19" s="77"/>
      <c r="Q19" s="56"/>
      <c r="R19" s="77"/>
      <c r="S19" s="77"/>
      <c r="T19" s="56"/>
      <c r="U19" s="77"/>
      <c r="V19" s="77"/>
      <c r="W19" s="56"/>
      <c r="X19" s="77"/>
      <c r="Y19" s="77"/>
      <c r="Z19" s="56"/>
    </row>
    <row r="20" spans="1:26" ht="14.25" customHeight="1">
      <c r="A20" s="38" t="s">
        <v>143</v>
      </c>
      <c r="B20" s="96">
        <f t="shared" si="0"/>
        <v>117024</v>
      </c>
      <c r="C20" s="96">
        <f t="shared" si="1"/>
        <v>120598</v>
      </c>
      <c r="D20" s="39">
        <f t="shared" si="2"/>
        <v>97.03643509842618</v>
      </c>
      <c r="E20" s="413">
        <v>1356</v>
      </c>
      <c r="F20" s="413">
        <v>1517</v>
      </c>
      <c r="G20" s="285">
        <f t="shared" si="5"/>
        <v>89.38694792353328</v>
      </c>
      <c r="H20" s="355">
        <v>16289</v>
      </c>
      <c r="I20" s="355">
        <v>16264</v>
      </c>
      <c r="J20" s="39">
        <f t="shared" si="3"/>
        <v>100.15371372356125</v>
      </c>
      <c r="K20" s="355">
        <v>99379</v>
      </c>
      <c r="L20" s="355">
        <v>102817</v>
      </c>
      <c r="M20" s="39">
        <f t="shared" si="4"/>
        <v>96.65619498721028</v>
      </c>
      <c r="N20" s="185"/>
      <c r="O20" s="77"/>
      <c r="P20" s="77"/>
      <c r="Q20" s="56"/>
      <c r="R20" s="77"/>
      <c r="S20" s="77"/>
      <c r="T20" s="56"/>
      <c r="U20" s="77"/>
      <c r="V20" s="77"/>
      <c r="W20" s="56"/>
      <c r="X20" s="77"/>
      <c r="Y20" s="77"/>
      <c r="Z20" s="56"/>
    </row>
    <row r="21" spans="1:26" ht="14.25" customHeight="1">
      <c r="A21" s="38" t="s">
        <v>144</v>
      </c>
      <c r="B21" s="96">
        <f t="shared" si="0"/>
        <v>315131</v>
      </c>
      <c r="C21" s="96">
        <f t="shared" si="1"/>
        <v>294789</v>
      </c>
      <c r="D21" s="39">
        <f t="shared" si="2"/>
        <v>106.90052885284051</v>
      </c>
      <c r="E21" s="413">
        <v>53409</v>
      </c>
      <c r="F21" s="413">
        <v>36065</v>
      </c>
      <c r="G21" s="285">
        <f t="shared" si="5"/>
        <v>148.090946901428</v>
      </c>
      <c r="H21" s="355">
        <v>13412</v>
      </c>
      <c r="I21" s="355">
        <v>12702</v>
      </c>
      <c r="J21" s="39">
        <f t="shared" si="3"/>
        <v>105.58967091796568</v>
      </c>
      <c r="K21" s="355">
        <v>248310</v>
      </c>
      <c r="L21" s="355">
        <v>246022</v>
      </c>
      <c r="M21" s="39">
        <f t="shared" si="4"/>
        <v>100.92999813024852</v>
      </c>
      <c r="N21" s="185"/>
      <c r="O21" s="77"/>
      <c r="P21" s="77"/>
      <c r="Q21" s="56"/>
      <c r="R21" s="77"/>
      <c r="S21" s="77"/>
      <c r="T21" s="56"/>
      <c r="U21" s="77"/>
      <c r="V21" s="77"/>
      <c r="W21" s="56"/>
      <c r="X21" s="77"/>
      <c r="Y21" s="77"/>
      <c r="Z21" s="56"/>
    </row>
    <row r="22" spans="1:26" ht="14.25" customHeight="1">
      <c r="A22" s="152" t="s">
        <v>106</v>
      </c>
      <c r="B22" s="96">
        <f t="shared" si="0"/>
        <v>62639</v>
      </c>
      <c r="C22" s="96">
        <f t="shared" si="1"/>
        <v>62140</v>
      </c>
      <c r="D22" s="39">
        <f t="shared" si="2"/>
        <v>100.80302542645639</v>
      </c>
      <c r="E22" s="413">
        <v>359</v>
      </c>
      <c r="F22" s="413">
        <v>352</v>
      </c>
      <c r="G22" s="285">
        <f t="shared" si="5"/>
        <v>101.98863636363636</v>
      </c>
      <c r="H22" s="355">
        <v>29757</v>
      </c>
      <c r="I22" s="355">
        <v>29337</v>
      </c>
      <c r="J22" s="39">
        <f>H22/I22*100</f>
        <v>101.43163922691483</v>
      </c>
      <c r="K22" s="355">
        <v>32523</v>
      </c>
      <c r="L22" s="355">
        <v>32451</v>
      </c>
      <c r="M22" s="39">
        <f t="shared" si="4"/>
        <v>100.22187297772025</v>
      </c>
      <c r="N22" s="185"/>
      <c r="O22" s="77"/>
      <c r="P22" s="77"/>
      <c r="Q22" s="56"/>
      <c r="R22" s="77"/>
      <c r="S22" s="77"/>
      <c r="T22" s="56"/>
      <c r="U22" s="77"/>
      <c r="V22" s="77"/>
      <c r="W22" s="56"/>
      <c r="X22" s="77"/>
      <c r="Y22" s="77"/>
      <c r="Z22" s="56"/>
    </row>
    <row r="23" spans="1:26" ht="14.25" customHeight="1">
      <c r="A23" s="38" t="s">
        <v>145</v>
      </c>
      <c r="B23" s="155">
        <f t="shared" si="0"/>
        <v>141832</v>
      </c>
      <c r="C23" s="155">
        <f t="shared" si="1"/>
        <v>138186</v>
      </c>
      <c r="D23" s="280">
        <f t="shared" si="2"/>
        <v>102.63847278306052</v>
      </c>
      <c r="E23" s="413">
        <v>2088</v>
      </c>
      <c r="F23" s="413">
        <v>1190</v>
      </c>
      <c r="G23" s="285">
        <f t="shared" si="5"/>
        <v>175.46218487394958</v>
      </c>
      <c r="H23" s="355">
        <v>41009</v>
      </c>
      <c r="I23" s="355">
        <v>41029</v>
      </c>
      <c r="J23" s="280">
        <f t="shared" si="3"/>
        <v>99.95125399107947</v>
      </c>
      <c r="K23" s="355">
        <v>98735</v>
      </c>
      <c r="L23" s="355">
        <v>95967</v>
      </c>
      <c r="M23" s="39">
        <f t="shared" si="4"/>
        <v>102.88432481999021</v>
      </c>
      <c r="N23" s="185"/>
      <c r="O23" s="77"/>
      <c r="P23" s="77"/>
      <c r="Q23" s="56"/>
      <c r="R23" s="77"/>
      <c r="S23" s="77"/>
      <c r="T23" s="56"/>
      <c r="U23" s="77"/>
      <c r="V23" s="77"/>
      <c r="W23" s="56"/>
      <c r="X23" s="77"/>
      <c r="Y23" s="77"/>
      <c r="Z23" s="56"/>
    </row>
    <row r="24" spans="1:27" ht="12.75">
      <c r="A24" s="38" t="s">
        <v>146</v>
      </c>
      <c r="B24" s="155">
        <f>K24</f>
        <v>95</v>
      </c>
      <c r="C24" s="155">
        <f>L24</f>
        <v>108</v>
      </c>
      <c r="D24" s="280">
        <f t="shared" si="2"/>
        <v>87.96296296296296</v>
      </c>
      <c r="E24" s="414" t="s">
        <v>86</v>
      </c>
      <c r="F24" s="414" t="s">
        <v>86</v>
      </c>
      <c r="G24" s="280" t="s">
        <v>86</v>
      </c>
      <c r="H24" s="80" t="s">
        <v>86</v>
      </c>
      <c r="I24" s="80" t="s">
        <v>86</v>
      </c>
      <c r="J24" s="280" t="s">
        <v>86</v>
      </c>
      <c r="K24" s="355">
        <v>95</v>
      </c>
      <c r="L24" s="355">
        <v>108</v>
      </c>
      <c r="M24" s="39">
        <f t="shared" si="4"/>
        <v>87.96296296296296</v>
      </c>
      <c r="N24" s="185"/>
      <c r="O24" s="77"/>
      <c r="P24" s="77"/>
      <c r="Q24" s="56"/>
      <c r="R24" s="57"/>
      <c r="S24" s="57"/>
      <c r="T24" s="57"/>
      <c r="U24" s="57"/>
      <c r="V24" s="77"/>
      <c r="W24" s="57"/>
      <c r="X24" s="77"/>
      <c r="Y24" s="77"/>
      <c r="Z24" s="56"/>
      <c r="AA24" s="232"/>
    </row>
    <row r="25" spans="1:27" ht="12.75">
      <c r="A25" s="38" t="s">
        <v>147</v>
      </c>
      <c r="B25" s="155">
        <f>K25</f>
        <v>31</v>
      </c>
      <c r="C25" s="155">
        <f>L25</f>
        <v>178</v>
      </c>
      <c r="D25" s="280">
        <f t="shared" si="2"/>
        <v>17.415730337078653</v>
      </c>
      <c r="E25" s="414" t="s">
        <v>86</v>
      </c>
      <c r="F25" s="414" t="s">
        <v>86</v>
      </c>
      <c r="G25" s="280" t="s">
        <v>86</v>
      </c>
      <c r="H25" s="80" t="s">
        <v>86</v>
      </c>
      <c r="I25" s="80" t="s">
        <v>86</v>
      </c>
      <c r="J25" s="280" t="s">
        <v>86</v>
      </c>
      <c r="K25" s="355">
        <v>31</v>
      </c>
      <c r="L25" s="355">
        <v>178</v>
      </c>
      <c r="M25" s="39">
        <f t="shared" si="4"/>
        <v>17.415730337078653</v>
      </c>
      <c r="N25" s="185"/>
      <c r="O25" s="77"/>
      <c r="P25" s="77"/>
      <c r="Q25" s="56"/>
      <c r="R25" s="57"/>
      <c r="S25" s="57"/>
      <c r="T25" s="57"/>
      <c r="U25" s="57"/>
      <c r="V25" s="57"/>
      <c r="W25" s="57"/>
      <c r="X25" s="77"/>
      <c r="Y25" s="77"/>
      <c r="Z25" s="56"/>
      <c r="AA25" s="232"/>
    </row>
    <row r="26" spans="1:27" ht="12.75">
      <c r="A26" s="41" t="s">
        <v>148</v>
      </c>
      <c r="B26" s="299">
        <f>H26+K26</f>
        <v>11831</v>
      </c>
      <c r="C26" s="299">
        <f>I26+L26</f>
        <v>12120</v>
      </c>
      <c r="D26" s="43">
        <f t="shared" si="2"/>
        <v>97.61551155115511</v>
      </c>
      <c r="E26" s="415" t="s">
        <v>86</v>
      </c>
      <c r="F26" s="415" t="s">
        <v>86</v>
      </c>
      <c r="G26" s="43" t="s">
        <v>86</v>
      </c>
      <c r="H26" s="147">
        <v>2477</v>
      </c>
      <c r="I26" s="147">
        <v>2489</v>
      </c>
      <c r="J26" s="43">
        <f t="shared" si="3"/>
        <v>99.51787866613097</v>
      </c>
      <c r="K26" s="147">
        <v>9354</v>
      </c>
      <c r="L26" s="147">
        <v>9631</v>
      </c>
      <c r="M26" s="43">
        <f t="shared" si="4"/>
        <v>97.12387083376596</v>
      </c>
      <c r="N26" s="185"/>
      <c r="O26" s="77"/>
      <c r="P26" s="77"/>
      <c r="Q26" s="56"/>
      <c r="R26" s="57"/>
      <c r="S26" s="57"/>
      <c r="T26" s="57"/>
      <c r="U26" s="77"/>
      <c r="V26" s="77"/>
      <c r="W26" s="56"/>
      <c r="X26" s="77"/>
      <c r="Y26" s="77"/>
      <c r="Z26" s="56"/>
      <c r="AA26" s="232"/>
    </row>
    <row r="27" spans="1:27" ht="12.75">
      <c r="A27" s="233"/>
      <c r="B27" s="233"/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34"/>
      <c r="Z27" s="234"/>
      <c r="AA27" s="232"/>
    </row>
    <row r="28" spans="1:13" ht="12.75">
      <c r="A28" s="235"/>
      <c r="B28" s="179"/>
      <c r="C28" s="179"/>
      <c r="D28" s="172"/>
      <c r="E28" s="179"/>
      <c r="F28" s="179"/>
      <c r="G28" s="172"/>
      <c r="H28" s="179"/>
      <c r="I28" s="179"/>
      <c r="J28" s="172"/>
      <c r="K28" s="179"/>
      <c r="L28" s="179"/>
      <c r="M28" s="172"/>
    </row>
    <row r="29" spans="1:13" ht="12.75">
      <c r="A29" s="235"/>
      <c r="B29" s="179"/>
      <c r="C29" s="174"/>
      <c r="D29" s="172"/>
      <c r="E29" s="179"/>
      <c r="F29" s="174"/>
      <c r="G29" s="172"/>
      <c r="H29" s="179"/>
      <c r="I29" s="174"/>
      <c r="J29" s="172"/>
      <c r="K29" s="179"/>
      <c r="L29" s="174"/>
      <c r="M29" s="172"/>
    </row>
    <row r="30" spans="1:13" ht="12.75">
      <c r="A30" s="235"/>
      <c r="B30" s="179"/>
      <c r="C30" s="179"/>
      <c r="D30" s="172"/>
      <c r="E30" s="179"/>
      <c r="F30" s="179"/>
      <c r="G30" s="172"/>
      <c r="H30" s="179"/>
      <c r="I30" s="179"/>
      <c r="J30" s="172"/>
      <c r="K30" s="179"/>
      <c r="L30" s="179"/>
      <c r="M30" s="172"/>
    </row>
    <row r="31" spans="1:13" ht="12.75">
      <c r="A31" s="235"/>
      <c r="B31" s="179"/>
      <c r="C31" s="179"/>
      <c r="D31" s="172"/>
      <c r="E31" s="179"/>
      <c r="F31" s="179"/>
      <c r="G31" s="172"/>
      <c r="H31" s="179"/>
      <c r="I31" s="179"/>
      <c r="J31" s="172"/>
      <c r="K31" s="179"/>
      <c r="L31" s="179"/>
      <c r="M31" s="172"/>
    </row>
    <row r="32" spans="1:13" ht="12.75">
      <c r="A32" s="235"/>
      <c r="B32" s="179"/>
      <c r="C32" s="179"/>
      <c r="D32" s="172"/>
      <c r="E32" s="179"/>
      <c r="F32" s="179"/>
      <c r="G32" s="172"/>
      <c r="H32" s="179"/>
      <c r="I32" s="179"/>
      <c r="J32" s="172"/>
      <c r="K32" s="179"/>
      <c r="L32" s="179"/>
      <c r="M32" s="172"/>
    </row>
    <row r="33" spans="1:13" ht="12.75">
      <c r="A33" s="235"/>
      <c r="B33" s="179"/>
      <c r="C33" s="179"/>
      <c r="D33" s="172"/>
      <c r="E33" s="179"/>
      <c r="F33" s="179"/>
      <c r="G33" s="172"/>
      <c r="H33" s="179"/>
      <c r="I33" s="179"/>
      <c r="J33" s="172"/>
      <c r="K33" s="179"/>
      <c r="L33" s="179"/>
      <c r="M33" s="172"/>
    </row>
    <row r="34" spans="1:13" ht="12.75">
      <c r="A34" s="235"/>
      <c r="B34" s="179"/>
      <c r="C34" s="179"/>
      <c r="D34" s="172"/>
      <c r="E34" s="179"/>
      <c r="F34" s="179"/>
      <c r="G34" s="172"/>
      <c r="H34" s="179"/>
      <c r="I34" s="179"/>
      <c r="J34" s="172"/>
      <c r="K34" s="179"/>
      <c r="L34" s="179"/>
      <c r="M34" s="172"/>
    </row>
    <row r="35" spans="1:13" ht="12.75">
      <c r="A35" s="235"/>
      <c r="B35" s="179"/>
      <c r="C35" s="179"/>
      <c r="D35" s="172"/>
      <c r="E35" s="179"/>
      <c r="F35" s="179"/>
      <c r="G35" s="172"/>
      <c r="H35" s="179"/>
      <c r="I35" s="179"/>
      <c r="J35" s="172"/>
      <c r="K35" s="179"/>
      <c r="L35" s="179"/>
      <c r="M35" s="172"/>
    </row>
    <row r="36" spans="1:13" ht="12.75">
      <c r="A36" s="235"/>
      <c r="B36" s="179"/>
      <c r="C36" s="174"/>
      <c r="D36" s="172"/>
      <c r="E36" s="179"/>
      <c r="F36" s="174"/>
      <c r="G36" s="172"/>
      <c r="H36" s="179"/>
      <c r="I36" s="174"/>
      <c r="J36" s="172"/>
      <c r="K36" s="179"/>
      <c r="L36" s="174"/>
      <c r="M36" s="172"/>
    </row>
    <row r="37" spans="1:13" ht="12.75">
      <c r="A37" s="235"/>
      <c r="B37" s="179"/>
      <c r="C37" s="179"/>
      <c r="D37" s="172"/>
      <c r="E37" s="179"/>
      <c r="F37" s="179"/>
      <c r="G37" s="172"/>
      <c r="H37" s="179"/>
      <c r="I37" s="179"/>
      <c r="J37" s="172"/>
      <c r="K37" s="179"/>
      <c r="L37" s="179"/>
      <c r="M37" s="172"/>
    </row>
    <row r="38" spans="1:13" ht="12.75">
      <c r="A38" s="235"/>
      <c r="B38" s="179"/>
      <c r="C38" s="179"/>
      <c r="D38" s="172"/>
      <c r="E38" s="179"/>
      <c r="F38" s="179"/>
      <c r="G38" s="172"/>
      <c r="H38" s="179"/>
      <c r="I38" s="179"/>
      <c r="J38" s="172"/>
      <c r="K38" s="179"/>
      <c r="L38" s="179"/>
      <c r="M38" s="172"/>
    </row>
    <row r="39" spans="1:13" ht="12.75">
      <c r="A39" s="235"/>
      <c r="B39" s="179"/>
      <c r="C39" s="179"/>
      <c r="D39" s="172"/>
      <c r="E39" s="179"/>
      <c r="F39" s="179"/>
      <c r="G39" s="172"/>
      <c r="H39" s="179"/>
      <c r="I39" s="179"/>
      <c r="J39" s="172"/>
      <c r="K39" s="179"/>
      <c r="L39" s="179"/>
      <c r="M39" s="172"/>
    </row>
    <row r="40" spans="1:13" ht="12.75">
      <c r="A40" s="235"/>
      <c r="B40" s="179"/>
      <c r="C40" s="179"/>
      <c r="D40" s="172"/>
      <c r="E40" s="179"/>
      <c r="F40" s="179"/>
      <c r="G40" s="172"/>
      <c r="H40" s="179"/>
      <c r="I40" s="179"/>
      <c r="J40" s="172"/>
      <c r="K40" s="179"/>
      <c r="L40" s="179"/>
      <c r="M40" s="172"/>
    </row>
    <row r="41" spans="1:13" ht="12.75">
      <c r="A41" s="235"/>
      <c r="B41" s="179"/>
      <c r="C41" s="179"/>
      <c r="D41" s="172"/>
      <c r="E41" s="179"/>
      <c r="F41" s="179"/>
      <c r="G41" s="172"/>
      <c r="H41" s="179"/>
      <c r="I41" s="179"/>
      <c r="J41" s="172"/>
      <c r="K41" s="179"/>
      <c r="L41" s="179"/>
      <c r="M41" s="172"/>
    </row>
    <row r="42" spans="1:13" ht="12.75">
      <c r="A42" s="235"/>
      <c r="B42" s="179"/>
      <c r="C42" s="179"/>
      <c r="D42" s="172"/>
      <c r="E42" s="179"/>
      <c r="F42" s="179"/>
      <c r="G42" s="172"/>
      <c r="H42" s="179"/>
      <c r="I42" s="179"/>
      <c r="J42" s="172"/>
      <c r="K42" s="179"/>
      <c r="L42" s="179"/>
      <c r="M42" s="172"/>
    </row>
    <row r="43" spans="1:13" ht="12.75">
      <c r="A43" s="235"/>
      <c r="B43" s="179"/>
      <c r="C43" s="179"/>
      <c r="D43" s="172"/>
      <c r="E43" s="179"/>
      <c r="F43" s="179"/>
      <c r="G43" s="172"/>
      <c r="H43" s="179"/>
      <c r="I43" s="179"/>
      <c r="J43" s="172"/>
      <c r="K43" s="179"/>
      <c r="L43" s="179"/>
      <c r="M43" s="172"/>
    </row>
    <row r="44" spans="1:13" ht="12.75">
      <c r="A44" s="235"/>
      <c r="B44" s="179"/>
      <c r="C44" s="174"/>
      <c r="D44" s="172"/>
      <c r="E44" s="179"/>
      <c r="F44" s="174"/>
      <c r="G44" s="172"/>
      <c r="H44" s="179"/>
      <c r="I44" s="174"/>
      <c r="J44" s="172"/>
      <c r="K44" s="179"/>
      <c r="L44" s="174"/>
      <c r="M44" s="172"/>
    </row>
    <row r="45" spans="1:13" ht="12.75">
      <c r="A45" s="235"/>
      <c r="B45" s="179"/>
      <c r="C45" s="179"/>
      <c r="D45" s="172"/>
      <c r="E45" s="179"/>
      <c r="F45" s="179"/>
      <c r="G45" s="172"/>
      <c r="H45" s="179"/>
      <c r="I45" s="179"/>
      <c r="J45" s="172"/>
      <c r="K45" s="179"/>
      <c r="L45" s="179"/>
      <c r="M45" s="172"/>
    </row>
    <row r="46" spans="1:13" ht="12.75">
      <c r="A46" s="235"/>
      <c r="B46" s="179"/>
      <c r="C46" s="179"/>
      <c r="D46" s="172"/>
      <c r="E46" s="174"/>
      <c r="F46" s="174"/>
      <c r="G46" s="174"/>
      <c r="H46" s="174"/>
      <c r="I46" s="179"/>
      <c r="J46" s="174"/>
      <c r="K46" s="179"/>
      <c r="L46" s="179"/>
      <c r="M46" s="172"/>
    </row>
    <row r="47" spans="1:13" ht="12.75">
      <c r="A47" s="235"/>
      <c r="B47" s="179"/>
      <c r="C47" s="179"/>
      <c r="D47" s="172"/>
      <c r="E47" s="174"/>
      <c r="F47" s="174"/>
      <c r="G47" s="174"/>
      <c r="H47" s="174"/>
      <c r="I47" s="174"/>
      <c r="J47" s="174"/>
      <c r="K47" s="179"/>
      <c r="L47" s="179"/>
      <c r="M47" s="172"/>
    </row>
    <row r="48" spans="1:13" ht="12.75">
      <c r="A48" s="235"/>
      <c r="B48" s="179"/>
      <c r="C48" s="179"/>
      <c r="D48" s="172"/>
      <c r="E48" s="174"/>
      <c r="F48" s="174"/>
      <c r="G48" s="174"/>
      <c r="H48" s="179"/>
      <c r="I48" s="179"/>
      <c r="J48" s="172"/>
      <c r="K48" s="179"/>
      <c r="L48" s="179"/>
      <c r="M48" s="172"/>
    </row>
  </sheetData>
  <sheetProtection/>
  <mergeCells count="7">
    <mergeCell ref="A1:M1"/>
    <mergeCell ref="A3:A5"/>
    <mergeCell ref="B3:D4"/>
    <mergeCell ref="E3:M3"/>
    <mergeCell ref="E4:G4"/>
    <mergeCell ref="H4:J4"/>
    <mergeCell ref="K4:M4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13</oddFooter>
  </headerFooter>
  <ignoredErrors>
    <ignoredError sqref="G6 J6 J22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X31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21.75390625" style="180" customWidth="1"/>
    <col min="2" max="2" width="9.75390625" style="180" customWidth="1"/>
    <col min="3" max="3" width="9.625" style="180" customWidth="1"/>
    <col min="4" max="4" width="9.375" style="180" customWidth="1"/>
    <col min="5" max="6" width="8.875" style="180" customWidth="1"/>
    <col min="7" max="7" width="10.125" style="180" customWidth="1"/>
    <col min="8" max="8" width="9.875" style="180" customWidth="1"/>
    <col min="9" max="9" width="9.75390625" style="180" customWidth="1"/>
    <col min="10" max="10" width="10.625" style="180" customWidth="1"/>
    <col min="11" max="12" width="9.75390625" style="180" customWidth="1"/>
    <col min="13" max="13" width="9.625" style="180" customWidth="1"/>
    <col min="14" max="16384" width="9.125" style="180" customWidth="1"/>
  </cols>
  <sheetData>
    <row r="1" spans="1:13" ht="29.25" customHeight="1">
      <c r="A1" s="455" t="s">
        <v>130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</row>
    <row r="2" spans="1:13" ht="12.75">
      <c r="A2" s="189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90" t="s">
        <v>90</v>
      </c>
    </row>
    <row r="3" spans="1:13" ht="14.25" customHeight="1">
      <c r="A3" s="435"/>
      <c r="B3" s="436" t="s">
        <v>108</v>
      </c>
      <c r="C3" s="436"/>
      <c r="D3" s="436"/>
      <c r="E3" s="436" t="s">
        <v>112</v>
      </c>
      <c r="F3" s="436"/>
      <c r="G3" s="437"/>
      <c r="H3" s="437"/>
      <c r="I3" s="437"/>
      <c r="J3" s="437"/>
      <c r="K3" s="437"/>
      <c r="L3" s="437"/>
      <c r="M3" s="438"/>
    </row>
    <row r="4" spans="1:13" ht="27" customHeight="1">
      <c r="A4" s="435"/>
      <c r="B4" s="436"/>
      <c r="C4" s="436"/>
      <c r="D4" s="436"/>
      <c r="E4" s="436" t="s">
        <v>110</v>
      </c>
      <c r="F4" s="436"/>
      <c r="G4" s="436"/>
      <c r="H4" s="436" t="s">
        <v>111</v>
      </c>
      <c r="I4" s="436"/>
      <c r="J4" s="436"/>
      <c r="K4" s="436" t="s">
        <v>113</v>
      </c>
      <c r="L4" s="436"/>
      <c r="M4" s="439"/>
    </row>
    <row r="5" spans="1:13" ht="36" customHeight="1">
      <c r="A5" s="435"/>
      <c r="B5" s="266" t="s">
        <v>183</v>
      </c>
      <c r="C5" s="266" t="s">
        <v>109</v>
      </c>
      <c r="D5" s="266" t="s">
        <v>184</v>
      </c>
      <c r="E5" s="266" t="s">
        <v>183</v>
      </c>
      <c r="F5" s="266" t="s">
        <v>109</v>
      </c>
      <c r="G5" s="266" t="s">
        <v>184</v>
      </c>
      <c r="H5" s="266" t="s">
        <v>183</v>
      </c>
      <c r="I5" s="266" t="s">
        <v>109</v>
      </c>
      <c r="J5" s="266" t="s">
        <v>184</v>
      </c>
      <c r="K5" s="266" t="s">
        <v>183</v>
      </c>
      <c r="L5" s="266" t="s">
        <v>109</v>
      </c>
      <c r="M5" s="267" t="s">
        <v>184</v>
      </c>
    </row>
    <row r="6" spans="1:24" ht="12.75">
      <c r="A6" s="36" t="s">
        <v>131</v>
      </c>
      <c r="B6" s="96">
        <f>E6+H6+K6</f>
        <v>5261589</v>
      </c>
      <c r="C6" s="96">
        <f>F6+I6+L6</f>
        <v>5176685</v>
      </c>
      <c r="D6" s="39">
        <f>B6/C6%</f>
        <v>101.6401229744518</v>
      </c>
      <c r="E6" s="96">
        <f>SUM(E7:E26)</f>
        <v>93088</v>
      </c>
      <c r="F6" s="96">
        <f>SUM(F7:F26)</f>
        <v>65877</v>
      </c>
      <c r="G6" s="39">
        <f>E6/F6%</f>
        <v>141.30576680783886</v>
      </c>
      <c r="H6" s="96">
        <f>SUM(H7:H26)</f>
        <v>1358886</v>
      </c>
      <c r="I6" s="96">
        <f>SUM(I7:I26)</f>
        <v>1310456</v>
      </c>
      <c r="J6" s="39">
        <f aca="true" t="shared" si="0" ref="J6:J23">H6/I6%</f>
        <v>103.6956601366242</v>
      </c>
      <c r="K6" s="96">
        <f>SUM(K7:K26)</f>
        <v>3809615</v>
      </c>
      <c r="L6" s="96">
        <f>SUM(L7:L26)</f>
        <v>3800352</v>
      </c>
      <c r="M6" s="39">
        <f aca="true" t="shared" si="1" ref="M6:M26">K6/L6%</f>
        <v>100.24374057981998</v>
      </c>
      <c r="N6" s="77"/>
      <c r="O6" s="56"/>
      <c r="P6" s="77"/>
      <c r="Q6" s="77"/>
      <c r="R6" s="56"/>
      <c r="S6" s="77"/>
      <c r="T6" s="77"/>
      <c r="U6" s="56"/>
      <c r="V6" s="77"/>
      <c r="W6" s="77"/>
      <c r="X6" s="56"/>
    </row>
    <row r="7" spans="1:24" ht="12.75">
      <c r="A7" s="152" t="s">
        <v>104</v>
      </c>
      <c r="B7" s="96">
        <f aca="true" t="shared" si="2" ref="B7:B21">E7+H7+K7</f>
        <v>409052</v>
      </c>
      <c r="C7" s="96">
        <f aca="true" t="shared" si="3" ref="C7:C21">F7+I7+L7</f>
        <v>393626</v>
      </c>
      <c r="D7" s="39">
        <f aca="true" t="shared" si="4" ref="D7:D26">B7/C7%</f>
        <v>103.91894844344631</v>
      </c>
      <c r="E7" s="413">
        <v>1595</v>
      </c>
      <c r="F7" s="413">
        <v>1767</v>
      </c>
      <c r="G7" s="39">
        <f>E7/F7%</f>
        <v>90.26598754951895</v>
      </c>
      <c r="H7" s="355">
        <v>242932</v>
      </c>
      <c r="I7" s="355">
        <v>234400</v>
      </c>
      <c r="J7" s="39">
        <f t="shared" si="0"/>
        <v>103.63993174061433</v>
      </c>
      <c r="K7" s="355">
        <v>164525</v>
      </c>
      <c r="L7" s="355">
        <v>157459</v>
      </c>
      <c r="M7" s="39">
        <f t="shared" si="1"/>
        <v>104.48751738547813</v>
      </c>
      <c r="N7" s="77"/>
      <c r="O7" s="56"/>
      <c r="P7" s="77"/>
      <c r="Q7" s="77"/>
      <c r="R7" s="56"/>
      <c r="S7" s="77"/>
      <c r="T7" s="77"/>
      <c r="U7" s="56"/>
      <c r="V7" s="77"/>
      <c r="W7" s="77"/>
      <c r="X7" s="56"/>
    </row>
    <row r="8" spans="1:24" ht="12.75">
      <c r="A8" s="38" t="s">
        <v>132</v>
      </c>
      <c r="B8" s="96">
        <f t="shared" si="2"/>
        <v>124027</v>
      </c>
      <c r="C8" s="96">
        <f t="shared" si="3"/>
        <v>123975</v>
      </c>
      <c r="D8" s="39">
        <f t="shared" si="4"/>
        <v>100.04194394031055</v>
      </c>
      <c r="E8" s="413">
        <v>2303</v>
      </c>
      <c r="F8" s="413">
        <v>1345</v>
      </c>
      <c r="G8" s="39">
        <f aca="true" t="shared" si="5" ref="G8:G21">E8/F8%</f>
        <v>171.22676579925653</v>
      </c>
      <c r="H8" s="355">
        <v>12612</v>
      </c>
      <c r="I8" s="355">
        <v>12233</v>
      </c>
      <c r="J8" s="39">
        <f t="shared" si="0"/>
        <v>103.0981770620453</v>
      </c>
      <c r="K8" s="355">
        <v>109112</v>
      </c>
      <c r="L8" s="355">
        <v>110397</v>
      </c>
      <c r="M8" s="39">
        <f t="shared" si="1"/>
        <v>98.83601909472178</v>
      </c>
      <c r="N8" s="77"/>
      <c r="O8" s="56"/>
      <c r="P8" s="77"/>
      <c r="Q8" s="77"/>
      <c r="R8" s="56"/>
      <c r="S8" s="77"/>
      <c r="T8" s="77"/>
      <c r="U8" s="56"/>
      <c r="V8" s="77"/>
      <c r="W8" s="77"/>
      <c r="X8" s="56"/>
    </row>
    <row r="9" spans="1:24" ht="12.75">
      <c r="A9" s="38" t="s">
        <v>133</v>
      </c>
      <c r="B9" s="96">
        <f t="shared" si="2"/>
        <v>393300</v>
      </c>
      <c r="C9" s="96">
        <f t="shared" si="3"/>
        <v>391336</v>
      </c>
      <c r="D9" s="39">
        <f t="shared" si="4"/>
        <v>100.50187051536275</v>
      </c>
      <c r="E9" s="413">
        <v>15893</v>
      </c>
      <c r="F9" s="413">
        <v>16392</v>
      </c>
      <c r="G9" s="39">
        <f t="shared" si="5"/>
        <v>96.95583211322597</v>
      </c>
      <c r="H9" s="355">
        <v>100714</v>
      </c>
      <c r="I9" s="355">
        <v>97855</v>
      </c>
      <c r="J9" s="39">
        <f t="shared" si="0"/>
        <v>102.92166981758726</v>
      </c>
      <c r="K9" s="355">
        <v>276693</v>
      </c>
      <c r="L9" s="355">
        <v>277089</v>
      </c>
      <c r="M9" s="39">
        <f t="shared" si="1"/>
        <v>99.85708562952698</v>
      </c>
      <c r="N9" s="77"/>
      <c r="O9" s="56"/>
      <c r="P9" s="77"/>
      <c r="Q9" s="77"/>
      <c r="R9" s="56"/>
      <c r="S9" s="77"/>
      <c r="T9" s="77"/>
      <c r="U9" s="56"/>
      <c r="V9" s="77"/>
      <c r="W9" s="77"/>
      <c r="X9" s="56"/>
    </row>
    <row r="10" spans="1:24" ht="12.75">
      <c r="A10" s="38" t="s">
        <v>134</v>
      </c>
      <c r="B10" s="96">
        <f t="shared" si="2"/>
        <v>565680</v>
      </c>
      <c r="C10" s="96">
        <f t="shared" si="3"/>
        <v>589381</v>
      </c>
      <c r="D10" s="39">
        <f t="shared" si="4"/>
        <v>95.97866235932274</v>
      </c>
      <c r="E10" s="413">
        <v>908</v>
      </c>
      <c r="F10" s="413">
        <v>2113</v>
      </c>
      <c r="G10" s="285">
        <f t="shared" si="5"/>
        <v>42.97207761476574</v>
      </c>
      <c r="H10" s="355">
        <v>203886</v>
      </c>
      <c r="I10" s="355">
        <v>198249</v>
      </c>
      <c r="J10" s="39">
        <f t="shared" si="0"/>
        <v>102.84339391371456</v>
      </c>
      <c r="K10" s="355">
        <v>360886</v>
      </c>
      <c r="L10" s="355">
        <v>389019</v>
      </c>
      <c r="M10" s="39">
        <f t="shared" si="1"/>
        <v>92.76821954711724</v>
      </c>
      <c r="N10" s="77"/>
      <c r="O10" s="56"/>
      <c r="P10" s="77"/>
      <c r="Q10" s="77"/>
      <c r="R10" s="56"/>
      <c r="S10" s="77"/>
      <c r="T10" s="77"/>
      <c r="U10" s="56"/>
      <c r="V10" s="77"/>
      <c r="W10" s="77"/>
      <c r="X10" s="56"/>
    </row>
    <row r="11" spans="1:24" ht="12.75">
      <c r="A11" s="38" t="s">
        <v>135</v>
      </c>
      <c r="B11" s="96">
        <f t="shared" si="2"/>
        <v>54594</v>
      </c>
      <c r="C11" s="96">
        <f t="shared" si="3"/>
        <v>55573</v>
      </c>
      <c r="D11" s="39">
        <f t="shared" si="4"/>
        <v>98.23835315710866</v>
      </c>
      <c r="E11" s="413">
        <v>41</v>
      </c>
      <c r="F11" s="413">
        <v>451</v>
      </c>
      <c r="G11" s="285">
        <f t="shared" si="5"/>
        <v>9.090909090909092</v>
      </c>
      <c r="H11" s="355">
        <v>19203</v>
      </c>
      <c r="I11" s="355">
        <v>19235</v>
      </c>
      <c r="J11" s="39">
        <f t="shared" si="0"/>
        <v>99.83363659994801</v>
      </c>
      <c r="K11" s="355">
        <v>35350</v>
      </c>
      <c r="L11" s="355">
        <v>35887</v>
      </c>
      <c r="M11" s="39">
        <f t="shared" si="1"/>
        <v>98.50363641430044</v>
      </c>
      <c r="N11" s="77"/>
      <c r="O11" s="56"/>
      <c r="P11" s="77"/>
      <c r="Q11" s="77"/>
      <c r="R11" s="56"/>
      <c r="S11" s="77"/>
      <c r="T11" s="77"/>
      <c r="U11" s="56"/>
      <c r="V11" s="77"/>
      <c r="W11" s="77"/>
      <c r="X11" s="56"/>
    </row>
    <row r="12" spans="1:24" ht="12.75">
      <c r="A12" s="38" t="s">
        <v>136</v>
      </c>
      <c r="B12" s="96">
        <f t="shared" si="2"/>
        <v>325757</v>
      </c>
      <c r="C12" s="96">
        <f t="shared" si="3"/>
        <v>311855</v>
      </c>
      <c r="D12" s="39">
        <f t="shared" si="4"/>
        <v>104.45784098379053</v>
      </c>
      <c r="E12" s="413">
        <v>4038</v>
      </c>
      <c r="F12" s="413">
        <v>6317</v>
      </c>
      <c r="G12" s="285">
        <f t="shared" si="5"/>
        <v>63.92274813993984</v>
      </c>
      <c r="H12" s="355">
        <v>139517</v>
      </c>
      <c r="I12" s="355">
        <v>129645</v>
      </c>
      <c r="J12" s="39">
        <f t="shared" si="0"/>
        <v>107.61463997840255</v>
      </c>
      <c r="K12" s="355">
        <v>182202</v>
      </c>
      <c r="L12" s="355">
        <v>175893</v>
      </c>
      <c r="M12" s="39">
        <f t="shared" si="1"/>
        <v>103.58683972642459</v>
      </c>
      <c r="N12" s="77"/>
      <c r="O12" s="56"/>
      <c r="P12" s="77"/>
      <c r="Q12" s="77"/>
      <c r="R12" s="56"/>
      <c r="S12" s="77"/>
      <c r="T12" s="77"/>
      <c r="U12" s="56"/>
      <c r="V12" s="77"/>
      <c r="W12" s="77"/>
      <c r="X12" s="56"/>
    </row>
    <row r="13" spans="1:24" ht="12.75">
      <c r="A13" s="38" t="s">
        <v>137</v>
      </c>
      <c r="B13" s="96">
        <f t="shared" si="2"/>
        <v>549357</v>
      </c>
      <c r="C13" s="96">
        <f t="shared" si="3"/>
        <v>493855</v>
      </c>
      <c r="D13" s="39">
        <f t="shared" si="4"/>
        <v>111.23852142835447</v>
      </c>
      <c r="E13" s="413">
        <v>16994</v>
      </c>
      <c r="F13" s="413">
        <v>4452</v>
      </c>
      <c r="G13" s="285" t="s">
        <v>239</v>
      </c>
      <c r="H13" s="355">
        <v>143052</v>
      </c>
      <c r="I13" s="355">
        <v>132091</v>
      </c>
      <c r="J13" s="39">
        <f t="shared" si="0"/>
        <v>108.29806724152289</v>
      </c>
      <c r="K13" s="355">
        <v>389311</v>
      </c>
      <c r="L13" s="355">
        <v>357312</v>
      </c>
      <c r="M13" s="39">
        <f t="shared" si="1"/>
        <v>108.95547868529465</v>
      </c>
      <c r="N13" s="77"/>
      <c r="O13" s="56"/>
      <c r="P13" s="77"/>
      <c r="Q13" s="77"/>
      <c r="R13" s="56"/>
      <c r="S13" s="77"/>
      <c r="T13" s="77"/>
      <c r="U13" s="56"/>
      <c r="V13" s="77"/>
      <c r="W13" s="77"/>
      <c r="X13" s="56"/>
    </row>
    <row r="14" spans="1:24" ht="12.75">
      <c r="A14" s="38" t="s">
        <v>105</v>
      </c>
      <c r="B14" s="96">
        <f t="shared" si="2"/>
        <v>466544</v>
      </c>
      <c r="C14" s="96">
        <f t="shared" si="3"/>
        <v>444231</v>
      </c>
      <c r="D14" s="39">
        <f t="shared" si="4"/>
        <v>105.02283721757372</v>
      </c>
      <c r="E14" s="413">
        <v>4073</v>
      </c>
      <c r="F14" s="413">
        <v>890</v>
      </c>
      <c r="G14" s="285" t="s">
        <v>228</v>
      </c>
      <c r="H14" s="355">
        <v>108993</v>
      </c>
      <c r="I14" s="355">
        <v>107038</v>
      </c>
      <c r="J14" s="39">
        <f t="shared" si="0"/>
        <v>101.82645415646779</v>
      </c>
      <c r="K14" s="355">
        <v>353478</v>
      </c>
      <c r="L14" s="355">
        <v>336303</v>
      </c>
      <c r="M14" s="39">
        <f t="shared" si="1"/>
        <v>105.1070017216617</v>
      </c>
      <c r="N14" s="77"/>
      <c r="O14" s="56"/>
      <c r="P14" s="77"/>
      <c r="Q14" s="77"/>
      <c r="R14" s="56"/>
      <c r="S14" s="77"/>
      <c r="T14" s="77"/>
      <c r="U14" s="56"/>
      <c r="V14" s="77"/>
      <c r="W14" s="77"/>
      <c r="X14" s="56"/>
    </row>
    <row r="15" spans="1:24" ht="12.75">
      <c r="A15" s="38" t="s">
        <v>138</v>
      </c>
      <c r="B15" s="96">
        <f t="shared" si="2"/>
        <v>267935</v>
      </c>
      <c r="C15" s="96">
        <f t="shared" si="3"/>
        <v>262695</v>
      </c>
      <c r="D15" s="39">
        <f t="shared" si="4"/>
        <v>101.99470869259028</v>
      </c>
      <c r="E15" s="413">
        <v>4224</v>
      </c>
      <c r="F15" s="413">
        <v>2444</v>
      </c>
      <c r="G15" s="285">
        <f t="shared" si="5"/>
        <v>172.83142389525366</v>
      </c>
      <c r="H15" s="355">
        <v>88408</v>
      </c>
      <c r="I15" s="355">
        <v>84492</v>
      </c>
      <c r="J15" s="39">
        <f t="shared" si="0"/>
        <v>104.63475832031436</v>
      </c>
      <c r="K15" s="355">
        <v>175303</v>
      </c>
      <c r="L15" s="355">
        <v>175759</v>
      </c>
      <c r="M15" s="39">
        <f t="shared" si="1"/>
        <v>99.74055382654659</v>
      </c>
      <c r="N15" s="77"/>
      <c r="O15" s="56"/>
      <c r="P15" s="77"/>
      <c r="Q15" s="77"/>
      <c r="R15" s="56"/>
      <c r="S15" s="77"/>
      <c r="T15" s="77"/>
      <c r="U15" s="56"/>
      <c r="V15" s="77"/>
      <c r="W15" s="77"/>
      <c r="X15" s="56"/>
    </row>
    <row r="16" spans="1:24" ht="14.25" customHeight="1">
      <c r="A16" s="38" t="s">
        <v>139</v>
      </c>
      <c r="B16" s="96">
        <f t="shared" si="2"/>
        <v>73379</v>
      </c>
      <c r="C16" s="96">
        <f t="shared" si="3"/>
        <v>71999</v>
      </c>
      <c r="D16" s="39">
        <f t="shared" si="4"/>
        <v>101.91669328740677</v>
      </c>
      <c r="E16" s="413">
        <v>210</v>
      </c>
      <c r="F16" s="413">
        <v>29</v>
      </c>
      <c r="G16" s="285" t="s">
        <v>264</v>
      </c>
      <c r="H16" s="355">
        <v>5420</v>
      </c>
      <c r="I16" s="355">
        <v>5686</v>
      </c>
      <c r="J16" s="39">
        <f t="shared" si="0"/>
        <v>95.32184312346114</v>
      </c>
      <c r="K16" s="355">
        <v>67749</v>
      </c>
      <c r="L16" s="355">
        <v>66284</v>
      </c>
      <c r="M16" s="39">
        <f t="shared" si="1"/>
        <v>102.21018647033975</v>
      </c>
      <c r="N16" s="77"/>
      <c r="O16" s="56"/>
      <c r="P16" s="77"/>
      <c r="Q16" s="77"/>
      <c r="R16" s="56"/>
      <c r="S16" s="77"/>
      <c r="T16" s="77"/>
      <c r="U16" s="56"/>
      <c r="V16" s="77"/>
      <c r="W16" s="77"/>
      <c r="X16" s="56"/>
    </row>
    <row r="17" spans="1:24" ht="14.25" customHeight="1">
      <c r="A17" s="38" t="s">
        <v>140</v>
      </c>
      <c r="B17" s="96">
        <f t="shared" si="2"/>
        <v>98565</v>
      </c>
      <c r="C17" s="96">
        <f t="shared" si="3"/>
        <v>100258</v>
      </c>
      <c r="D17" s="39">
        <f t="shared" si="4"/>
        <v>98.31135669971474</v>
      </c>
      <c r="E17" s="413">
        <v>578</v>
      </c>
      <c r="F17" s="413">
        <v>520</v>
      </c>
      <c r="G17" s="285">
        <f t="shared" si="5"/>
        <v>111.15384615384615</v>
      </c>
      <c r="H17" s="355">
        <v>10110</v>
      </c>
      <c r="I17" s="355">
        <v>10018</v>
      </c>
      <c r="J17" s="39">
        <f t="shared" si="0"/>
        <v>100.9183469754442</v>
      </c>
      <c r="K17" s="355">
        <v>87877</v>
      </c>
      <c r="L17" s="355">
        <v>89720</v>
      </c>
      <c r="M17" s="39">
        <f t="shared" si="1"/>
        <v>97.94583147570218</v>
      </c>
      <c r="N17" s="77"/>
      <c r="O17" s="56"/>
      <c r="P17" s="77"/>
      <c r="Q17" s="77"/>
      <c r="R17" s="56"/>
      <c r="S17" s="77"/>
      <c r="T17" s="77"/>
      <c r="U17" s="56"/>
      <c r="V17" s="77"/>
      <c r="W17" s="77"/>
      <c r="X17" s="56"/>
    </row>
    <row r="18" spans="1:24" s="182" customFormat="1" ht="12">
      <c r="A18" s="38" t="s">
        <v>141</v>
      </c>
      <c r="B18" s="96">
        <f t="shared" si="2"/>
        <v>51294</v>
      </c>
      <c r="C18" s="96">
        <f t="shared" si="3"/>
        <v>56158</v>
      </c>
      <c r="D18" s="39">
        <f t="shared" si="4"/>
        <v>91.33872288899177</v>
      </c>
      <c r="E18" s="413">
        <v>292</v>
      </c>
      <c r="F18" s="413">
        <v>564</v>
      </c>
      <c r="G18" s="285">
        <f t="shared" si="5"/>
        <v>51.773049645390074</v>
      </c>
      <c r="H18" s="355">
        <v>14106</v>
      </c>
      <c r="I18" s="355">
        <v>15215</v>
      </c>
      <c r="J18" s="39">
        <f t="shared" si="0"/>
        <v>92.71114032205061</v>
      </c>
      <c r="K18" s="355">
        <v>36896</v>
      </c>
      <c r="L18" s="355">
        <v>40379</v>
      </c>
      <c r="M18" s="39">
        <f t="shared" si="1"/>
        <v>91.3742291785334</v>
      </c>
      <c r="N18" s="77"/>
      <c r="O18" s="56"/>
      <c r="P18" s="77"/>
      <c r="Q18" s="77"/>
      <c r="R18" s="56"/>
      <c r="S18" s="77"/>
      <c r="T18" s="77"/>
      <c r="U18" s="56"/>
      <c r="V18" s="77"/>
      <c r="W18" s="77"/>
      <c r="X18" s="56"/>
    </row>
    <row r="19" spans="1:24" ht="14.25" customHeight="1">
      <c r="A19" s="38" t="s">
        <v>142</v>
      </c>
      <c r="B19" s="96">
        <f t="shared" si="2"/>
        <v>179410</v>
      </c>
      <c r="C19" s="96">
        <f t="shared" si="3"/>
        <v>183660</v>
      </c>
      <c r="D19" s="39">
        <f t="shared" si="4"/>
        <v>97.68594141348144</v>
      </c>
      <c r="E19" s="413">
        <v>2075</v>
      </c>
      <c r="F19" s="413">
        <v>5734</v>
      </c>
      <c r="G19" s="285">
        <f t="shared" si="5"/>
        <v>36.18765259853505</v>
      </c>
      <c r="H19" s="355">
        <v>53659</v>
      </c>
      <c r="I19" s="355">
        <v>54222</v>
      </c>
      <c r="J19" s="39">
        <f t="shared" si="0"/>
        <v>98.96167607244291</v>
      </c>
      <c r="K19" s="355">
        <v>123676</v>
      </c>
      <c r="L19" s="355">
        <v>123704</v>
      </c>
      <c r="M19" s="39">
        <f t="shared" si="1"/>
        <v>99.97736532367587</v>
      </c>
      <c r="N19" s="77"/>
      <c r="O19" s="56"/>
      <c r="P19" s="77"/>
      <c r="Q19" s="77"/>
      <c r="R19" s="56"/>
      <c r="S19" s="77"/>
      <c r="T19" s="77"/>
      <c r="U19" s="56"/>
      <c r="V19" s="77"/>
      <c r="W19" s="77"/>
      <c r="X19" s="56"/>
    </row>
    <row r="20" spans="1:24" ht="14.25" customHeight="1">
      <c r="A20" s="38" t="s">
        <v>143</v>
      </c>
      <c r="B20" s="96">
        <f t="shared" si="2"/>
        <v>141418</v>
      </c>
      <c r="C20" s="96">
        <f t="shared" si="3"/>
        <v>141475</v>
      </c>
      <c r="D20" s="39">
        <f t="shared" si="4"/>
        <v>99.95971019614773</v>
      </c>
      <c r="E20" s="413">
        <v>49</v>
      </c>
      <c r="F20" s="413">
        <v>232</v>
      </c>
      <c r="G20" s="285">
        <f t="shared" si="5"/>
        <v>21.120689655172416</v>
      </c>
      <c r="H20" s="355">
        <v>11443</v>
      </c>
      <c r="I20" s="355">
        <v>11226</v>
      </c>
      <c r="J20" s="39">
        <f t="shared" si="0"/>
        <v>101.9330126492072</v>
      </c>
      <c r="K20" s="355">
        <v>129926</v>
      </c>
      <c r="L20" s="355">
        <v>130017</v>
      </c>
      <c r="M20" s="39">
        <f t="shared" si="1"/>
        <v>99.93000915264926</v>
      </c>
      <c r="N20" s="77"/>
      <c r="O20" s="56"/>
      <c r="P20" s="77"/>
      <c r="Q20" s="77"/>
      <c r="R20" s="56"/>
      <c r="S20" s="77"/>
      <c r="T20" s="77"/>
      <c r="U20" s="56"/>
      <c r="V20" s="77"/>
      <c r="W20" s="77"/>
      <c r="X20" s="56"/>
    </row>
    <row r="21" spans="1:24" ht="14.25" customHeight="1">
      <c r="A21" s="38" t="s">
        <v>144</v>
      </c>
      <c r="B21" s="96">
        <f t="shared" si="2"/>
        <v>1220470</v>
      </c>
      <c r="C21" s="96">
        <f t="shared" si="3"/>
        <v>1219079</v>
      </c>
      <c r="D21" s="39">
        <f t="shared" si="4"/>
        <v>100.11410253150123</v>
      </c>
      <c r="E21" s="413">
        <v>39601</v>
      </c>
      <c r="F21" s="413">
        <v>22582</v>
      </c>
      <c r="G21" s="285">
        <f t="shared" si="5"/>
        <v>175.3653352227438</v>
      </c>
      <c r="H21" s="355">
        <v>71282</v>
      </c>
      <c r="I21" s="355">
        <v>66830</v>
      </c>
      <c r="J21" s="39">
        <f t="shared" si="0"/>
        <v>106.66167888672753</v>
      </c>
      <c r="K21" s="355">
        <v>1109587</v>
      </c>
      <c r="L21" s="355">
        <v>1129667</v>
      </c>
      <c r="M21" s="39">
        <f t="shared" si="1"/>
        <v>98.22248503320004</v>
      </c>
      <c r="N21" s="77"/>
      <c r="O21" s="56"/>
      <c r="P21" s="77"/>
      <c r="Q21" s="77"/>
      <c r="R21" s="56"/>
      <c r="S21" s="77"/>
      <c r="T21" s="77"/>
      <c r="U21" s="56"/>
      <c r="V21" s="77"/>
      <c r="W21" s="77"/>
      <c r="X21" s="56"/>
    </row>
    <row r="22" spans="1:24" ht="14.25" customHeight="1">
      <c r="A22" s="152" t="s">
        <v>106</v>
      </c>
      <c r="B22" s="96">
        <f>E22+H22+K22</f>
        <v>94590</v>
      </c>
      <c r="C22" s="96">
        <f>I22+L22</f>
        <v>94218</v>
      </c>
      <c r="D22" s="39">
        <f t="shared" si="4"/>
        <v>100.39482901356429</v>
      </c>
      <c r="E22" s="413">
        <v>214</v>
      </c>
      <c r="F22" s="414" t="s">
        <v>86</v>
      </c>
      <c r="G22" s="285" t="s">
        <v>86</v>
      </c>
      <c r="H22" s="355">
        <v>51519</v>
      </c>
      <c r="I22" s="355">
        <v>51420</v>
      </c>
      <c r="J22" s="39">
        <f t="shared" si="0"/>
        <v>100.19253208868143</v>
      </c>
      <c r="K22" s="355">
        <v>42857</v>
      </c>
      <c r="L22" s="355">
        <v>42798</v>
      </c>
      <c r="M22" s="39">
        <f t="shared" si="1"/>
        <v>100.13785690920136</v>
      </c>
      <c r="N22" s="77"/>
      <c r="O22" s="56"/>
      <c r="P22" s="57"/>
      <c r="Q22" s="77"/>
      <c r="R22" s="57"/>
      <c r="S22" s="77"/>
      <c r="T22" s="77"/>
      <c r="U22" s="56"/>
      <c r="V22" s="77"/>
      <c r="W22" s="77"/>
      <c r="X22" s="56"/>
    </row>
    <row r="23" spans="1:24" ht="14.25" customHeight="1">
      <c r="A23" s="38" t="s">
        <v>145</v>
      </c>
      <c r="B23" s="96">
        <f>H23+K23</f>
        <v>230692</v>
      </c>
      <c r="C23" s="96">
        <f>F23+I23+L23</f>
        <v>226660</v>
      </c>
      <c r="D23" s="39">
        <f t="shared" si="4"/>
        <v>101.77887584928969</v>
      </c>
      <c r="E23" s="414" t="s">
        <v>86</v>
      </c>
      <c r="F23" s="413">
        <v>45</v>
      </c>
      <c r="G23" s="285" t="s">
        <v>86</v>
      </c>
      <c r="H23" s="355">
        <v>80732</v>
      </c>
      <c r="I23" s="355">
        <v>79306</v>
      </c>
      <c r="J23" s="39">
        <f t="shared" si="0"/>
        <v>101.79809850452678</v>
      </c>
      <c r="K23" s="355">
        <v>149960</v>
      </c>
      <c r="L23" s="355">
        <v>147309</v>
      </c>
      <c r="M23" s="39">
        <f t="shared" si="1"/>
        <v>101.79961848902647</v>
      </c>
      <c r="N23" s="77"/>
      <c r="O23" s="56"/>
      <c r="P23" s="77"/>
      <c r="Q23" s="57"/>
      <c r="R23" s="57"/>
      <c r="S23" s="77"/>
      <c r="T23" s="77"/>
      <c r="U23" s="56"/>
      <c r="V23" s="77"/>
      <c r="W23" s="77"/>
      <c r="X23" s="56"/>
    </row>
    <row r="24" spans="1:24" ht="12.75">
      <c r="A24" s="38" t="s">
        <v>146</v>
      </c>
      <c r="B24" s="96">
        <f>K24</f>
        <v>147</v>
      </c>
      <c r="C24" s="96">
        <f>L24</f>
        <v>171</v>
      </c>
      <c r="D24" s="39">
        <f t="shared" si="4"/>
        <v>85.96491228070175</v>
      </c>
      <c r="E24" s="414" t="s">
        <v>86</v>
      </c>
      <c r="F24" s="414" t="s">
        <v>86</v>
      </c>
      <c r="G24" s="39" t="s">
        <v>86</v>
      </c>
      <c r="H24" s="80" t="s">
        <v>86</v>
      </c>
      <c r="I24" s="80" t="s">
        <v>86</v>
      </c>
      <c r="J24" s="39" t="s">
        <v>86</v>
      </c>
      <c r="K24" s="355">
        <v>147</v>
      </c>
      <c r="L24" s="355">
        <v>171</v>
      </c>
      <c r="M24" s="39">
        <f t="shared" si="1"/>
        <v>85.96491228070175</v>
      </c>
      <c r="N24" s="77"/>
      <c r="O24" s="56"/>
      <c r="P24" s="57"/>
      <c r="Q24" s="57"/>
      <c r="R24" s="57"/>
      <c r="S24" s="57"/>
      <c r="T24" s="77"/>
      <c r="U24" s="57"/>
      <c r="V24" s="77"/>
      <c r="W24" s="77"/>
      <c r="X24" s="56"/>
    </row>
    <row r="25" spans="1:24" ht="12.75">
      <c r="A25" s="38" t="s">
        <v>147</v>
      </c>
      <c r="B25" s="96">
        <f>K25</f>
        <v>10</v>
      </c>
      <c r="C25" s="96">
        <f>L25</f>
        <v>111</v>
      </c>
      <c r="D25" s="39">
        <f t="shared" si="4"/>
        <v>9.009009009009008</v>
      </c>
      <c r="E25" s="414" t="s">
        <v>86</v>
      </c>
      <c r="F25" s="414" t="s">
        <v>86</v>
      </c>
      <c r="G25" s="39" t="s">
        <v>86</v>
      </c>
      <c r="H25" s="80" t="s">
        <v>86</v>
      </c>
      <c r="I25" s="80" t="s">
        <v>86</v>
      </c>
      <c r="J25" s="280" t="s">
        <v>86</v>
      </c>
      <c r="K25" s="355">
        <v>10</v>
      </c>
      <c r="L25" s="355">
        <v>111</v>
      </c>
      <c r="M25" s="39">
        <f t="shared" si="1"/>
        <v>9.009009009009008</v>
      </c>
      <c r="N25" s="77"/>
      <c r="O25" s="56"/>
      <c r="P25" s="57"/>
      <c r="Q25" s="57"/>
      <c r="R25" s="57"/>
      <c r="S25" s="57"/>
      <c r="T25" s="57"/>
      <c r="U25" s="57"/>
      <c r="V25" s="77"/>
      <c r="W25" s="77"/>
      <c r="X25" s="56"/>
    </row>
    <row r="26" spans="1:24" ht="12.75">
      <c r="A26" s="41" t="s">
        <v>148</v>
      </c>
      <c r="B26" s="299">
        <f>H26+K26</f>
        <v>15368</v>
      </c>
      <c r="C26" s="299">
        <f>I26+L26</f>
        <v>16369</v>
      </c>
      <c r="D26" s="43">
        <f t="shared" si="4"/>
        <v>93.88478221027552</v>
      </c>
      <c r="E26" s="414" t="s">
        <v>86</v>
      </c>
      <c r="F26" s="414" t="s">
        <v>86</v>
      </c>
      <c r="G26" s="43" t="s">
        <v>86</v>
      </c>
      <c r="H26" s="147">
        <v>1298</v>
      </c>
      <c r="I26" s="147">
        <v>1295</v>
      </c>
      <c r="J26" s="43">
        <f>H26/I26%</f>
        <v>100.23166023166024</v>
      </c>
      <c r="K26" s="147">
        <v>14070</v>
      </c>
      <c r="L26" s="147">
        <v>15074</v>
      </c>
      <c r="M26" s="43">
        <f t="shared" si="1"/>
        <v>93.3395250099509</v>
      </c>
      <c r="N26" s="77"/>
      <c r="O26" s="56"/>
      <c r="P26" s="57"/>
      <c r="Q26" s="57"/>
      <c r="R26" s="57"/>
      <c r="S26" s="77"/>
      <c r="T26" s="77"/>
      <c r="U26" s="56"/>
      <c r="V26" s="77"/>
      <c r="W26" s="77"/>
      <c r="X26" s="56"/>
    </row>
    <row r="27" spans="1:13" ht="12.75">
      <c r="A27" s="191"/>
      <c r="B27" s="76"/>
      <c r="C27" s="76"/>
      <c r="D27" s="76"/>
      <c r="E27" s="312"/>
      <c r="F27" s="312"/>
      <c r="G27" s="76"/>
      <c r="H27" s="76"/>
      <c r="I27" s="76"/>
      <c r="J27" s="76"/>
      <c r="K27" s="76"/>
      <c r="L27" s="76"/>
      <c r="M27" s="76"/>
    </row>
    <row r="28" ht="18.75" customHeight="1"/>
    <row r="29" spans="2:13" ht="12.75"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</row>
    <row r="30" spans="2:13" ht="12.75"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</row>
    <row r="31" spans="2:13" ht="12.75"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</row>
  </sheetData>
  <sheetProtection/>
  <mergeCells count="7">
    <mergeCell ref="A1:M1"/>
    <mergeCell ref="A3:A5"/>
    <mergeCell ref="B3:D4"/>
    <mergeCell ref="E3:M3"/>
    <mergeCell ref="E4:G4"/>
    <mergeCell ref="H4:J4"/>
    <mergeCell ref="K4:M4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14</oddFooter>
  </headerFooter>
  <ignoredErrors>
    <ignoredError sqref="J6 G6 C22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Z48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21.75390625" style="180" customWidth="1"/>
    <col min="2" max="2" width="9.75390625" style="180" customWidth="1"/>
    <col min="3" max="3" width="9.625" style="180" customWidth="1"/>
    <col min="4" max="6" width="8.875" style="180" customWidth="1"/>
    <col min="7" max="7" width="10.125" style="180" customWidth="1"/>
    <col min="8" max="8" width="9.875" style="180" customWidth="1"/>
    <col min="9" max="9" width="9.75390625" style="180" customWidth="1"/>
    <col min="10" max="10" width="10.625" style="180" customWidth="1"/>
    <col min="11" max="12" width="9.75390625" style="180" customWidth="1"/>
    <col min="13" max="13" width="8.75390625" style="180" customWidth="1"/>
    <col min="14" max="16384" width="9.125" style="180" customWidth="1"/>
  </cols>
  <sheetData>
    <row r="1" spans="1:13" ht="29.25" customHeight="1">
      <c r="A1" s="456" t="s">
        <v>233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</row>
    <row r="2" spans="1:13" ht="12.75">
      <c r="A2" s="371" t="s">
        <v>210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67" t="s">
        <v>70</v>
      </c>
    </row>
    <row r="3" spans="1:13" ht="13.5" customHeight="1">
      <c r="A3" s="457"/>
      <c r="B3" s="460" t="s">
        <v>108</v>
      </c>
      <c r="C3" s="460"/>
      <c r="D3" s="460"/>
      <c r="E3" s="461" t="s">
        <v>112</v>
      </c>
      <c r="F3" s="462"/>
      <c r="G3" s="463"/>
      <c r="H3" s="463"/>
      <c r="I3" s="463"/>
      <c r="J3" s="463"/>
      <c r="K3" s="463"/>
      <c r="L3" s="463"/>
      <c r="M3" s="463"/>
    </row>
    <row r="4" spans="1:13" ht="24" customHeight="1">
      <c r="A4" s="458"/>
      <c r="B4" s="460"/>
      <c r="C4" s="460"/>
      <c r="D4" s="460"/>
      <c r="E4" s="460" t="s">
        <v>110</v>
      </c>
      <c r="F4" s="460"/>
      <c r="G4" s="460"/>
      <c r="H4" s="460" t="s">
        <v>111</v>
      </c>
      <c r="I4" s="460"/>
      <c r="J4" s="460"/>
      <c r="K4" s="460" t="s">
        <v>113</v>
      </c>
      <c r="L4" s="460"/>
      <c r="M4" s="464"/>
    </row>
    <row r="5" spans="1:14" ht="42.75" customHeight="1">
      <c r="A5" s="459"/>
      <c r="B5" s="368" t="s">
        <v>183</v>
      </c>
      <c r="C5" s="368" t="s">
        <v>109</v>
      </c>
      <c r="D5" s="368" t="s">
        <v>184</v>
      </c>
      <c r="E5" s="368" t="s">
        <v>183</v>
      </c>
      <c r="F5" s="368" t="s">
        <v>109</v>
      </c>
      <c r="G5" s="368" t="s">
        <v>184</v>
      </c>
      <c r="H5" s="368" t="s">
        <v>183</v>
      </c>
      <c r="I5" s="368" t="s">
        <v>109</v>
      </c>
      <c r="J5" s="368" t="s">
        <v>184</v>
      </c>
      <c r="K5" s="368" t="s">
        <v>183</v>
      </c>
      <c r="L5" s="368" t="s">
        <v>109</v>
      </c>
      <c r="M5" s="369" t="s">
        <v>184</v>
      </c>
      <c r="N5" s="372"/>
    </row>
    <row r="6" spans="1:25" ht="12.75">
      <c r="A6" s="36" t="s">
        <v>131</v>
      </c>
      <c r="B6" s="373">
        <f>E6+H6+K6</f>
        <v>41709.29999999999</v>
      </c>
      <c r="C6" s="373">
        <f>F6+I6+L6</f>
        <v>40581.100000000006</v>
      </c>
      <c r="D6" s="374">
        <f>B6/C6*100</f>
        <v>102.7801119240237</v>
      </c>
      <c r="E6" s="373">
        <f>SUM(E7:E26)</f>
        <v>1668.6000000000001</v>
      </c>
      <c r="F6" s="373">
        <f>SUM(F7:F26)</f>
        <v>1777.6999999999998</v>
      </c>
      <c r="G6" s="374">
        <f>E6/F6*100</f>
        <v>93.8628564999719</v>
      </c>
      <c r="H6" s="373">
        <f>SUM(H7:H26)</f>
        <v>17759.499999999996</v>
      </c>
      <c r="I6" s="373">
        <f>SUM(I7:I26)</f>
        <v>16753.600000000002</v>
      </c>
      <c r="J6" s="374">
        <f>H6/I6*100</f>
        <v>106.0040827046127</v>
      </c>
      <c r="K6" s="373">
        <f>SUM(K7:K26)</f>
        <v>22281.199999999997</v>
      </c>
      <c r="L6" s="373">
        <f>SUM(L7:L26)</f>
        <v>22049.800000000003</v>
      </c>
      <c r="M6" s="374">
        <f>K6/L6*100</f>
        <v>101.04944262532992</v>
      </c>
      <c r="N6" s="375"/>
      <c r="O6" s="376"/>
      <c r="P6" s="376"/>
      <c r="Q6" s="376"/>
      <c r="R6" s="376"/>
      <c r="S6" s="376"/>
      <c r="T6" s="376"/>
      <c r="U6" s="376"/>
      <c r="V6" s="376"/>
      <c r="W6" s="376"/>
      <c r="X6" s="376"/>
      <c r="Y6" s="376"/>
    </row>
    <row r="7" spans="1:25" ht="12.75">
      <c r="A7" s="152" t="s">
        <v>104</v>
      </c>
      <c r="B7" s="373">
        <f aca="true" t="shared" si="0" ref="B7:C22">E7+H7+K7</f>
        <v>2403.2</v>
      </c>
      <c r="C7" s="373">
        <f t="shared" si="0"/>
        <v>2313.8</v>
      </c>
      <c r="D7" s="374">
        <f aca="true" t="shared" si="1" ref="D7:D23">B7/C7*100</f>
        <v>103.86377387846831</v>
      </c>
      <c r="E7" s="416">
        <v>14.8</v>
      </c>
      <c r="F7" s="416">
        <v>50.8</v>
      </c>
      <c r="G7" s="374">
        <f aca="true" t="shared" si="2" ref="G7:G22">E7/F7*100</f>
        <v>29.13385826771654</v>
      </c>
      <c r="H7" s="150">
        <v>1377.5</v>
      </c>
      <c r="I7" s="150">
        <v>1311</v>
      </c>
      <c r="J7" s="374">
        <f aca="true" t="shared" si="3" ref="J7:J23">H7/I7*100</f>
        <v>105.07246376811594</v>
      </c>
      <c r="K7" s="150">
        <v>1010.9</v>
      </c>
      <c r="L7" s="150">
        <v>952</v>
      </c>
      <c r="M7" s="374">
        <f aca="true" t="shared" si="4" ref="M7:M23">K7/L7*100</f>
        <v>106.18697478991596</v>
      </c>
      <c r="N7" s="375"/>
      <c r="O7" s="376"/>
      <c r="P7" s="376"/>
      <c r="Q7" s="376"/>
      <c r="R7" s="376"/>
      <c r="S7" s="376"/>
      <c r="T7" s="376"/>
      <c r="U7" s="376"/>
      <c r="V7" s="376"/>
      <c r="W7" s="376"/>
      <c r="X7" s="376"/>
      <c r="Y7" s="376"/>
    </row>
    <row r="8" spans="1:25" ht="12.75">
      <c r="A8" s="38" t="s">
        <v>132</v>
      </c>
      <c r="B8" s="373">
        <f t="shared" si="0"/>
        <v>1084.8</v>
      </c>
      <c r="C8" s="373">
        <f t="shared" si="0"/>
        <v>1073.6</v>
      </c>
      <c r="D8" s="374">
        <f t="shared" si="1"/>
        <v>101.04321907600597</v>
      </c>
      <c r="E8" s="416">
        <v>56.1</v>
      </c>
      <c r="F8" s="416">
        <v>65.3</v>
      </c>
      <c r="G8" s="374">
        <f t="shared" si="2"/>
        <v>85.91117917304749</v>
      </c>
      <c r="H8" s="150">
        <v>157</v>
      </c>
      <c r="I8" s="150">
        <v>153.3</v>
      </c>
      <c r="J8" s="374">
        <f t="shared" si="3"/>
        <v>102.4135681669928</v>
      </c>
      <c r="K8" s="150">
        <v>871.7</v>
      </c>
      <c r="L8" s="150">
        <v>855</v>
      </c>
      <c r="M8" s="374">
        <f t="shared" si="4"/>
        <v>101.95321637426902</v>
      </c>
      <c r="N8" s="375"/>
      <c r="O8" s="376"/>
      <c r="P8" s="376"/>
      <c r="Q8" s="376"/>
      <c r="R8" s="376"/>
      <c r="S8" s="376"/>
      <c r="T8" s="376"/>
      <c r="U8" s="376"/>
      <c r="V8" s="376"/>
      <c r="W8" s="376"/>
      <c r="X8" s="376"/>
      <c r="Y8" s="376"/>
    </row>
    <row r="9" spans="1:25" ht="12.75">
      <c r="A9" s="38" t="s">
        <v>133</v>
      </c>
      <c r="B9" s="373">
        <f t="shared" si="0"/>
        <v>3095.4</v>
      </c>
      <c r="C9" s="373">
        <f t="shared" si="0"/>
        <v>3051.7</v>
      </c>
      <c r="D9" s="374">
        <f t="shared" si="1"/>
        <v>101.43198872759447</v>
      </c>
      <c r="E9" s="416">
        <v>150</v>
      </c>
      <c r="F9" s="416">
        <v>167.6</v>
      </c>
      <c r="G9" s="374">
        <f t="shared" si="2"/>
        <v>89.49880668257757</v>
      </c>
      <c r="H9" s="150">
        <v>1461.5</v>
      </c>
      <c r="I9" s="150">
        <v>1442</v>
      </c>
      <c r="J9" s="374">
        <f t="shared" si="3"/>
        <v>101.35228848821083</v>
      </c>
      <c r="K9" s="150">
        <v>1483.9</v>
      </c>
      <c r="L9" s="150">
        <v>1442.1</v>
      </c>
      <c r="M9" s="374">
        <f t="shared" si="4"/>
        <v>102.89855072463769</v>
      </c>
      <c r="N9" s="375"/>
      <c r="O9" s="376"/>
      <c r="P9" s="376"/>
      <c r="Q9" s="376"/>
      <c r="R9" s="376"/>
      <c r="S9" s="376"/>
      <c r="T9" s="376"/>
      <c r="U9" s="376"/>
      <c r="V9" s="376"/>
      <c r="W9" s="376"/>
      <c r="X9" s="376"/>
      <c r="Y9" s="376"/>
    </row>
    <row r="10" spans="1:25" ht="12.75">
      <c r="A10" s="38" t="s">
        <v>134</v>
      </c>
      <c r="B10" s="373">
        <f t="shared" si="0"/>
        <v>6050.1</v>
      </c>
      <c r="C10" s="373">
        <f t="shared" si="0"/>
        <v>5423</v>
      </c>
      <c r="D10" s="374">
        <f t="shared" si="1"/>
        <v>111.56371012354786</v>
      </c>
      <c r="E10" s="416">
        <v>131.8</v>
      </c>
      <c r="F10" s="416">
        <v>130.5</v>
      </c>
      <c r="G10" s="374">
        <f t="shared" si="2"/>
        <v>100.99616858237547</v>
      </c>
      <c r="H10" s="150">
        <v>3791.3</v>
      </c>
      <c r="I10" s="150">
        <v>3463.9</v>
      </c>
      <c r="J10" s="374">
        <f t="shared" si="3"/>
        <v>109.45177401195185</v>
      </c>
      <c r="K10" s="150">
        <v>2127</v>
      </c>
      <c r="L10" s="150">
        <v>1828.6</v>
      </c>
      <c r="M10" s="374">
        <f t="shared" si="4"/>
        <v>116.31849502351525</v>
      </c>
      <c r="N10" s="375"/>
      <c r="O10" s="376"/>
      <c r="P10" s="376"/>
      <c r="Q10" s="376"/>
      <c r="R10" s="376"/>
      <c r="S10" s="376"/>
      <c r="T10" s="376"/>
      <c r="U10" s="376"/>
      <c r="V10" s="376"/>
      <c r="W10" s="376"/>
      <c r="X10" s="376"/>
      <c r="Y10" s="376"/>
    </row>
    <row r="11" spans="1:25" ht="12.75">
      <c r="A11" s="38" t="s">
        <v>135</v>
      </c>
      <c r="B11" s="373">
        <f t="shared" si="0"/>
        <v>809</v>
      </c>
      <c r="C11" s="373">
        <f t="shared" si="0"/>
        <v>822.0999999999999</v>
      </c>
      <c r="D11" s="374">
        <f t="shared" si="1"/>
        <v>98.40651988809148</v>
      </c>
      <c r="E11" s="416">
        <v>27.2</v>
      </c>
      <c r="F11" s="416">
        <v>43.9</v>
      </c>
      <c r="G11" s="374">
        <f t="shared" si="2"/>
        <v>61.958997722095674</v>
      </c>
      <c r="H11" s="150">
        <v>393.8</v>
      </c>
      <c r="I11" s="150">
        <v>392</v>
      </c>
      <c r="J11" s="374">
        <f t="shared" si="3"/>
        <v>100.4591836734694</v>
      </c>
      <c r="K11" s="150">
        <v>388</v>
      </c>
      <c r="L11" s="150">
        <v>386.2</v>
      </c>
      <c r="M11" s="374">
        <f t="shared" si="4"/>
        <v>100.46607975142415</v>
      </c>
      <c r="N11" s="375"/>
      <c r="O11" s="376"/>
      <c r="P11" s="376"/>
      <c r="Q11" s="376"/>
      <c r="R11" s="376"/>
      <c r="S11" s="376"/>
      <c r="T11" s="376"/>
      <c r="U11" s="376"/>
      <c r="V11" s="376"/>
      <c r="W11" s="376"/>
      <c r="X11" s="376"/>
      <c r="Y11" s="376"/>
    </row>
    <row r="12" spans="1:25" ht="12.75">
      <c r="A12" s="38" t="s">
        <v>136</v>
      </c>
      <c r="B12" s="373">
        <f t="shared" si="0"/>
        <v>2167.1</v>
      </c>
      <c r="C12" s="373">
        <f t="shared" si="0"/>
        <v>2115.8</v>
      </c>
      <c r="D12" s="374">
        <f t="shared" si="1"/>
        <v>102.4246148029114</v>
      </c>
      <c r="E12" s="416">
        <v>77.3</v>
      </c>
      <c r="F12" s="416">
        <v>72.1</v>
      </c>
      <c r="G12" s="374">
        <f t="shared" si="2"/>
        <v>107.2122052704577</v>
      </c>
      <c r="H12" s="150">
        <v>1085.4</v>
      </c>
      <c r="I12" s="150">
        <v>1054.4</v>
      </c>
      <c r="J12" s="374">
        <f t="shared" si="3"/>
        <v>102.94006069802732</v>
      </c>
      <c r="K12" s="150">
        <v>1004.4</v>
      </c>
      <c r="L12" s="150">
        <v>989.3</v>
      </c>
      <c r="M12" s="374">
        <f t="shared" si="4"/>
        <v>101.52633174972203</v>
      </c>
      <c r="N12" s="375"/>
      <c r="O12" s="376"/>
      <c r="P12" s="376"/>
      <c r="Q12" s="376"/>
      <c r="R12" s="376"/>
      <c r="S12" s="376"/>
      <c r="T12" s="376"/>
      <c r="U12" s="376"/>
      <c r="V12" s="376"/>
      <c r="W12" s="376"/>
      <c r="X12" s="376"/>
      <c r="Y12" s="376"/>
    </row>
    <row r="13" spans="1:25" ht="12.75">
      <c r="A13" s="38" t="s">
        <v>137</v>
      </c>
      <c r="B13" s="373">
        <f t="shared" si="0"/>
        <v>6118.3</v>
      </c>
      <c r="C13" s="373">
        <f t="shared" si="0"/>
        <v>6078.1</v>
      </c>
      <c r="D13" s="374">
        <f t="shared" si="1"/>
        <v>100.66139089518104</v>
      </c>
      <c r="E13" s="416">
        <v>171.3</v>
      </c>
      <c r="F13" s="416">
        <v>233.9</v>
      </c>
      <c r="G13" s="374">
        <f t="shared" si="2"/>
        <v>73.23642582300128</v>
      </c>
      <c r="H13" s="150">
        <v>2353.5</v>
      </c>
      <c r="I13" s="150">
        <v>2308.3</v>
      </c>
      <c r="J13" s="374">
        <f t="shared" si="3"/>
        <v>101.95815102023134</v>
      </c>
      <c r="K13" s="150">
        <v>3593.5</v>
      </c>
      <c r="L13" s="150">
        <v>3535.9</v>
      </c>
      <c r="M13" s="374">
        <f t="shared" si="4"/>
        <v>101.62900534517378</v>
      </c>
      <c r="N13" s="375"/>
      <c r="O13" s="376"/>
      <c r="P13" s="376"/>
      <c r="Q13" s="376"/>
      <c r="R13" s="376"/>
      <c r="S13" s="376"/>
      <c r="T13" s="376"/>
      <c r="U13" s="376"/>
      <c r="V13" s="376"/>
      <c r="W13" s="376"/>
      <c r="X13" s="376"/>
      <c r="Y13" s="376"/>
    </row>
    <row r="14" spans="1:25" ht="12.75">
      <c r="A14" s="38" t="s">
        <v>105</v>
      </c>
      <c r="B14" s="373">
        <f t="shared" si="0"/>
        <v>4035.5</v>
      </c>
      <c r="C14" s="373">
        <f t="shared" si="0"/>
        <v>3981.7</v>
      </c>
      <c r="D14" s="374">
        <f t="shared" si="1"/>
        <v>101.35118165607655</v>
      </c>
      <c r="E14" s="416">
        <v>273.7</v>
      </c>
      <c r="F14" s="416">
        <v>290</v>
      </c>
      <c r="G14" s="374">
        <f t="shared" si="2"/>
        <v>94.37931034482759</v>
      </c>
      <c r="H14" s="150">
        <v>1922.6</v>
      </c>
      <c r="I14" s="150">
        <v>1864.5</v>
      </c>
      <c r="J14" s="374">
        <f t="shared" si="3"/>
        <v>103.11611692142665</v>
      </c>
      <c r="K14" s="150">
        <v>1839.2</v>
      </c>
      <c r="L14" s="150">
        <v>1827.2</v>
      </c>
      <c r="M14" s="374">
        <f t="shared" si="4"/>
        <v>100.65674255691768</v>
      </c>
      <c r="N14" s="375"/>
      <c r="O14" s="376"/>
      <c r="P14" s="376"/>
      <c r="Q14" s="376"/>
      <c r="R14" s="376"/>
      <c r="S14" s="376"/>
      <c r="T14" s="376"/>
      <c r="U14" s="376"/>
      <c r="V14" s="376"/>
      <c r="W14" s="376"/>
      <c r="X14" s="376"/>
      <c r="Y14" s="376"/>
    </row>
    <row r="15" spans="1:25" ht="12.75">
      <c r="A15" s="38" t="s">
        <v>138</v>
      </c>
      <c r="B15" s="373">
        <f t="shared" si="0"/>
        <v>1391.1</v>
      </c>
      <c r="C15" s="373">
        <f t="shared" si="0"/>
        <v>1377.8</v>
      </c>
      <c r="D15" s="374">
        <f t="shared" si="1"/>
        <v>100.96530701117723</v>
      </c>
      <c r="E15" s="416">
        <v>54.5</v>
      </c>
      <c r="F15" s="416">
        <v>53.4</v>
      </c>
      <c r="G15" s="374">
        <f t="shared" si="2"/>
        <v>102.05992509363296</v>
      </c>
      <c r="H15" s="150">
        <v>676.1</v>
      </c>
      <c r="I15" s="150">
        <v>658.9</v>
      </c>
      <c r="J15" s="374">
        <f t="shared" si="3"/>
        <v>102.61041129154653</v>
      </c>
      <c r="K15" s="150">
        <v>660.5</v>
      </c>
      <c r="L15" s="150">
        <v>665.5</v>
      </c>
      <c r="M15" s="374">
        <f t="shared" si="4"/>
        <v>99.24868519909842</v>
      </c>
      <c r="N15" s="375"/>
      <c r="O15" s="376"/>
      <c r="P15" s="376"/>
      <c r="Q15" s="376"/>
      <c r="R15" s="376"/>
      <c r="S15" s="376"/>
      <c r="T15" s="376"/>
      <c r="U15" s="376"/>
      <c r="V15" s="376"/>
      <c r="W15" s="376"/>
      <c r="X15" s="376"/>
      <c r="Y15" s="376"/>
    </row>
    <row r="16" spans="1:25" ht="14.25" customHeight="1">
      <c r="A16" s="38" t="s">
        <v>139</v>
      </c>
      <c r="B16" s="373">
        <f t="shared" si="0"/>
        <v>560.5</v>
      </c>
      <c r="C16" s="373">
        <f t="shared" si="0"/>
        <v>542.1</v>
      </c>
      <c r="D16" s="374">
        <f t="shared" si="1"/>
        <v>103.39420771075447</v>
      </c>
      <c r="E16" s="416">
        <v>10.2</v>
      </c>
      <c r="F16" s="416">
        <v>10.2</v>
      </c>
      <c r="G16" s="374">
        <f t="shared" si="2"/>
        <v>100</v>
      </c>
      <c r="H16" s="150">
        <v>136.5</v>
      </c>
      <c r="I16" s="150">
        <v>129.9</v>
      </c>
      <c r="J16" s="374">
        <f t="shared" si="3"/>
        <v>105.08083140877598</v>
      </c>
      <c r="K16" s="150">
        <v>413.8</v>
      </c>
      <c r="L16" s="150">
        <v>402</v>
      </c>
      <c r="M16" s="374">
        <f t="shared" si="4"/>
        <v>102.93532338308458</v>
      </c>
      <c r="N16" s="375"/>
      <c r="O16" s="376"/>
      <c r="P16" s="376"/>
      <c r="Q16" s="376"/>
      <c r="R16" s="376"/>
      <c r="S16" s="376"/>
      <c r="T16" s="376"/>
      <c r="U16" s="376"/>
      <c r="V16" s="376"/>
      <c r="W16" s="376"/>
      <c r="X16" s="376"/>
      <c r="Y16" s="376"/>
    </row>
    <row r="17" spans="1:25" ht="14.25" customHeight="1">
      <c r="A17" s="38" t="s">
        <v>140</v>
      </c>
      <c r="B17" s="373">
        <f t="shared" si="0"/>
        <v>801.5999999999999</v>
      </c>
      <c r="C17" s="373">
        <f t="shared" si="0"/>
        <v>750.9</v>
      </c>
      <c r="D17" s="374">
        <f t="shared" si="1"/>
        <v>106.7518977227327</v>
      </c>
      <c r="E17" s="416">
        <v>8.7</v>
      </c>
      <c r="F17" s="416">
        <v>5.2</v>
      </c>
      <c r="G17" s="374">
        <f t="shared" si="2"/>
        <v>167.3076923076923</v>
      </c>
      <c r="H17" s="150">
        <v>283</v>
      </c>
      <c r="I17" s="150">
        <v>238.9</v>
      </c>
      <c r="J17" s="374">
        <f t="shared" si="3"/>
        <v>118.45960652992883</v>
      </c>
      <c r="K17" s="150">
        <v>509.9</v>
      </c>
      <c r="L17" s="150">
        <v>506.8</v>
      </c>
      <c r="M17" s="374">
        <f t="shared" si="4"/>
        <v>100.61168113654301</v>
      </c>
      <c r="N17" s="375"/>
      <c r="O17" s="376"/>
      <c r="P17" s="376"/>
      <c r="Q17" s="376"/>
      <c r="R17" s="376"/>
      <c r="S17" s="376"/>
      <c r="T17" s="376"/>
      <c r="U17" s="376"/>
      <c r="V17" s="376"/>
      <c r="W17" s="376"/>
      <c r="X17" s="376"/>
      <c r="Y17" s="376"/>
    </row>
    <row r="18" spans="1:25" s="182" customFormat="1" ht="12">
      <c r="A18" s="38" t="s">
        <v>141</v>
      </c>
      <c r="B18" s="373">
        <f t="shared" si="0"/>
        <v>629.0999999999999</v>
      </c>
      <c r="C18" s="373">
        <f t="shared" si="0"/>
        <v>631.3</v>
      </c>
      <c r="D18" s="374">
        <f t="shared" si="1"/>
        <v>99.65151275146522</v>
      </c>
      <c r="E18" s="416">
        <v>0.9</v>
      </c>
      <c r="F18" s="416">
        <v>3.1</v>
      </c>
      <c r="G18" s="374">
        <f t="shared" si="2"/>
        <v>29.03225806451613</v>
      </c>
      <c r="H18" s="150">
        <v>256.9</v>
      </c>
      <c r="I18" s="150">
        <v>256.9</v>
      </c>
      <c r="J18" s="374">
        <f t="shared" si="3"/>
        <v>100</v>
      </c>
      <c r="K18" s="150">
        <v>371.3</v>
      </c>
      <c r="L18" s="150">
        <v>371.3</v>
      </c>
      <c r="M18" s="374">
        <f t="shared" si="4"/>
        <v>100</v>
      </c>
      <c r="N18" s="375"/>
      <c r="O18" s="376"/>
      <c r="P18" s="376"/>
      <c r="Q18" s="376"/>
      <c r="R18" s="376"/>
      <c r="S18" s="376"/>
      <c r="T18" s="376"/>
      <c r="U18" s="376"/>
      <c r="V18" s="376"/>
      <c r="W18" s="376"/>
      <c r="X18" s="376"/>
      <c r="Y18" s="376"/>
    </row>
    <row r="19" spans="1:25" ht="14.25" customHeight="1">
      <c r="A19" s="38" t="s">
        <v>142</v>
      </c>
      <c r="B19" s="373">
        <f>E19+H19+K19</f>
        <v>1061.1999999999998</v>
      </c>
      <c r="C19" s="373">
        <f t="shared" si="0"/>
        <v>1028.1</v>
      </c>
      <c r="D19" s="374">
        <f t="shared" si="1"/>
        <v>103.2195311740103</v>
      </c>
      <c r="E19" s="416">
        <v>22.4</v>
      </c>
      <c r="F19" s="416">
        <v>14.6</v>
      </c>
      <c r="G19" s="374">
        <f t="shared" si="2"/>
        <v>153.42465753424656</v>
      </c>
      <c r="H19" s="150">
        <v>347.5</v>
      </c>
      <c r="I19" s="150">
        <v>337.4</v>
      </c>
      <c r="J19" s="374">
        <f t="shared" si="3"/>
        <v>102.99347954949616</v>
      </c>
      <c r="K19" s="150">
        <v>691.3</v>
      </c>
      <c r="L19" s="150">
        <v>676.1</v>
      </c>
      <c r="M19" s="374">
        <f t="shared" si="4"/>
        <v>102.24818813784941</v>
      </c>
      <c r="N19" s="375"/>
      <c r="O19" s="376"/>
      <c r="P19" s="376"/>
      <c r="Q19" s="376"/>
      <c r="R19" s="376"/>
      <c r="S19" s="376"/>
      <c r="T19" s="376"/>
      <c r="U19" s="376"/>
      <c r="V19" s="376"/>
      <c r="W19" s="376"/>
      <c r="X19" s="376"/>
      <c r="Y19" s="376"/>
    </row>
    <row r="20" spans="1:25" ht="14.25" customHeight="1">
      <c r="A20" s="38" t="s">
        <v>143</v>
      </c>
      <c r="B20" s="373">
        <f t="shared" si="0"/>
        <v>798.9</v>
      </c>
      <c r="C20" s="373">
        <f t="shared" si="0"/>
        <v>784.7</v>
      </c>
      <c r="D20" s="374">
        <f t="shared" si="1"/>
        <v>101.80960876768191</v>
      </c>
      <c r="E20" s="416">
        <v>9.6</v>
      </c>
      <c r="F20" s="416">
        <v>9.6</v>
      </c>
      <c r="G20" s="374">
        <f t="shared" si="2"/>
        <v>100</v>
      </c>
      <c r="H20" s="150">
        <v>72.5</v>
      </c>
      <c r="I20" s="150">
        <v>72.6</v>
      </c>
      <c r="J20" s="374">
        <f t="shared" si="3"/>
        <v>99.86225895316805</v>
      </c>
      <c r="K20" s="150">
        <v>716.8</v>
      </c>
      <c r="L20" s="150">
        <v>702.5</v>
      </c>
      <c r="M20" s="374">
        <f t="shared" si="4"/>
        <v>102.0355871886121</v>
      </c>
      <c r="N20" s="375"/>
      <c r="O20" s="376"/>
      <c r="P20" s="376"/>
      <c r="Q20" s="376"/>
      <c r="R20" s="376"/>
      <c r="S20" s="376"/>
      <c r="T20" s="376"/>
      <c r="U20" s="376"/>
      <c r="V20" s="376"/>
      <c r="W20" s="376"/>
      <c r="X20" s="376"/>
      <c r="Y20" s="376"/>
    </row>
    <row r="21" spans="1:25" ht="14.25" customHeight="1">
      <c r="A21" s="38" t="s">
        <v>144</v>
      </c>
      <c r="B21" s="373">
        <f>H21+K21+E21</f>
        <v>8625</v>
      </c>
      <c r="C21" s="373">
        <f t="shared" si="0"/>
        <v>8456.8</v>
      </c>
      <c r="D21" s="374">
        <f t="shared" si="1"/>
        <v>101.98893198372907</v>
      </c>
      <c r="E21" s="416">
        <v>643.8</v>
      </c>
      <c r="F21" s="416">
        <v>608.9</v>
      </c>
      <c r="G21" s="374">
        <f t="shared" si="2"/>
        <v>105.73164723271474</v>
      </c>
      <c r="H21" s="150">
        <v>2464.5</v>
      </c>
      <c r="I21" s="150">
        <v>2076.5</v>
      </c>
      <c r="J21" s="374">
        <f t="shared" si="3"/>
        <v>118.68528774379968</v>
      </c>
      <c r="K21" s="150">
        <v>5516.7</v>
      </c>
      <c r="L21" s="150">
        <v>5771.4</v>
      </c>
      <c r="M21" s="374">
        <f t="shared" si="4"/>
        <v>95.58685934088783</v>
      </c>
      <c r="N21" s="375"/>
      <c r="O21" s="376"/>
      <c r="P21" s="376"/>
      <c r="Q21" s="376"/>
      <c r="R21" s="376"/>
      <c r="S21" s="376"/>
      <c r="T21" s="376"/>
      <c r="U21" s="376"/>
      <c r="V21" s="376"/>
      <c r="W21" s="376"/>
      <c r="X21" s="376"/>
      <c r="Y21" s="376"/>
    </row>
    <row r="22" spans="1:25" ht="14.25" customHeight="1">
      <c r="A22" s="152" t="s">
        <v>106</v>
      </c>
      <c r="B22" s="373">
        <f>K22+E22+H22</f>
        <v>648.4000000000001</v>
      </c>
      <c r="C22" s="373">
        <f t="shared" si="0"/>
        <v>645.9</v>
      </c>
      <c r="D22" s="374">
        <f t="shared" si="1"/>
        <v>100.38705681994118</v>
      </c>
      <c r="E22" s="416">
        <v>16.3</v>
      </c>
      <c r="F22" s="416">
        <v>17</v>
      </c>
      <c r="G22" s="374">
        <f t="shared" si="2"/>
        <v>95.88235294117648</v>
      </c>
      <c r="H22" s="150">
        <v>456.1</v>
      </c>
      <c r="I22" s="150">
        <v>454.5</v>
      </c>
      <c r="J22" s="374">
        <f t="shared" si="3"/>
        <v>100.35203520352036</v>
      </c>
      <c r="K22" s="150">
        <v>176</v>
      </c>
      <c r="L22" s="150">
        <v>174.4</v>
      </c>
      <c r="M22" s="374">
        <f t="shared" si="4"/>
        <v>100.91743119266054</v>
      </c>
      <c r="N22" s="375"/>
      <c r="O22" s="376"/>
      <c r="P22" s="376"/>
      <c r="Q22" s="376"/>
      <c r="R22" s="376"/>
      <c r="S22" s="376"/>
      <c r="T22" s="376"/>
      <c r="U22" s="376"/>
      <c r="V22" s="376"/>
      <c r="W22" s="376"/>
      <c r="X22" s="376"/>
      <c r="Y22" s="376"/>
    </row>
    <row r="23" spans="1:25" ht="14.25" customHeight="1">
      <c r="A23" s="38" t="s">
        <v>145</v>
      </c>
      <c r="B23" s="373">
        <f>H23+K23</f>
        <v>1270.1</v>
      </c>
      <c r="C23" s="373">
        <f>F23+I23+L23</f>
        <v>1317.4</v>
      </c>
      <c r="D23" s="374">
        <f t="shared" si="1"/>
        <v>96.40959465614087</v>
      </c>
      <c r="E23" s="414" t="s">
        <v>86</v>
      </c>
      <c r="F23" s="416">
        <v>1.6</v>
      </c>
      <c r="G23" s="377" t="s">
        <v>86</v>
      </c>
      <c r="H23" s="150">
        <v>519.1</v>
      </c>
      <c r="I23" s="150">
        <v>533.9</v>
      </c>
      <c r="J23" s="377">
        <f t="shared" si="3"/>
        <v>97.22794530811014</v>
      </c>
      <c r="K23" s="150">
        <v>751</v>
      </c>
      <c r="L23" s="150">
        <v>781.9</v>
      </c>
      <c r="M23" s="374">
        <f t="shared" si="4"/>
        <v>96.04808799079166</v>
      </c>
      <c r="N23" s="375"/>
      <c r="O23" s="376"/>
      <c r="P23" s="376"/>
      <c r="Q23" s="376"/>
      <c r="R23" s="378"/>
      <c r="S23" s="378"/>
      <c r="T23" s="376"/>
      <c r="U23" s="376"/>
      <c r="V23" s="376"/>
      <c r="W23" s="376"/>
      <c r="X23" s="376"/>
      <c r="Y23" s="376"/>
    </row>
    <row r="24" spans="1:25" ht="12.75">
      <c r="A24" s="38" t="s">
        <v>146</v>
      </c>
      <c r="B24" s="373">
        <f>K24</f>
        <v>0.3</v>
      </c>
      <c r="C24" s="373">
        <f>L24</f>
        <v>0.5</v>
      </c>
      <c r="D24" s="374">
        <f>B24/C24*100</f>
        <v>60</v>
      </c>
      <c r="E24" s="414" t="s">
        <v>86</v>
      </c>
      <c r="F24" s="414" t="s">
        <v>86</v>
      </c>
      <c r="G24" s="377" t="s">
        <v>86</v>
      </c>
      <c r="H24" s="80" t="s">
        <v>86</v>
      </c>
      <c r="I24" s="80" t="s">
        <v>86</v>
      </c>
      <c r="J24" s="377" t="s">
        <v>86</v>
      </c>
      <c r="K24" s="150">
        <v>0.3</v>
      </c>
      <c r="L24" s="150">
        <v>0.5</v>
      </c>
      <c r="M24" s="374">
        <f>K24/L24*100</f>
        <v>60</v>
      </c>
      <c r="N24" s="76"/>
      <c r="O24" s="376"/>
      <c r="P24" s="376"/>
      <c r="Q24" s="378"/>
      <c r="R24" s="378"/>
      <c r="S24" s="378"/>
      <c r="T24" s="378"/>
      <c r="U24" s="376"/>
      <c r="V24" s="378"/>
      <c r="W24" s="376"/>
      <c r="X24" s="376"/>
      <c r="Y24" s="376"/>
    </row>
    <row r="25" spans="1:26" ht="12.75">
      <c r="A25" s="38" t="s">
        <v>147</v>
      </c>
      <c r="B25" s="281">
        <f>K25</f>
        <v>1</v>
      </c>
      <c r="C25" s="281">
        <f>L25</f>
        <v>1.1</v>
      </c>
      <c r="D25" s="377">
        <f>B25/C25*100</f>
        <v>90.9090909090909</v>
      </c>
      <c r="E25" s="414" t="s">
        <v>86</v>
      </c>
      <c r="F25" s="414" t="s">
        <v>86</v>
      </c>
      <c r="G25" s="377" t="s">
        <v>86</v>
      </c>
      <c r="H25" s="80" t="s">
        <v>86</v>
      </c>
      <c r="I25" s="80" t="s">
        <v>86</v>
      </c>
      <c r="J25" s="377" t="s">
        <v>86</v>
      </c>
      <c r="K25" s="150">
        <v>1</v>
      </c>
      <c r="L25" s="150">
        <v>1.1</v>
      </c>
      <c r="M25" s="377">
        <f>K25/L25*100</f>
        <v>90.9090909090909</v>
      </c>
      <c r="N25" s="372"/>
      <c r="O25" s="379"/>
      <c r="P25" s="379"/>
      <c r="Q25" s="380"/>
      <c r="R25" s="380"/>
      <c r="S25" s="380"/>
      <c r="T25" s="380"/>
      <c r="U25" s="380"/>
      <c r="V25" s="380"/>
      <c r="W25" s="379"/>
      <c r="X25" s="379"/>
      <c r="Y25" s="379"/>
      <c r="Z25" s="372"/>
    </row>
    <row r="26" spans="1:26" ht="12.75">
      <c r="A26" s="41" t="s">
        <v>148</v>
      </c>
      <c r="B26" s="282">
        <f>H26+K26</f>
        <v>158.7</v>
      </c>
      <c r="C26" s="282">
        <f>I26+L26</f>
        <v>184.7</v>
      </c>
      <c r="D26" s="49">
        <f>B26/C26*100</f>
        <v>85.9231185706551</v>
      </c>
      <c r="E26" s="414" t="s">
        <v>86</v>
      </c>
      <c r="F26" s="414" t="s">
        <v>86</v>
      </c>
      <c r="G26" s="49" t="s">
        <v>86</v>
      </c>
      <c r="H26" s="151">
        <v>4.7</v>
      </c>
      <c r="I26" s="151">
        <v>4.7</v>
      </c>
      <c r="J26" s="49">
        <f>H26/I26*100</f>
        <v>100</v>
      </c>
      <c r="K26" s="151">
        <v>154</v>
      </c>
      <c r="L26" s="151">
        <v>180</v>
      </c>
      <c r="M26" s="49">
        <f>K26/L26*100</f>
        <v>85.55555555555556</v>
      </c>
      <c r="N26" s="372"/>
      <c r="O26" s="379"/>
      <c r="P26" s="379"/>
      <c r="Q26" s="380"/>
      <c r="R26" s="380"/>
      <c r="S26" s="380"/>
      <c r="T26" s="379"/>
      <c r="U26" s="379"/>
      <c r="V26" s="379"/>
      <c r="W26" s="379"/>
      <c r="X26" s="379"/>
      <c r="Y26" s="379"/>
      <c r="Z26" s="372"/>
    </row>
    <row r="27" spans="2:26" ht="12.75">
      <c r="B27" s="373"/>
      <c r="C27" s="373"/>
      <c r="D27" s="374"/>
      <c r="E27" s="312"/>
      <c r="F27" s="312"/>
      <c r="G27" s="374"/>
      <c r="H27" s="172"/>
      <c r="I27" s="273"/>
      <c r="J27" s="374"/>
      <c r="K27" s="172"/>
      <c r="L27" s="273"/>
      <c r="M27" s="374"/>
      <c r="N27" s="372"/>
      <c r="O27" s="381"/>
      <c r="P27" s="381"/>
      <c r="Q27" s="381"/>
      <c r="R27" s="381"/>
      <c r="S27" s="381"/>
      <c r="T27" s="381"/>
      <c r="U27" s="381"/>
      <c r="V27" s="381"/>
      <c r="W27" s="381"/>
      <c r="X27" s="381"/>
      <c r="Y27" s="381"/>
      <c r="Z27" s="372"/>
    </row>
    <row r="28" spans="1:26" s="106" customFormat="1" ht="12.75">
      <c r="A28" s="382"/>
      <c r="E28" s="383"/>
      <c r="H28" s="383"/>
      <c r="K28" s="383"/>
      <c r="N28" s="234"/>
      <c r="O28" s="234"/>
      <c r="P28" s="234"/>
      <c r="Q28" s="234"/>
      <c r="R28" s="234"/>
      <c r="S28" s="234"/>
      <c r="T28" s="234"/>
      <c r="U28" s="234"/>
      <c r="V28" s="234"/>
      <c r="W28" s="234"/>
      <c r="X28" s="234"/>
      <c r="Y28" s="234"/>
      <c r="Z28" s="234"/>
    </row>
    <row r="29" spans="5:26" s="106" customFormat="1" ht="12.75">
      <c r="E29" s="383"/>
      <c r="H29" s="383"/>
      <c r="K29" s="383"/>
      <c r="N29" s="234"/>
      <c r="O29" s="234"/>
      <c r="P29" s="234"/>
      <c r="Q29" s="234"/>
      <c r="R29" s="234"/>
      <c r="S29" s="234"/>
      <c r="T29" s="234"/>
      <c r="U29" s="234"/>
      <c r="V29" s="234"/>
      <c r="W29" s="234"/>
      <c r="X29" s="234"/>
      <c r="Y29" s="234"/>
      <c r="Z29" s="234"/>
    </row>
    <row r="30" spans="1:26" ht="12.75">
      <c r="A30" s="235"/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372"/>
      <c r="O30" s="372"/>
      <c r="P30" s="372"/>
      <c r="Q30" s="372"/>
      <c r="R30" s="372"/>
      <c r="S30" s="372"/>
      <c r="T30" s="372"/>
      <c r="U30" s="372"/>
      <c r="V30" s="372"/>
      <c r="W30" s="372"/>
      <c r="X30" s="372"/>
      <c r="Y30" s="372"/>
      <c r="Z30" s="372"/>
    </row>
    <row r="31" spans="1:26" ht="12.75">
      <c r="A31" s="235"/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372"/>
      <c r="O31" s="372"/>
      <c r="P31" s="372"/>
      <c r="Q31" s="372"/>
      <c r="R31" s="372"/>
      <c r="S31" s="372"/>
      <c r="T31" s="372"/>
      <c r="U31" s="372"/>
      <c r="V31" s="372"/>
      <c r="W31" s="372"/>
      <c r="X31" s="372"/>
      <c r="Y31" s="372"/>
      <c r="Z31" s="372"/>
    </row>
    <row r="32" spans="1:26" ht="12.75">
      <c r="A32" s="235"/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372"/>
      <c r="O32" s="372"/>
      <c r="P32" s="372"/>
      <c r="Q32" s="372"/>
      <c r="R32" s="372"/>
      <c r="S32" s="372"/>
      <c r="T32" s="372"/>
      <c r="U32" s="372"/>
      <c r="V32" s="372"/>
      <c r="W32" s="372"/>
      <c r="X32" s="372"/>
      <c r="Y32" s="372"/>
      <c r="Z32" s="372"/>
    </row>
    <row r="33" spans="1:13" ht="12.75">
      <c r="A33" s="235"/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</row>
    <row r="34" spans="1:13" ht="12.75">
      <c r="A34" s="235"/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</row>
    <row r="35" spans="1:13" ht="12.75">
      <c r="A35" s="235"/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</row>
    <row r="36" spans="1:13" ht="12.75">
      <c r="A36" s="235"/>
      <c r="B36" s="172"/>
      <c r="C36" s="174"/>
      <c r="D36" s="172"/>
      <c r="E36" s="172"/>
      <c r="F36" s="174"/>
      <c r="G36" s="172"/>
      <c r="H36" s="172"/>
      <c r="I36" s="174"/>
      <c r="J36" s="172"/>
      <c r="K36" s="172"/>
      <c r="L36" s="174"/>
      <c r="M36" s="172"/>
    </row>
    <row r="37" spans="1:13" ht="12.75">
      <c r="A37" s="235"/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</row>
    <row r="38" spans="1:13" ht="12.75">
      <c r="A38" s="235"/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</row>
    <row r="39" spans="1:13" ht="12.75">
      <c r="A39" s="235"/>
      <c r="B39" s="172"/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</row>
    <row r="40" spans="1:13" ht="12.75">
      <c r="A40" s="235"/>
      <c r="B40" s="172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</row>
    <row r="41" spans="1:13" ht="12.75">
      <c r="A41" s="235"/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</row>
    <row r="42" spans="1:13" ht="12.75">
      <c r="A42" s="235"/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</row>
    <row r="43" spans="1:13" ht="12.75">
      <c r="A43" s="235"/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</row>
    <row r="44" spans="1:13" ht="12.75">
      <c r="A44" s="235"/>
      <c r="B44" s="172"/>
      <c r="C44" s="174"/>
      <c r="D44" s="172"/>
      <c r="E44" s="172"/>
      <c r="F44" s="174"/>
      <c r="G44" s="172"/>
      <c r="H44" s="172"/>
      <c r="I44" s="174"/>
      <c r="J44" s="172"/>
      <c r="K44" s="172"/>
      <c r="L44" s="174"/>
      <c r="M44" s="172"/>
    </row>
    <row r="45" spans="1:13" ht="12.75">
      <c r="A45" s="235"/>
      <c r="B45" s="172"/>
      <c r="C45" s="172"/>
      <c r="D45" s="172"/>
      <c r="E45" s="172"/>
      <c r="F45" s="172"/>
      <c r="G45" s="174"/>
      <c r="H45" s="172"/>
      <c r="I45" s="172"/>
      <c r="J45" s="172"/>
      <c r="K45" s="172"/>
      <c r="L45" s="172"/>
      <c r="M45" s="172"/>
    </row>
    <row r="46" spans="1:13" ht="12.75">
      <c r="A46" s="235"/>
      <c r="B46" s="172"/>
      <c r="C46" s="172"/>
      <c r="D46" s="172"/>
      <c r="E46" s="174"/>
      <c r="F46" s="174"/>
      <c r="G46" s="174"/>
      <c r="H46" s="174"/>
      <c r="I46" s="172"/>
      <c r="J46" s="174"/>
      <c r="K46" s="172"/>
      <c r="L46" s="172"/>
      <c r="M46" s="172"/>
    </row>
    <row r="47" spans="1:13" ht="12.75">
      <c r="A47" s="235"/>
      <c r="B47" s="172"/>
      <c r="C47" s="172"/>
      <c r="D47" s="172"/>
      <c r="E47" s="174"/>
      <c r="F47" s="174"/>
      <c r="G47" s="174"/>
      <c r="H47" s="174"/>
      <c r="I47" s="174"/>
      <c r="J47" s="174"/>
      <c r="K47" s="172"/>
      <c r="L47" s="172"/>
      <c r="M47" s="172"/>
    </row>
    <row r="48" spans="1:13" ht="12.75">
      <c r="A48" s="235"/>
      <c r="B48" s="172"/>
      <c r="C48" s="172"/>
      <c r="D48" s="172"/>
      <c r="E48" s="174"/>
      <c r="F48" s="174"/>
      <c r="G48" s="174"/>
      <c r="H48" s="172"/>
      <c r="I48" s="172"/>
      <c r="J48" s="172"/>
      <c r="K48" s="172"/>
      <c r="L48" s="172"/>
      <c r="M48" s="172"/>
    </row>
  </sheetData>
  <sheetProtection/>
  <mergeCells count="7">
    <mergeCell ref="A1:M1"/>
    <mergeCell ref="A3:A5"/>
    <mergeCell ref="B3:D4"/>
    <mergeCell ref="E3:M3"/>
    <mergeCell ref="E4:G4"/>
    <mergeCell ref="H4:J4"/>
    <mergeCell ref="K4:M4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15</oddFooter>
  </headerFooter>
  <ignoredErrors>
    <ignoredError sqref="G6 J6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L128"/>
  <sheetViews>
    <sheetView workbookViewId="0" topLeftCell="A1">
      <selection activeCell="A1" sqref="A1:F1"/>
    </sheetView>
  </sheetViews>
  <sheetFormatPr defaultColWidth="9.00390625" defaultRowHeight="12.75"/>
  <cols>
    <col min="1" max="1" width="20.75390625" style="82" customWidth="1"/>
    <col min="2" max="4" width="15.125" style="82" customWidth="1"/>
    <col min="5" max="5" width="15.375" style="82" customWidth="1"/>
    <col min="6" max="6" width="21.625" style="82" customWidth="1"/>
    <col min="7" max="16384" width="9.125" style="82" customWidth="1"/>
  </cols>
  <sheetData>
    <row r="1" spans="1:6" ht="15.75" customHeight="1">
      <c r="A1" s="470" t="s">
        <v>211</v>
      </c>
      <c r="B1" s="470"/>
      <c r="C1" s="470"/>
      <c r="D1" s="470"/>
      <c r="E1" s="470"/>
      <c r="F1" s="471"/>
    </row>
    <row r="2" spans="1:6" ht="15.75" customHeight="1">
      <c r="A2" s="470" t="s">
        <v>212</v>
      </c>
      <c r="B2" s="470"/>
      <c r="C2" s="470"/>
      <c r="D2" s="470"/>
      <c r="E2" s="470"/>
      <c r="F2" s="470"/>
    </row>
    <row r="3" spans="1:6" ht="12.75">
      <c r="A3" s="83"/>
      <c r="B3" s="84"/>
      <c r="C3" s="84"/>
      <c r="D3" s="84"/>
      <c r="E3" s="84"/>
      <c r="F3" s="85" t="s">
        <v>91</v>
      </c>
    </row>
    <row r="4" spans="1:6" ht="12.75" customHeight="1">
      <c r="A4" s="472"/>
      <c r="B4" s="473" t="s">
        <v>92</v>
      </c>
      <c r="C4" s="473"/>
      <c r="D4" s="473"/>
      <c r="E4" s="473"/>
      <c r="F4" s="474" t="s">
        <v>93</v>
      </c>
    </row>
    <row r="5" spans="1:6" ht="54.75" customHeight="1">
      <c r="A5" s="472"/>
      <c r="B5" s="86" t="s">
        <v>94</v>
      </c>
      <c r="C5" s="86" t="s">
        <v>95</v>
      </c>
      <c r="D5" s="86" t="s">
        <v>96</v>
      </c>
      <c r="E5" s="86" t="s">
        <v>97</v>
      </c>
      <c r="F5" s="474"/>
    </row>
    <row r="6" spans="1:12" ht="14.25" customHeight="1">
      <c r="A6" s="36" t="s">
        <v>131</v>
      </c>
      <c r="B6" s="417">
        <v>5695.56</v>
      </c>
      <c r="C6" s="417">
        <v>33573.82</v>
      </c>
      <c r="D6" s="417">
        <v>314665.21</v>
      </c>
      <c r="E6" s="417">
        <v>3700.75</v>
      </c>
      <c r="F6" s="417">
        <v>6994.93</v>
      </c>
      <c r="H6" s="228"/>
      <c r="I6" s="228"/>
      <c r="J6" s="228"/>
      <c r="K6" s="228"/>
      <c r="L6" s="228"/>
    </row>
    <row r="7" spans="1:12" ht="12.75">
      <c r="A7" s="300" t="s">
        <v>104</v>
      </c>
      <c r="B7" s="417">
        <v>54.4</v>
      </c>
      <c r="C7" s="417">
        <v>11.19</v>
      </c>
      <c r="D7" s="417">
        <v>14584.2</v>
      </c>
      <c r="E7" s="417">
        <v>440.6</v>
      </c>
      <c r="F7" s="417">
        <v>70.83</v>
      </c>
      <c r="H7" s="228"/>
      <c r="I7" s="230"/>
      <c r="J7" s="228"/>
      <c r="K7" s="228"/>
      <c r="L7" s="228"/>
    </row>
    <row r="8" spans="1:12" ht="12.75">
      <c r="A8" s="300" t="s">
        <v>132</v>
      </c>
      <c r="B8" s="417">
        <v>361.14</v>
      </c>
      <c r="C8" s="417">
        <v>2078.33</v>
      </c>
      <c r="D8" s="417">
        <v>71269.95</v>
      </c>
      <c r="E8" s="417" t="s">
        <v>86</v>
      </c>
      <c r="F8" s="417">
        <v>2454.54</v>
      </c>
      <c r="H8" s="228"/>
      <c r="I8" s="228"/>
      <c r="J8" s="228"/>
      <c r="K8" s="230"/>
      <c r="L8" s="228"/>
    </row>
    <row r="9" spans="1:12" ht="12.75">
      <c r="A9" s="300" t="s">
        <v>133</v>
      </c>
      <c r="B9" s="417" t="s">
        <v>86</v>
      </c>
      <c r="C9" s="417">
        <v>66.84</v>
      </c>
      <c r="D9" s="417">
        <v>14965.05</v>
      </c>
      <c r="E9" s="417">
        <v>41.25</v>
      </c>
      <c r="F9" s="417">
        <v>0.7</v>
      </c>
      <c r="H9" s="230"/>
      <c r="I9" s="228"/>
      <c r="J9" s="228"/>
      <c r="K9" s="230"/>
      <c r="L9" s="230"/>
    </row>
    <row r="10" spans="1:12" ht="12.75">
      <c r="A10" s="300" t="s">
        <v>134</v>
      </c>
      <c r="B10" s="417">
        <v>74.15</v>
      </c>
      <c r="C10" s="417">
        <v>106.55</v>
      </c>
      <c r="D10" s="417">
        <v>66042.78</v>
      </c>
      <c r="E10" s="417">
        <v>1440.67</v>
      </c>
      <c r="F10" s="417">
        <v>2338.36</v>
      </c>
      <c r="H10" s="230"/>
      <c r="I10" s="228"/>
      <c r="J10" s="228"/>
      <c r="K10" s="228"/>
      <c r="L10" s="228"/>
    </row>
    <row r="11" spans="1:12" ht="12.75">
      <c r="A11" s="300" t="s">
        <v>135</v>
      </c>
      <c r="B11" s="417" t="s">
        <v>86</v>
      </c>
      <c r="C11" s="417" t="s">
        <v>86</v>
      </c>
      <c r="D11" s="417">
        <v>304.2</v>
      </c>
      <c r="E11" s="417" t="s">
        <v>86</v>
      </c>
      <c r="F11" s="417" t="s">
        <v>86</v>
      </c>
      <c r="H11" s="230"/>
      <c r="I11" s="230"/>
      <c r="J11" s="228"/>
      <c r="K11" s="230"/>
      <c r="L11" s="230"/>
    </row>
    <row r="12" spans="1:12" ht="12.75">
      <c r="A12" s="300" t="s">
        <v>136</v>
      </c>
      <c r="B12" s="417" t="s">
        <v>86</v>
      </c>
      <c r="C12" s="417" t="s">
        <v>86</v>
      </c>
      <c r="D12" s="417">
        <v>13618.39</v>
      </c>
      <c r="E12" s="417" t="s">
        <v>86</v>
      </c>
      <c r="F12" s="417">
        <v>113.14</v>
      </c>
      <c r="H12" s="230"/>
      <c r="I12" s="228"/>
      <c r="J12" s="228"/>
      <c r="K12" s="230"/>
      <c r="L12" s="228"/>
    </row>
    <row r="13" spans="1:12" ht="12.75">
      <c r="A13" s="300" t="s">
        <v>137</v>
      </c>
      <c r="B13" s="417" t="s">
        <v>86</v>
      </c>
      <c r="C13" s="417" t="s">
        <v>86</v>
      </c>
      <c r="D13" s="417">
        <v>8188.78</v>
      </c>
      <c r="E13" s="417">
        <v>454.61</v>
      </c>
      <c r="F13" s="417">
        <v>0.23</v>
      </c>
      <c r="H13" s="230"/>
      <c r="I13" s="228"/>
      <c r="J13" s="228"/>
      <c r="K13" s="228"/>
      <c r="L13" s="228"/>
    </row>
    <row r="14" spans="1:12" ht="12.75">
      <c r="A14" s="300" t="s">
        <v>105</v>
      </c>
      <c r="B14" s="417" t="s">
        <v>86</v>
      </c>
      <c r="C14" s="417" t="s">
        <v>86</v>
      </c>
      <c r="D14" s="417">
        <v>3379.17</v>
      </c>
      <c r="E14" s="417" t="s">
        <v>86</v>
      </c>
      <c r="F14" s="417">
        <v>165.79</v>
      </c>
      <c r="H14" s="228"/>
      <c r="I14" s="230"/>
      <c r="J14" s="228"/>
      <c r="K14" s="230"/>
      <c r="L14" s="228"/>
    </row>
    <row r="15" spans="1:12" ht="12.75">
      <c r="A15" s="300" t="s">
        <v>138</v>
      </c>
      <c r="B15" s="417">
        <v>132.1</v>
      </c>
      <c r="C15" s="417">
        <v>1691.94</v>
      </c>
      <c r="D15" s="417">
        <v>10588.42</v>
      </c>
      <c r="E15" s="417" t="s">
        <v>86</v>
      </c>
      <c r="F15" s="417">
        <v>1761.95</v>
      </c>
      <c r="H15" s="230"/>
      <c r="I15" s="228"/>
      <c r="J15" s="228"/>
      <c r="K15" s="230"/>
      <c r="L15" s="228"/>
    </row>
    <row r="16" spans="1:12" ht="12.75">
      <c r="A16" s="300" t="s">
        <v>139</v>
      </c>
      <c r="B16" s="417" t="s">
        <v>86</v>
      </c>
      <c r="C16" s="417">
        <v>2861.97</v>
      </c>
      <c r="D16" s="417">
        <v>17434.96</v>
      </c>
      <c r="E16" s="417" t="s">
        <v>86</v>
      </c>
      <c r="F16" s="417">
        <v>1.16</v>
      </c>
      <c r="H16" s="230"/>
      <c r="I16" s="228"/>
      <c r="J16" s="228"/>
      <c r="K16" s="230"/>
      <c r="L16" s="230"/>
    </row>
    <row r="17" spans="1:12" ht="12.75">
      <c r="A17" s="300" t="s">
        <v>140</v>
      </c>
      <c r="B17" s="417">
        <v>42.25</v>
      </c>
      <c r="C17" s="417">
        <v>44.51</v>
      </c>
      <c r="D17" s="417">
        <v>796.31</v>
      </c>
      <c r="E17" s="417" t="s">
        <v>86</v>
      </c>
      <c r="F17" s="417">
        <v>4.82</v>
      </c>
      <c r="H17" s="228"/>
      <c r="I17" s="228"/>
      <c r="J17" s="228"/>
      <c r="K17" s="230"/>
      <c r="L17" s="228"/>
    </row>
    <row r="18" spans="1:12" ht="12.75">
      <c r="A18" s="300" t="s">
        <v>141</v>
      </c>
      <c r="B18" s="417" t="s">
        <v>86</v>
      </c>
      <c r="C18" s="417" t="s">
        <v>86</v>
      </c>
      <c r="D18" s="417">
        <v>6082.68</v>
      </c>
      <c r="E18" s="417" t="s">
        <v>86</v>
      </c>
      <c r="F18" s="417">
        <v>1.86</v>
      </c>
      <c r="H18" s="230"/>
      <c r="I18" s="230"/>
      <c r="J18" s="228"/>
      <c r="K18" s="230"/>
      <c r="L18" s="230"/>
    </row>
    <row r="19" spans="1:12" ht="12.75">
      <c r="A19" s="300" t="s">
        <v>142</v>
      </c>
      <c r="B19" s="417">
        <v>5023.65</v>
      </c>
      <c r="C19" s="417">
        <v>14215.4</v>
      </c>
      <c r="D19" s="417">
        <v>10711.93</v>
      </c>
      <c r="E19" s="417">
        <v>625.8</v>
      </c>
      <c r="F19" s="417">
        <v>72.61</v>
      </c>
      <c r="H19" s="228"/>
      <c r="I19" s="228"/>
      <c r="J19" s="228"/>
      <c r="K19" s="230"/>
      <c r="L19" s="228"/>
    </row>
    <row r="20" spans="1:12" ht="12.75">
      <c r="A20" s="300" t="s">
        <v>143</v>
      </c>
      <c r="B20" s="417">
        <v>7.87</v>
      </c>
      <c r="C20" s="417">
        <v>12293.27</v>
      </c>
      <c r="D20" s="417">
        <v>4680.95</v>
      </c>
      <c r="E20" s="417">
        <v>4.16</v>
      </c>
      <c r="F20" s="417">
        <v>1.2</v>
      </c>
      <c r="H20" s="230"/>
      <c r="I20" s="228"/>
      <c r="J20" s="228"/>
      <c r="K20" s="230"/>
      <c r="L20" s="230"/>
    </row>
    <row r="21" spans="1:12" ht="12.75">
      <c r="A21" s="300" t="s">
        <v>192</v>
      </c>
      <c r="B21" s="417" t="s">
        <v>86</v>
      </c>
      <c r="C21" s="417">
        <v>144.88</v>
      </c>
      <c r="D21" s="417">
        <v>22704.87</v>
      </c>
      <c r="E21" s="417">
        <v>693.65</v>
      </c>
      <c r="F21" s="417">
        <v>0.24</v>
      </c>
      <c r="H21" s="230"/>
      <c r="I21" s="228"/>
      <c r="J21" s="228"/>
      <c r="K21" s="228"/>
      <c r="L21" s="228"/>
    </row>
    <row r="22" spans="1:12" ht="12.75">
      <c r="A22" s="300" t="s">
        <v>106</v>
      </c>
      <c r="B22" s="417" t="s">
        <v>86</v>
      </c>
      <c r="C22" s="417" t="s">
        <v>86</v>
      </c>
      <c r="D22" s="417">
        <v>122.8</v>
      </c>
      <c r="E22" s="417" t="s">
        <v>86</v>
      </c>
      <c r="F22" s="417" t="s">
        <v>86</v>
      </c>
      <c r="H22" s="230"/>
      <c r="I22" s="230"/>
      <c r="J22" s="228"/>
      <c r="K22" s="230"/>
      <c r="L22" s="230"/>
    </row>
    <row r="23" spans="1:12" ht="12.75">
      <c r="A23" s="300" t="s">
        <v>145</v>
      </c>
      <c r="B23" s="417" t="s">
        <v>86</v>
      </c>
      <c r="C23" s="417">
        <v>58.94</v>
      </c>
      <c r="D23" s="417">
        <v>47720.04</v>
      </c>
      <c r="E23" s="417" t="s">
        <v>86</v>
      </c>
      <c r="F23" s="417">
        <v>7.5</v>
      </c>
      <c r="H23" s="230"/>
      <c r="I23" s="228"/>
      <c r="J23" s="228"/>
      <c r="K23" s="230"/>
      <c r="L23" s="228"/>
    </row>
    <row r="24" spans="1:12" ht="12.75">
      <c r="A24" s="38" t="s">
        <v>146</v>
      </c>
      <c r="B24" s="417" t="s">
        <v>86</v>
      </c>
      <c r="C24" s="417" t="s">
        <v>86</v>
      </c>
      <c r="D24" s="417">
        <v>1.6</v>
      </c>
      <c r="E24" s="417" t="s">
        <v>86</v>
      </c>
      <c r="F24" s="409" t="s">
        <v>86</v>
      </c>
      <c r="H24" s="230"/>
      <c r="I24" s="228"/>
      <c r="J24" s="228"/>
      <c r="K24" s="230"/>
      <c r="L24" s="228"/>
    </row>
    <row r="25" spans="1:12" ht="12.75">
      <c r="A25" s="41" t="s">
        <v>148</v>
      </c>
      <c r="B25" s="418" t="s">
        <v>86</v>
      </c>
      <c r="C25" s="418" t="s">
        <v>86</v>
      </c>
      <c r="D25" s="418">
        <v>1468.16</v>
      </c>
      <c r="E25" s="418" t="s">
        <v>86</v>
      </c>
      <c r="F25" s="311" t="s">
        <v>86</v>
      </c>
      <c r="H25" s="57"/>
      <c r="I25" s="55"/>
      <c r="J25" s="57"/>
      <c r="K25" s="57"/>
      <c r="L25" s="57"/>
    </row>
    <row r="26" spans="1:12" ht="12.75">
      <c r="A26" s="330"/>
      <c r="F26" s="353"/>
      <c r="H26" s="57"/>
      <c r="I26" s="55"/>
      <c r="J26" s="57"/>
      <c r="K26" s="57"/>
      <c r="L26" s="57"/>
    </row>
    <row r="27" spans="1:6" ht="27" customHeight="1">
      <c r="A27" s="482" t="s">
        <v>213</v>
      </c>
      <c r="B27" s="482"/>
      <c r="C27" s="482"/>
      <c r="D27" s="482"/>
      <c r="E27" s="482"/>
      <c r="F27" s="482"/>
    </row>
    <row r="28" spans="1:6" ht="12.75">
      <c r="A28" s="87"/>
      <c r="B28" s="87"/>
      <c r="C28" s="87"/>
      <c r="D28" s="87"/>
      <c r="E28" s="87"/>
      <c r="F28" s="88" t="s">
        <v>91</v>
      </c>
    </row>
    <row r="29" spans="1:6" ht="16.5" customHeight="1">
      <c r="A29" s="466"/>
      <c r="B29" s="467" t="s">
        <v>92</v>
      </c>
      <c r="C29" s="468"/>
      <c r="D29" s="468"/>
      <c r="E29" s="467" t="s">
        <v>149</v>
      </c>
      <c r="F29" s="467" t="s">
        <v>93</v>
      </c>
    </row>
    <row r="30" spans="1:6" ht="52.5" customHeight="1">
      <c r="A30" s="466"/>
      <c r="B30" s="258" t="s">
        <v>94</v>
      </c>
      <c r="C30" s="258" t="s">
        <v>95</v>
      </c>
      <c r="D30" s="258" t="s">
        <v>96</v>
      </c>
      <c r="E30" s="467"/>
      <c r="F30" s="467"/>
    </row>
    <row r="31" spans="1:12" ht="12" customHeight="1">
      <c r="A31" s="36" t="s">
        <v>131</v>
      </c>
      <c r="B31" s="56">
        <v>4798.3</v>
      </c>
      <c r="C31" s="39">
        <v>290098.1</v>
      </c>
      <c r="D31" s="39">
        <v>90154.7</v>
      </c>
      <c r="E31" s="39">
        <v>56730.6</v>
      </c>
      <c r="F31" s="39">
        <v>2074.7</v>
      </c>
      <c r="H31" s="150"/>
      <c r="I31" s="150"/>
      <c r="J31" s="80"/>
      <c r="K31" s="150"/>
      <c r="L31" s="150"/>
    </row>
    <row r="32" spans="1:12" ht="12.75">
      <c r="A32" s="300" t="s">
        <v>104</v>
      </c>
      <c r="B32" s="57" t="s">
        <v>86</v>
      </c>
      <c r="C32" s="56">
        <v>3655.4</v>
      </c>
      <c r="D32" s="56">
        <v>18.5</v>
      </c>
      <c r="E32" s="56">
        <v>1332.3</v>
      </c>
      <c r="F32" s="56">
        <v>55.1</v>
      </c>
      <c r="H32" s="150"/>
      <c r="I32" s="150"/>
      <c r="J32" s="80"/>
      <c r="K32" s="150"/>
      <c r="L32" s="150"/>
    </row>
    <row r="33" spans="1:12" ht="12.75">
      <c r="A33" s="300" t="s">
        <v>132</v>
      </c>
      <c r="B33" s="56">
        <v>333.6</v>
      </c>
      <c r="C33" s="56">
        <v>16392.4</v>
      </c>
      <c r="D33" s="56">
        <v>25188.1</v>
      </c>
      <c r="E33" s="56">
        <v>14204.6</v>
      </c>
      <c r="F33" s="56">
        <v>133.8</v>
      </c>
      <c r="H33" s="150"/>
      <c r="I33" s="150"/>
      <c r="J33" s="80"/>
      <c r="K33" s="150"/>
      <c r="L33" s="150"/>
    </row>
    <row r="34" spans="1:12" ht="12.75">
      <c r="A34" s="300" t="s">
        <v>133</v>
      </c>
      <c r="B34" s="57" t="s">
        <v>86</v>
      </c>
      <c r="C34" s="56">
        <v>10265.6</v>
      </c>
      <c r="D34" s="56">
        <v>585.5</v>
      </c>
      <c r="E34" s="56">
        <v>1935.5</v>
      </c>
      <c r="F34" s="57" t="s">
        <v>86</v>
      </c>
      <c r="H34" s="150"/>
      <c r="I34" s="150"/>
      <c r="J34" s="80"/>
      <c r="K34" s="150"/>
      <c r="L34" s="80"/>
    </row>
    <row r="35" spans="1:12" ht="12.75">
      <c r="A35" s="300" t="s">
        <v>134</v>
      </c>
      <c r="B35" s="57" t="s">
        <v>86</v>
      </c>
      <c r="C35" s="56">
        <v>25887.1</v>
      </c>
      <c r="D35" s="56">
        <v>764</v>
      </c>
      <c r="E35" s="56">
        <v>967.3</v>
      </c>
      <c r="F35" s="56">
        <v>19.9</v>
      </c>
      <c r="H35" s="150"/>
      <c r="I35" s="150"/>
      <c r="J35" s="80"/>
      <c r="K35" s="150"/>
      <c r="L35" s="150"/>
    </row>
    <row r="36" spans="1:12" ht="12.75">
      <c r="A36" s="300" t="s">
        <v>135</v>
      </c>
      <c r="B36" s="57" t="s">
        <v>86</v>
      </c>
      <c r="C36" s="57" t="s">
        <v>86</v>
      </c>
      <c r="D36" s="56">
        <v>2253.8</v>
      </c>
      <c r="E36" s="57" t="s">
        <v>86</v>
      </c>
      <c r="F36" s="57" t="s">
        <v>86</v>
      </c>
      <c r="H36" s="80"/>
      <c r="I36" s="150"/>
      <c r="J36" s="80"/>
      <c r="K36" s="80"/>
      <c r="L36" s="80"/>
    </row>
    <row r="37" spans="1:12" ht="12.75">
      <c r="A37" s="300" t="s">
        <v>136</v>
      </c>
      <c r="B37" s="57" t="s">
        <v>86</v>
      </c>
      <c r="C37" s="56">
        <v>1081.4</v>
      </c>
      <c r="D37" s="56">
        <v>127.3</v>
      </c>
      <c r="E37" s="56">
        <v>7790.5</v>
      </c>
      <c r="F37" s="56">
        <v>1336.7</v>
      </c>
      <c r="H37" s="150"/>
      <c r="I37" s="150"/>
      <c r="J37" s="80"/>
      <c r="K37" s="150"/>
      <c r="L37" s="150"/>
    </row>
    <row r="38" spans="1:12" ht="12.75">
      <c r="A38" s="300" t="s">
        <v>137</v>
      </c>
      <c r="B38" s="57" t="s">
        <v>86</v>
      </c>
      <c r="C38" s="56">
        <v>1987.8</v>
      </c>
      <c r="D38" s="56">
        <v>40.7</v>
      </c>
      <c r="E38" s="56">
        <v>1437.7</v>
      </c>
      <c r="F38" s="57" t="s">
        <v>86</v>
      </c>
      <c r="H38" s="150"/>
      <c r="I38" s="150"/>
      <c r="J38" s="80"/>
      <c r="K38" s="150"/>
      <c r="L38" s="150"/>
    </row>
    <row r="39" spans="1:12" ht="12.75">
      <c r="A39" s="300" t="s">
        <v>105</v>
      </c>
      <c r="B39" s="57" t="s">
        <v>86</v>
      </c>
      <c r="C39" s="56">
        <v>6988.9</v>
      </c>
      <c r="D39" s="56">
        <v>5590.1</v>
      </c>
      <c r="E39" s="56">
        <v>514.9</v>
      </c>
      <c r="F39" s="56">
        <v>3</v>
      </c>
      <c r="H39" s="150"/>
      <c r="I39" s="150"/>
      <c r="J39" s="80"/>
      <c r="K39" s="150"/>
      <c r="L39" s="150"/>
    </row>
    <row r="40" spans="1:12" ht="12.75">
      <c r="A40" s="300" t="s">
        <v>138</v>
      </c>
      <c r="B40" s="57" t="s">
        <v>86</v>
      </c>
      <c r="C40" s="56">
        <v>1730.8</v>
      </c>
      <c r="D40" s="56">
        <v>455.7</v>
      </c>
      <c r="E40" s="56">
        <v>2139.3</v>
      </c>
      <c r="F40" s="56">
        <v>78.3</v>
      </c>
      <c r="H40" s="150"/>
      <c r="I40" s="150"/>
      <c r="J40" s="80"/>
      <c r="K40" s="150"/>
      <c r="L40" s="150"/>
    </row>
    <row r="41" spans="1:12" ht="12.75">
      <c r="A41" s="300" t="s">
        <v>139</v>
      </c>
      <c r="B41" s="57" t="s">
        <v>86</v>
      </c>
      <c r="C41" s="56">
        <v>50955.5</v>
      </c>
      <c r="D41" s="56">
        <v>373.5</v>
      </c>
      <c r="E41" s="56">
        <v>5230.7</v>
      </c>
      <c r="F41" s="56">
        <v>211.4</v>
      </c>
      <c r="H41" s="150"/>
      <c r="I41" s="150"/>
      <c r="J41" s="80"/>
      <c r="K41" s="150"/>
      <c r="L41" s="80"/>
    </row>
    <row r="42" spans="1:12" ht="12.75">
      <c r="A42" s="300" t="s">
        <v>140</v>
      </c>
      <c r="B42" s="57" t="s">
        <v>86</v>
      </c>
      <c r="C42" s="56">
        <v>4884.6</v>
      </c>
      <c r="D42" s="56">
        <v>75.9</v>
      </c>
      <c r="E42" s="56">
        <v>21.9</v>
      </c>
      <c r="F42" s="57" t="s">
        <v>86</v>
      </c>
      <c r="H42" s="150"/>
      <c r="I42" s="150"/>
      <c r="J42" s="80"/>
      <c r="K42" s="150"/>
      <c r="L42" s="150"/>
    </row>
    <row r="43" spans="1:12" ht="12.75">
      <c r="A43" s="300" t="s">
        <v>142</v>
      </c>
      <c r="B43" s="56">
        <v>4350.9</v>
      </c>
      <c r="C43" s="56">
        <v>55567.3</v>
      </c>
      <c r="D43" s="56">
        <v>34.5</v>
      </c>
      <c r="E43" s="56">
        <v>5456.5</v>
      </c>
      <c r="F43" s="57" t="s">
        <v>86</v>
      </c>
      <c r="H43" s="150"/>
      <c r="I43" s="150"/>
      <c r="J43" s="80"/>
      <c r="K43" s="150"/>
      <c r="L43" s="150"/>
    </row>
    <row r="44" spans="1:12" ht="12.75">
      <c r="A44" s="300" t="s">
        <v>143</v>
      </c>
      <c r="B44" s="56">
        <v>69.6</v>
      </c>
      <c r="C44" s="56">
        <v>77297.4</v>
      </c>
      <c r="D44" s="56">
        <v>22722.5</v>
      </c>
      <c r="E44" s="56">
        <v>13717.3</v>
      </c>
      <c r="F44" s="56">
        <v>0.4</v>
      </c>
      <c r="H44" s="150"/>
      <c r="I44" s="150"/>
      <c r="J44" s="80"/>
      <c r="K44" s="150"/>
      <c r="L44" s="80"/>
    </row>
    <row r="45" spans="1:12" ht="12.75">
      <c r="A45" s="300" t="s">
        <v>192</v>
      </c>
      <c r="B45" s="57" t="s">
        <v>86</v>
      </c>
      <c r="C45" s="56">
        <v>5567.9</v>
      </c>
      <c r="D45" s="56">
        <v>25021.1</v>
      </c>
      <c r="E45" s="56">
        <v>414.8</v>
      </c>
      <c r="F45" s="56">
        <v>123.5</v>
      </c>
      <c r="H45" s="150"/>
      <c r="I45" s="150"/>
      <c r="J45" s="80"/>
      <c r="K45" s="150"/>
      <c r="L45" s="80"/>
    </row>
    <row r="46" spans="1:12" ht="12.75">
      <c r="A46" s="300" t="s">
        <v>106</v>
      </c>
      <c r="B46" s="57" t="s">
        <v>86</v>
      </c>
      <c r="C46" s="57" t="s">
        <v>86</v>
      </c>
      <c r="D46" s="56">
        <v>53.5</v>
      </c>
      <c r="E46" s="56">
        <v>16.1</v>
      </c>
      <c r="F46" s="57" t="s">
        <v>86</v>
      </c>
      <c r="H46" s="150"/>
      <c r="I46" s="150"/>
      <c r="J46" s="80"/>
      <c r="K46" s="150"/>
      <c r="L46" s="80"/>
    </row>
    <row r="47" spans="1:12" ht="12.75">
      <c r="A47" s="300" t="s">
        <v>145</v>
      </c>
      <c r="B47" s="56">
        <v>44.2</v>
      </c>
      <c r="C47" s="56">
        <v>21520.4</v>
      </c>
      <c r="D47" s="56">
        <v>1746.6</v>
      </c>
      <c r="E47" s="56">
        <v>1421.9</v>
      </c>
      <c r="F47" s="56">
        <v>7.3</v>
      </c>
      <c r="H47" s="150"/>
      <c r="I47" s="150"/>
      <c r="J47" s="80"/>
      <c r="K47" s="150"/>
      <c r="L47" s="150"/>
    </row>
    <row r="48" spans="1:12" ht="12.75">
      <c r="A48" s="41" t="s">
        <v>148</v>
      </c>
      <c r="B48" s="81" t="s">
        <v>86</v>
      </c>
      <c r="C48" s="151">
        <v>6315.6</v>
      </c>
      <c r="D48" s="151">
        <v>5103.4</v>
      </c>
      <c r="E48" s="151">
        <v>129.3</v>
      </c>
      <c r="F48" s="151">
        <v>105.3</v>
      </c>
      <c r="H48" s="80"/>
      <c r="I48" s="80"/>
      <c r="J48" s="80"/>
      <c r="K48" s="80"/>
      <c r="L48" s="80"/>
    </row>
    <row r="49" spans="8:12" ht="12.75">
      <c r="H49" s="80"/>
      <c r="I49" s="80"/>
      <c r="J49" s="80"/>
      <c r="K49" s="80"/>
      <c r="L49" s="80"/>
    </row>
    <row r="50" spans="1:12" ht="27" customHeight="1">
      <c r="A50" s="478" t="s">
        <v>214</v>
      </c>
      <c r="B50" s="478"/>
      <c r="C50" s="478"/>
      <c r="D50" s="478"/>
      <c r="E50" s="478"/>
      <c r="F50" s="478"/>
      <c r="H50" s="150"/>
      <c r="I50" s="150"/>
      <c r="J50" s="80"/>
      <c r="K50" s="150"/>
      <c r="L50" s="150"/>
    </row>
    <row r="51" spans="1:12" ht="12.75">
      <c r="A51" s="89"/>
      <c r="B51" s="90"/>
      <c r="C51" s="91"/>
      <c r="D51" s="91"/>
      <c r="E51" s="92"/>
      <c r="F51" s="93" t="s">
        <v>98</v>
      </c>
      <c r="H51" s="149"/>
      <c r="I51" s="149"/>
      <c r="J51" s="149"/>
      <c r="K51" s="149"/>
      <c r="L51" s="149"/>
    </row>
    <row r="52" spans="1:6" ht="14.25" customHeight="1">
      <c r="A52" s="466"/>
      <c r="B52" s="468" t="s">
        <v>92</v>
      </c>
      <c r="C52" s="468"/>
      <c r="D52" s="479"/>
      <c r="E52" s="467" t="s">
        <v>149</v>
      </c>
      <c r="F52" s="467" t="s">
        <v>93</v>
      </c>
    </row>
    <row r="53" spans="1:6" ht="51" customHeight="1">
      <c r="A53" s="466"/>
      <c r="B53" s="258" t="s">
        <v>95</v>
      </c>
      <c r="C53" s="258" t="s">
        <v>150</v>
      </c>
      <c r="D53" s="258" t="s">
        <v>97</v>
      </c>
      <c r="E53" s="467"/>
      <c r="F53" s="467"/>
    </row>
    <row r="54" spans="1:12" ht="12.75">
      <c r="A54" s="36" t="s">
        <v>131</v>
      </c>
      <c r="B54" s="56">
        <v>5297.4</v>
      </c>
      <c r="C54" s="56">
        <v>2405275.9</v>
      </c>
      <c r="D54" s="56">
        <v>52721.4</v>
      </c>
      <c r="E54" s="56">
        <v>145183.4</v>
      </c>
      <c r="F54" s="56">
        <v>9899.5</v>
      </c>
      <c r="H54" s="77"/>
      <c r="I54" s="77"/>
      <c r="J54" s="77"/>
      <c r="K54" s="56"/>
      <c r="L54" s="56"/>
    </row>
    <row r="55" spans="1:12" ht="12.75">
      <c r="A55" s="152" t="s">
        <v>104</v>
      </c>
      <c r="B55" s="57" t="s">
        <v>86</v>
      </c>
      <c r="C55" s="56">
        <v>1346.8</v>
      </c>
      <c r="D55" s="57" t="s">
        <v>86</v>
      </c>
      <c r="E55" s="57" t="s">
        <v>86</v>
      </c>
      <c r="F55" s="57" t="s">
        <v>86</v>
      </c>
      <c r="H55" s="77"/>
      <c r="I55" s="77"/>
      <c r="J55" s="77"/>
      <c r="K55" s="56"/>
      <c r="L55" s="56"/>
    </row>
    <row r="56" spans="1:12" ht="12.75">
      <c r="A56" s="38" t="s">
        <v>132</v>
      </c>
      <c r="B56" s="57" t="s">
        <v>86</v>
      </c>
      <c r="C56" s="56">
        <v>412078</v>
      </c>
      <c r="D56" s="56">
        <v>5691</v>
      </c>
      <c r="E56" s="56">
        <v>18710.3</v>
      </c>
      <c r="F56" s="56">
        <v>4357</v>
      </c>
      <c r="H56" s="57"/>
      <c r="I56" s="77"/>
      <c r="J56" s="77"/>
      <c r="K56" s="56"/>
      <c r="L56" s="56"/>
    </row>
    <row r="57" spans="1:12" ht="12.75">
      <c r="A57" s="38" t="s">
        <v>133</v>
      </c>
      <c r="B57" s="57" t="s">
        <v>86</v>
      </c>
      <c r="C57" s="56">
        <v>117690</v>
      </c>
      <c r="D57" s="57" t="s">
        <v>86</v>
      </c>
      <c r="E57" s="56">
        <v>2200</v>
      </c>
      <c r="F57" s="57" t="s">
        <v>86</v>
      </c>
      <c r="H57" s="57"/>
      <c r="I57" s="77"/>
      <c r="J57" s="57"/>
      <c r="K57" s="56"/>
      <c r="L57" s="57"/>
    </row>
    <row r="58" spans="1:12" ht="12.75">
      <c r="A58" s="38" t="s">
        <v>134</v>
      </c>
      <c r="B58" s="57" t="s">
        <v>86</v>
      </c>
      <c r="C58" s="56">
        <v>227742</v>
      </c>
      <c r="D58" s="56">
        <v>1202.4</v>
      </c>
      <c r="E58" s="56">
        <v>109137.8</v>
      </c>
      <c r="F58" s="57" t="s">
        <v>182</v>
      </c>
      <c r="H58" s="166"/>
      <c r="I58" s="77"/>
      <c r="J58" s="77"/>
      <c r="K58" s="56"/>
      <c r="L58" s="57"/>
    </row>
    <row r="59" spans="1:12" ht="12.75">
      <c r="A59" s="38" t="s">
        <v>136</v>
      </c>
      <c r="B59" s="57" t="s">
        <v>86</v>
      </c>
      <c r="C59" s="56">
        <v>78346.2</v>
      </c>
      <c r="D59" s="57" t="s">
        <v>86</v>
      </c>
      <c r="E59" s="56">
        <v>128.3</v>
      </c>
      <c r="F59" s="57" t="s">
        <v>86</v>
      </c>
      <c r="H59" s="57"/>
      <c r="I59" s="77"/>
      <c r="J59" s="57"/>
      <c r="K59" s="57"/>
      <c r="L59" s="57"/>
    </row>
    <row r="60" spans="1:12" ht="12.75">
      <c r="A60" s="38" t="s">
        <v>137</v>
      </c>
      <c r="B60" s="57" t="s">
        <v>86</v>
      </c>
      <c r="C60" s="56">
        <v>39556.1</v>
      </c>
      <c r="D60" s="57" t="s">
        <v>86</v>
      </c>
      <c r="E60" s="57" t="s">
        <v>86</v>
      </c>
      <c r="F60" s="57" t="s">
        <v>86</v>
      </c>
      <c r="H60" s="57"/>
      <c r="I60" s="77"/>
      <c r="J60" s="77"/>
      <c r="K60" s="56"/>
      <c r="L60" s="57"/>
    </row>
    <row r="61" spans="1:12" ht="12.75">
      <c r="A61" s="38" t="s">
        <v>105</v>
      </c>
      <c r="B61" s="56">
        <v>725</v>
      </c>
      <c r="C61" s="56">
        <v>203375</v>
      </c>
      <c r="D61" s="57" t="s">
        <v>86</v>
      </c>
      <c r="E61" s="56">
        <v>4107.1</v>
      </c>
      <c r="F61" s="56">
        <v>16</v>
      </c>
      <c r="H61" s="57"/>
      <c r="I61" s="77"/>
      <c r="J61" s="57"/>
      <c r="K61" s="57"/>
      <c r="L61" s="57"/>
    </row>
    <row r="62" spans="1:12" ht="12.75">
      <c r="A62" s="38" t="s">
        <v>138</v>
      </c>
      <c r="B62" s="57" t="s">
        <v>86</v>
      </c>
      <c r="C62" s="56">
        <v>406262.2</v>
      </c>
      <c r="D62" s="56">
        <v>42588</v>
      </c>
      <c r="E62" s="56">
        <v>5716.7</v>
      </c>
      <c r="F62" s="56">
        <v>5525.5</v>
      </c>
      <c r="H62" s="57"/>
      <c r="I62" s="77"/>
      <c r="J62" s="57"/>
      <c r="K62" s="57"/>
      <c r="L62" s="57"/>
    </row>
    <row r="63" spans="1:12" ht="12.75">
      <c r="A63" s="38" t="s">
        <v>139</v>
      </c>
      <c r="B63" s="57" t="s">
        <v>86</v>
      </c>
      <c r="C63" s="56">
        <v>218274.9</v>
      </c>
      <c r="D63" s="57" t="s">
        <v>86</v>
      </c>
      <c r="E63" s="57" t="s">
        <v>86</v>
      </c>
      <c r="F63" s="57" t="s">
        <v>86</v>
      </c>
      <c r="H63" s="57"/>
      <c r="I63" s="77"/>
      <c r="J63" s="77"/>
      <c r="K63" s="56"/>
      <c r="L63" s="56"/>
    </row>
    <row r="64" spans="1:12" ht="12.75">
      <c r="A64" s="38" t="s">
        <v>142</v>
      </c>
      <c r="B64" s="57" t="s">
        <v>86</v>
      </c>
      <c r="C64" s="56">
        <v>125428</v>
      </c>
      <c r="D64" s="56">
        <v>2268</v>
      </c>
      <c r="E64" s="57" t="s">
        <v>86</v>
      </c>
      <c r="F64" s="57" t="s">
        <v>86</v>
      </c>
      <c r="H64" s="57"/>
      <c r="I64" s="77"/>
      <c r="J64" s="77"/>
      <c r="K64" s="57"/>
      <c r="L64" s="57"/>
    </row>
    <row r="65" spans="1:12" ht="12.75">
      <c r="A65" s="38" t="s">
        <v>143</v>
      </c>
      <c r="B65" s="57" t="s">
        <v>86</v>
      </c>
      <c r="C65" s="56">
        <v>374664.9</v>
      </c>
      <c r="D65" s="56">
        <v>972</v>
      </c>
      <c r="E65" s="56">
        <v>1906.6</v>
      </c>
      <c r="F65" s="57" t="s">
        <v>86</v>
      </c>
      <c r="H65" s="57"/>
      <c r="I65" s="77"/>
      <c r="J65" s="57"/>
      <c r="K65" s="57"/>
      <c r="L65" s="57"/>
    </row>
    <row r="66" spans="1:12" ht="12.75">
      <c r="A66" s="38" t="s">
        <v>144</v>
      </c>
      <c r="B66" s="57" t="s">
        <v>86</v>
      </c>
      <c r="C66" s="56">
        <v>74148.1</v>
      </c>
      <c r="D66" s="57" t="s">
        <v>86</v>
      </c>
      <c r="E66" s="57" t="s">
        <v>86</v>
      </c>
      <c r="F66" s="57" t="s">
        <v>86</v>
      </c>
      <c r="H66" s="57"/>
      <c r="I66" s="77"/>
      <c r="J66" s="57"/>
      <c r="K66" s="57"/>
      <c r="L66" s="57"/>
    </row>
    <row r="67" spans="1:12" ht="12.75">
      <c r="A67" s="152" t="s">
        <v>106</v>
      </c>
      <c r="B67" s="57" t="s">
        <v>86</v>
      </c>
      <c r="C67" s="56">
        <v>4584.5</v>
      </c>
      <c r="D67" s="57" t="s">
        <v>86</v>
      </c>
      <c r="E67" s="56">
        <v>2975.7</v>
      </c>
      <c r="F67" s="57" t="s">
        <v>86</v>
      </c>
      <c r="H67" s="57"/>
      <c r="I67" s="77"/>
      <c r="J67" s="57"/>
      <c r="K67" s="57"/>
      <c r="L67" s="57"/>
    </row>
    <row r="68" spans="1:12" ht="12.75">
      <c r="A68" s="38" t="s">
        <v>145</v>
      </c>
      <c r="B68" s="56">
        <v>4572.4</v>
      </c>
      <c r="C68" s="56">
        <v>1269.4</v>
      </c>
      <c r="D68" s="57" t="s">
        <v>86</v>
      </c>
      <c r="E68" s="57" t="s">
        <v>86</v>
      </c>
      <c r="F68" s="57" t="s">
        <v>86</v>
      </c>
      <c r="H68" s="57"/>
      <c r="I68" s="77"/>
      <c r="J68" s="77"/>
      <c r="K68" s="56"/>
      <c r="L68" s="57"/>
    </row>
    <row r="69" spans="1:12" ht="12.75">
      <c r="A69" s="41" t="s">
        <v>148</v>
      </c>
      <c r="B69" s="43" t="s">
        <v>86</v>
      </c>
      <c r="C69" s="43">
        <v>120509.8</v>
      </c>
      <c r="D69" s="43" t="s">
        <v>86</v>
      </c>
      <c r="E69" s="43">
        <v>300.9</v>
      </c>
      <c r="F69" s="43" t="s">
        <v>86</v>
      </c>
      <c r="H69" s="57"/>
      <c r="I69" s="77"/>
      <c r="J69" s="57"/>
      <c r="K69" s="57"/>
      <c r="L69" s="57"/>
    </row>
    <row r="70" spans="8:12" ht="12.75">
      <c r="H70" s="57"/>
      <c r="I70" s="57"/>
      <c r="J70" s="57"/>
      <c r="K70" s="57"/>
      <c r="L70" s="57"/>
    </row>
    <row r="71" spans="8:12" ht="12.75">
      <c r="H71" s="57"/>
      <c r="I71" s="77"/>
      <c r="J71" s="57"/>
      <c r="K71" s="56"/>
      <c r="L71" s="57"/>
    </row>
    <row r="72" spans="1:5" ht="27" customHeight="1">
      <c r="A72" s="484" t="s">
        <v>215</v>
      </c>
      <c r="B72" s="484"/>
      <c r="C72" s="484"/>
      <c r="D72" s="484"/>
      <c r="E72" s="484"/>
    </row>
    <row r="73" spans="1:5" ht="12.75">
      <c r="A73" s="94"/>
      <c r="B73" s="94"/>
      <c r="C73" s="94"/>
      <c r="E73" s="95" t="s">
        <v>99</v>
      </c>
    </row>
    <row r="74" spans="1:5" ht="16.5" customHeight="1">
      <c r="A74" s="466"/>
      <c r="B74" s="475" t="s">
        <v>92</v>
      </c>
      <c r="C74" s="476"/>
      <c r="D74" s="477"/>
      <c r="E74" s="467" t="s">
        <v>149</v>
      </c>
    </row>
    <row r="75" spans="1:5" ht="22.5">
      <c r="A75" s="466"/>
      <c r="B75" s="258" t="s">
        <v>94</v>
      </c>
      <c r="C75" s="301" t="s">
        <v>95</v>
      </c>
      <c r="D75" s="269" t="s">
        <v>151</v>
      </c>
      <c r="E75" s="467"/>
    </row>
    <row r="76" spans="1:7" ht="12.75">
      <c r="A76" s="36" t="s">
        <v>131</v>
      </c>
      <c r="B76" s="77">
        <v>13335</v>
      </c>
      <c r="C76" s="77">
        <v>40</v>
      </c>
      <c r="D76" s="77">
        <v>33543</v>
      </c>
      <c r="E76" s="77">
        <v>597</v>
      </c>
      <c r="G76" s="57"/>
    </row>
    <row r="77" spans="1:7" ht="12.75">
      <c r="A77" s="152" t="s">
        <v>104</v>
      </c>
      <c r="B77" s="77">
        <v>255</v>
      </c>
      <c r="C77" s="57" t="s">
        <v>86</v>
      </c>
      <c r="D77" s="77">
        <v>24</v>
      </c>
      <c r="E77" s="77">
        <v>97</v>
      </c>
      <c r="G77" s="57"/>
    </row>
    <row r="78" spans="1:7" ht="12.75">
      <c r="A78" s="38" t="s">
        <v>132</v>
      </c>
      <c r="B78" s="77">
        <v>21</v>
      </c>
      <c r="C78" s="57" t="s">
        <v>182</v>
      </c>
      <c r="D78" s="77">
        <v>2845</v>
      </c>
      <c r="E78" s="77">
        <v>14</v>
      </c>
      <c r="G78" s="57"/>
    </row>
    <row r="79" spans="1:7" ht="12.75">
      <c r="A79" s="38" t="s">
        <v>133</v>
      </c>
      <c r="B79" s="57" t="s">
        <v>86</v>
      </c>
      <c r="C79" s="57" t="s">
        <v>86</v>
      </c>
      <c r="D79" s="77">
        <v>146</v>
      </c>
      <c r="E79" s="57" t="s">
        <v>182</v>
      </c>
      <c r="G79" s="57"/>
    </row>
    <row r="80" spans="1:5" ht="12.75">
      <c r="A80" s="38" t="s">
        <v>134</v>
      </c>
      <c r="B80" s="57" t="s">
        <v>86</v>
      </c>
      <c r="C80" s="57" t="s">
        <v>86</v>
      </c>
      <c r="D80" s="77">
        <v>1711</v>
      </c>
      <c r="E80" s="57" t="s">
        <v>86</v>
      </c>
    </row>
    <row r="81" spans="1:5" ht="12.75">
      <c r="A81" s="38" t="s">
        <v>136</v>
      </c>
      <c r="B81" s="77">
        <v>230</v>
      </c>
      <c r="C81" s="57" t="s">
        <v>86</v>
      </c>
      <c r="D81" s="57" t="s">
        <v>86</v>
      </c>
      <c r="E81" s="57" t="s">
        <v>86</v>
      </c>
    </row>
    <row r="82" spans="1:5" ht="12.75">
      <c r="A82" s="38" t="s">
        <v>137</v>
      </c>
      <c r="B82" s="57" t="s">
        <v>86</v>
      </c>
      <c r="C82" s="57" t="s">
        <v>86</v>
      </c>
      <c r="D82" s="77">
        <v>548</v>
      </c>
      <c r="E82" s="57" t="s">
        <v>86</v>
      </c>
    </row>
    <row r="83" spans="1:5" ht="12.75">
      <c r="A83" s="38" t="s">
        <v>105</v>
      </c>
      <c r="B83" s="77">
        <v>45</v>
      </c>
      <c r="C83" s="57" t="s">
        <v>86</v>
      </c>
      <c r="D83" s="77">
        <v>1011</v>
      </c>
      <c r="E83" s="57" t="s">
        <v>86</v>
      </c>
    </row>
    <row r="84" spans="1:5" ht="12.75">
      <c r="A84" s="38" t="s">
        <v>138</v>
      </c>
      <c r="B84" s="57" t="s">
        <v>86</v>
      </c>
      <c r="C84" s="57" t="s">
        <v>86</v>
      </c>
      <c r="D84" s="77">
        <v>434</v>
      </c>
      <c r="E84" s="77">
        <v>313</v>
      </c>
    </row>
    <row r="85" spans="1:5" ht="12.75">
      <c r="A85" s="38" t="s">
        <v>139</v>
      </c>
      <c r="B85" s="57" t="s">
        <v>86</v>
      </c>
      <c r="C85" s="57" t="s">
        <v>86</v>
      </c>
      <c r="D85" s="77">
        <v>11817</v>
      </c>
      <c r="E85" s="57" t="s">
        <v>86</v>
      </c>
    </row>
    <row r="86" spans="1:5" ht="12.75">
      <c r="A86" s="38" t="s">
        <v>140</v>
      </c>
      <c r="B86" s="57" t="s">
        <v>86</v>
      </c>
      <c r="C86" s="57" t="s">
        <v>86</v>
      </c>
      <c r="D86" s="77">
        <v>816</v>
      </c>
      <c r="E86" s="57" t="s">
        <v>86</v>
      </c>
    </row>
    <row r="87" spans="1:5" ht="12.75">
      <c r="A87" s="38" t="s">
        <v>142</v>
      </c>
      <c r="B87" s="77">
        <v>12733</v>
      </c>
      <c r="C87" s="57" t="s">
        <v>86</v>
      </c>
      <c r="D87" s="77">
        <v>256</v>
      </c>
      <c r="E87" s="77">
        <v>26</v>
      </c>
    </row>
    <row r="88" spans="1:5" ht="12.75">
      <c r="A88" s="38" t="s">
        <v>143</v>
      </c>
      <c r="B88" s="77">
        <v>51</v>
      </c>
      <c r="C88" s="77">
        <v>28</v>
      </c>
      <c r="D88" s="77">
        <v>1011</v>
      </c>
      <c r="E88" s="77">
        <v>107</v>
      </c>
    </row>
    <row r="89" spans="1:5" ht="12.75">
      <c r="A89" s="38" t="s">
        <v>144</v>
      </c>
      <c r="B89" s="57" t="s">
        <v>86</v>
      </c>
      <c r="C89" s="57" t="s">
        <v>182</v>
      </c>
      <c r="D89" s="77">
        <v>11534</v>
      </c>
      <c r="E89" s="57" t="s">
        <v>86</v>
      </c>
    </row>
    <row r="90" spans="1:5" ht="12.75">
      <c r="A90" s="41" t="s">
        <v>145</v>
      </c>
      <c r="B90" s="81" t="s">
        <v>86</v>
      </c>
      <c r="C90" s="147">
        <v>10</v>
      </c>
      <c r="D90" s="147">
        <v>1390</v>
      </c>
      <c r="E90" s="147">
        <v>36</v>
      </c>
    </row>
    <row r="91" ht="12.75">
      <c r="E91" s="177"/>
    </row>
    <row r="93" spans="1:4" ht="29.25" customHeight="1">
      <c r="A93" s="481" t="s">
        <v>216</v>
      </c>
      <c r="B93" s="481"/>
      <c r="C93" s="481"/>
      <c r="D93" s="481"/>
    </row>
    <row r="94" spans="1:4" ht="12.75">
      <c r="A94" s="94"/>
      <c r="C94" s="97"/>
      <c r="D94" s="98" t="s">
        <v>99</v>
      </c>
    </row>
    <row r="95" spans="1:4" ht="27" customHeight="1">
      <c r="A95" s="483"/>
      <c r="B95" s="467" t="s">
        <v>92</v>
      </c>
      <c r="C95" s="479"/>
      <c r="D95" s="475" t="s">
        <v>149</v>
      </c>
    </row>
    <row r="96" spans="1:4" ht="22.5">
      <c r="A96" s="483"/>
      <c r="B96" s="268" t="s">
        <v>94</v>
      </c>
      <c r="C96" s="284" t="s">
        <v>151</v>
      </c>
      <c r="D96" s="480"/>
    </row>
    <row r="97" spans="1:4" ht="12.75">
      <c r="A97" s="36" t="s">
        <v>131</v>
      </c>
      <c r="B97" s="77">
        <v>1495</v>
      </c>
      <c r="C97" s="77">
        <v>8475</v>
      </c>
      <c r="D97" s="77">
        <v>274</v>
      </c>
    </row>
    <row r="98" spans="1:4" ht="12.75">
      <c r="A98" s="152" t="s">
        <v>104</v>
      </c>
      <c r="B98" s="25" t="s">
        <v>86</v>
      </c>
      <c r="C98" s="77">
        <v>356</v>
      </c>
      <c r="D98" s="77">
        <v>19</v>
      </c>
    </row>
    <row r="99" spans="1:4" ht="12.75">
      <c r="A99" s="38" t="s">
        <v>132</v>
      </c>
      <c r="B99" s="25" t="s">
        <v>86</v>
      </c>
      <c r="C99" s="77">
        <v>231</v>
      </c>
      <c r="D99" s="77">
        <v>62</v>
      </c>
    </row>
    <row r="100" spans="1:4" ht="12.75">
      <c r="A100" s="38" t="s">
        <v>133</v>
      </c>
      <c r="B100" s="25" t="s">
        <v>86</v>
      </c>
      <c r="C100" s="77">
        <v>17</v>
      </c>
      <c r="D100" s="25" t="s">
        <v>86</v>
      </c>
    </row>
    <row r="101" spans="1:4" ht="12.75">
      <c r="A101" s="38" t="s">
        <v>134</v>
      </c>
      <c r="B101" s="25" t="s">
        <v>86</v>
      </c>
      <c r="C101" s="77">
        <v>808</v>
      </c>
      <c r="D101" s="25" t="s">
        <v>86</v>
      </c>
    </row>
    <row r="102" spans="1:4" ht="12.75">
      <c r="A102" s="38" t="s">
        <v>137</v>
      </c>
      <c r="B102" s="25" t="s">
        <v>86</v>
      </c>
      <c r="C102" s="77">
        <v>56</v>
      </c>
      <c r="D102" s="25" t="s">
        <v>86</v>
      </c>
    </row>
    <row r="103" spans="1:4" ht="12.75">
      <c r="A103" s="38" t="s">
        <v>105</v>
      </c>
      <c r="B103" s="25" t="s">
        <v>86</v>
      </c>
      <c r="C103" s="77">
        <v>3905</v>
      </c>
      <c r="D103" s="303" t="s">
        <v>86</v>
      </c>
    </row>
    <row r="104" spans="1:4" ht="12.75">
      <c r="A104" s="38" t="s">
        <v>138</v>
      </c>
      <c r="B104" s="25" t="s">
        <v>86</v>
      </c>
      <c r="C104" s="57" t="s">
        <v>182</v>
      </c>
      <c r="D104" s="25" t="s">
        <v>86</v>
      </c>
    </row>
    <row r="105" spans="1:4" ht="12.75">
      <c r="A105" s="300" t="s">
        <v>79</v>
      </c>
      <c r="B105" s="25" t="s">
        <v>86</v>
      </c>
      <c r="C105" s="57" t="s">
        <v>182</v>
      </c>
      <c r="D105" s="25" t="s">
        <v>86</v>
      </c>
    </row>
    <row r="106" spans="1:4" ht="12.75">
      <c r="A106" s="38" t="s">
        <v>140</v>
      </c>
      <c r="B106" s="25" t="s">
        <v>86</v>
      </c>
      <c r="C106" s="77">
        <v>547</v>
      </c>
      <c r="D106" s="302" t="s">
        <v>86</v>
      </c>
    </row>
    <row r="107" spans="1:4" ht="12.75">
      <c r="A107" s="38" t="s">
        <v>142</v>
      </c>
      <c r="B107" s="77">
        <v>1495</v>
      </c>
      <c r="C107" s="77" t="s">
        <v>86</v>
      </c>
      <c r="D107" s="77">
        <v>193</v>
      </c>
    </row>
    <row r="108" spans="1:4" ht="12.75">
      <c r="A108" s="38" t="s">
        <v>143</v>
      </c>
      <c r="B108" s="25" t="s">
        <v>86</v>
      </c>
      <c r="C108" s="77">
        <v>20</v>
      </c>
      <c r="D108" s="25" t="s">
        <v>86</v>
      </c>
    </row>
    <row r="109" spans="1:4" ht="12.75">
      <c r="A109" s="38" t="s">
        <v>144</v>
      </c>
      <c r="B109" s="25" t="s">
        <v>86</v>
      </c>
      <c r="C109" s="77">
        <v>2515</v>
      </c>
      <c r="D109" s="303" t="s">
        <v>86</v>
      </c>
    </row>
    <row r="110" spans="1:4" ht="12.75">
      <c r="A110" s="386" t="s">
        <v>106</v>
      </c>
      <c r="B110" s="81" t="s">
        <v>86</v>
      </c>
      <c r="C110" s="147">
        <v>1</v>
      </c>
      <c r="D110" s="81" t="s">
        <v>86</v>
      </c>
    </row>
    <row r="113" spans="1:8" ht="21" customHeight="1">
      <c r="A113" s="465" t="s">
        <v>230</v>
      </c>
      <c r="B113" s="465"/>
      <c r="C113" s="465"/>
      <c r="D113" s="465"/>
      <c r="E113" s="465"/>
      <c r="F113" s="387"/>
      <c r="G113" s="387"/>
      <c r="H113" s="387"/>
    </row>
    <row r="114" spans="1:5" ht="12.75">
      <c r="A114" s="87"/>
      <c r="B114" s="87"/>
      <c r="C114" s="87"/>
      <c r="D114" s="87"/>
      <c r="E114" s="88" t="s">
        <v>91</v>
      </c>
    </row>
    <row r="115" spans="1:6" ht="12.75">
      <c r="A115" s="466"/>
      <c r="B115" s="467" t="s">
        <v>92</v>
      </c>
      <c r="C115" s="468"/>
      <c r="D115" s="468"/>
      <c r="E115" s="467" t="s">
        <v>149</v>
      </c>
      <c r="F115" s="469"/>
    </row>
    <row r="116" spans="1:6" ht="22.5">
      <c r="A116" s="466"/>
      <c r="B116" s="268" t="s">
        <v>94</v>
      </c>
      <c r="C116" s="268" t="s">
        <v>95</v>
      </c>
      <c r="D116" s="268" t="s">
        <v>151</v>
      </c>
      <c r="E116" s="467"/>
      <c r="F116" s="469"/>
    </row>
    <row r="117" spans="1:6" ht="12.75">
      <c r="A117" s="36" t="s">
        <v>131</v>
      </c>
      <c r="B117" s="56">
        <v>80.6</v>
      </c>
      <c r="C117" s="57" t="s">
        <v>182</v>
      </c>
      <c r="D117" s="56">
        <v>295</v>
      </c>
      <c r="E117" s="56">
        <v>35.3</v>
      </c>
      <c r="F117" s="150"/>
    </row>
    <row r="118" spans="1:6" ht="12.75">
      <c r="A118" s="300" t="s">
        <v>104</v>
      </c>
      <c r="B118" s="57" t="s">
        <v>86</v>
      </c>
      <c r="C118" s="57" t="s">
        <v>86</v>
      </c>
      <c r="D118" s="57" t="s">
        <v>86</v>
      </c>
      <c r="E118" s="56">
        <v>7.8</v>
      </c>
      <c r="F118" s="150"/>
    </row>
    <row r="119" spans="1:6" ht="12.75">
      <c r="A119" s="300" t="s">
        <v>133</v>
      </c>
      <c r="B119" s="57" t="s">
        <v>86</v>
      </c>
      <c r="C119" s="57" t="s">
        <v>86</v>
      </c>
      <c r="D119" s="56">
        <v>2.1</v>
      </c>
      <c r="E119" s="56">
        <v>1.2</v>
      </c>
      <c r="F119" s="80"/>
    </row>
    <row r="120" spans="1:6" ht="12.75">
      <c r="A120" s="300" t="s">
        <v>134</v>
      </c>
      <c r="B120" s="56">
        <v>20.8</v>
      </c>
      <c r="C120" s="57" t="s">
        <v>86</v>
      </c>
      <c r="D120" s="56">
        <v>1</v>
      </c>
      <c r="E120" s="57" t="s">
        <v>86</v>
      </c>
      <c r="F120" s="150"/>
    </row>
    <row r="121" spans="1:6" ht="12.75">
      <c r="A121" s="300" t="s">
        <v>136</v>
      </c>
      <c r="B121" s="57" t="s">
        <v>86</v>
      </c>
      <c r="C121" s="57" t="s">
        <v>86</v>
      </c>
      <c r="D121" s="57" t="s">
        <v>86</v>
      </c>
      <c r="E121" s="56">
        <v>4.7</v>
      </c>
      <c r="F121" s="150"/>
    </row>
    <row r="122" spans="1:6" ht="12.75">
      <c r="A122" s="300" t="s">
        <v>137</v>
      </c>
      <c r="B122" s="57" t="s">
        <v>86</v>
      </c>
      <c r="C122" s="57" t="s">
        <v>86</v>
      </c>
      <c r="D122" s="56">
        <v>86.2</v>
      </c>
      <c r="E122" s="56">
        <v>1.9</v>
      </c>
      <c r="F122" s="80"/>
    </row>
    <row r="123" spans="1:6" ht="12.75">
      <c r="A123" s="300" t="s">
        <v>105</v>
      </c>
      <c r="B123" s="56">
        <v>46.2</v>
      </c>
      <c r="C123" s="57" t="s">
        <v>182</v>
      </c>
      <c r="D123" s="56">
        <v>195.3</v>
      </c>
      <c r="E123" s="56">
        <v>7.5</v>
      </c>
      <c r="F123" s="150"/>
    </row>
    <row r="124" spans="1:6" ht="12.75">
      <c r="A124" s="300" t="s">
        <v>138</v>
      </c>
      <c r="B124" s="56">
        <v>13.6</v>
      </c>
      <c r="C124" s="57" t="s">
        <v>86</v>
      </c>
      <c r="D124" s="57" t="s">
        <v>86</v>
      </c>
      <c r="E124" s="56">
        <v>3.5</v>
      </c>
      <c r="F124" s="150"/>
    </row>
    <row r="125" spans="1:6" ht="12.75">
      <c r="A125" s="300" t="s">
        <v>140</v>
      </c>
      <c r="B125" s="57" t="s">
        <v>86</v>
      </c>
      <c r="C125" s="57" t="s">
        <v>86</v>
      </c>
      <c r="D125" s="57">
        <v>0.2</v>
      </c>
      <c r="E125" s="56">
        <v>6.4</v>
      </c>
      <c r="F125" s="80"/>
    </row>
    <row r="126" spans="1:6" ht="12.75">
      <c r="A126" s="300" t="s">
        <v>142</v>
      </c>
      <c r="B126" s="57" t="s">
        <v>86</v>
      </c>
      <c r="C126" s="57" t="s">
        <v>86</v>
      </c>
      <c r="D126" s="57" t="s">
        <v>86</v>
      </c>
      <c r="E126" s="56">
        <v>1.2</v>
      </c>
      <c r="F126" s="80"/>
    </row>
    <row r="127" spans="1:6" ht="12.75">
      <c r="A127" s="300" t="s">
        <v>143</v>
      </c>
      <c r="B127" s="57" t="s">
        <v>86</v>
      </c>
      <c r="C127" s="407" t="s">
        <v>86</v>
      </c>
      <c r="D127" s="150">
        <v>3.2</v>
      </c>
      <c r="E127" s="150">
        <v>0.7</v>
      </c>
      <c r="F127" s="150"/>
    </row>
    <row r="128" spans="1:6" ht="12.75">
      <c r="A128" s="385" t="s">
        <v>192</v>
      </c>
      <c r="B128" s="81" t="s">
        <v>86</v>
      </c>
      <c r="C128" s="408" t="s">
        <v>86</v>
      </c>
      <c r="D128" s="151">
        <v>6.9</v>
      </c>
      <c r="E128" s="151">
        <v>0.4</v>
      </c>
      <c r="F128" s="150"/>
    </row>
  </sheetData>
  <sheetProtection/>
  <mergeCells count="28">
    <mergeCell ref="D95:D96"/>
    <mergeCell ref="B95:C95"/>
    <mergeCell ref="A93:D93"/>
    <mergeCell ref="E29:E30"/>
    <mergeCell ref="B29:D29"/>
    <mergeCell ref="A27:F27"/>
    <mergeCell ref="F52:F53"/>
    <mergeCell ref="A95:A96"/>
    <mergeCell ref="E74:E75"/>
    <mergeCell ref="A72:E72"/>
    <mergeCell ref="A29:A30"/>
    <mergeCell ref="B74:D74"/>
    <mergeCell ref="F29:F30"/>
    <mergeCell ref="A50:F50"/>
    <mergeCell ref="A74:A75"/>
    <mergeCell ref="E52:E53"/>
    <mergeCell ref="B52:D52"/>
    <mergeCell ref="A52:A53"/>
    <mergeCell ref="A113:E113"/>
    <mergeCell ref="A115:A116"/>
    <mergeCell ref="B115:D115"/>
    <mergeCell ref="E115:E116"/>
    <mergeCell ref="F115:F116"/>
    <mergeCell ref="A1:F1"/>
    <mergeCell ref="A2:F2"/>
    <mergeCell ref="A4:A5"/>
    <mergeCell ref="B4:E4"/>
    <mergeCell ref="F4:F5"/>
  </mergeCells>
  <printOptions/>
  <pageMargins left="0.7480314960629921" right="0.5905511811023623" top="0.5905511811023623" bottom="0.5905511811023623" header="0" footer="0.3937007874015748"/>
  <pageSetup firstPageNumber="16" useFirstPageNumber="1" horizontalDpi="600" verticalDpi="600" orientation="landscape" paperSize="9" r:id="rId1"/>
  <headerFooter alignWithMargins="0">
    <oddFooter>&amp;R&amp;P</oddFooter>
  </headerFooter>
  <rowBreaks count="4" manualBreakCount="4">
    <brk id="24" max="255" man="1"/>
    <brk id="48" max="255" man="1"/>
    <brk id="70" max="255" man="1"/>
    <brk id="91" max="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Z282"/>
  <sheetViews>
    <sheetView workbookViewId="0" topLeftCell="A1">
      <selection activeCell="A1" sqref="A1:M1"/>
    </sheetView>
  </sheetViews>
  <sheetFormatPr defaultColWidth="9.00390625" defaultRowHeight="12.75"/>
  <cols>
    <col min="1" max="1" width="18.875" style="192" customWidth="1"/>
    <col min="2" max="2" width="9.375" style="192" customWidth="1"/>
    <col min="3" max="3" width="9.75390625" style="192" customWidth="1"/>
    <col min="4" max="4" width="10.00390625" style="192" customWidth="1"/>
    <col min="5" max="6" width="11.125" style="192" customWidth="1"/>
    <col min="7" max="7" width="9.25390625" style="192" customWidth="1"/>
    <col min="8" max="9" width="9.625" style="192" customWidth="1"/>
    <col min="10" max="10" width="9.125" style="192" customWidth="1"/>
    <col min="11" max="12" width="9.875" style="192" customWidth="1"/>
    <col min="13" max="14" width="9.375" style="192" customWidth="1"/>
    <col min="15" max="18" width="9.125" style="192" customWidth="1"/>
    <col min="19" max="19" width="10.75390625" style="192" bestFit="1" customWidth="1"/>
    <col min="20" max="20" width="10.625" style="192" bestFit="1" customWidth="1"/>
    <col min="21" max="16384" width="9.125" style="192" customWidth="1"/>
  </cols>
  <sheetData>
    <row r="1" spans="1:14" ht="22.5" customHeight="1">
      <c r="A1" s="496" t="s">
        <v>258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345"/>
    </row>
    <row r="2" spans="1:14" ht="22.5" customHeight="1">
      <c r="A2" s="496" t="s">
        <v>217</v>
      </c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345"/>
    </row>
    <row r="3" spans="1:14" ht="12.75">
      <c r="A3" s="193"/>
      <c r="B3" s="193"/>
      <c r="C3" s="193"/>
      <c r="D3" s="193"/>
      <c r="E3" s="193"/>
      <c r="F3" s="193"/>
      <c r="G3" s="193"/>
      <c r="H3" s="193"/>
      <c r="I3" s="193"/>
      <c r="J3" s="321"/>
      <c r="K3" s="193"/>
      <c r="L3" s="193"/>
      <c r="M3" s="194" t="s">
        <v>100</v>
      </c>
      <c r="N3" s="356"/>
    </row>
    <row r="4" spans="1:14" ht="12.75" customHeight="1">
      <c r="A4" s="435"/>
      <c r="B4" s="436" t="s">
        <v>108</v>
      </c>
      <c r="C4" s="436"/>
      <c r="D4" s="436"/>
      <c r="E4" s="436" t="s">
        <v>112</v>
      </c>
      <c r="F4" s="436"/>
      <c r="G4" s="437"/>
      <c r="H4" s="437"/>
      <c r="I4" s="437"/>
      <c r="J4" s="437"/>
      <c r="K4" s="437"/>
      <c r="L4" s="437"/>
      <c r="M4" s="438"/>
      <c r="N4" s="357"/>
    </row>
    <row r="5" spans="1:14" ht="36.75" customHeight="1">
      <c r="A5" s="435"/>
      <c r="B5" s="436"/>
      <c r="C5" s="436"/>
      <c r="D5" s="436"/>
      <c r="E5" s="436" t="s">
        <v>110</v>
      </c>
      <c r="F5" s="436"/>
      <c r="G5" s="436"/>
      <c r="H5" s="436" t="s">
        <v>111</v>
      </c>
      <c r="I5" s="436"/>
      <c r="J5" s="436"/>
      <c r="K5" s="436" t="s">
        <v>113</v>
      </c>
      <c r="L5" s="436"/>
      <c r="M5" s="439"/>
      <c r="N5" s="358"/>
    </row>
    <row r="6" spans="1:19" ht="39" customHeight="1">
      <c r="A6" s="435"/>
      <c r="B6" s="266" t="s">
        <v>183</v>
      </c>
      <c r="C6" s="266" t="s">
        <v>109</v>
      </c>
      <c r="D6" s="266" t="s">
        <v>184</v>
      </c>
      <c r="E6" s="266" t="s">
        <v>183</v>
      </c>
      <c r="F6" s="266" t="s">
        <v>109</v>
      </c>
      <c r="G6" s="266" t="s">
        <v>184</v>
      </c>
      <c r="H6" s="266" t="s">
        <v>183</v>
      </c>
      <c r="I6" s="266" t="s">
        <v>109</v>
      </c>
      <c r="J6" s="266" t="s">
        <v>184</v>
      </c>
      <c r="K6" s="266" t="s">
        <v>183</v>
      </c>
      <c r="L6" s="266" t="s">
        <v>109</v>
      </c>
      <c r="M6" s="267" t="s">
        <v>184</v>
      </c>
      <c r="N6" s="358"/>
      <c r="O6" s="195"/>
      <c r="P6" s="195"/>
      <c r="Q6" s="195"/>
      <c r="R6" s="195"/>
      <c r="S6" s="195"/>
    </row>
    <row r="7" spans="1:26" s="99" customFormat="1" ht="12.75">
      <c r="A7" s="36" t="s">
        <v>131</v>
      </c>
      <c r="B7" s="107">
        <f>E7+H7+K7</f>
        <v>9220523</v>
      </c>
      <c r="C7" s="107">
        <f>F7+I7+L7</f>
        <v>8963856</v>
      </c>
      <c r="D7" s="263">
        <f>B7/C7%</f>
        <v>102.86335478838572</v>
      </c>
      <c r="E7" s="400">
        <v>876358</v>
      </c>
      <c r="F7" s="354">
        <v>808691</v>
      </c>
      <c r="G7" s="263">
        <f>E7/F7%</f>
        <v>108.36747286664499</v>
      </c>
      <c r="H7" s="354">
        <v>3843587</v>
      </c>
      <c r="I7" s="354">
        <v>3608477</v>
      </c>
      <c r="J7" s="263">
        <f>H7/I7%</f>
        <v>106.51549116150665</v>
      </c>
      <c r="K7" s="354">
        <v>4500578</v>
      </c>
      <c r="L7" s="354">
        <v>4546688</v>
      </c>
      <c r="M7" s="263">
        <f>K7/L7%</f>
        <v>98.98585519833338</v>
      </c>
      <c r="N7" s="40"/>
      <c r="Q7" s="245"/>
      <c r="R7" s="245"/>
      <c r="S7" s="243"/>
      <c r="T7" s="245"/>
      <c r="U7" s="245"/>
      <c r="V7" s="243"/>
      <c r="W7" s="245"/>
      <c r="X7" s="245"/>
      <c r="Y7" s="179"/>
      <c r="Z7" s="174"/>
    </row>
    <row r="8" spans="1:26" s="99" customFormat="1" ht="12.75">
      <c r="A8" s="152" t="s">
        <v>104</v>
      </c>
      <c r="B8" s="25">
        <f aca="true" t="shared" si="0" ref="B8:C27">E8+H8+K8</f>
        <v>811355</v>
      </c>
      <c r="C8" s="25">
        <f t="shared" si="0"/>
        <v>806244</v>
      </c>
      <c r="D8" s="40">
        <f aca="true" t="shared" si="1" ref="D8:D27">B8/C8%</f>
        <v>100.63392719821792</v>
      </c>
      <c r="E8" s="403">
        <v>32352</v>
      </c>
      <c r="F8" s="355">
        <v>28373</v>
      </c>
      <c r="G8" s="40">
        <f aca="true" t="shared" si="2" ref="G8:G27">E8/F8%</f>
        <v>114.0238959574243</v>
      </c>
      <c r="H8" s="355">
        <v>442850</v>
      </c>
      <c r="I8" s="355">
        <v>449510</v>
      </c>
      <c r="J8" s="40">
        <f aca="true" t="shared" si="3" ref="J8:J27">H8/I8%</f>
        <v>98.51838668772663</v>
      </c>
      <c r="K8" s="355">
        <v>336153</v>
      </c>
      <c r="L8" s="355">
        <v>328361</v>
      </c>
      <c r="M8" s="40">
        <f aca="true" t="shared" si="4" ref="M8:M27">K8/L8%</f>
        <v>102.37299801133508</v>
      </c>
      <c r="N8" s="40"/>
      <c r="Q8" s="245"/>
      <c r="R8" s="245"/>
      <c r="S8" s="243"/>
      <c r="T8" s="245"/>
      <c r="U8" s="245"/>
      <c r="V8" s="243"/>
      <c r="W8" s="245"/>
      <c r="X8" s="245"/>
      <c r="Y8" s="174"/>
      <c r="Z8" s="174"/>
    </row>
    <row r="9" spans="1:26" s="99" customFormat="1" ht="12.75">
      <c r="A9" s="38" t="s">
        <v>132</v>
      </c>
      <c r="B9" s="25">
        <f t="shared" si="0"/>
        <v>479911</v>
      </c>
      <c r="C9" s="25">
        <f t="shared" si="0"/>
        <v>482542</v>
      </c>
      <c r="D9" s="40">
        <f t="shared" si="1"/>
        <v>99.45476248699595</v>
      </c>
      <c r="E9" s="403">
        <v>130721</v>
      </c>
      <c r="F9" s="355">
        <v>136874</v>
      </c>
      <c r="G9" s="40">
        <f t="shared" si="2"/>
        <v>95.50462469132195</v>
      </c>
      <c r="H9" s="355">
        <v>99241</v>
      </c>
      <c r="I9" s="355">
        <v>98867</v>
      </c>
      <c r="J9" s="40">
        <f t="shared" si="3"/>
        <v>100.37828598015516</v>
      </c>
      <c r="K9" s="355">
        <v>249949</v>
      </c>
      <c r="L9" s="355">
        <v>246801</v>
      </c>
      <c r="M9" s="40">
        <f t="shared" si="4"/>
        <v>101.27552157406168</v>
      </c>
      <c r="N9" s="40"/>
      <c r="Q9" s="245"/>
      <c r="R9" s="245"/>
      <c r="S9" s="243"/>
      <c r="T9" s="245"/>
      <c r="U9" s="245"/>
      <c r="V9" s="243"/>
      <c r="W9" s="245"/>
      <c r="X9" s="245"/>
      <c r="Y9" s="179"/>
      <c r="Z9" s="174"/>
    </row>
    <row r="10" spans="1:26" s="99" customFormat="1" ht="12.75">
      <c r="A10" s="38" t="s">
        <v>133</v>
      </c>
      <c r="B10" s="25">
        <f t="shared" si="0"/>
        <v>667306</v>
      </c>
      <c r="C10" s="25">
        <f t="shared" si="0"/>
        <v>630023</v>
      </c>
      <c r="D10" s="40">
        <f t="shared" si="1"/>
        <v>105.91772046417354</v>
      </c>
      <c r="E10" s="403">
        <v>66117</v>
      </c>
      <c r="F10" s="355">
        <v>59530</v>
      </c>
      <c r="G10" s="40">
        <f t="shared" si="2"/>
        <v>111.06500923903914</v>
      </c>
      <c r="H10" s="355">
        <v>357359</v>
      </c>
      <c r="I10" s="355">
        <v>324493</v>
      </c>
      <c r="J10" s="40">
        <f t="shared" si="3"/>
        <v>110.12841571312786</v>
      </c>
      <c r="K10" s="355">
        <v>243830</v>
      </c>
      <c r="L10" s="355">
        <v>246000</v>
      </c>
      <c r="M10" s="40">
        <f t="shared" si="4"/>
        <v>99.1178861788618</v>
      </c>
      <c r="N10" s="40"/>
      <c r="Q10" s="245"/>
      <c r="R10" s="245"/>
      <c r="S10" s="243"/>
      <c r="T10" s="245"/>
      <c r="U10" s="245"/>
      <c r="V10" s="243"/>
      <c r="W10" s="245"/>
      <c r="X10" s="245"/>
      <c r="Y10" s="179"/>
      <c r="Z10" s="174"/>
    </row>
    <row r="11" spans="1:26" s="99" customFormat="1" ht="12.75">
      <c r="A11" s="38" t="s">
        <v>134</v>
      </c>
      <c r="B11" s="25">
        <f t="shared" si="0"/>
        <v>748288</v>
      </c>
      <c r="C11" s="25">
        <f t="shared" si="0"/>
        <v>731416</v>
      </c>
      <c r="D11" s="40">
        <f t="shared" si="1"/>
        <v>102.30675839740995</v>
      </c>
      <c r="E11" s="403">
        <v>57062</v>
      </c>
      <c r="F11" s="355">
        <v>60621</v>
      </c>
      <c r="G11" s="40">
        <f t="shared" si="2"/>
        <v>94.12909717754573</v>
      </c>
      <c r="H11" s="355">
        <v>331547</v>
      </c>
      <c r="I11" s="355">
        <v>315896</v>
      </c>
      <c r="J11" s="40">
        <f t="shared" si="3"/>
        <v>104.95447868918885</v>
      </c>
      <c r="K11" s="355">
        <v>359679</v>
      </c>
      <c r="L11" s="355">
        <v>354899</v>
      </c>
      <c r="M11" s="40">
        <f t="shared" si="4"/>
        <v>101.34686206498188</v>
      </c>
      <c r="N11" s="40"/>
      <c r="Q11" s="245"/>
      <c r="R11" s="245"/>
      <c r="S11" s="243"/>
      <c r="T11" s="245"/>
      <c r="U11" s="245"/>
      <c r="V11" s="243"/>
      <c r="W11" s="245"/>
      <c r="X11" s="245"/>
      <c r="Y11" s="179"/>
      <c r="Z11" s="174"/>
    </row>
    <row r="12" spans="1:26" s="99" customFormat="1" ht="12.75">
      <c r="A12" s="38" t="s">
        <v>135</v>
      </c>
      <c r="B12" s="25">
        <f t="shared" si="0"/>
        <v>221305</v>
      </c>
      <c r="C12" s="25">
        <f t="shared" si="0"/>
        <v>207344</v>
      </c>
      <c r="D12" s="40">
        <f t="shared" si="1"/>
        <v>106.73325488077784</v>
      </c>
      <c r="E12" s="403">
        <v>2003</v>
      </c>
      <c r="F12" s="355">
        <v>2014</v>
      </c>
      <c r="G12" s="40">
        <f t="shared" si="2"/>
        <v>99.45382323733863</v>
      </c>
      <c r="H12" s="355">
        <v>109470</v>
      </c>
      <c r="I12" s="355">
        <v>98756</v>
      </c>
      <c r="J12" s="40">
        <f t="shared" si="3"/>
        <v>110.84896107578274</v>
      </c>
      <c r="K12" s="355">
        <v>109832</v>
      </c>
      <c r="L12" s="355">
        <v>106574</v>
      </c>
      <c r="M12" s="40">
        <f t="shared" si="4"/>
        <v>103.0570307955036</v>
      </c>
      <c r="N12" s="40"/>
      <c r="Q12" s="245"/>
      <c r="R12" s="245"/>
      <c r="S12" s="243"/>
      <c r="T12" s="245"/>
      <c r="U12" s="245"/>
      <c r="V12" s="243"/>
      <c r="W12" s="245"/>
      <c r="X12" s="245"/>
      <c r="Y12" s="179"/>
      <c r="Z12" s="174"/>
    </row>
    <row r="13" spans="1:26" s="99" customFormat="1" ht="12.75">
      <c r="A13" s="38" t="s">
        <v>136</v>
      </c>
      <c r="B13" s="25">
        <f t="shared" si="0"/>
        <v>886449</v>
      </c>
      <c r="C13" s="25">
        <f t="shared" si="0"/>
        <v>808255</v>
      </c>
      <c r="D13" s="40">
        <f t="shared" si="1"/>
        <v>109.67442205739525</v>
      </c>
      <c r="E13" s="403">
        <v>87668</v>
      </c>
      <c r="F13" s="355">
        <v>73913</v>
      </c>
      <c r="G13" s="40">
        <f t="shared" si="2"/>
        <v>118.6097168292452</v>
      </c>
      <c r="H13" s="355">
        <v>557092</v>
      </c>
      <c r="I13" s="355">
        <v>503274</v>
      </c>
      <c r="J13" s="40">
        <f t="shared" si="3"/>
        <v>110.69357844832041</v>
      </c>
      <c r="K13" s="355">
        <v>241689</v>
      </c>
      <c r="L13" s="355">
        <v>231068</v>
      </c>
      <c r="M13" s="40">
        <f t="shared" si="4"/>
        <v>104.59648242075926</v>
      </c>
      <c r="N13" s="40"/>
      <c r="Q13" s="245"/>
      <c r="R13" s="245"/>
      <c r="S13" s="243"/>
      <c r="T13" s="245"/>
      <c r="U13" s="245"/>
      <c r="V13" s="243"/>
      <c r="W13" s="245"/>
      <c r="X13" s="245"/>
      <c r="Y13" s="179"/>
      <c r="Z13" s="174"/>
    </row>
    <row r="14" spans="1:26" s="99" customFormat="1" ht="12.75">
      <c r="A14" s="38" t="s">
        <v>137</v>
      </c>
      <c r="B14" s="25">
        <f t="shared" si="0"/>
        <v>532412</v>
      </c>
      <c r="C14" s="25">
        <f t="shared" si="0"/>
        <v>503833</v>
      </c>
      <c r="D14" s="40">
        <f t="shared" si="1"/>
        <v>105.67231602534967</v>
      </c>
      <c r="E14" s="403">
        <v>30416</v>
      </c>
      <c r="F14" s="355">
        <v>33421</v>
      </c>
      <c r="G14" s="40">
        <f t="shared" si="2"/>
        <v>91.00864725771223</v>
      </c>
      <c r="H14" s="355">
        <v>234409</v>
      </c>
      <c r="I14" s="355">
        <v>219816</v>
      </c>
      <c r="J14" s="40">
        <f t="shared" si="3"/>
        <v>106.63873421406996</v>
      </c>
      <c r="K14" s="355">
        <v>267587</v>
      </c>
      <c r="L14" s="355">
        <v>250596</v>
      </c>
      <c r="M14" s="40">
        <f t="shared" si="4"/>
        <v>106.78023591757251</v>
      </c>
      <c r="N14" s="40"/>
      <c r="Q14" s="245"/>
      <c r="R14" s="245"/>
      <c r="S14" s="243"/>
      <c r="T14" s="245"/>
      <c r="U14" s="245"/>
      <c r="V14" s="243"/>
      <c r="W14" s="245"/>
      <c r="X14" s="245"/>
      <c r="Y14" s="179"/>
      <c r="Z14" s="174"/>
    </row>
    <row r="15" spans="1:26" s="99" customFormat="1" ht="12.75">
      <c r="A15" s="38" t="s">
        <v>105</v>
      </c>
      <c r="B15" s="25">
        <f t="shared" si="0"/>
        <v>587103</v>
      </c>
      <c r="C15" s="25">
        <f t="shared" si="0"/>
        <v>565898</v>
      </c>
      <c r="D15" s="40">
        <f t="shared" si="1"/>
        <v>103.7471417110504</v>
      </c>
      <c r="E15" s="403">
        <v>34359</v>
      </c>
      <c r="F15" s="355">
        <v>31621</v>
      </c>
      <c r="G15" s="40">
        <f t="shared" si="2"/>
        <v>108.65880269441195</v>
      </c>
      <c r="H15" s="355">
        <v>259872</v>
      </c>
      <c r="I15" s="355">
        <v>245587</v>
      </c>
      <c r="J15" s="40">
        <f t="shared" si="3"/>
        <v>105.81667596411863</v>
      </c>
      <c r="K15" s="355">
        <v>292872</v>
      </c>
      <c r="L15" s="355">
        <v>288690</v>
      </c>
      <c r="M15" s="40">
        <f t="shared" si="4"/>
        <v>101.4486126987426</v>
      </c>
      <c r="N15" s="40"/>
      <c r="Q15" s="245"/>
      <c r="R15" s="245"/>
      <c r="S15" s="243"/>
      <c r="T15" s="245"/>
      <c r="U15" s="245"/>
      <c r="V15" s="243"/>
      <c r="W15" s="245"/>
      <c r="X15" s="245"/>
      <c r="Y15" s="174"/>
      <c r="Z15" s="174"/>
    </row>
    <row r="16" spans="1:26" s="99" customFormat="1" ht="14.25" customHeight="1">
      <c r="A16" s="38" t="s">
        <v>138</v>
      </c>
      <c r="B16" s="25">
        <f t="shared" si="0"/>
        <v>501211</v>
      </c>
      <c r="C16" s="25">
        <f t="shared" si="0"/>
        <v>493422</v>
      </c>
      <c r="D16" s="40">
        <f t="shared" si="1"/>
        <v>101.5785676358168</v>
      </c>
      <c r="E16" s="403">
        <v>27233</v>
      </c>
      <c r="F16" s="355">
        <v>25116</v>
      </c>
      <c r="G16" s="40">
        <f t="shared" si="2"/>
        <v>108.42888995062908</v>
      </c>
      <c r="H16" s="355">
        <v>266643</v>
      </c>
      <c r="I16" s="355">
        <v>259779</v>
      </c>
      <c r="J16" s="40">
        <f t="shared" si="3"/>
        <v>102.64224590902268</v>
      </c>
      <c r="K16" s="355">
        <v>207335</v>
      </c>
      <c r="L16" s="355">
        <v>208527</v>
      </c>
      <c r="M16" s="40">
        <f t="shared" si="4"/>
        <v>99.42837138595961</v>
      </c>
      <c r="N16" s="40"/>
      <c r="Q16" s="245"/>
      <c r="R16" s="245"/>
      <c r="S16" s="243"/>
      <c r="T16" s="245"/>
      <c r="U16" s="245"/>
      <c r="V16" s="243"/>
      <c r="W16" s="245"/>
      <c r="X16" s="245"/>
      <c r="Y16" s="179"/>
      <c r="Z16" s="174"/>
    </row>
    <row r="17" spans="1:26" s="99" customFormat="1" ht="14.25" customHeight="1">
      <c r="A17" s="38" t="s">
        <v>139</v>
      </c>
      <c r="B17" s="25">
        <f t="shared" si="0"/>
        <v>489981</v>
      </c>
      <c r="C17" s="25">
        <f t="shared" si="0"/>
        <v>467236</v>
      </c>
      <c r="D17" s="40">
        <f t="shared" si="1"/>
        <v>104.86798962408719</v>
      </c>
      <c r="E17" s="403">
        <v>110814</v>
      </c>
      <c r="F17" s="355">
        <v>105089</v>
      </c>
      <c r="G17" s="40">
        <f t="shared" si="2"/>
        <v>105.44776332442024</v>
      </c>
      <c r="H17" s="355">
        <v>130270</v>
      </c>
      <c r="I17" s="355">
        <v>120746</v>
      </c>
      <c r="J17" s="40">
        <f t="shared" si="3"/>
        <v>107.88763188842694</v>
      </c>
      <c r="K17" s="355">
        <v>248897</v>
      </c>
      <c r="L17" s="355">
        <v>241401</v>
      </c>
      <c r="M17" s="40">
        <f t="shared" si="4"/>
        <v>103.10520668928463</v>
      </c>
      <c r="N17" s="40"/>
      <c r="Q17" s="245"/>
      <c r="R17" s="245"/>
      <c r="S17" s="243"/>
      <c r="T17" s="245"/>
      <c r="U17" s="245"/>
      <c r="V17" s="243"/>
      <c r="W17" s="245"/>
      <c r="X17" s="245"/>
      <c r="Y17" s="179"/>
      <c r="Z17" s="174"/>
    </row>
    <row r="18" spans="1:26" s="99" customFormat="1" ht="14.25" customHeight="1">
      <c r="A18" s="38" t="s">
        <v>140</v>
      </c>
      <c r="B18" s="25">
        <f t="shared" si="0"/>
        <v>424827</v>
      </c>
      <c r="C18" s="25">
        <f t="shared" si="0"/>
        <v>411025</v>
      </c>
      <c r="D18" s="40">
        <f t="shared" si="1"/>
        <v>103.35794659692233</v>
      </c>
      <c r="E18" s="403">
        <v>8143</v>
      </c>
      <c r="F18" s="355">
        <v>7017</v>
      </c>
      <c r="G18" s="40">
        <f t="shared" si="2"/>
        <v>116.04674362263076</v>
      </c>
      <c r="H18" s="355">
        <v>177431</v>
      </c>
      <c r="I18" s="355">
        <v>168464</v>
      </c>
      <c r="J18" s="40">
        <f t="shared" si="3"/>
        <v>105.32279893627124</v>
      </c>
      <c r="K18" s="355">
        <v>239253</v>
      </c>
      <c r="L18" s="355">
        <v>235544</v>
      </c>
      <c r="M18" s="40">
        <f t="shared" si="4"/>
        <v>101.57465271881262</v>
      </c>
      <c r="N18" s="40"/>
      <c r="Q18" s="245"/>
      <c r="R18" s="245"/>
      <c r="S18" s="243"/>
      <c r="T18" s="245"/>
      <c r="U18" s="245"/>
      <c r="V18" s="243"/>
      <c r="W18" s="245"/>
      <c r="X18" s="245"/>
      <c r="Y18" s="179"/>
      <c r="Z18" s="174"/>
    </row>
    <row r="19" spans="1:26" s="99" customFormat="1" ht="14.25" customHeight="1">
      <c r="A19" s="38" t="s">
        <v>141</v>
      </c>
      <c r="B19" s="25">
        <f t="shared" si="0"/>
        <v>21417</v>
      </c>
      <c r="C19" s="25">
        <f t="shared" si="0"/>
        <v>22510</v>
      </c>
      <c r="D19" s="40">
        <f t="shared" si="1"/>
        <v>95.14438027543315</v>
      </c>
      <c r="E19" s="403">
        <v>138</v>
      </c>
      <c r="F19" s="355">
        <v>118</v>
      </c>
      <c r="G19" s="40">
        <f t="shared" si="2"/>
        <v>116.94915254237289</v>
      </c>
      <c r="H19" s="355">
        <v>7525</v>
      </c>
      <c r="I19" s="355">
        <v>7440</v>
      </c>
      <c r="J19" s="40">
        <f t="shared" si="3"/>
        <v>101.14247311827957</v>
      </c>
      <c r="K19" s="355">
        <v>13754</v>
      </c>
      <c r="L19" s="355">
        <v>14952</v>
      </c>
      <c r="M19" s="40">
        <f t="shared" si="4"/>
        <v>91.98769395398608</v>
      </c>
      <c r="N19" s="40"/>
      <c r="Q19" s="245"/>
      <c r="R19" s="245"/>
      <c r="S19" s="243"/>
      <c r="T19" s="245"/>
      <c r="U19" s="245"/>
      <c r="V19" s="243"/>
      <c r="W19" s="245"/>
      <c r="X19" s="245"/>
      <c r="Y19" s="179"/>
      <c r="Z19" s="174"/>
    </row>
    <row r="20" spans="1:26" s="99" customFormat="1" ht="14.25" customHeight="1">
      <c r="A20" s="38" t="s">
        <v>142</v>
      </c>
      <c r="B20" s="25">
        <f t="shared" si="0"/>
        <v>544918</v>
      </c>
      <c r="C20" s="25">
        <f t="shared" si="0"/>
        <v>542519</v>
      </c>
      <c r="D20" s="40">
        <f t="shared" si="1"/>
        <v>100.44219649450066</v>
      </c>
      <c r="E20" s="403">
        <v>71708</v>
      </c>
      <c r="F20" s="355">
        <v>65853</v>
      </c>
      <c r="G20" s="40">
        <f t="shared" si="2"/>
        <v>108.89101483607429</v>
      </c>
      <c r="H20" s="355">
        <v>235438</v>
      </c>
      <c r="I20" s="355">
        <v>226849</v>
      </c>
      <c r="J20" s="40">
        <f t="shared" si="3"/>
        <v>103.78621902675349</v>
      </c>
      <c r="K20" s="355">
        <v>237772</v>
      </c>
      <c r="L20" s="355">
        <v>249817</v>
      </c>
      <c r="M20" s="40">
        <f t="shared" si="4"/>
        <v>95.17847064050885</v>
      </c>
      <c r="N20" s="40"/>
      <c r="Q20" s="245"/>
      <c r="R20" s="245"/>
      <c r="S20" s="243"/>
      <c r="T20" s="245"/>
      <c r="U20" s="245"/>
      <c r="V20" s="243"/>
      <c r="W20" s="245"/>
      <c r="X20" s="245"/>
      <c r="Y20" s="179"/>
      <c r="Z20" s="174"/>
    </row>
    <row r="21" spans="1:26" s="99" customFormat="1" ht="14.25" customHeight="1">
      <c r="A21" s="38" t="s">
        <v>143</v>
      </c>
      <c r="B21" s="25">
        <f t="shared" si="0"/>
        <v>415490</v>
      </c>
      <c r="C21" s="25">
        <f t="shared" si="0"/>
        <v>424157</v>
      </c>
      <c r="D21" s="40">
        <f t="shared" si="1"/>
        <v>97.95665284316892</v>
      </c>
      <c r="E21" s="403">
        <v>120134</v>
      </c>
      <c r="F21" s="355">
        <v>109424</v>
      </c>
      <c r="G21" s="40">
        <f t="shared" si="2"/>
        <v>109.78761514841351</v>
      </c>
      <c r="H21" s="355">
        <v>73711</v>
      </c>
      <c r="I21" s="355">
        <v>71702</v>
      </c>
      <c r="J21" s="40">
        <f t="shared" si="3"/>
        <v>102.80187442470225</v>
      </c>
      <c r="K21" s="355">
        <v>221645</v>
      </c>
      <c r="L21" s="355">
        <v>243031</v>
      </c>
      <c r="M21" s="40">
        <f t="shared" si="4"/>
        <v>91.20029955026314</v>
      </c>
      <c r="N21" s="40"/>
      <c r="Q21" s="245"/>
      <c r="R21" s="245"/>
      <c r="S21" s="243"/>
      <c r="T21" s="245"/>
      <c r="U21" s="245"/>
      <c r="V21" s="243"/>
      <c r="W21" s="245"/>
      <c r="X21" s="245"/>
      <c r="Y21" s="179"/>
      <c r="Z21" s="174"/>
    </row>
    <row r="22" spans="1:26" s="99" customFormat="1" ht="14.25" customHeight="1">
      <c r="A22" s="38" t="s">
        <v>144</v>
      </c>
      <c r="B22" s="25">
        <f t="shared" si="0"/>
        <v>1180860</v>
      </c>
      <c r="C22" s="25">
        <f t="shared" si="0"/>
        <v>1141809</v>
      </c>
      <c r="D22" s="40">
        <f t="shared" si="1"/>
        <v>103.42009915844068</v>
      </c>
      <c r="E22" s="403">
        <v>60867</v>
      </c>
      <c r="F22" s="355">
        <v>38029</v>
      </c>
      <c r="G22" s="40">
        <f t="shared" si="2"/>
        <v>160.0541691866733</v>
      </c>
      <c r="H22" s="355">
        <v>223133</v>
      </c>
      <c r="I22" s="355">
        <v>164767</v>
      </c>
      <c r="J22" s="40">
        <f t="shared" si="3"/>
        <v>135.4233554049051</v>
      </c>
      <c r="K22" s="355">
        <v>896860</v>
      </c>
      <c r="L22" s="355">
        <v>939013</v>
      </c>
      <c r="M22" s="40">
        <f t="shared" si="4"/>
        <v>95.51092476887968</v>
      </c>
      <c r="N22" s="40"/>
      <c r="Q22" s="245"/>
      <c r="R22" s="245"/>
      <c r="S22" s="243"/>
      <c r="T22" s="245"/>
      <c r="U22" s="245"/>
      <c r="V22" s="243"/>
      <c r="W22" s="245"/>
      <c r="X22" s="245"/>
      <c r="Y22" s="179"/>
      <c r="Z22" s="174"/>
    </row>
    <row r="23" spans="1:26" s="99" customFormat="1" ht="14.25" customHeight="1">
      <c r="A23" s="152" t="s">
        <v>106</v>
      </c>
      <c r="B23" s="25">
        <f t="shared" si="0"/>
        <v>164120</v>
      </c>
      <c r="C23" s="25">
        <f t="shared" si="0"/>
        <v>159874</v>
      </c>
      <c r="D23" s="40">
        <f t="shared" si="1"/>
        <v>102.6558414751617</v>
      </c>
      <c r="E23" s="403">
        <v>2155</v>
      </c>
      <c r="F23" s="355">
        <v>1775</v>
      </c>
      <c r="G23" s="40">
        <f t="shared" si="2"/>
        <v>121.40845070422536</v>
      </c>
      <c r="H23" s="355">
        <v>113445</v>
      </c>
      <c r="I23" s="355">
        <v>105730</v>
      </c>
      <c r="J23" s="40">
        <f t="shared" si="3"/>
        <v>107.29688830038778</v>
      </c>
      <c r="K23" s="355">
        <v>48520</v>
      </c>
      <c r="L23" s="355">
        <v>52369</v>
      </c>
      <c r="M23" s="40">
        <f t="shared" si="4"/>
        <v>92.65023200748533</v>
      </c>
      <c r="N23" s="40"/>
      <c r="Q23" s="245"/>
      <c r="R23" s="245"/>
      <c r="S23" s="243"/>
      <c r="T23" s="245"/>
      <c r="U23" s="245"/>
      <c r="V23" s="243"/>
      <c r="W23" s="245"/>
      <c r="X23" s="245"/>
      <c r="Y23" s="174"/>
      <c r="Z23" s="174"/>
    </row>
    <row r="24" spans="1:26" s="99" customFormat="1" ht="12.75">
      <c r="A24" s="38" t="s">
        <v>145</v>
      </c>
      <c r="B24" s="25">
        <f t="shared" si="0"/>
        <v>477399</v>
      </c>
      <c r="C24" s="25">
        <f t="shared" si="0"/>
        <v>484776</v>
      </c>
      <c r="D24" s="40">
        <f t="shared" si="1"/>
        <v>98.4782662508045</v>
      </c>
      <c r="E24" s="403">
        <v>30512</v>
      </c>
      <c r="F24" s="355">
        <v>25357</v>
      </c>
      <c r="G24" s="40">
        <f t="shared" si="2"/>
        <v>120.32969199826478</v>
      </c>
      <c r="H24" s="355">
        <v>216005</v>
      </c>
      <c r="I24" s="355">
        <v>217955</v>
      </c>
      <c r="J24" s="40">
        <f t="shared" si="3"/>
        <v>99.10531990548508</v>
      </c>
      <c r="K24" s="355">
        <v>230882</v>
      </c>
      <c r="L24" s="355">
        <v>241464</v>
      </c>
      <c r="M24" s="40">
        <f t="shared" si="4"/>
        <v>95.61756617963755</v>
      </c>
      <c r="N24" s="40"/>
      <c r="Q24" s="245"/>
      <c r="R24" s="245"/>
      <c r="S24" s="243"/>
      <c r="T24" s="245"/>
      <c r="U24" s="245"/>
      <c r="V24" s="243"/>
      <c r="W24" s="245"/>
      <c r="X24" s="245"/>
      <c r="Y24" s="179"/>
      <c r="Z24" s="174"/>
    </row>
    <row r="25" spans="1:26" s="99" customFormat="1" ht="12.75">
      <c r="A25" s="38" t="s">
        <v>146</v>
      </c>
      <c r="B25" s="25">
        <f>K25</f>
        <v>237</v>
      </c>
      <c r="C25" s="25">
        <f>L25</f>
        <v>220</v>
      </c>
      <c r="D25" s="40">
        <f t="shared" si="1"/>
        <v>107.72727272727272</v>
      </c>
      <c r="E25" s="403" t="s">
        <v>86</v>
      </c>
      <c r="F25" s="80" t="s">
        <v>86</v>
      </c>
      <c r="G25" s="40" t="s">
        <v>86</v>
      </c>
      <c r="H25" s="80" t="s">
        <v>86</v>
      </c>
      <c r="I25" s="80" t="s">
        <v>86</v>
      </c>
      <c r="J25" s="40" t="s">
        <v>86</v>
      </c>
      <c r="K25" s="355">
        <v>237</v>
      </c>
      <c r="L25" s="355">
        <v>220</v>
      </c>
      <c r="M25" s="40">
        <f t="shared" si="4"/>
        <v>107.72727272727272</v>
      </c>
      <c r="N25" s="40"/>
      <c r="Q25" s="243"/>
      <c r="R25" s="243"/>
      <c r="S25" s="243"/>
      <c r="T25" s="243"/>
      <c r="U25" s="245"/>
      <c r="V25" s="243"/>
      <c r="W25" s="245"/>
      <c r="X25" s="245"/>
      <c r="Y25" s="179"/>
      <c r="Z25" s="174"/>
    </row>
    <row r="26" spans="1:26" s="99" customFormat="1" ht="12.75">
      <c r="A26" s="38" t="s">
        <v>147</v>
      </c>
      <c r="B26" s="25">
        <f>K26</f>
        <v>2969</v>
      </c>
      <c r="C26" s="25">
        <f>I26+L26</f>
        <v>2995</v>
      </c>
      <c r="D26" s="40">
        <f t="shared" si="1"/>
        <v>99.13188647746244</v>
      </c>
      <c r="E26" s="404" t="s">
        <v>86</v>
      </c>
      <c r="F26" s="80" t="s">
        <v>86</v>
      </c>
      <c r="G26" s="40" t="s">
        <v>86</v>
      </c>
      <c r="H26" s="355" t="s">
        <v>86</v>
      </c>
      <c r="I26" s="355">
        <v>3</v>
      </c>
      <c r="J26" s="40" t="s">
        <v>86</v>
      </c>
      <c r="K26" s="355">
        <v>2969</v>
      </c>
      <c r="L26" s="355">
        <v>2992</v>
      </c>
      <c r="M26" s="40">
        <f t="shared" si="4"/>
        <v>99.23128342245988</v>
      </c>
      <c r="N26" s="40"/>
      <c r="Q26" s="243"/>
      <c r="R26" s="243"/>
      <c r="S26" s="243"/>
      <c r="T26" s="245"/>
      <c r="U26" s="245"/>
      <c r="V26" s="243"/>
      <c r="W26" s="245"/>
      <c r="X26" s="245"/>
      <c r="Y26" s="179"/>
      <c r="Z26" s="174"/>
    </row>
    <row r="27" spans="1:26" s="99" customFormat="1" ht="12.75">
      <c r="A27" s="41" t="s">
        <v>148</v>
      </c>
      <c r="B27" s="78">
        <f t="shared" si="0"/>
        <v>62965</v>
      </c>
      <c r="C27" s="78">
        <f t="shared" si="0"/>
        <v>77758</v>
      </c>
      <c r="D27" s="42">
        <f t="shared" si="1"/>
        <v>80.97559093598086</v>
      </c>
      <c r="E27" s="405">
        <v>3956</v>
      </c>
      <c r="F27" s="147">
        <v>4546</v>
      </c>
      <c r="G27" s="42">
        <f t="shared" si="2"/>
        <v>87.02155741311043</v>
      </c>
      <c r="H27" s="147">
        <v>8146</v>
      </c>
      <c r="I27" s="147">
        <v>8843</v>
      </c>
      <c r="J27" s="42">
        <f t="shared" si="3"/>
        <v>92.1180594820762</v>
      </c>
      <c r="K27" s="147">
        <v>50863</v>
      </c>
      <c r="L27" s="147">
        <v>64369</v>
      </c>
      <c r="M27" s="42">
        <f t="shared" si="4"/>
        <v>79.01785020739797</v>
      </c>
      <c r="N27" s="40"/>
      <c r="Q27" s="245"/>
      <c r="R27" s="245"/>
      <c r="S27" s="243"/>
      <c r="T27" s="245"/>
      <c r="U27" s="245"/>
      <c r="V27" s="243"/>
      <c r="W27" s="245"/>
      <c r="X27" s="245"/>
      <c r="Y27" s="179"/>
      <c r="Z27" s="174"/>
    </row>
    <row r="28" spans="1:26" s="99" customFormat="1" ht="12.75">
      <c r="A28" s="38"/>
      <c r="B28" s="25"/>
      <c r="C28" s="25"/>
      <c r="D28" s="40"/>
      <c r="E28" s="355"/>
      <c r="F28" s="355"/>
      <c r="G28" s="40"/>
      <c r="H28" s="355"/>
      <c r="I28" s="355"/>
      <c r="J28" s="40"/>
      <c r="K28" s="355"/>
      <c r="L28" s="355"/>
      <c r="M28" s="40"/>
      <c r="N28" s="40"/>
      <c r="Q28" s="245"/>
      <c r="R28" s="245"/>
      <c r="S28" s="243"/>
      <c r="T28" s="245"/>
      <c r="U28" s="245"/>
      <c r="V28" s="243"/>
      <c r="W28" s="245"/>
      <c r="X28" s="245"/>
      <c r="Y28" s="179"/>
      <c r="Z28" s="174"/>
    </row>
    <row r="29" spans="1:24" s="99" customFormat="1" ht="12.75">
      <c r="A29" s="76"/>
      <c r="B29" s="76"/>
      <c r="C29" s="76"/>
      <c r="D29" s="76"/>
      <c r="E29" s="76"/>
      <c r="F29" s="76"/>
      <c r="G29" s="76"/>
      <c r="H29" s="76"/>
      <c r="I29" s="76"/>
      <c r="J29" s="196"/>
      <c r="K29" s="76"/>
      <c r="L29" s="76"/>
      <c r="M29" s="196"/>
      <c r="N29" s="196"/>
      <c r="O29" s="149"/>
      <c r="P29" s="149"/>
      <c r="Q29" s="149"/>
      <c r="R29" s="149"/>
      <c r="S29" s="149"/>
      <c r="T29" s="149"/>
      <c r="U29" s="149"/>
      <c r="V29" s="149"/>
      <c r="W29" s="149"/>
      <c r="X29" s="149"/>
    </row>
    <row r="30" spans="1:19" s="99" customFormat="1" ht="28.5" customHeight="1">
      <c r="A30" s="497" t="s">
        <v>218</v>
      </c>
      <c r="B30" s="497"/>
      <c r="C30" s="497"/>
      <c r="D30" s="497"/>
      <c r="E30" s="497"/>
      <c r="F30" s="497"/>
      <c r="G30" s="497"/>
      <c r="H30" s="497"/>
      <c r="I30" s="497"/>
      <c r="J30" s="497"/>
      <c r="K30" s="497"/>
      <c r="L30" s="497"/>
      <c r="M30" s="497"/>
      <c r="N30" s="346"/>
      <c r="O30" s="197"/>
      <c r="P30" s="197"/>
      <c r="Q30" s="197"/>
      <c r="R30" s="197"/>
      <c r="S30" s="197"/>
    </row>
    <row r="31" spans="1:19" s="99" customFormat="1" ht="12.75">
      <c r="A31" s="200"/>
      <c r="B31" s="200"/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1" t="s">
        <v>100</v>
      </c>
      <c r="N31" s="359"/>
      <c r="O31" s="197"/>
      <c r="P31" s="197"/>
      <c r="Q31" s="197"/>
      <c r="R31" s="197"/>
      <c r="S31" s="197"/>
    </row>
    <row r="32" spans="1:14" s="99" customFormat="1" ht="15.75" customHeight="1">
      <c r="A32" s="457"/>
      <c r="B32" s="436" t="s">
        <v>108</v>
      </c>
      <c r="C32" s="436"/>
      <c r="D32" s="436"/>
      <c r="E32" s="436" t="s">
        <v>112</v>
      </c>
      <c r="F32" s="436"/>
      <c r="G32" s="437"/>
      <c r="H32" s="437"/>
      <c r="I32" s="437"/>
      <c r="J32" s="437"/>
      <c r="K32" s="437"/>
      <c r="L32" s="437"/>
      <c r="M32" s="438"/>
      <c r="N32" s="357"/>
    </row>
    <row r="33" spans="1:14" s="99" customFormat="1" ht="35.25" customHeight="1">
      <c r="A33" s="458"/>
      <c r="B33" s="436"/>
      <c r="C33" s="436"/>
      <c r="D33" s="436"/>
      <c r="E33" s="436" t="s">
        <v>110</v>
      </c>
      <c r="F33" s="436"/>
      <c r="G33" s="436"/>
      <c r="H33" s="436" t="s">
        <v>111</v>
      </c>
      <c r="I33" s="436"/>
      <c r="J33" s="436"/>
      <c r="K33" s="436" t="s">
        <v>113</v>
      </c>
      <c r="L33" s="436"/>
      <c r="M33" s="439"/>
      <c r="N33" s="358"/>
    </row>
    <row r="34" spans="1:14" s="99" customFormat="1" ht="40.5" customHeight="1">
      <c r="A34" s="458"/>
      <c r="B34" s="306" t="s">
        <v>183</v>
      </c>
      <c r="C34" s="306" t="s">
        <v>109</v>
      </c>
      <c r="D34" s="306" t="s">
        <v>184</v>
      </c>
      <c r="E34" s="266" t="s">
        <v>183</v>
      </c>
      <c r="F34" s="266" t="s">
        <v>109</v>
      </c>
      <c r="G34" s="266" t="s">
        <v>184</v>
      </c>
      <c r="H34" s="266" t="s">
        <v>183</v>
      </c>
      <c r="I34" s="266" t="s">
        <v>109</v>
      </c>
      <c r="J34" s="266" t="s">
        <v>184</v>
      </c>
      <c r="K34" s="266" t="s">
        <v>183</v>
      </c>
      <c r="L34" s="266" t="s">
        <v>109</v>
      </c>
      <c r="M34" s="267" t="s">
        <v>184</v>
      </c>
      <c r="N34" s="358"/>
    </row>
    <row r="35" spans="1:24" s="99" customFormat="1" ht="12.75">
      <c r="A35" s="36" t="s">
        <v>131</v>
      </c>
      <c r="B35" s="107">
        <f>E35+H35+K35</f>
        <v>4783257</v>
      </c>
      <c r="C35" s="107">
        <f>F35+I35+L35</f>
        <v>4559608</v>
      </c>
      <c r="D35" s="263">
        <f>B35/C35%</f>
        <v>104.90500499165718</v>
      </c>
      <c r="E35" s="148">
        <v>338344</v>
      </c>
      <c r="F35" s="148">
        <v>302947</v>
      </c>
      <c r="G35" s="263">
        <f>E35/F35%</f>
        <v>111.68422199262578</v>
      </c>
      <c r="H35" s="315">
        <v>2040433</v>
      </c>
      <c r="I35" s="315">
        <v>1889849</v>
      </c>
      <c r="J35" s="263">
        <f>H35/I35%</f>
        <v>107.96804400774876</v>
      </c>
      <c r="K35" s="315">
        <v>2404480</v>
      </c>
      <c r="L35" s="315">
        <v>2366812</v>
      </c>
      <c r="M35" s="263">
        <f>K35/L35%</f>
        <v>101.5915079017683</v>
      </c>
      <c r="N35" s="40"/>
      <c r="O35" s="245"/>
      <c r="P35" s="243"/>
      <c r="Q35" s="245"/>
      <c r="R35" s="245"/>
      <c r="S35" s="243"/>
      <c r="T35" s="245"/>
      <c r="U35" s="245"/>
      <c r="V35" s="243"/>
      <c r="W35" s="245"/>
      <c r="X35" s="245"/>
    </row>
    <row r="36" spans="1:24" s="157" customFormat="1" ht="12.75">
      <c r="A36" s="307" t="s">
        <v>104</v>
      </c>
      <c r="B36" s="25">
        <f aca="true" t="shared" si="5" ref="B36:B55">E36+H36+K36</f>
        <v>401568</v>
      </c>
      <c r="C36" s="25">
        <f aca="true" t="shared" si="6" ref="C36:C55">F36+I36+L36</f>
        <v>394218</v>
      </c>
      <c r="D36" s="40">
        <f aca="true" t="shared" si="7" ref="D36:D55">B36/C36%</f>
        <v>101.86445063391322</v>
      </c>
      <c r="E36" s="315">
        <v>13058</v>
      </c>
      <c r="F36" s="315">
        <v>9030</v>
      </c>
      <c r="G36" s="40">
        <f aca="true" t="shared" si="8" ref="G36:G52">E36/F36%</f>
        <v>144.60686600221484</v>
      </c>
      <c r="H36" s="315">
        <v>227398</v>
      </c>
      <c r="I36" s="315">
        <v>230255</v>
      </c>
      <c r="J36" s="40">
        <f aca="true" t="shared" si="9" ref="J36:J55">H36/I36%</f>
        <v>98.75920175457644</v>
      </c>
      <c r="K36" s="315">
        <v>161112</v>
      </c>
      <c r="L36" s="315">
        <v>154933</v>
      </c>
      <c r="M36" s="40">
        <f aca="true" t="shared" si="10" ref="M36:M55">K36/L36%</f>
        <v>103.98817553394048</v>
      </c>
      <c r="N36" s="40"/>
      <c r="O36" s="245"/>
      <c r="P36" s="243"/>
      <c r="Q36" s="245"/>
      <c r="R36" s="245"/>
      <c r="S36" s="243"/>
      <c r="T36" s="245"/>
      <c r="U36" s="245"/>
      <c r="V36" s="243"/>
      <c r="W36" s="245"/>
      <c r="X36" s="245"/>
    </row>
    <row r="37" spans="1:24" s="99" customFormat="1" ht="12.75">
      <c r="A37" s="38" t="s">
        <v>132</v>
      </c>
      <c r="B37" s="25">
        <f t="shared" si="5"/>
        <v>234497</v>
      </c>
      <c r="C37" s="25">
        <f t="shared" si="6"/>
        <v>234444</v>
      </c>
      <c r="D37" s="40">
        <f t="shared" si="7"/>
        <v>100.02260667792734</v>
      </c>
      <c r="E37" s="315">
        <v>47814</v>
      </c>
      <c r="F37" s="315">
        <v>53345</v>
      </c>
      <c r="G37" s="40">
        <f t="shared" si="8"/>
        <v>89.63164307807666</v>
      </c>
      <c r="H37" s="315">
        <v>57206</v>
      </c>
      <c r="I37" s="315">
        <v>56633</v>
      </c>
      <c r="J37" s="40">
        <f t="shared" si="9"/>
        <v>101.01177758550668</v>
      </c>
      <c r="K37" s="315">
        <v>129477</v>
      </c>
      <c r="L37" s="315">
        <v>124466</v>
      </c>
      <c r="M37" s="40">
        <f t="shared" si="10"/>
        <v>104.02599906801856</v>
      </c>
      <c r="N37" s="40"/>
      <c r="O37" s="245"/>
      <c r="P37" s="243"/>
      <c r="Q37" s="245"/>
      <c r="R37" s="245"/>
      <c r="S37" s="243"/>
      <c r="T37" s="245"/>
      <c r="U37" s="245"/>
      <c r="V37" s="243"/>
      <c r="W37" s="245"/>
      <c r="X37" s="245"/>
    </row>
    <row r="38" spans="1:24" s="99" customFormat="1" ht="12.75">
      <c r="A38" s="38" t="s">
        <v>133</v>
      </c>
      <c r="B38" s="25">
        <f t="shared" si="5"/>
        <v>370200</v>
      </c>
      <c r="C38" s="25">
        <f t="shared" si="6"/>
        <v>332888</v>
      </c>
      <c r="D38" s="40">
        <f t="shared" si="7"/>
        <v>111.20857465574007</v>
      </c>
      <c r="E38" s="315">
        <v>28143</v>
      </c>
      <c r="F38" s="315">
        <v>22767</v>
      </c>
      <c r="G38" s="40">
        <f t="shared" si="8"/>
        <v>123.61312425879564</v>
      </c>
      <c r="H38" s="315">
        <v>193352</v>
      </c>
      <c r="I38" s="315">
        <v>165481</v>
      </c>
      <c r="J38" s="40">
        <f t="shared" si="9"/>
        <v>116.84241695421227</v>
      </c>
      <c r="K38" s="315">
        <v>148705</v>
      </c>
      <c r="L38" s="315">
        <v>144640</v>
      </c>
      <c r="M38" s="40">
        <f t="shared" si="10"/>
        <v>102.81042588495575</v>
      </c>
      <c r="N38" s="40"/>
      <c r="O38" s="245"/>
      <c r="P38" s="243"/>
      <c r="Q38" s="245"/>
      <c r="R38" s="245"/>
      <c r="S38" s="243"/>
      <c r="T38" s="245"/>
      <c r="U38" s="245"/>
      <c r="V38" s="243"/>
      <c r="W38" s="245"/>
      <c r="X38" s="245"/>
    </row>
    <row r="39" spans="1:24" s="157" customFormat="1" ht="12.75">
      <c r="A39" s="38" t="s">
        <v>134</v>
      </c>
      <c r="B39" s="25">
        <f t="shared" si="5"/>
        <v>412267</v>
      </c>
      <c r="C39" s="25">
        <f t="shared" si="6"/>
        <v>386250</v>
      </c>
      <c r="D39" s="40">
        <f t="shared" si="7"/>
        <v>106.7357928802589</v>
      </c>
      <c r="E39" s="315">
        <v>25272</v>
      </c>
      <c r="F39" s="315">
        <v>22411</v>
      </c>
      <c r="G39" s="40">
        <f t="shared" si="8"/>
        <v>112.76605238498951</v>
      </c>
      <c r="H39" s="315">
        <v>176092</v>
      </c>
      <c r="I39" s="315">
        <v>157456</v>
      </c>
      <c r="J39" s="40">
        <f t="shared" si="9"/>
        <v>111.83568743013922</v>
      </c>
      <c r="K39" s="315">
        <v>210903</v>
      </c>
      <c r="L39" s="315">
        <v>206383</v>
      </c>
      <c r="M39" s="40">
        <f t="shared" si="10"/>
        <v>102.19010286699971</v>
      </c>
      <c r="N39" s="40"/>
      <c r="O39" s="245"/>
      <c r="P39" s="243"/>
      <c r="Q39" s="245"/>
      <c r="R39" s="245"/>
      <c r="S39" s="243"/>
      <c r="T39" s="245"/>
      <c r="U39" s="245"/>
      <c r="V39" s="243"/>
      <c r="W39" s="245"/>
      <c r="X39" s="245"/>
    </row>
    <row r="40" spans="1:24" s="99" customFormat="1" ht="12.75">
      <c r="A40" s="38" t="s">
        <v>135</v>
      </c>
      <c r="B40" s="25">
        <f t="shared" si="5"/>
        <v>116015</v>
      </c>
      <c r="C40" s="25">
        <f t="shared" si="6"/>
        <v>108678</v>
      </c>
      <c r="D40" s="40">
        <f t="shared" si="7"/>
        <v>106.75113638454886</v>
      </c>
      <c r="E40" s="315">
        <v>914</v>
      </c>
      <c r="F40" s="315">
        <v>828</v>
      </c>
      <c r="G40" s="40">
        <f t="shared" si="8"/>
        <v>110.38647342995169</v>
      </c>
      <c r="H40" s="315">
        <v>53051</v>
      </c>
      <c r="I40" s="315">
        <v>48385</v>
      </c>
      <c r="J40" s="40">
        <f t="shared" si="9"/>
        <v>109.6434845509972</v>
      </c>
      <c r="K40" s="315">
        <v>62050</v>
      </c>
      <c r="L40" s="315">
        <v>59465</v>
      </c>
      <c r="M40" s="40">
        <f t="shared" si="10"/>
        <v>104.34709492979064</v>
      </c>
      <c r="N40" s="40"/>
      <c r="O40" s="245"/>
      <c r="P40" s="243"/>
      <c r="Q40" s="245"/>
      <c r="R40" s="245"/>
      <c r="S40" s="243"/>
      <c r="T40" s="245"/>
      <c r="U40" s="245"/>
      <c r="V40" s="243"/>
      <c r="W40" s="245"/>
      <c r="X40" s="245"/>
    </row>
    <row r="41" spans="1:24" s="99" customFormat="1" ht="12.75">
      <c r="A41" s="38" t="s">
        <v>136</v>
      </c>
      <c r="B41" s="25">
        <f t="shared" si="5"/>
        <v>426914</v>
      </c>
      <c r="C41" s="25">
        <f t="shared" si="6"/>
        <v>388407</v>
      </c>
      <c r="D41" s="40">
        <f t="shared" si="7"/>
        <v>109.91408496757268</v>
      </c>
      <c r="E41" s="315">
        <v>39621</v>
      </c>
      <c r="F41" s="315">
        <v>35759</v>
      </c>
      <c r="G41" s="40">
        <f t="shared" si="8"/>
        <v>110.80007830196594</v>
      </c>
      <c r="H41" s="315">
        <v>278678</v>
      </c>
      <c r="I41" s="315">
        <v>251452</v>
      </c>
      <c r="J41" s="40">
        <f t="shared" si="9"/>
        <v>110.82751379985046</v>
      </c>
      <c r="K41" s="315">
        <v>108615</v>
      </c>
      <c r="L41" s="315">
        <v>101196</v>
      </c>
      <c r="M41" s="40">
        <f t="shared" si="10"/>
        <v>107.3313174433772</v>
      </c>
      <c r="N41" s="40"/>
      <c r="O41" s="245"/>
      <c r="P41" s="243"/>
      <c r="Q41" s="245"/>
      <c r="R41" s="245"/>
      <c r="S41" s="243"/>
      <c r="T41" s="245"/>
      <c r="U41" s="245"/>
      <c r="V41" s="243"/>
      <c r="W41" s="245"/>
      <c r="X41" s="245"/>
    </row>
    <row r="42" spans="1:24" s="99" customFormat="1" ht="12.75">
      <c r="A42" s="38" t="s">
        <v>137</v>
      </c>
      <c r="B42" s="25">
        <f t="shared" si="5"/>
        <v>239161</v>
      </c>
      <c r="C42" s="25">
        <f t="shared" si="6"/>
        <v>224825</v>
      </c>
      <c r="D42" s="40">
        <f t="shared" si="7"/>
        <v>106.37651506727455</v>
      </c>
      <c r="E42" s="315">
        <v>9533</v>
      </c>
      <c r="F42" s="315">
        <v>9467</v>
      </c>
      <c r="G42" s="40">
        <f t="shared" si="8"/>
        <v>100.69715855075525</v>
      </c>
      <c r="H42" s="315">
        <v>101141</v>
      </c>
      <c r="I42" s="315">
        <v>94844</v>
      </c>
      <c r="J42" s="40">
        <f t="shared" si="9"/>
        <v>106.63932352072877</v>
      </c>
      <c r="K42" s="315">
        <v>128487</v>
      </c>
      <c r="L42" s="315">
        <v>120514</v>
      </c>
      <c r="M42" s="40">
        <f t="shared" si="10"/>
        <v>106.61582886635577</v>
      </c>
      <c r="N42" s="40"/>
      <c r="O42" s="245"/>
      <c r="P42" s="243"/>
      <c r="Q42" s="245"/>
      <c r="R42" s="245"/>
      <c r="S42" s="243"/>
      <c r="T42" s="245"/>
      <c r="U42" s="245"/>
      <c r="V42" s="243"/>
      <c r="W42" s="245"/>
      <c r="X42" s="245"/>
    </row>
    <row r="43" spans="1:24" s="157" customFormat="1" ht="12.75">
      <c r="A43" s="38" t="s">
        <v>105</v>
      </c>
      <c r="B43" s="25">
        <f t="shared" si="5"/>
        <v>273223</v>
      </c>
      <c r="C43" s="25">
        <f t="shared" si="6"/>
        <v>265247</v>
      </c>
      <c r="D43" s="40">
        <f t="shared" si="7"/>
        <v>103.00700856183106</v>
      </c>
      <c r="E43" s="315">
        <v>12482</v>
      </c>
      <c r="F43" s="315">
        <v>11986</v>
      </c>
      <c r="G43" s="40">
        <f t="shared" si="8"/>
        <v>104.13816118805273</v>
      </c>
      <c r="H43" s="315">
        <v>129531</v>
      </c>
      <c r="I43" s="315">
        <v>126400</v>
      </c>
      <c r="J43" s="40">
        <f t="shared" si="9"/>
        <v>102.47705696202532</v>
      </c>
      <c r="K43" s="315">
        <v>131210</v>
      </c>
      <c r="L43" s="315">
        <v>126861</v>
      </c>
      <c r="M43" s="40">
        <f t="shared" si="10"/>
        <v>103.42816153112463</v>
      </c>
      <c r="N43" s="40"/>
      <c r="O43" s="245"/>
      <c r="P43" s="243"/>
      <c r="Q43" s="245"/>
      <c r="R43" s="245"/>
      <c r="S43" s="243"/>
      <c r="T43" s="245"/>
      <c r="U43" s="245"/>
      <c r="V43" s="243"/>
      <c r="W43" s="245"/>
      <c r="X43" s="245"/>
    </row>
    <row r="44" spans="1:24" s="99" customFormat="1" ht="12.75">
      <c r="A44" s="38" t="s">
        <v>138</v>
      </c>
      <c r="B44" s="25">
        <f t="shared" si="5"/>
        <v>272901</v>
      </c>
      <c r="C44" s="25">
        <f t="shared" si="6"/>
        <v>264912</v>
      </c>
      <c r="D44" s="40">
        <f t="shared" si="7"/>
        <v>103.01571842725131</v>
      </c>
      <c r="E44" s="315">
        <v>11705</v>
      </c>
      <c r="F44" s="315">
        <v>10944</v>
      </c>
      <c r="G44" s="40">
        <f t="shared" si="8"/>
        <v>106.95358187134504</v>
      </c>
      <c r="H44" s="315">
        <v>149453</v>
      </c>
      <c r="I44" s="315">
        <v>142475</v>
      </c>
      <c r="J44" s="40">
        <f t="shared" si="9"/>
        <v>104.89770135111424</v>
      </c>
      <c r="K44" s="315">
        <v>111743</v>
      </c>
      <c r="L44" s="315">
        <v>111493</v>
      </c>
      <c r="M44" s="40">
        <f t="shared" si="10"/>
        <v>100.22422932381404</v>
      </c>
      <c r="N44" s="40"/>
      <c r="O44" s="245"/>
      <c r="P44" s="243"/>
      <c r="Q44" s="245"/>
      <c r="R44" s="245"/>
      <c r="S44" s="243"/>
      <c r="T44" s="245"/>
      <c r="U44" s="245"/>
      <c r="V44" s="243"/>
      <c r="W44" s="245"/>
      <c r="X44" s="245"/>
    </row>
    <row r="45" spans="1:24" s="99" customFormat="1" ht="12.75">
      <c r="A45" s="38" t="s">
        <v>139</v>
      </c>
      <c r="B45" s="25">
        <f t="shared" si="5"/>
        <v>249038</v>
      </c>
      <c r="C45" s="25">
        <f t="shared" si="6"/>
        <v>241035</v>
      </c>
      <c r="D45" s="40">
        <f t="shared" si="7"/>
        <v>103.32026469184973</v>
      </c>
      <c r="E45" s="315">
        <v>36494</v>
      </c>
      <c r="F45" s="315">
        <v>37973</v>
      </c>
      <c r="G45" s="40">
        <f t="shared" si="8"/>
        <v>96.10512732731151</v>
      </c>
      <c r="H45" s="315">
        <v>75841</v>
      </c>
      <c r="I45" s="315">
        <v>71786</v>
      </c>
      <c r="J45" s="40">
        <f t="shared" si="9"/>
        <v>105.64873373638314</v>
      </c>
      <c r="K45" s="315">
        <v>136703</v>
      </c>
      <c r="L45" s="315">
        <v>131276</v>
      </c>
      <c r="M45" s="40">
        <f t="shared" si="10"/>
        <v>104.13403820957372</v>
      </c>
      <c r="N45" s="40"/>
      <c r="O45" s="245"/>
      <c r="P45" s="243"/>
      <c r="Q45" s="245"/>
      <c r="R45" s="245"/>
      <c r="S45" s="243"/>
      <c r="T45" s="245"/>
      <c r="U45" s="245"/>
      <c r="V45" s="243"/>
      <c r="W45" s="245"/>
      <c r="X45" s="245"/>
    </row>
    <row r="46" spans="1:24" s="99" customFormat="1" ht="12.75">
      <c r="A46" s="38" t="s">
        <v>140</v>
      </c>
      <c r="B46" s="25">
        <f t="shared" si="5"/>
        <v>243246</v>
      </c>
      <c r="C46" s="25">
        <f t="shared" si="6"/>
        <v>236106</v>
      </c>
      <c r="D46" s="40">
        <f t="shared" si="7"/>
        <v>103.02406546212295</v>
      </c>
      <c r="E46" s="315">
        <v>1462</v>
      </c>
      <c r="F46" s="315">
        <v>1338</v>
      </c>
      <c r="G46" s="40">
        <f t="shared" si="8"/>
        <v>109.26756352765321</v>
      </c>
      <c r="H46" s="315">
        <v>103522</v>
      </c>
      <c r="I46" s="315">
        <v>100072</v>
      </c>
      <c r="J46" s="40">
        <f t="shared" si="9"/>
        <v>103.44751778719322</v>
      </c>
      <c r="K46" s="315">
        <v>138262</v>
      </c>
      <c r="L46" s="315">
        <v>134696</v>
      </c>
      <c r="M46" s="40">
        <f t="shared" si="10"/>
        <v>102.64744313119914</v>
      </c>
      <c r="N46" s="40"/>
      <c r="O46" s="245"/>
      <c r="P46" s="243"/>
      <c r="Q46" s="245"/>
      <c r="R46" s="245"/>
      <c r="S46" s="243"/>
      <c r="T46" s="245"/>
      <c r="U46" s="245"/>
      <c r="V46" s="243"/>
      <c r="W46" s="245"/>
      <c r="X46" s="245"/>
    </row>
    <row r="47" spans="1:24" s="99" customFormat="1" ht="12.75">
      <c r="A47" s="38" t="s">
        <v>141</v>
      </c>
      <c r="B47" s="25">
        <f>H47+K47</f>
        <v>15224</v>
      </c>
      <c r="C47" s="25">
        <f>I47+L47</f>
        <v>15729</v>
      </c>
      <c r="D47" s="40">
        <f t="shared" si="7"/>
        <v>96.78936995358892</v>
      </c>
      <c r="E47" s="338" t="s">
        <v>86</v>
      </c>
      <c r="F47" s="338" t="s">
        <v>86</v>
      </c>
      <c r="G47" s="40" t="s">
        <v>86</v>
      </c>
      <c r="H47" s="315">
        <v>5294</v>
      </c>
      <c r="I47" s="315">
        <v>5185</v>
      </c>
      <c r="J47" s="40">
        <f t="shared" si="9"/>
        <v>102.10221793635486</v>
      </c>
      <c r="K47" s="315">
        <v>9930</v>
      </c>
      <c r="L47" s="315">
        <v>10544</v>
      </c>
      <c r="M47" s="40">
        <f t="shared" si="10"/>
        <v>94.17678300455235</v>
      </c>
      <c r="N47" s="40"/>
      <c r="O47" s="245"/>
      <c r="P47" s="243"/>
      <c r="Q47" s="243"/>
      <c r="R47" s="243"/>
      <c r="S47" s="243"/>
      <c r="T47" s="245"/>
      <c r="U47" s="245"/>
      <c r="V47" s="243"/>
      <c r="W47" s="245"/>
      <c r="X47" s="245"/>
    </row>
    <row r="48" spans="1:24" s="99" customFormat="1" ht="12.75">
      <c r="A48" s="38" t="s">
        <v>142</v>
      </c>
      <c r="B48" s="25">
        <f t="shared" si="5"/>
        <v>274368</v>
      </c>
      <c r="C48" s="25">
        <f t="shared" si="6"/>
        <v>261122</v>
      </c>
      <c r="D48" s="40">
        <f t="shared" si="7"/>
        <v>105.07272462680281</v>
      </c>
      <c r="E48" s="315">
        <v>28141</v>
      </c>
      <c r="F48" s="315">
        <v>24395</v>
      </c>
      <c r="G48" s="40">
        <f t="shared" si="8"/>
        <v>115.35560565689691</v>
      </c>
      <c r="H48" s="315">
        <v>126807</v>
      </c>
      <c r="I48" s="315">
        <v>121907</v>
      </c>
      <c r="J48" s="40">
        <f t="shared" si="9"/>
        <v>104.01945745527328</v>
      </c>
      <c r="K48" s="315">
        <v>119420</v>
      </c>
      <c r="L48" s="315">
        <v>114820</v>
      </c>
      <c r="M48" s="40">
        <f t="shared" si="10"/>
        <v>104.00627068454972</v>
      </c>
      <c r="N48" s="40"/>
      <c r="O48" s="245"/>
      <c r="P48" s="243"/>
      <c r="Q48" s="245"/>
      <c r="R48" s="245"/>
      <c r="S48" s="243"/>
      <c r="T48" s="245"/>
      <c r="U48" s="245"/>
      <c r="V48" s="243"/>
      <c r="W48" s="245"/>
      <c r="X48" s="245"/>
    </row>
    <row r="49" spans="1:24" s="99" customFormat="1" ht="12.75">
      <c r="A49" s="38" t="s">
        <v>143</v>
      </c>
      <c r="B49" s="25">
        <f t="shared" si="5"/>
        <v>225437</v>
      </c>
      <c r="C49" s="25">
        <f t="shared" si="6"/>
        <v>219408</v>
      </c>
      <c r="D49" s="40">
        <f t="shared" si="7"/>
        <v>102.74784875665428</v>
      </c>
      <c r="E49" s="315">
        <v>47308</v>
      </c>
      <c r="F49" s="315">
        <v>41054</v>
      </c>
      <c r="G49" s="40">
        <f t="shared" si="8"/>
        <v>115.23359477760997</v>
      </c>
      <c r="H49" s="315">
        <v>40900</v>
      </c>
      <c r="I49" s="315">
        <v>40930</v>
      </c>
      <c r="J49" s="40">
        <f t="shared" si="9"/>
        <v>99.92670412900073</v>
      </c>
      <c r="K49" s="315">
        <v>137229</v>
      </c>
      <c r="L49" s="315">
        <v>137424</v>
      </c>
      <c r="M49" s="40">
        <f t="shared" si="10"/>
        <v>99.85810338805449</v>
      </c>
      <c r="N49" s="40"/>
      <c r="O49" s="245"/>
      <c r="P49" s="243"/>
      <c r="Q49" s="245"/>
      <c r="R49" s="245"/>
      <c r="S49" s="243"/>
      <c r="T49" s="245"/>
      <c r="U49" s="245"/>
      <c r="V49" s="243"/>
      <c r="W49" s="245"/>
      <c r="X49" s="245"/>
    </row>
    <row r="50" spans="1:24" s="99" customFormat="1" ht="12.75">
      <c r="A50" s="38" t="s">
        <v>144</v>
      </c>
      <c r="B50" s="25">
        <f t="shared" si="5"/>
        <v>643835</v>
      </c>
      <c r="C50" s="25">
        <f t="shared" si="6"/>
        <v>609400</v>
      </c>
      <c r="D50" s="40">
        <f t="shared" si="7"/>
        <v>105.65063997374466</v>
      </c>
      <c r="E50" s="315">
        <v>25717</v>
      </c>
      <c r="F50" s="315">
        <v>10956</v>
      </c>
      <c r="G50" s="40">
        <f t="shared" si="8"/>
        <v>234.72982840452718</v>
      </c>
      <c r="H50" s="315">
        <v>133452</v>
      </c>
      <c r="I50" s="315">
        <v>100222</v>
      </c>
      <c r="J50" s="40">
        <f t="shared" si="9"/>
        <v>133.1563928079663</v>
      </c>
      <c r="K50" s="315">
        <v>484666</v>
      </c>
      <c r="L50" s="315">
        <v>498222</v>
      </c>
      <c r="M50" s="40">
        <f t="shared" si="10"/>
        <v>97.2791245669601</v>
      </c>
      <c r="N50" s="40"/>
      <c r="O50" s="245"/>
      <c r="P50" s="243"/>
      <c r="Q50" s="245"/>
      <c r="R50" s="245"/>
      <c r="S50" s="243"/>
      <c r="T50" s="245"/>
      <c r="U50" s="245"/>
      <c r="V50" s="243"/>
      <c r="W50" s="245"/>
      <c r="X50" s="245"/>
    </row>
    <row r="51" spans="1:24" s="178" customFormat="1" ht="12.75">
      <c r="A51" s="307" t="s">
        <v>106</v>
      </c>
      <c r="B51" s="25">
        <f t="shared" si="5"/>
        <v>107331</v>
      </c>
      <c r="C51" s="25">
        <f t="shared" si="6"/>
        <v>101752</v>
      </c>
      <c r="D51" s="40">
        <f t="shared" si="7"/>
        <v>105.4829389102917</v>
      </c>
      <c r="E51" s="315">
        <v>595</v>
      </c>
      <c r="F51" s="315">
        <v>558</v>
      </c>
      <c r="G51" s="40">
        <f t="shared" si="8"/>
        <v>106.63082437275986</v>
      </c>
      <c r="H51" s="315">
        <v>73468</v>
      </c>
      <c r="I51" s="315">
        <v>66476</v>
      </c>
      <c r="J51" s="40">
        <f t="shared" si="9"/>
        <v>110.51808171370119</v>
      </c>
      <c r="K51" s="315">
        <v>33268</v>
      </c>
      <c r="L51" s="315">
        <v>34718</v>
      </c>
      <c r="M51" s="40">
        <f t="shared" si="10"/>
        <v>95.82349213664381</v>
      </c>
      <c r="N51" s="40"/>
      <c r="O51" s="245"/>
      <c r="P51" s="243"/>
      <c r="Q51" s="245"/>
      <c r="R51" s="245"/>
      <c r="S51" s="243"/>
      <c r="T51" s="245"/>
      <c r="U51" s="245"/>
      <c r="V51" s="243"/>
      <c r="W51" s="245"/>
      <c r="X51" s="245"/>
    </row>
    <row r="52" spans="1:24" s="157" customFormat="1" ht="12.75">
      <c r="A52" s="38" t="s">
        <v>145</v>
      </c>
      <c r="B52" s="25">
        <f t="shared" si="5"/>
        <v>247294</v>
      </c>
      <c r="C52" s="25">
        <f t="shared" si="6"/>
        <v>243348</v>
      </c>
      <c r="D52" s="40">
        <f t="shared" si="7"/>
        <v>101.62154609859132</v>
      </c>
      <c r="E52" s="315">
        <v>7518</v>
      </c>
      <c r="F52" s="315">
        <v>7707</v>
      </c>
      <c r="G52" s="40">
        <f t="shared" si="8"/>
        <v>97.54768392370573</v>
      </c>
      <c r="H52" s="315">
        <v>111479</v>
      </c>
      <c r="I52" s="315">
        <v>106092</v>
      </c>
      <c r="J52" s="40">
        <f t="shared" si="9"/>
        <v>105.07766843871356</v>
      </c>
      <c r="K52" s="315">
        <v>128297</v>
      </c>
      <c r="L52" s="315">
        <v>129549</v>
      </c>
      <c r="M52" s="40">
        <f t="shared" si="10"/>
        <v>99.03357030930381</v>
      </c>
      <c r="N52" s="40"/>
      <c r="O52" s="245"/>
      <c r="P52" s="243"/>
      <c r="Q52" s="245"/>
      <c r="R52" s="245"/>
      <c r="S52" s="243"/>
      <c r="T52" s="245"/>
      <c r="U52" s="245"/>
      <c r="V52" s="243"/>
      <c r="W52" s="245"/>
      <c r="X52" s="245"/>
    </row>
    <row r="53" spans="1:24" s="99" customFormat="1" ht="12.75">
      <c r="A53" s="38" t="s">
        <v>146</v>
      </c>
      <c r="B53" s="25">
        <f>K53</f>
        <v>183</v>
      </c>
      <c r="C53" s="25">
        <f>L53</f>
        <v>120</v>
      </c>
      <c r="D53" s="40">
        <f t="shared" si="7"/>
        <v>152.5</v>
      </c>
      <c r="E53" s="338" t="s">
        <v>86</v>
      </c>
      <c r="F53" s="338" t="s">
        <v>86</v>
      </c>
      <c r="G53" s="40" t="s">
        <v>86</v>
      </c>
      <c r="H53" s="338" t="s">
        <v>86</v>
      </c>
      <c r="I53" s="338" t="s">
        <v>86</v>
      </c>
      <c r="J53" s="40" t="s">
        <v>86</v>
      </c>
      <c r="K53" s="315">
        <v>183</v>
      </c>
      <c r="L53" s="315">
        <v>120</v>
      </c>
      <c r="M53" s="40">
        <f t="shared" si="10"/>
        <v>152.5</v>
      </c>
      <c r="N53" s="40"/>
      <c r="O53" s="245"/>
      <c r="P53" s="243"/>
      <c r="Q53" s="243"/>
      <c r="R53" s="243"/>
      <c r="S53" s="243"/>
      <c r="T53" s="243"/>
      <c r="U53" s="245"/>
      <c r="V53" s="243"/>
      <c r="W53" s="245"/>
      <c r="X53" s="245"/>
    </row>
    <row r="54" spans="1:24" s="99" customFormat="1" ht="12.75">
      <c r="A54" s="38" t="s">
        <v>147</v>
      </c>
      <c r="B54" s="25">
        <f>K54</f>
        <v>1054</v>
      </c>
      <c r="C54" s="25">
        <f>I54+L54</f>
        <v>1483</v>
      </c>
      <c r="D54" s="40">
        <f t="shared" si="7"/>
        <v>71.07215104517869</v>
      </c>
      <c r="E54" s="338" t="s">
        <v>86</v>
      </c>
      <c r="F54" s="338" t="s">
        <v>86</v>
      </c>
      <c r="G54" s="40" t="s">
        <v>86</v>
      </c>
      <c r="H54" s="338" t="s">
        <v>86</v>
      </c>
      <c r="I54" s="315">
        <v>2</v>
      </c>
      <c r="J54" s="40" t="s">
        <v>86</v>
      </c>
      <c r="K54" s="315">
        <v>1054</v>
      </c>
      <c r="L54" s="315">
        <v>1481</v>
      </c>
      <c r="M54" s="40">
        <f t="shared" si="10"/>
        <v>71.16812964213369</v>
      </c>
      <c r="N54" s="40"/>
      <c r="O54" s="245"/>
      <c r="P54" s="243"/>
      <c r="Q54" s="243"/>
      <c r="R54" s="243"/>
      <c r="S54" s="243"/>
      <c r="T54" s="245"/>
      <c r="U54" s="245"/>
      <c r="V54" s="243"/>
      <c r="W54" s="245"/>
      <c r="X54" s="245"/>
    </row>
    <row r="55" spans="1:24" s="99" customFormat="1" ht="12.75">
      <c r="A55" s="41" t="s">
        <v>148</v>
      </c>
      <c r="B55" s="78">
        <f t="shared" si="5"/>
        <v>29501</v>
      </c>
      <c r="C55" s="78">
        <f t="shared" si="6"/>
        <v>30236</v>
      </c>
      <c r="D55" s="42">
        <f t="shared" si="7"/>
        <v>97.56912289985448</v>
      </c>
      <c r="E55" s="336">
        <v>2567</v>
      </c>
      <c r="F55" s="336">
        <v>2429</v>
      </c>
      <c r="G55" s="42">
        <f>E55/F55%</f>
        <v>105.68135034993826</v>
      </c>
      <c r="H55" s="336">
        <v>3768</v>
      </c>
      <c r="I55" s="336">
        <v>3796</v>
      </c>
      <c r="J55" s="42">
        <f t="shared" si="9"/>
        <v>99.26238145416228</v>
      </c>
      <c r="K55" s="336">
        <v>23166</v>
      </c>
      <c r="L55" s="336">
        <v>24011</v>
      </c>
      <c r="M55" s="42">
        <f t="shared" si="10"/>
        <v>96.48077964266378</v>
      </c>
      <c r="N55" s="40"/>
      <c r="O55" s="245"/>
      <c r="P55" s="243"/>
      <c r="Q55" s="245"/>
      <c r="R55" s="245"/>
      <c r="S55" s="243"/>
      <c r="T55" s="245"/>
      <c r="U55" s="245"/>
      <c r="V55" s="243"/>
      <c r="W55" s="245"/>
      <c r="X55" s="245"/>
    </row>
    <row r="56" spans="1:24" s="99" customFormat="1" ht="12.75">
      <c r="A56" s="100"/>
      <c r="B56" s="155"/>
      <c r="C56" s="155"/>
      <c r="D56" s="108"/>
      <c r="E56" s="226"/>
      <c r="F56" s="179"/>
      <c r="G56" s="108"/>
      <c r="H56" s="226"/>
      <c r="I56" s="179"/>
      <c r="J56" s="108"/>
      <c r="K56" s="226"/>
      <c r="L56" s="179"/>
      <c r="M56" s="108"/>
      <c r="N56" s="108"/>
      <c r="O56" s="148"/>
      <c r="P56" s="154"/>
      <c r="Q56" s="148"/>
      <c r="R56" s="148"/>
      <c r="S56" s="154"/>
      <c r="T56" s="148"/>
      <c r="U56" s="148"/>
      <c r="V56" s="154"/>
      <c r="W56" s="148"/>
      <c r="X56" s="148"/>
    </row>
    <row r="57" spans="2:14" s="198" customFormat="1" ht="12.75">
      <c r="B57" s="199"/>
      <c r="C57" s="199"/>
      <c r="D57" s="199"/>
      <c r="E57" s="199"/>
      <c r="F57" s="199"/>
      <c r="G57" s="199"/>
      <c r="H57" s="199"/>
      <c r="I57" s="199"/>
      <c r="J57" s="199"/>
      <c r="K57" s="199"/>
      <c r="L57" s="199"/>
      <c r="M57" s="199"/>
      <c r="N57" s="199"/>
    </row>
    <row r="58" spans="1:19" s="99" customFormat="1" ht="32.25" customHeight="1">
      <c r="A58" s="456" t="s">
        <v>219</v>
      </c>
      <c r="B58" s="456"/>
      <c r="C58" s="456"/>
      <c r="D58" s="456"/>
      <c r="E58" s="456"/>
      <c r="F58" s="456"/>
      <c r="G58" s="456"/>
      <c r="H58" s="456"/>
      <c r="I58" s="456"/>
      <c r="J58" s="456"/>
      <c r="K58" s="456"/>
      <c r="L58" s="456"/>
      <c r="M58" s="456"/>
      <c r="N58" s="456"/>
      <c r="O58" s="456"/>
      <c r="P58" s="456"/>
      <c r="Q58" s="456"/>
      <c r="R58" s="456"/>
      <c r="S58" s="456"/>
    </row>
    <row r="59" spans="1:19" s="99" customFormat="1" ht="12.75">
      <c r="A59" s="204"/>
      <c r="B59" s="205"/>
      <c r="C59" s="205"/>
      <c r="D59" s="205"/>
      <c r="E59" s="206"/>
      <c r="F59" s="206"/>
      <c r="G59" s="205"/>
      <c r="H59" s="206"/>
      <c r="I59" s="206"/>
      <c r="J59" s="205"/>
      <c r="K59" s="206"/>
      <c r="L59" s="206"/>
      <c r="M59" s="205"/>
      <c r="N59" s="205"/>
      <c r="O59" s="205"/>
      <c r="P59" s="106"/>
      <c r="Q59" s="206"/>
      <c r="R59" s="206"/>
      <c r="S59" s="207" t="s">
        <v>101</v>
      </c>
    </row>
    <row r="60" spans="1:19" s="99" customFormat="1" ht="14.25" customHeight="1">
      <c r="A60" s="498"/>
      <c r="B60" s="486" t="s">
        <v>108</v>
      </c>
      <c r="C60" s="487"/>
      <c r="D60" s="487"/>
      <c r="E60" s="487"/>
      <c r="F60" s="487"/>
      <c r="G60" s="487"/>
      <c r="H60" s="487"/>
      <c r="I60" s="487"/>
      <c r="J60" s="501"/>
      <c r="K60" s="486" t="s">
        <v>112</v>
      </c>
      <c r="L60" s="487"/>
      <c r="M60" s="487"/>
      <c r="N60" s="487"/>
      <c r="O60" s="487"/>
      <c r="P60" s="487"/>
      <c r="Q60" s="487"/>
      <c r="R60" s="487"/>
      <c r="S60" s="487"/>
    </row>
    <row r="61" spans="1:19" s="99" customFormat="1" ht="14.25" customHeight="1">
      <c r="A61" s="499"/>
      <c r="B61" s="502"/>
      <c r="C61" s="503"/>
      <c r="D61" s="503"/>
      <c r="E61" s="503"/>
      <c r="F61" s="503"/>
      <c r="G61" s="503"/>
      <c r="H61" s="503"/>
      <c r="I61" s="503"/>
      <c r="J61" s="504"/>
      <c r="K61" s="488" t="s">
        <v>110</v>
      </c>
      <c r="L61" s="489"/>
      <c r="M61" s="489"/>
      <c r="N61" s="489"/>
      <c r="O61" s="489"/>
      <c r="P61" s="489"/>
      <c r="Q61" s="489"/>
      <c r="R61" s="489"/>
      <c r="S61" s="489"/>
    </row>
    <row r="62" spans="1:20" s="99" customFormat="1" ht="24.75" customHeight="1">
      <c r="A62" s="499"/>
      <c r="B62" s="488" t="s">
        <v>152</v>
      </c>
      <c r="C62" s="494"/>
      <c r="D62" s="490" t="s">
        <v>153</v>
      </c>
      <c r="E62" s="488" t="s">
        <v>156</v>
      </c>
      <c r="F62" s="495"/>
      <c r="G62" s="490" t="s">
        <v>157</v>
      </c>
      <c r="H62" s="492" t="s">
        <v>158</v>
      </c>
      <c r="I62" s="492"/>
      <c r="J62" s="492" t="s">
        <v>159</v>
      </c>
      <c r="K62" s="488" t="s">
        <v>152</v>
      </c>
      <c r="L62" s="494"/>
      <c r="M62" s="490" t="s">
        <v>153</v>
      </c>
      <c r="N62" s="488" t="s">
        <v>156</v>
      </c>
      <c r="O62" s="495"/>
      <c r="P62" s="490" t="s">
        <v>157</v>
      </c>
      <c r="Q62" s="492" t="s">
        <v>158</v>
      </c>
      <c r="R62" s="492"/>
      <c r="S62" s="493" t="s">
        <v>159</v>
      </c>
      <c r="T62" s="197"/>
    </row>
    <row r="63" spans="1:20" s="99" customFormat="1" ht="41.25" customHeight="1">
      <c r="A63" s="500"/>
      <c r="B63" s="260" t="s">
        <v>154</v>
      </c>
      <c r="C63" s="260" t="s">
        <v>155</v>
      </c>
      <c r="D63" s="491"/>
      <c r="E63" s="260" t="s">
        <v>154</v>
      </c>
      <c r="F63" s="260" t="s">
        <v>155</v>
      </c>
      <c r="G63" s="491"/>
      <c r="H63" s="260" t="s">
        <v>154</v>
      </c>
      <c r="I63" s="260" t="s">
        <v>155</v>
      </c>
      <c r="J63" s="492"/>
      <c r="K63" s="260" t="s">
        <v>154</v>
      </c>
      <c r="L63" s="260" t="s">
        <v>155</v>
      </c>
      <c r="M63" s="491"/>
      <c r="N63" s="344" t="s">
        <v>154</v>
      </c>
      <c r="O63" s="344" t="s">
        <v>155</v>
      </c>
      <c r="P63" s="491"/>
      <c r="Q63" s="260" t="s">
        <v>154</v>
      </c>
      <c r="R63" s="260" t="s">
        <v>155</v>
      </c>
      <c r="S63" s="493"/>
      <c r="T63" s="197"/>
    </row>
    <row r="64" spans="1:19" s="99" customFormat="1" ht="12.75">
      <c r="A64" s="208" t="s">
        <v>71</v>
      </c>
      <c r="B64" s="77">
        <v>5123961</v>
      </c>
      <c r="C64" s="77">
        <v>2794215</v>
      </c>
      <c r="D64" s="56">
        <v>55.6</v>
      </c>
      <c r="E64" s="77">
        <v>1191005</v>
      </c>
      <c r="F64" s="77">
        <v>537720</v>
      </c>
      <c r="G64" s="56">
        <v>12.9</v>
      </c>
      <c r="H64" s="77">
        <v>2905557</v>
      </c>
      <c r="I64" s="77">
        <v>1451322</v>
      </c>
      <c r="J64" s="56">
        <v>31.5</v>
      </c>
      <c r="K64" s="77">
        <v>295714</v>
      </c>
      <c r="L64" s="77">
        <v>128719</v>
      </c>
      <c r="M64" s="56">
        <v>33.7</v>
      </c>
      <c r="N64" s="77">
        <v>398960</v>
      </c>
      <c r="O64" s="77">
        <v>141818</v>
      </c>
      <c r="P64" s="56">
        <v>45.5</v>
      </c>
      <c r="Q64" s="77">
        <v>181684</v>
      </c>
      <c r="R64" s="77">
        <v>67807</v>
      </c>
      <c r="S64" s="56">
        <v>20.7</v>
      </c>
    </row>
    <row r="65" spans="1:19" s="99" customFormat="1" ht="12.75">
      <c r="A65" s="158" t="s">
        <v>104</v>
      </c>
      <c r="B65" s="77">
        <v>49823</v>
      </c>
      <c r="C65" s="77">
        <v>27980</v>
      </c>
      <c r="D65" s="56">
        <v>6.1</v>
      </c>
      <c r="E65" s="77">
        <v>43860</v>
      </c>
      <c r="F65" s="77">
        <v>20746</v>
      </c>
      <c r="G65" s="56">
        <v>5.4</v>
      </c>
      <c r="H65" s="77">
        <v>717672</v>
      </c>
      <c r="I65" s="77">
        <v>352842</v>
      </c>
      <c r="J65" s="56">
        <v>88.5</v>
      </c>
      <c r="K65" s="77">
        <v>4339</v>
      </c>
      <c r="L65" s="77">
        <v>1800</v>
      </c>
      <c r="M65" s="56">
        <v>13.4</v>
      </c>
      <c r="N65" s="77">
        <v>14016</v>
      </c>
      <c r="O65" s="77">
        <v>6529</v>
      </c>
      <c r="P65" s="56">
        <v>43.3</v>
      </c>
      <c r="Q65" s="77">
        <v>13997</v>
      </c>
      <c r="R65" s="77">
        <v>4729</v>
      </c>
      <c r="S65" s="56">
        <v>43.3</v>
      </c>
    </row>
    <row r="66" spans="1:19" s="99" customFormat="1" ht="12.75">
      <c r="A66" s="100" t="s">
        <v>72</v>
      </c>
      <c r="B66" s="77">
        <v>321841</v>
      </c>
      <c r="C66" s="77">
        <v>166732</v>
      </c>
      <c r="D66" s="56">
        <v>67.1</v>
      </c>
      <c r="E66" s="77">
        <v>136092</v>
      </c>
      <c r="F66" s="77">
        <v>57590</v>
      </c>
      <c r="G66" s="56">
        <v>28.4</v>
      </c>
      <c r="H66" s="77">
        <v>21978</v>
      </c>
      <c r="I66" s="77">
        <v>10175</v>
      </c>
      <c r="J66" s="56">
        <v>4.6</v>
      </c>
      <c r="K66" s="77">
        <v>42174</v>
      </c>
      <c r="L66" s="77">
        <v>18153</v>
      </c>
      <c r="M66" s="56">
        <v>32.3</v>
      </c>
      <c r="N66" s="77">
        <v>83514</v>
      </c>
      <c r="O66" s="77">
        <v>27884</v>
      </c>
      <c r="P66" s="56">
        <v>63.9</v>
      </c>
      <c r="Q66" s="77">
        <v>5033</v>
      </c>
      <c r="R66" s="77">
        <v>1777</v>
      </c>
      <c r="S66" s="56">
        <v>3.9</v>
      </c>
    </row>
    <row r="67" spans="1:19" s="99" customFormat="1" ht="12.75">
      <c r="A67" s="100" t="s">
        <v>73</v>
      </c>
      <c r="B67" s="77">
        <v>354698</v>
      </c>
      <c r="C67" s="77">
        <v>206769</v>
      </c>
      <c r="D67" s="56">
        <v>53.2</v>
      </c>
      <c r="E67" s="77">
        <v>18522</v>
      </c>
      <c r="F67" s="77">
        <v>8064</v>
      </c>
      <c r="G67" s="56">
        <v>2.8</v>
      </c>
      <c r="H67" s="77">
        <v>294086</v>
      </c>
      <c r="I67" s="77">
        <v>155367</v>
      </c>
      <c r="J67" s="56">
        <v>44.1</v>
      </c>
      <c r="K67" s="77">
        <v>10721</v>
      </c>
      <c r="L67" s="77">
        <v>5016</v>
      </c>
      <c r="M67" s="56">
        <v>16.2</v>
      </c>
      <c r="N67" s="77">
        <v>18520</v>
      </c>
      <c r="O67" s="77">
        <v>8064</v>
      </c>
      <c r="P67" s="56">
        <v>28</v>
      </c>
      <c r="Q67" s="77">
        <v>36876</v>
      </c>
      <c r="R67" s="77">
        <v>15063</v>
      </c>
      <c r="S67" s="56">
        <v>55.8</v>
      </c>
    </row>
    <row r="68" spans="1:19" s="99" customFormat="1" ht="12.75">
      <c r="A68" s="100" t="s">
        <v>74</v>
      </c>
      <c r="B68" s="77">
        <v>363359</v>
      </c>
      <c r="C68" s="77">
        <v>211988</v>
      </c>
      <c r="D68" s="56">
        <v>48.6</v>
      </c>
      <c r="E68" s="77">
        <v>120531</v>
      </c>
      <c r="F68" s="77">
        <v>54746</v>
      </c>
      <c r="G68" s="56">
        <v>16.1</v>
      </c>
      <c r="H68" s="77">
        <v>264398</v>
      </c>
      <c r="I68" s="77">
        <v>145533</v>
      </c>
      <c r="J68" s="56">
        <v>35.3</v>
      </c>
      <c r="K68" s="77">
        <v>17042</v>
      </c>
      <c r="L68" s="77">
        <v>8262</v>
      </c>
      <c r="M68" s="56">
        <v>29.9</v>
      </c>
      <c r="N68" s="77">
        <v>36139</v>
      </c>
      <c r="O68" s="77">
        <v>15280</v>
      </c>
      <c r="P68" s="56">
        <v>63.3</v>
      </c>
      <c r="Q68" s="77">
        <v>3881</v>
      </c>
      <c r="R68" s="77">
        <v>1730</v>
      </c>
      <c r="S68" s="56">
        <v>6.8</v>
      </c>
    </row>
    <row r="69" spans="1:19" s="99" customFormat="1" ht="12.75">
      <c r="A69" s="100" t="s">
        <v>75</v>
      </c>
      <c r="B69" s="77">
        <v>748</v>
      </c>
      <c r="C69" s="77">
        <v>445</v>
      </c>
      <c r="D69" s="56">
        <v>0.3</v>
      </c>
      <c r="E69" s="77">
        <v>164</v>
      </c>
      <c r="F69" s="77">
        <v>17</v>
      </c>
      <c r="G69" s="56">
        <v>0.1</v>
      </c>
      <c r="H69" s="77">
        <v>220393</v>
      </c>
      <c r="I69" s="77">
        <v>115553</v>
      </c>
      <c r="J69" s="56">
        <v>99.6</v>
      </c>
      <c r="K69" s="77">
        <v>748</v>
      </c>
      <c r="L69" s="77">
        <v>445</v>
      </c>
      <c r="M69" s="56">
        <v>37.3</v>
      </c>
      <c r="N69" s="77">
        <v>164</v>
      </c>
      <c r="O69" s="77">
        <v>17</v>
      </c>
      <c r="P69" s="56">
        <v>8.2</v>
      </c>
      <c r="Q69" s="77">
        <v>1091</v>
      </c>
      <c r="R69" s="77">
        <v>452</v>
      </c>
      <c r="S69" s="56">
        <v>54.5</v>
      </c>
    </row>
    <row r="70" spans="1:19" s="99" customFormat="1" ht="12.75">
      <c r="A70" s="100" t="s">
        <v>76</v>
      </c>
      <c r="B70" s="77">
        <v>7202</v>
      </c>
      <c r="C70" s="77">
        <v>4052</v>
      </c>
      <c r="D70" s="56">
        <v>0.8</v>
      </c>
      <c r="E70" s="77">
        <v>292637</v>
      </c>
      <c r="F70" s="77">
        <v>143623</v>
      </c>
      <c r="G70" s="56">
        <v>33</v>
      </c>
      <c r="H70" s="77">
        <v>586610</v>
      </c>
      <c r="I70" s="77">
        <v>279239</v>
      </c>
      <c r="J70" s="56">
        <v>66.2</v>
      </c>
      <c r="K70" s="77">
        <v>2918</v>
      </c>
      <c r="L70" s="77">
        <v>1255</v>
      </c>
      <c r="M70" s="56">
        <v>3.3</v>
      </c>
      <c r="N70" s="77">
        <v>28542</v>
      </c>
      <c r="O70" s="77">
        <v>10633</v>
      </c>
      <c r="P70" s="56">
        <v>32.6</v>
      </c>
      <c r="Q70" s="77">
        <v>56208</v>
      </c>
      <c r="R70" s="77">
        <v>27733</v>
      </c>
      <c r="S70" s="56">
        <v>64.1</v>
      </c>
    </row>
    <row r="71" spans="1:19" s="99" customFormat="1" ht="12.75">
      <c r="A71" s="100" t="s">
        <v>77</v>
      </c>
      <c r="B71" s="77">
        <v>376365</v>
      </c>
      <c r="C71" s="77">
        <v>183856</v>
      </c>
      <c r="D71" s="56">
        <v>70.7</v>
      </c>
      <c r="E71" s="77">
        <v>82383</v>
      </c>
      <c r="F71" s="77">
        <v>32398</v>
      </c>
      <c r="G71" s="56">
        <v>15.5</v>
      </c>
      <c r="H71" s="77">
        <v>73664</v>
      </c>
      <c r="I71" s="77">
        <v>22907</v>
      </c>
      <c r="J71" s="56">
        <v>13.8</v>
      </c>
      <c r="K71" s="77">
        <v>5649</v>
      </c>
      <c r="L71" s="77">
        <v>1625</v>
      </c>
      <c r="M71" s="56">
        <v>18.6</v>
      </c>
      <c r="N71" s="77">
        <v>16141</v>
      </c>
      <c r="O71" s="77">
        <v>7908</v>
      </c>
      <c r="P71" s="56">
        <v>53.1</v>
      </c>
      <c r="Q71" s="77">
        <v>8626</v>
      </c>
      <c r="R71" s="57" t="s">
        <v>86</v>
      </c>
      <c r="S71" s="56">
        <v>28.4</v>
      </c>
    </row>
    <row r="72" spans="1:19" s="99" customFormat="1" ht="12.75">
      <c r="A72" s="38" t="s">
        <v>105</v>
      </c>
      <c r="B72" s="77">
        <v>259104</v>
      </c>
      <c r="C72" s="77">
        <v>125592</v>
      </c>
      <c r="D72" s="56">
        <v>44.1</v>
      </c>
      <c r="E72" s="77">
        <v>134374</v>
      </c>
      <c r="F72" s="77">
        <v>55046</v>
      </c>
      <c r="G72" s="56">
        <v>22.9</v>
      </c>
      <c r="H72" s="77">
        <v>193625</v>
      </c>
      <c r="I72" s="77">
        <v>92585</v>
      </c>
      <c r="J72" s="56">
        <v>33</v>
      </c>
      <c r="K72" s="77">
        <v>8321</v>
      </c>
      <c r="L72" s="77">
        <v>3941</v>
      </c>
      <c r="M72" s="56">
        <v>24.2</v>
      </c>
      <c r="N72" s="77">
        <v>24418</v>
      </c>
      <c r="O72" s="77">
        <v>7997</v>
      </c>
      <c r="P72" s="56">
        <v>71.1</v>
      </c>
      <c r="Q72" s="77">
        <v>1620</v>
      </c>
      <c r="R72" s="77">
        <v>544</v>
      </c>
      <c r="S72" s="56">
        <v>4.7</v>
      </c>
    </row>
    <row r="73" spans="1:19" s="99" customFormat="1" ht="12.75">
      <c r="A73" s="100" t="s">
        <v>78</v>
      </c>
      <c r="B73" s="77">
        <v>376379</v>
      </c>
      <c r="C73" s="77">
        <v>210020</v>
      </c>
      <c r="D73" s="56">
        <v>75.1</v>
      </c>
      <c r="E73" s="77">
        <v>32539</v>
      </c>
      <c r="F73" s="77">
        <v>14792</v>
      </c>
      <c r="G73" s="56">
        <v>6.5</v>
      </c>
      <c r="H73" s="77">
        <v>92293</v>
      </c>
      <c r="I73" s="77">
        <v>48089</v>
      </c>
      <c r="J73" s="56">
        <v>18.4</v>
      </c>
      <c r="K73" s="77">
        <v>8327</v>
      </c>
      <c r="L73" s="77">
        <v>4169</v>
      </c>
      <c r="M73" s="56">
        <v>30.6</v>
      </c>
      <c r="N73" s="77">
        <v>16533</v>
      </c>
      <c r="O73" s="77">
        <v>6557</v>
      </c>
      <c r="P73" s="56">
        <v>60.7</v>
      </c>
      <c r="Q73" s="77">
        <v>2373</v>
      </c>
      <c r="R73" s="77">
        <v>979</v>
      </c>
      <c r="S73" s="56">
        <v>8.7</v>
      </c>
    </row>
    <row r="74" spans="1:19" s="99" customFormat="1" ht="12.75">
      <c r="A74" s="100" t="s">
        <v>79</v>
      </c>
      <c r="B74" s="77">
        <v>377227</v>
      </c>
      <c r="C74" s="77">
        <v>202487</v>
      </c>
      <c r="D74" s="56">
        <v>77</v>
      </c>
      <c r="E74" s="77">
        <v>98754</v>
      </c>
      <c r="F74" s="77">
        <v>41987</v>
      </c>
      <c r="G74" s="56">
        <v>20.2</v>
      </c>
      <c r="H74" s="77">
        <v>14000</v>
      </c>
      <c r="I74" s="77">
        <v>4564</v>
      </c>
      <c r="J74" s="56">
        <v>2.9</v>
      </c>
      <c r="K74" s="77">
        <v>35776</v>
      </c>
      <c r="L74" s="77">
        <v>11477</v>
      </c>
      <c r="M74" s="56">
        <v>32.3</v>
      </c>
      <c r="N74" s="77">
        <v>65192</v>
      </c>
      <c r="O74" s="77">
        <v>22380</v>
      </c>
      <c r="P74" s="56">
        <v>58.8</v>
      </c>
      <c r="Q74" s="77">
        <v>9846</v>
      </c>
      <c r="R74" s="77">
        <v>2637</v>
      </c>
      <c r="S74" s="56">
        <v>8.9</v>
      </c>
    </row>
    <row r="75" spans="1:19" s="99" customFormat="1" ht="12.75">
      <c r="A75" s="100" t="s">
        <v>80</v>
      </c>
      <c r="B75" s="77">
        <v>405409</v>
      </c>
      <c r="C75" s="77">
        <v>233973</v>
      </c>
      <c r="D75" s="56">
        <v>95.4</v>
      </c>
      <c r="E75" s="77">
        <v>17454</v>
      </c>
      <c r="F75" s="77">
        <v>9273</v>
      </c>
      <c r="G75" s="56">
        <v>4.1</v>
      </c>
      <c r="H75" s="77">
        <v>1964</v>
      </c>
      <c r="I75" s="77" t="s">
        <v>86</v>
      </c>
      <c r="J75" s="56">
        <v>0.5</v>
      </c>
      <c r="K75" s="77">
        <v>5755</v>
      </c>
      <c r="L75" s="77">
        <v>1462</v>
      </c>
      <c r="M75" s="56">
        <v>70.7</v>
      </c>
      <c r="N75" s="77">
        <v>2388</v>
      </c>
      <c r="O75" s="57" t="s">
        <v>86</v>
      </c>
      <c r="P75" s="56">
        <v>29.3</v>
      </c>
      <c r="Q75" s="57" t="s">
        <v>86</v>
      </c>
      <c r="R75" s="57" t="s">
        <v>86</v>
      </c>
      <c r="S75" s="57" t="s">
        <v>86</v>
      </c>
    </row>
    <row r="76" spans="1:19" s="99" customFormat="1" ht="12.75">
      <c r="A76" s="100" t="s">
        <v>81</v>
      </c>
      <c r="B76" s="57" t="s">
        <v>86</v>
      </c>
      <c r="C76" s="57" t="s">
        <v>86</v>
      </c>
      <c r="D76" s="57" t="s">
        <v>86</v>
      </c>
      <c r="E76" s="77">
        <v>21417</v>
      </c>
      <c r="F76" s="77">
        <v>15224</v>
      </c>
      <c r="G76" s="56">
        <v>100</v>
      </c>
      <c r="H76" s="57" t="s">
        <v>86</v>
      </c>
      <c r="I76" s="57" t="s">
        <v>86</v>
      </c>
      <c r="J76" s="57" t="s">
        <v>86</v>
      </c>
      <c r="K76" s="57" t="s">
        <v>86</v>
      </c>
      <c r="L76" s="57" t="s">
        <v>86</v>
      </c>
      <c r="M76" s="57" t="s">
        <v>86</v>
      </c>
      <c r="N76" s="77">
        <v>138</v>
      </c>
      <c r="O76" s="57" t="s">
        <v>86</v>
      </c>
      <c r="P76" s="56">
        <v>100</v>
      </c>
      <c r="Q76" s="57" t="s">
        <v>86</v>
      </c>
      <c r="R76" s="57" t="s">
        <v>86</v>
      </c>
      <c r="S76" s="57" t="s">
        <v>86</v>
      </c>
    </row>
    <row r="77" spans="1:19" s="99" customFormat="1" ht="12.75">
      <c r="A77" s="100" t="s">
        <v>82</v>
      </c>
      <c r="B77" s="77">
        <v>388739</v>
      </c>
      <c r="C77" s="77">
        <v>195356</v>
      </c>
      <c r="D77" s="56">
        <v>71.3</v>
      </c>
      <c r="E77" s="77">
        <v>61039</v>
      </c>
      <c r="F77" s="77">
        <v>28856</v>
      </c>
      <c r="G77" s="56">
        <v>11.2</v>
      </c>
      <c r="H77" s="77">
        <v>95140</v>
      </c>
      <c r="I77" s="77">
        <v>50156</v>
      </c>
      <c r="J77" s="56">
        <v>17.5</v>
      </c>
      <c r="K77" s="77">
        <v>37020</v>
      </c>
      <c r="L77" s="77">
        <v>15936</v>
      </c>
      <c r="M77" s="56">
        <v>51.6</v>
      </c>
      <c r="N77" s="77">
        <v>25282</v>
      </c>
      <c r="O77" s="77">
        <v>8703</v>
      </c>
      <c r="P77" s="56">
        <v>35.3</v>
      </c>
      <c r="Q77" s="77">
        <v>9406</v>
      </c>
      <c r="R77" s="77">
        <v>3502</v>
      </c>
      <c r="S77" s="56">
        <v>13.1</v>
      </c>
    </row>
    <row r="78" spans="1:19" s="99" customFormat="1" ht="12.75">
      <c r="A78" s="100" t="s">
        <v>83</v>
      </c>
      <c r="B78" s="77">
        <v>333683</v>
      </c>
      <c r="C78" s="77">
        <v>194615</v>
      </c>
      <c r="D78" s="56">
        <v>80.3</v>
      </c>
      <c r="E78" s="77">
        <v>53735</v>
      </c>
      <c r="F78" s="77">
        <v>20632</v>
      </c>
      <c r="G78" s="56">
        <v>12.9</v>
      </c>
      <c r="H78" s="77">
        <v>28072</v>
      </c>
      <c r="I78" s="77">
        <v>10190</v>
      </c>
      <c r="J78" s="56">
        <v>6.8</v>
      </c>
      <c r="K78" s="77">
        <v>52409</v>
      </c>
      <c r="L78" s="77">
        <v>23422</v>
      </c>
      <c r="M78" s="56">
        <v>43.6</v>
      </c>
      <c r="N78" s="77">
        <v>43618</v>
      </c>
      <c r="O78" s="77">
        <v>15904</v>
      </c>
      <c r="P78" s="56">
        <v>36.3</v>
      </c>
      <c r="Q78" s="77">
        <v>24107</v>
      </c>
      <c r="R78" s="77">
        <v>7982</v>
      </c>
      <c r="S78" s="56">
        <v>20.1</v>
      </c>
    </row>
    <row r="79" spans="1:19" s="99" customFormat="1" ht="12.75">
      <c r="A79" s="100" t="s">
        <v>84</v>
      </c>
      <c r="B79" s="77">
        <v>1152443</v>
      </c>
      <c r="C79" s="77">
        <v>634459</v>
      </c>
      <c r="D79" s="56">
        <v>97.6</v>
      </c>
      <c r="E79" s="77">
        <v>23621</v>
      </c>
      <c r="F79" s="77">
        <v>6298</v>
      </c>
      <c r="G79" s="56">
        <v>2</v>
      </c>
      <c r="H79" s="77">
        <v>4796</v>
      </c>
      <c r="I79" s="77">
        <v>3078</v>
      </c>
      <c r="J79" s="56">
        <v>0.4</v>
      </c>
      <c r="K79" s="77">
        <v>42599</v>
      </c>
      <c r="L79" s="77">
        <v>23329</v>
      </c>
      <c r="M79" s="56">
        <v>70</v>
      </c>
      <c r="N79" s="77">
        <v>17630</v>
      </c>
      <c r="O79" s="77">
        <v>2364</v>
      </c>
      <c r="P79" s="56">
        <v>29</v>
      </c>
      <c r="Q79" s="77">
        <v>638</v>
      </c>
      <c r="R79" s="57" t="s">
        <v>182</v>
      </c>
      <c r="S79" s="56">
        <v>1</v>
      </c>
    </row>
    <row r="80" spans="1:19" s="99" customFormat="1" ht="12.75">
      <c r="A80" s="158" t="s">
        <v>177</v>
      </c>
      <c r="B80" s="77">
        <v>115008</v>
      </c>
      <c r="C80" s="77">
        <v>74542</v>
      </c>
      <c r="D80" s="56">
        <v>70.1</v>
      </c>
      <c r="E80" s="77">
        <v>39851</v>
      </c>
      <c r="F80" s="77">
        <v>26709</v>
      </c>
      <c r="G80" s="56">
        <v>24.3</v>
      </c>
      <c r="H80" s="77">
        <v>9261</v>
      </c>
      <c r="I80" s="77">
        <v>6080</v>
      </c>
      <c r="J80" s="56">
        <v>5.6</v>
      </c>
      <c r="K80" s="77">
        <v>1360</v>
      </c>
      <c r="L80" s="77">
        <v>373</v>
      </c>
      <c r="M80" s="56">
        <v>63.1</v>
      </c>
      <c r="N80" s="77">
        <v>791</v>
      </c>
      <c r="O80" s="77">
        <v>218</v>
      </c>
      <c r="P80" s="56">
        <v>36.7</v>
      </c>
      <c r="Q80" s="57">
        <v>4</v>
      </c>
      <c r="R80" s="57">
        <v>4</v>
      </c>
      <c r="S80" s="57">
        <v>0.2</v>
      </c>
    </row>
    <row r="81" spans="1:19" s="99" customFormat="1" ht="12.75">
      <c r="A81" s="100" t="s">
        <v>85</v>
      </c>
      <c r="B81" s="77">
        <v>178448</v>
      </c>
      <c r="C81" s="77">
        <v>90611</v>
      </c>
      <c r="D81" s="56">
        <v>37.4</v>
      </c>
      <c r="E81" s="77">
        <v>11346</v>
      </c>
      <c r="F81" s="77">
        <v>1719</v>
      </c>
      <c r="G81" s="56">
        <v>2.4</v>
      </c>
      <c r="H81" s="77">
        <v>287605</v>
      </c>
      <c r="I81" s="77">
        <v>154964</v>
      </c>
      <c r="J81" s="56">
        <v>60.2</v>
      </c>
      <c r="K81" s="77">
        <v>16855</v>
      </c>
      <c r="L81" s="77">
        <v>5487</v>
      </c>
      <c r="M81" s="56">
        <v>55.2</v>
      </c>
      <c r="N81" s="77">
        <v>5679</v>
      </c>
      <c r="O81" s="77">
        <v>1380</v>
      </c>
      <c r="P81" s="56">
        <v>18.6</v>
      </c>
      <c r="Q81" s="77">
        <v>7978</v>
      </c>
      <c r="R81" s="77">
        <v>651</v>
      </c>
      <c r="S81" s="56">
        <v>26.1</v>
      </c>
    </row>
    <row r="82" spans="1:19" s="99" customFormat="1" ht="12.75">
      <c r="A82" s="38" t="s">
        <v>178</v>
      </c>
      <c r="B82" s="77">
        <v>237</v>
      </c>
      <c r="C82" s="77">
        <v>183</v>
      </c>
      <c r="D82" s="56">
        <v>100</v>
      </c>
      <c r="E82" s="57" t="s">
        <v>86</v>
      </c>
      <c r="F82" s="57" t="s">
        <v>86</v>
      </c>
      <c r="G82" s="57" t="s">
        <v>86</v>
      </c>
      <c r="H82" s="57" t="s">
        <v>86</v>
      </c>
      <c r="I82" s="57" t="s">
        <v>86</v>
      </c>
      <c r="J82" s="57" t="s">
        <v>86</v>
      </c>
      <c r="K82" s="57" t="s">
        <v>86</v>
      </c>
      <c r="L82" s="57" t="s">
        <v>86</v>
      </c>
      <c r="M82" s="57" t="s">
        <v>86</v>
      </c>
      <c r="N82" s="57" t="s">
        <v>86</v>
      </c>
      <c r="O82" s="57" t="s">
        <v>86</v>
      </c>
      <c r="P82" s="57" t="s">
        <v>86</v>
      </c>
      <c r="Q82" s="57" t="s">
        <v>86</v>
      </c>
      <c r="R82" s="57" t="s">
        <v>86</v>
      </c>
      <c r="S82" s="57" t="s">
        <v>86</v>
      </c>
    </row>
    <row r="83" spans="1:19" s="99" customFormat="1" ht="12.75">
      <c r="A83" s="100" t="s">
        <v>179</v>
      </c>
      <c r="B83" s="77">
        <v>2969</v>
      </c>
      <c r="C83" s="77">
        <v>1054</v>
      </c>
      <c r="D83" s="56">
        <v>100</v>
      </c>
      <c r="E83" s="57" t="s">
        <v>86</v>
      </c>
      <c r="F83" s="57" t="s">
        <v>86</v>
      </c>
      <c r="G83" s="57" t="s">
        <v>86</v>
      </c>
      <c r="H83" s="57" t="s">
        <v>86</v>
      </c>
      <c r="I83" s="57" t="s">
        <v>86</v>
      </c>
      <c r="J83" s="57" t="s">
        <v>86</v>
      </c>
      <c r="K83" s="57" t="s">
        <v>86</v>
      </c>
      <c r="L83" s="57" t="s">
        <v>86</v>
      </c>
      <c r="M83" s="57" t="s">
        <v>86</v>
      </c>
      <c r="N83" s="57" t="s">
        <v>86</v>
      </c>
      <c r="O83" s="57" t="s">
        <v>86</v>
      </c>
      <c r="P83" s="57" t="s">
        <v>86</v>
      </c>
      <c r="Q83" s="57" t="s">
        <v>86</v>
      </c>
      <c r="R83" s="57" t="s">
        <v>86</v>
      </c>
      <c r="S83" s="57" t="s">
        <v>86</v>
      </c>
    </row>
    <row r="84" spans="1:19" s="99" customFormat="1" ht="12.75">
      <c r="A84" s="261" t="s">
        <v>180</v>
      </c>
      <c r="B84" s="147">
        <v>60279</v>
      </c>
      <c r="C84" s="147">
        <v>29501</v>
      </c>
      <c r="D84" s="151">
        <v>95.7</v>
      </c>
      <c r="E84" s="147">
        <v>2686</v>
      </c>
      <c r="F84" s="81" t="s">
        <v>86</v>
      </c>
      <c r="G84" s="151">
        <v>4.3</v>
      </c>
      <c r="H84" s="81" t="s">
        <v>86</v>
      </c>
      <c r="I84" s="81" t="s">
        <v>86</v>
      </c>
      <c r="J84" s="81" t="s">
        <v>86</v>
      </c>
      <c r="K84" s="147">
        <v>3701</v>
      </c>
      <c r="L84" s="147">
        <v>2567</v>
      </c>
      <c r="M84" s="151">
        <v>93.6</v>
      </c>
      <c r="N84" s="147">
        <v>255</v>
      </c>
      <c r="O84" s="81" t="s">
        <v>86</v>
      </c>
      <c r="P84" s="151">
        <v>6.4</v>
      </c>
      <c r="Q84" s="81" t="s">
        <v>86</v>
      </c>
      <c r="R84" s="81" t="s">
        <v>86</v>
      </c>
      <c r="S84" s="81" t="s">
        <v>86</v>
      </c>
    </row>
    <row r="85" spans="1:19" s="99" customFormat="1" ht="12.75">
      <c r="A85" s="106"/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</row>
    <row r="86" spans="1:19" s="99" customFormat="1" ht="12.75">
      <c r="A86" s="208"/>
      <c r="B86" s="209"/>
      <c r="C86" s="106"/>
      <c r="D86" s="209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</row>
    <row r="87" spans="1:19" s="99" customFormat="1" ht="12.75">
      <c r="A87" s="205"/>
      <c r="B87" s="205"/>
      <c r="C87" s="205"/>
      <c r="D87" s="205"/>
      <c r="E87" s="205"/>
      <c r="F87" s="205"/>
      <c r="G87" s="205"/>
      <c r="H87" s="205"/>
      <c r="I87" s="205"/>
      <c r="J87" s="205"/>
      <c r="K87" s="205"/>
      <c r="L87" s="205"/>
      <c r="M87" s="205"/>
      <c r="N87" s="205"/>
      <c r="O87" s="485"/>
      <c r="P87" s="485"/>
      <c r="Q87" s="485"/>
      <c r="R87" s="485"/>
      <c r="S87" s="485"/>
    </row>
    <row r="88" spans="1:19" s="99" customFormat="1" ht="14.25" customHeight="1">
      <c r="A88" s="498"/>
      <c r="B88" s="486" t="s">
        <v>112</v>
      </c>
      <c r="C88" s="487"/>
      <c r="D88" s="487"/>
      <c r="E88" s="487"/>
      <c r="F88" s="487"/>
      <c r="G88" s="487"/>
      <c r="H88" s="487"/>
      <c r="I88" s="487"/>
      <c r="J88" s="487"/>
      <c r="K88" s="487"/>
      <c r="L88" s="487"/>
      <c r="M88" s="487"/>
      <c r="N88" s="487"/>
      <c r="O88" s="487"/>
      <c r="P88" s="487"/>
      <c r="Q88" s="487"/>
      <c r="R88" s="487"/>
      <c r="S88" s="487"/>
    </row>
    <row r="89" spans="1:19" s="99" customFormat="1" ht="12.75" customHeight="1">
      <c r="A89" s="499"/>
      <c r="B89" s="488" t="s">
        <v>111</v>
      </c>
      <c r="C89" s="489"/>
      <c r="D89" s="489"/>
      <c r="E89" s="489"/>
      <c r="F89" s="489"/>
      <c r="G89" s="489"/>
      <c r="H89" s="489"/>
      <c r="I89" s="489"/>
      <c r="J89" s="494"/>
      <c r="K89" s="488" t="s">
        <v>113</v>
      </c>
      <c r="L89" s="489"/>
      <c r="M89" s="489"/>
      <c r="N89" s="489"/>
      <c r="O89" s="489"/>
      <c r="P89" s="489"/>
      <c r="Q89" s="489"/>
      <c r="R89" s="489"/>
      <c r="S89" s="489"/>
    </row>
    <row r="90" spans="1:20" s="99" customFormat="1" ht="22.5" customHeight="1">
      <c r="A90" s="499"/>
      <c r="B90" s="488" t="s">
        <v>152</v>
      </c>
      <c r="C90" s="494"/>
      <c r="D90" s="490" t="s">
        <v>153</v>
      </c>
      <c r="E90" s="488" t="s">
        <v>156</v>
      </c>
      <c r="F90" s="495"/>
      <c r="G90" s="490" t="s">
        <v>157</v>
      </c>
      <c r="H90" s="492" t="s">
        <v>158</v>
      </c>
      <c r="I90" s="492"/>
      <c r="J90" s="492" t="s">
        <v>159</v>
      </c>
      <c r="K90" s="488" t="s">
        <v>152</v>
      </c>
      <c r="L90" s="494"/>
      <c r="M90" s="490" t="s">
        <v>153</v>
      </c>
      <c r="N90" s="488" t="s">
        <v>156</v>
      </c>
      <c r="O90" s="495"/>
      <c r="P90" s="490" t="s">
        <v>157</v>
      </c>
      <c r="Q90" s="492" t="s">
        <v>158</v>
      </c>
      <c r="R90" s="492"/>
      <c r="S90" s="493" t="s">
        <v>159</v>
      </c>
      <c r="T90" s="197"/>
    </row>
    <row r="91" spans="1:20" s="99" customFormat="1" ht="37.5" customHeight="1">
      <c r="A91" s="500"/>
      <c r="B91" s="260" t="s">
        <v>154</v>
      </c>
      <c r="C91" s="260" t="s">
        <v>155</v>
      </c>
      <c r="D91" s="491"/>
      <c r="E91" s="260" t="s">
        <v>154</v>
      </c>
      <c r="F91" s="260" t="s">
        <v>155</v>
      </c>
      <c r="G91" s="491"/>
      <c r="H91" s="260" t="s">
        <v>154</v>
      </c>
      <c r="I91" s="260" t="s">
        <v>155</v>
      </c>
      <c r="J91" s="492"/>
      <c r="K91" s="260" t="s">
        <v>154</v>
      </c>
      <c r="L91" s="260" t="s">
        <v>155</v>
      </c>
      <c r="M91" s="491"/>
      <c r="N91" s="344" t="s">
        <v>154</v>
      </c>
      <c r="O91" s="344" t="s">
        <v>155</v>
      </c>
      <c r="P91" s="491"/>
      <c r="Q91" s="260" t="s">
        <v>154</v>
      </c>
      <c r="R91" s="260" t="s">
        <v>155</v>
      </c>
      <c r="S91" s="493"/>
      <c r="T91" s="197"/>
    </row>
    <row r="92" spans="1:20" s="99" customFormat="1" ht="12.75">
      <c r="A92" s="208" t="s">
        <v>71</v>
      </c>
      <c r="B92" s="77">
        <v>1597895</v>
      </c>
      <c r="C92" s="77">
        <v>882470</v>
      </c>
      <c r="D92" s="56">
        <v>41.6</v>
      </c>
      <c r="E92" s="77">
        <v>666185</v>
      </c>
      <c r="F92" s="77">
        <v>342311</v>
      </c>
      <c r="G92" s="56">
        <v>17.3</v>
      </c>
      <c r="H92" s="77">
        <v>1579507</v>
      </c>
      <c r="I92" s="77">
        <v>815652</v>
      </c>
      <c r="J92" s="56">
        <v>41.1</v>
      </c>
      <c r="K92" s="77">
        <v>3230352</v>
      </c>
      <c r="L92" s="77">
        <v>1783026</v>
      </c>
      <c r="M92" s="56">
        <v>71.8</v>
      </c>
      <c r="N92" s="77">
        <v>125860</v>
      </c>
      <c r="O92" s="77">
        <v>53591</v>
      </c>
      <c r="P92" s="56">
        <v>2.8</v>
      </c>
      <c r="Q92" s="77">
        <v>1144366</v>
      </c>
      <c r="R92" s="77">
        <v>567863</v>
      </c>
      <c r="S92" s="56">
        <v>25.4</v>
      </c>
      <c r="T92" s="399"/>
    </row>
    <row r="93" spans="1:20" s="99" customFormat="1" ht="12.75">
      <c r="A93" s="158" t="s">
        <v>104</v>
      </c>
      <c r="B93" s="77">
        <v>12803</v>
      </c>
      <c r="C93" s="77">
        <v>6900</v>
      </c>
      <c r="D93" s="56">
        <v>2.9</v>
      </c>
      <c r="E93" s="77">
        <v>29219</v>
      </c>
      <c r="F93" s="77">
        <v>14099</v>
      </c>
      <c r="G93" s="56">
        <v>6.6</v>
      </c>
      <c r="H93" s="77">
        <v>400828</v>
      </c>
      <c r="I93" s="77">
        <v>206399</v>
      </c>
      <c r="J93" s="56">
        <v>90.5</v>
      </c>
      <c r="K93" s="77">
        <v>32681</v>
      </c>
      <c r="L93" s="77">
        <v>19280</v>
      </c>
      <c r="M93" s="56">
        <v>9.7</v>
      </c>
      <c r="N93" s="77">
        <v>625</v>
      </c>
      <c r="O93" s="77">
        <v>118</v>
      </c>
      <c r="P93" s="56">
        <v>0.2</v>
      </c>
      <c r="Q93" s="77">
        <v>302847</v>
      </c>
      <c r="R93" s="77">
        <v>141714</v>
      </c>
      <c r="S93" s="56">
        <v>90.1</v>
      </c>
      <c r="T93" s="399"/>
    </row>
    <row r="94" spans="1:20" s="99" customFormat="1" ht="12.75">
      <c r="A94" s="100" t="s">
        <v>72</v>
      </c>
      <c r="B94" s="77">
        <v>51755</v>
      </c>
      <c r="C94" s="77">
        <v>29132</v>
      </c>
      <c r="D94" s="56">
        <v>52.2</v>
      </c>
      <c r="E94" s="77">
        <v>45388</v>
      </c>
      <c r="F94" s="77">
        <v>26785</v>
      </c>
      <c r="G94" s="56">
        <v>45.7</v>
      </c>
      <c r="H94" s="77">
        <v>2098</v>
      </c>
      <c r="I94" s="77">
        <v>1289</v>
      </c>
      <c r="J94" s="56">
        <v>2.1</v>
      </c>
      <c r="K94" s="77">
        <v>227912</v>
      </c>
      <c r="L94" s="77">
        <v>119447</v>
      </c>
      <c r="M94" s="56">
        <v>91.2</v>
      </c>
      <c r="N94" s="77">
        <v>7190</v>
      </c>
      <c r="O94" s="77">
        <v>2921</v>
      </c>
      <c r="P94" s="56">
        <v>2.9</v>
      </c>
      <c r="Q94" s="77">
        <v>14847</v>
      </c>
      <c r="R94" s="77">
        <v>7109</v>
      </c>
      <c r="S94" s="56">
        <v>5.9</v>
      </c>
      <c r="T94" s="399"/>
    </row>
    <row r="95" spans="1:20" s="99" customFormat="1" ht="12.75">
      <c r="A95" s="100" t="s">
        <v>73</v>
      </c>
      <c r="B95" s="77">
        <v>147139</v>
      </c>
      <c r="C95" s="77">
        <v>79505</v>
      </c>
      <c r="D95" s="56">
        <v>41.2</v>
      </c>
      <c r="E95" s="77">
        <v>2</v>
      </c>
      <c r="F95" s="57" t="s">
        <v>86</v>
      </c>
      <c r="G95" s="56">
        <v>0</v>
      </c>
      <c r="H95" s="77">
        <v>210218</v>
      </c>
      <c r="I95" s="77">
        <v>113847</v>
      </c>
      <c r="J95" s="56">
        <v>58.8</v>
      </c>
      <c r="K95" s="77">
        <v>196838</v>
      </c>
      <c r="L95" s="77">
        <v>122248</v>
      </c>
      <c r="M95" s="56">
        <v>80.7</v>
      </c>
      <c r="N95" s="57" t="s">
        <v>86</v>
      </c>
      <c r="O95" s="57" t="s">
        <v>86</v>
      </c>
      <c r="P95" s="57" t="s">
        <v>86</v>
      </c>
      <c r="Q95" s="77">
        <v>46992</v>
      </c>
      <c r="R95" s="77">
        <v>26457</v>
      </c>
      <c r="S95" s="56">
        <v>19.3</v>
      </c>
      <c r="T95" s="399"/>
    </row>
    <row r="96" spans="1:20" s="99" customFormat="1" ht="12.75">
      <c r="A96" s="100" t="s">
        <v>74</v>
      </c>
      <c r="B96" s="77">
        <v>158162</v>
      </c>
      <c r="C96" s="77">
        <v>81220</v>
      </c>
      <c r="D96" s="56">
        <v>47.7</v>
      </c>
      <c r="E96" s="77">
        <v>44756</v>
      </c>
      <c r="F96" s="77">
        <v>23541</v>
      </c>
      <c r="G96" s="56">
        <v>13.5</v>
      </c>
      <c r="H96" s="77">
        <v>128629</v>
      </c>
      <c r="I96" s="77">
        <v>71331</v>
      </c>
      <c r="J96" s="56">
        <v>38.8</v>
      </c>
      <c r="K96" s="77">
        <v>188155</v>
      </c>
      <c r="L96" s="77">
        <v>122506</v>
      </c>
      <c r="M96" s="56">
        <v>52.3</v>
      </c>
      <c r="N96" s="77">
        <v>39636</v>
      </c>
      <c r="O96" s="77">
        <v>15925</v>
      </c>
      <c r="P96" s="56">
        <v>11</v>
      </c>
      <c r="Q96" s="77">
        <v>131888</v>
      </c>
      <c r="R96" s="77">
        <v>72472</v>
      </c>
      <c r="S96" s="56">
        <v>36.7</v>
      </c>
      <c r="T96" s="399"/>
    </row>
    <row r="97" spans="1:20" s="99" customFormat="1" ht="12.75">
      <c r="A97" s="100" t="s">
        <v>75</v>
      </c>
      <c r="B97" s="57" t="s">
        <v>86</v>
      </c>
      <c r="C97" s="57" t="s">
        <v>86</v>
      </c>
      <c r="D97" s="57" t="s">
        <v>86</v>
      </c>
      <c r="E97" s="57" t="s">
        <v>86</v>
      </c>
      <c r="F97" s="57" t="s">
        <v>86</v>
      </c>
      <c r="G97" s="57" t="s">
        <v>86</v>
      </c>
      <c r="H97" s="77">
        <v>109470</v>
      </c>
      <c r="I97" s="77">
        <v>53051</v>
      </c>
      <c r="J97" s="56">
        <v>100</v>
      </c>
      <c r="K97" s="57" t="s">
        <v>86</v>
      </c>
      <c r="L97" s="57" t="s">
        <v>86</v>
      </c>
      <c r="M97" s="57" t="s">
        <v>86</v>
      </c>
      <c r="N97" s="57" t="s">
        <v>86</v>
      </c>
      <c r="O97" s="57" t="s">
        <v>86</v>
      </c>
      <c r="P97" s="57" t="s">
        <v>86</v>
      </c>
      <c r="Q97" s="77">
        <v>109832</v>
      </c>
      <c r="R97" s="77">
        <v>62050</v>
      </c>
      <c r="S97" s="56">
        <v>100</v>
      </c>
      <c r="T97" s="399"/>
    </row>
    <row r="98" spans="1:20" s="99" customFormat="1" ht="12.75">
      <c r="A98" s="100" t="s">
        <v>76</v>
      </c>
      <c r="B98" s="77">
        <v>3159</v>
      </c>
      <c r="C98" s="77">
        <v>1801</v>
      </c>
      <c r="D98" s="56">
        <v>0.6</v>
      </c>
      <c r="E98" s="77">
        <v>263989</v>
      </c>
      <c r="F98" s="77">
        <v>132977</v>
      </c>
      <c r="G98" s="56">
        <v>47.4</v>
      </c>
      <c r="H98" s="77">
        <v>289944</v>
      </c>
      <c r="I98" s="77">
        <v>143900</v>
      </c>
      <c r="J98" s="56">
        <v>52</v>
      </c>
      <c r="K98" s="77">
        <v>1125</v>
      </c>
      <c r="L98" s="77">
        <v>996</v>
      </c>
      <c r="M98" s="56">
        <v>0.5</v>
      </c>
      <c r="N98" s="77">
        <v>106</v>
      </c>
      <c r="O98" s="77">
        <v>13</v>
      </c>
      <c r="P98" s="56">
        <v>0</v>
      </c>
      <c r="Q98" s="77">
        <v>240458</v>
      </c>
      <c r="R98" s="77">
        <v>107606</v>
      </c>
      <c r="S98" s="56">
        <v>99.5</v>
      </c>
      <c r="T98" s="399"/>
    </row>
    <row r="99" spans="1:20" s="99" customFormat="1" ht="12.75">
      <c r="A99" s="100" t="s">
        <v>77</v>
      </c>
      <c r="B99" s="77">
        <v>156221</v>
      </c>
      <c r="C99" s="77">
        <v>74323</v>
      </c>
      <c r="D99" s="56">
        <v>66.6</v>
      </c>
      <c r="E99" s="77">
        <v>43729</v>
      </c>
      <c r="F99" s="77">
        <v>16722</v>
      </c>
      <c r="G99" s="56">
        <v>18.7</v>
      </c>
      <c r="H99" s="77">
        <v>34459</v>
      </c>
      <c r="I99" s="77">
        <v>10096</v>
      </c>
      <c r="J99" s="56">
        <v>14.7</v>
      </c>
      <c r="K99" s="77">
        <v>214495</v>
      </c>
      <c r="L99" s="77">
        <v>107908</v>
      </c>
      <c r="M99" s="56">
        <v>80.2</v>
      </c>
      <c r="N99" s="77">
        <v>22513</v>
      </c>
      <c r="O99" s="77">
        <v>7768</v>
      </c>
      <c r="P99" s="56">
        <v>8.4</v>
      </c>
      <c r="Q99" s="77">
        <v>30579</v>
      </c>
      <c r="R99" s="77">
        <v>12811</v>
      </c>
      <c r="S99" s="56">
        <v>11.4</v>
      </c>
      <c r="T99" s="399"/>
    </row>
    <row r="100" spans="1:20" s="99" customFormat="1" ht="12.75">
      <c r="A100" s="38" t="s">
        <v>105</v>
      </c>
      <c r="B100" s="77">
        <v>83776</v>
      </c>
      <c r="C100" s="77">
        <v>40136</v>
      </c>
      <c r="D100" s="56">
        <v>32.2</v>
      </c>
      <c r="E100" s="77">
        <v>76528</v>
      </c>
      <c r="F100" s="77">
        <v>35885</v>
      </c>
      <c r="G100" s="56">
        <v>29.4</v>
      </c>
      <c r="H100" s="77">
        <v>99568</v>
      </c>
      <c r="I100" s="77">
        <v>53510</v>
      </c>
      <c r="J100" s="56">
        <v>38.3</v>
      </c>
      <c r="K100" s="77">
        <v>167007</v>
      </c>
      <c r="L100" s="77">
        <v>81515</v>
      </c>
      <c r="M100" s="56">
        <v>57</v>
      </c>
      <c r="N100" s="77">
        <v>33428</v>
      </c>
      <c r="O100" s="77">
        <v>11164</v>
      </c>
      <c r="P100" s="56">
        <v>11.4</v>
      </c>
      <c r="Q100" s="77">
        <v>92437</v>
      </c>
      <c r="R100" s="77">
        <v>38531</v>
      </c>
      <c r="S100" s="56">
        <v>31.6</v>
      </c>
      <c r="T100" s="399"/>
    </row>
    <row r="101" spans="1:20" s="99" customFormat="1" ht="12.75">
      <c r="A101" s="100" t="s">
        <v>78</v>
      </c>
      <c r="B101" s="77">
        <v>174023</v>
      </c>
      <c r="C101" s="77">
        <v>100803</v>
      </c>
      <c r="D101" s="56">
        <v>65.3</v>
      </c>
      <c r="E101" s="77">
        <v>15160</v>
      </c>
      <c r="F101" s="77">
        <v>8069</v>
      </c>
      <c r="G101" s="56">
        <v>5.7</v>
      </c>
      <c r="H101" s="77">
        <v>77460</v>
      </c>
      <c r="I101" s="77">
        <v>40581</v>
      </c>
      <c r="J101" s="56">
        <v>29.1</v>
      </c>
      <c r="K101" s="77">
        <v>194029</v>
      </c>
      <c r="L101" s="77">
        <v>105048</v>
      </c>
      <c r="M101" s="56">
        <v>93.6</v>
      </c>
      <c r="N101" s="77">
        <v>846</v>
      </c>
      <c r="O101" s="77">
        <v>166</v>
      </c>
      <c r="P101" s="56">
        <v>0.4</v>
      </c>
      <c r="Q101" s="77">
        <v>12460</v>
      </c>
      <c r="R101" s="77">
        <v>6529</v>
      </c>
      <c r="S101" s="56">
        <v>6</v>
      </c>
      <c r="T101" s="399"/>
    </row>
    <row r="102" spans="1:20" s="99" customFormat="1" ht="12.75">
      <c r="A102" s="100" t="s">
        <v>79</v>
      </c>
      <c r="B102" s="77">
        <v>94501</v>
      </c>
      <c r="C102" s="77">
        <v>54907</v>
      </c>
      <c r="D102" s="56">
        <v>72.5</v>
      </c>
      <c r="E102" s="77">
        <v>33557</v>
      </c>
      <c r="F102" s="77">
        <v>19607</v>
      </c>
      <c r="G102" s="56">
        <v>25.8</v>
      </c>
      <c r="H102" s="77">
        <v>2212</v>
      </c>
      <c r="I102" s="77">
        <v>1327</v>
      </c>
      <c r="J102" s="56">
        <v>1.7</v>
      </c>
      <c r="K102" s="77">
        <v>246950</v>
      </c>
      <c r="L102" s="77">
        <v>136103</v>
      </c>
      <c r="M102" s="56">
        <v>99.2</v>
      </c>
      <c r="N102" s="77">
        <v>5</v>
      </c>
      <c r="O102" s="57" t="s">
        <v>86</v>
      </c>
      <c r="P102" s="56">
        <v>0</v>
      </c>
      <c r="Q102" s="77">
        <v>1942</v>
      </c>
      <c r="R102" s="77">
        <v>600</v>
      </c>
      <c r="S102" s="56">
        <v>0.8</v>
      </c>
      <c r="T102" s="399"/>
    </row>
    <row r="103" spans="1:20" s="99" customFormat="1" ht="12.75">
      <c r="A103" s="100" t="s">
        <v>80</v>
      </c>
      <c r="B103" s="77">
        <v>160401</v>
      </c>
      <c r="C103" s="77">
        <v>94249</v>
      </c>
      <c r="D103" s="56">
        <v>90.4</v>
      </c>
      <c r="E103" s="77">
        <v>15066</v>
      </c>
      <c r="F103" s="77">
        <v>9273</v>
      </c>
      <c r="G103" s="56">
        <v>8.5</v>
      </c>
      <c r="H103" s="77">
        <v>1964</v>
      </c>
      <c r="I103" s="57" t="s">
        <v>86</v>
      </c>
      <c r="J103" s="56">
        <v>1.1</v>
      </c>
      <c r="K103" s="77">
        <v>239253</v>
      </c>
      <c r="L103" s="77">
        <v>138262</v>
      </c>
      <c r="M103" s="56">
        <v>100</v>
      </c>
      <c r="N103" s="57" t="s">
        <v>86</v>
      </c>
      <c r="O103" s="57" t="s">
        <v>86</v>
      </c>
      <c r="P103" s="57" t="s">
        <v>86</v>
      </c>
      <c r="Q103" s="57" t="s">
        <v>86</v>
      </c>
      <c r="R103" s="57" t="s">
        <v>86</v>
      </c>
      <c r="S103" s="57" t="s">
        <v>86</v>
      </c>
      <c r="T103" s="399"/>
    </row>
    <row r="104" spans="1:20" s="99" customFormat="1" ht="12.75">
      <c r="A104" s="100" t="s">
        <v>81</v>
      </c>
      <c r="B104" s="57" t="s">
        <v>86</v>
      </c>
      <c r="C104" s="57" t="s">
        <v>86</v>
      </c>
      <c r="D104" s="57" t="s">
        <v>86</v>
      </c>
      <c r="E104" s="77">
        <v>7525</v>
      </c>
      <c r="F104" s="77">
        <v>5294</v>
      </c>
      <c r="G104" s="56">
        <v>100</v>
      </c>
      <c r="H104" s="57" t="s">
        <v>86</v>
      </c>
      <c r="I104" s="57" t="s">
        <v>86</v>
      </c>
      <c r="J104" s="57" t="s">
        <v>86</v>
      </c>
      <c r="K104" s="57" t="s">
        <v>86</v>
      </c>
      <c r="L104" s="57" t="s">
        <v>86</v>
      </c>
      <c r="M104" s="57" t="s">
        <v>86</v>
      </c>
      <c r="N104" s="77">
        <v>13754</v>
      </c>
      <c r="O104" s="77">
        <v>9930</v>
      </c>
      <c r="P104" s="56">
        <v>100</v>
      </c>
      <c r="Q104" s="57" t="s">
        <v>86</v>
      </c>
      <c r="R104" s="57" t="s">
        <v>86</v>
      </c>
      <c r="S104" s="57" t="s">
        <v>86</v>
      </c>
      <c r="T104" s="399"/>
    </row>
    <row r="105" spans="1:20" s="99" customFormat="1" ht="12.75">
      <c r="A105" s="100" t="s">
        <v>82</v>
      </c>
      <c r="B105" s="77">
        <v>141119</v>
      </c>
      <c r="C105" s="77">
        <v>75557</v>
      </c>
      <c r="D105" s="56">
        <v>59.9</v>
      </c>
      <c r="E105" s="77">
        <v>32198</v>
      </c>
      <c r="F105" s="77">
        <v>17074</v>
      </c>
      <c r="G105" s="56">
        <v>13.7</v>
      </c>
      <c r="H105" s="77">
        <v>62121</v>
      </c>
      <c r="I105" s="77">
        <v>34176</v>
      </c>
      <c r="J105" s="56">
        <v>26.4</v>
      </c>
      <c r="K105" s="77">
        <v>210600</v>
      </c>
      <c r="L105" s="77">
        <v>103863</v>
      </c>
      <c r="M105" s="56">
        <v>88.6</v>
      </c>
      <c r="N105" s="77">
        <v>3559</v>
      </c>
      <c r="O105" s="77">
        <v>3079</v>
      </c>
      <c r="P105" s="56">
        <v>1.5</v>
      </c>
      <c r="Q105" s="77">
        <v>23613</v>
      </c>
      <c r="R105" s="77">
        <v>12478</v>
      </c>
      <c r="S105" s="56">
        <v>9.9</v>
      </c>
      <c r="T105" s="399"/>
    </row>
    <row r="106" spans="1:20" s="99" customFormat="1" ht="12.75">
      <c r="A106" s="100" t="s">
        <v>83</v>
      </c>
      <c r="B106" s="77">
        <v>61363</v>
      </c>
      <c r="C106" s="77">
        <v>35337</v>
      </c>
      <c r="D106" s="56">
        <v>83.2</v>
      </c>
      <c r="E106" s="77">
        <v>9771</v>
      </c>
      <c r="F106" s="77">
        <v>4688</v>
      </c>
      <c r="G106" s="56">
        <v>13.3</v>
      </c>
      <c r="H106" s="77">
        <v>2577</v>
      </c>
      <c r="I106" s="77">
        <v>875</v>
      </c>
      <c r="J106" s="56">
        <v>3.5</v>
      </c>
      <c r="K106" s="77">
        <v>219911</v>
      </c>
      <c r="L106" s="77">
        <v>135856</v>
      </c>
      <c r="M106" s="56">
        <v>99.2</v>
      </c>
      <c r="N106" s="77">
        <v>346</v>
      </c>
      <c r="O106" s="77">
        <v>40</v>
      </c>
      <c r="P106" s="56">
        <v>0.2</v>
      </c>
      <c r="Q106" s="77">
        <v>1388</v>
      </c>
      <c r="R106" s="77">
        <v>1333</v>
      </c>
      <c r="S106" s="56">
        <v>0.6</v>
      </c>
      <c r="T106" s="399"/>
    </row>
    <row r="107" spans="1:20" s="99" customFormat="1" ht="12.75">
      <c r="A107" s="100" t="s">
        <v>84</v>
      </c>
      <c r="B107" s="77">
        <v>213145</v>
      </c>
      <c r="C107" s="77">
        <v>126566</v>
      </c>
      <c r="D107" s="56">
        <v>95.5</v>
      </c>
      <c r="E107" s="77">
        <v>5830</v>
      </c>
      <c r="F107" s="77">
        <v>3832</v>
      </c>
      <c r="G107" s="56">
        <v>2.6</v>
      </c>
      <c r="H107" s="77">
        <v>4158</v>
      </c>
      <c r="I107" s="77">
        <v>3054</v>
      </c>
      <c r="J107" s="56">
        <v>1.9</v>
      </c>
      <c r="K107" s="77">
        <v>896699</v>
      </c>
      <c r="L107" s="77">
        <v>484564</v>
      </c>
      <c r="M107" s="56">
        <v>100</v>
      </c>
      <c r="N107" s="77">
        <v>161</v>
      </c>
      <c r="O107" s="77">
        <v>102</v>
      </c>
      <c r="P107" s="56">
        <v>0</v>
      </c>
      <c r="Q107" s="57" t="s">
        <v>86</v>
      </c>
      <c r="R107" s="57" t="s">
        <v>86</v>
      </c>
      <c r="S107" s="57" t="s">
        <v>86</v>
      </c>
      <c r="T107" s="399"/>
    </row>
    <row r="108" spans="1:20" s="99" customFormat="1" ht="12.75">
      <c r="A108" s="158" t="s">
        <v>177</v>
      </c>
      <c r="B108" s="77">
        <v>73245</v>
      </c>
      <c r="C108" s="77">
        <v>46661</v>
      </c>
      <c r="D108" s="56">
        <v>64.6</v>
      </c>
      <c r="E108" s="77">
        <v>35770</v>
      </c>
      <c r="F108" s="77">
        <v>24242</v>
      </c>
      <c r="G108" s="56">
        <v>31.5</v>
      </c>
      <c r="H108" s="77">
        <v>4430</v>
      </c>
      <c r="I108" s="77">
        <v>2565</v>
      </c>
      <c r="J108" s="56">
        <v>3.9</v>
      </c>
      <c r="K108" s="77">
        <v>40403</v>
      </c>
      <c r="L108" s="77">
        <v>27508</v>
      </c>
      <c r="M108" s="56">
        <v>83.3</v>
      </c>
      <c r="N108" s="77">
        <v>3290</v>
      </c>
      <c r="O108" s="77">
        <v>2249</v>
      </c>
      <c r="P108" s="56">
        <v>6.8</v>
      </c>
      <c r="Q108" s="77">
        <v>4827</v>
      </c>
      <c r="R108" s="77">
        <v>3511</v>
      </c>
      <c r="S108" s="56">
        <v>9.9</v>
      </c>
      <c r="T108" s="399"/>
    </row>
    <row r="109" spans="1:20" s="99" customFormat="1" ht="12.75">
      <c r="A109" s="100" t="s">
        <v>85</v>
      </c>
      <c r="B109" s="77">
        <v>61368</v>
      </c>
      <c r="C109" s="77">
        <v>31605</v>
      </c>
      <c r="D109" s="56">
        <v>28.4</v>
      </c>
      <c r="E109" s="77">
        <v>5266</v>
      </c>
      <c r="F109" s="77">
        <v>223</v>
      </c>
      <c r="G109" s="56">
        <v>2.4</v>
      </c>
      <c r="H109" s="77">
        <v>149371</v>
      </c>
      <c r="I109" s="77">
        <v>79651</v>
      </c>
      <c r="J109" s="56">
        <v>69.2</v>
      </c>
      <c r="K109" s="77">
        <v>100225</v>
      </c>
      <c r="L109" s="77">
        <v>53519</v>
      </c>
      <c r="M109" s="56">
        <v>43.4</v>
      </c>
      <c r="N109" s="77">
        <v>401</v>
      </c>
      <c r="O109" s="77">
        <v>116</v>
      </c>
      <c r="P109" s="56">
        <v>0.2</v>
      </c>
      <c r="Q109" s="77">
        <v>130256</v>
      </c>
      <c r="R109" s="77">
        <v>74662</v>
      </c>
      <c r="S109" s="56">
        <v>56.4</v>
      </c>
      <c r="T109" s="399"/>
    </row>
    <row r="110" spans="1:20" s="99" customFormat="1" ht="12.75">
      <c r="A110" s="38" t="s">
        <v>178</v>
      </c>
      <c r="B110" s="57" t="s">
        <v>86</v>
      </c>
      <c r="C110" s="57" t="s">
        <v>86</v>
      </c>
      <c r="D110" s="57" t="s">
        <v>86</v>
      </c>
      <c r="E110" s="57" t="s">
        <v>86</v>
      </c>
      <c r="F110" s="57" t="s">
        <v>86</v>
      </c>
      <c r="G110" s="57" t="s">
        <v>86</v>
      </c>
      <c r="H110" s="57" t="s">
        <v>86</v>
      </c>
      <c r="I110" s="57" t="s">
        <v>86</v>
      </c>
      <c r="J110" s="57" t="s">
        <v>86</v>
      </c>
      <c r="K110" s="77">
        <v>237</v>
      </c>
      <c r="L110" s="77">
        <v>183</v>
      </c>
      <c r="M110" s="56">
        <v>100</v>
      </c>
      <c r="N110" s="57" t="s">
        <v>86</v>
      </c>
      <c r="O110" s="57" t="s">
        <v>86</v>
      </c>
      <c r="P110" s="57" t="s">
        <v>86</v>
      </c>
      <c r="Q110" s="57" t="s">
        <v>86</v>
      </c>
      <c r="R110" s="57" t="s">
        <v>86</v>
      </c>
      <c r="S110" s="57" t="s">
        <v>86</v>
      </c>
      <c r="T110" s="399"/>
    </row>
    <row r="111" spans="1:20" s="99" customFormat="1" ht="12.75">
      <c r="A111" s="100" t="s">
        <v>179</v>
      </c>
      <c r="B111" s="57" t="s">
        <v>86</v>
      </c>
      <c r="C111" s="57" t="s">
        <v>86</v>
      </c>
      <c r="D111" s="57" t="s">
        <v>86</v>
      </c>
      <c r="E111" s="57" t="s">
        <v>86</v>
      </c>
      <c r="F111" s="57" t="s">
        <v>86</v>
      </c>
      <c r="G111" s="57" t="s">
        <v>86</v>
      </c>
      <c r="H111" s="57" t="s">
        <v>86</v>
      </c>
      <c r="I111" s="57" t="s">
        <v>86</v>
      </c>
      <c r="J111" s="57" t="s">
        <v>86</v>
      </c>
      <c r="K111" s="77">
        <v>2969</v>
      </c>
      <c r="L111" s="77">
        <v>1054</v>
      </c>
      <c r="M111" s="56">
        <v>100</v>
      </c>
      <c r="N111" s="57" t="s">
        <v>86</v>
      </c>
      <c r="O111" s="57" t="s">
        <v>86</v>
      </c>
      <c r="P111" s="57" t="s">
        <v>86</v>
      </c>
      <c r="Q111" s="57" t="s">
        <v>86</v>
      </c>
      <c r="R111" s="57" t="s">
        <v>86</v>
      </c>
      <c r="S111" s="57" t="s">
        <v>86</v>
      </c>
      <c r="T111" s="399"/>
    </row>
    <row r="112" spans="1:20" s="99" customFormat="1" ht="12.75">
      <c r="A112" s="261" t="s">
        <v>180</v>
      </c>
      <c r="B112" s="147">
        <v>5715</v>
      </c>
      <c r="C112" s="147">
        <v>3768</v>
      </c>
      <c r="D112" s="151">
        <v>70.2</v>
      </c>
      <c r="E112" s="147">
        <v>2431</v>
      </c>
      <c r="F112" s="81" t="s">
        <v>86</v>
      </c>
      <c r="G112" s="151">
        <v>29.8</v>
      </c>
      <c r="H112" s="81" t="s">
        <v>86</v>
      </c>
      <c r="I112" s="81" t="s">
        <v>86</v>
      </c>
      <c r="J112" s="81" t="s">
        <v>86</v>
      </c>
      <c r="K112" s="147">
        <v>50863</v>
      </c>
      <c r="L112" s="147">
        <v>23166</v>
      </c>
      <c r="M112" s="151">
        <v>100</v>
      </c>
      <c r="N112" s="81" t="s">
        <v>86</v>
      </c>
      <c r="O112" s="81" t="s">
        <v>86</v>
      </c>
      <c r="P112" s="81" t="s">
        <v>86</v>
      </c>
      <c r="Q112" s="81" t="s">
        <v>86</v>
      </c>
      <c r="R112" s="81" t="s">
        <v>86</v>
      </c>
      <c r="S112" s="81" t="s">
        <v>86</v>
      </c>
      <c r="T112" s="399"/>
    </row>
    <row r="115" spans="1:14" ht="31.5" customHeight="1">
      <c r="A115" s="505" t="s">
        <v>220</v>
      </c>
      <c r="B115" s="505"/>
      <c r="C115" s="505"/>
      <c r="D115" s="505"/>
      <c r="E115" s="505"/>
      <c r="F115" s="505"/>
      <c r="G115" s="505"/>
      <c r="H115" s="505"/>
      <c r="I115" s="505"/>
      <c r="J115" s="505"/>
      <c r="K115" s="505"/>
      <c r="L115" s="505"/>
      <c r="M115" s="505"/>
      <c r="N115" s="347"/>
    </row>
    <row r="116" spans="1:14" ht="12.75">
      <c r="A116" s="210"/>
      <c r="B116" s="210"/>
      <c r="C116" s="210"/>
      <c r="D116" s="210"/>
      <c r="E116" s="210"/>
      <c r="F116" s="210"/>
      <c r="G116" s="318"/>
      <c r="H116" s="210"/>
      <c r="I116" s="210"/>
      <c r="J116" s="210"/>
      <c r="K116" s="210"/>
      <c r="L116" s="210"/>
      <c r="M116" s="211" t="s">
        <v>100</v>
      </c>
      <c r="N116" s="360"/>
    </row>
    <row r="117" spans="1:14" ht="14.25" customHeight="1">
      <c r="A117" s="457"/>
      <c r="B117" s="436" t="s">
        <v>108</v>
      </c>
      <c r="C117" s="436"/>
      <c r="D117" s="436"/>
      <c r="E117" s="436" t="s">
        <v>112</v>
      </c>
      <c r="F117" s="436"/>
      <c r="G117" s="437"/>
      <c r="H117" s="437"/>
      <c r="I117" s="437"/>
      <c r="J117" s="437"/>
      <c r="K117" s="437"/>
      <c r="L117" s="437"/>
      <c r="M117" s="438"/>
      <c r="N117" s="357"/>
    </row>
    <row r="118" spans="1:14" ht="36" customHeight="1">
      <c r="A118" s="458"/>
      <c r="B118" s="436"/>
      <c r="C118" s="436"/>
      <c r="D118" s="436"/>
      <c r="E118" s="436" t="s">
        <v>110</v>
      </c>
      <c r="F118" s="436"/>
      <c r="G118" s="436"/>
      <c r="H118" s="436" t="s">
        <v>111</v>
      </c>
      <c r="I118" s="436"/>
      <c r="J118" s="436"/>
      <c r="K118" s="436" t="s">
        <v>113</v>
      </c>
      <c r="L118" s="436"/>
      <c r="M118" s="439"/>
      <c r="N118" s="358"/>
    </row>
    <row r="119" spans="1:18" ht="40.5" customHeight="1">
      <c r="A119" s="459"/>
      <c r="B119" s="266" t="s">
        <v>183</v>
      </c>
      <c r="C119" s="266" t="s">
        <v>109</v>
      </c>
      <c r="D119" s="266" t="s">
        <v>184</v>
      </c>
      <c r="E119" s="266" t="s">
        <v>183</v>
      </c>
      <c r="F119" s="266" t="s">
        <v>109</v>
      </c>
      <c r="G119" s="266" t="s">
        <v>184</v>
      </c>
      <c r="H119" s="266" t="s">
        <v>183</v>
      </c>
      <c r="I119" s="266" t="s">
        <v>109</v>
      </c>
      <c r="J119" s="266" t="s">
        <v>184</v>
      </c>
      <c r="K119" s="266" t="s">
        <v>183</v>
      </c>
      <c r="L119" s="266" t="s">
        <v>109</v>
      </c>
      <c r="M119" s="267" t="s">
        <v>184</v>
      </c>
      <c r="N119" s="358"/>
      <c r="O119" s="195"/>
      <c r="P119" s="195"/>
      <c r="Q119" s="195"/>
      <c r="R119" s="195"/>
    </row>
    <row r="120" spans="1:24" s="99" customFormat="1" ht="12.75">
      <c r="A120" s="36" t="s">
        <v>131</v>
      </c>
      <c r="B120" s="107">
        <f>E120+H120+K120</f>
        <v>21837876</v>
      </c>
      <c r="C120" s="107">
        <f>F120+I120+L120</f>
        <v>20960522</v>
      </c>
      <c r="D120" s="263">
        <f>B120/C120%</f>
        <v>104.18574499241956</v>
      </c>
      <c r="E120" s="77">
        <v>1336908</v>
      </c>
      <c r="F120" s="315">
        <v>1229388</v>
      </c>
      <c r="G120" s="263">
        <f>E120/F120%</f>
        <v>108.74581499087351</v>
      </c>
      <c r="H120" s="315">
        <v>11120443</v>
      </c>
      <c r="I120" s="315">
        <v>9808486</v>
      </c>
      <c r="J120" s="263">
        <f>H120/I120%</f>
        <v>113.3757340327549</v>
      </c>
      <c r="K120" s="315">
        <v>9380525</v>
      </c>
      <c r="L120" s="315">
        <v>9922648</v>
      </c>
      <c r="M120" s="263">
        <f>K120/L120%</f>
        <v>94.53650880289213</v>
      </c>
      <c r="N120" s="40"/>
      <c r="O120" s="245"/>
      <c r="P120" s="243"/>
      <c r="Q120" s="245"/>
      <c r="R120" s="245"/>
      <c r="S120" s="243"/>
      <c r="T120" s="245"/>
      <c r="U120" s="245"/>
      <c r="V120" s="243"/>
      <c r="W120" s="245"/>
      <c r="X120" s="245"/>
    </row>
    <row r="121" spans="1:24" s="99" customFormat="1" ht="12.75">
      <c r="A121" s="152" t="s">
        <v>104</v>
      </c>
      <c r="B121" s="25">
        <f aca="true" t="shared" si="11" ref="B121:B132">E121+H121+K121</f>
        <v>1163983</v>
      </c>
      <c r="C121" s="25">
        <f aca="true" t="shared" si="12" ref="C121:C132">F121+I121+L121</f>
        <v>1137239</v>
      </c>
      <c r="D121" s="40">
        <f aca="true" t="shared" si="13" ref="D121:D140">B121/C121%</f>
        <v>102.3516604689076</v>
      </c>
      <c r="E121" s="315">
        <v>63463</v>
      </c>
      <c r="F121" s="315">
        <v>53142</v>
      </c>
      <c r="G121" s="40">
        <f aca="true" t="shared" si="14" ref="G121:G140">E121/F121%</f>
        <v>119.42154980994319</v>
      </c>
      <c r="H121" s="315">
        <v>694398</v>
      </c>
      <c r="I121" s="315">
        <v>679998</v>
      </c>
      <c r="J121" s="40">
        <f aca="true" t="shared" si="15" ref="J121:J140">H121/I121%</f>
        <v>102.11765328721556</v>
      </c>
      <c r="K121" s="315">
        <v>406122</v>
      </c>
      <c r="L121" s="315">
        <v>404099</v>
      </c>
      <c r="M121" s="40">
        <f aca="true" t="shared" si="16" ref="M121:M140">K121/L121%</f>
        <v>100.50061989759935</v>
      </c>
      <c r="N121" s="40"/>
      <c r="O121" s="245"/>
      <c r="P121" s="243"/>
      <c r="Q121" s="245"/>
      <c r="R121" s="245"/>
      <c r="S121" s="243"/>
      <c r="T121" s="245"/>
      <c r="U121" s="245"/>
      <c r="V121" s="243"/>
      <c r="W121" s="245"/>
      <c r="X121" s="245"/>
    </row>
    <row r="122" spans="1:24" s="99" customFormat="1" ht="12.75">
      <c r="A122" s="38" t="s">
        <v>132</v>
      </c>
      <c r="B122" s="25">
        <f t="shared" si="11"/>
        <v>614703</v>
      </c>
      <c r="C122" s="25">
        <f t="shared" si="12"/>
        <v>578013</v>
      </c>
      <c r="D122" s="40">
        <f t="shared" si="13"/>
        <v>106.34760809877979</v>
      </c>
      <c r="E122" s="315">
        <v>92344</v>
      </c>
      <c r="F122" s="315">
        <v>82677</v>
      </c>
      <c r="G122" s="40">
        <f t="shared" si="14"/>
        <v>111.69249005164677</v>
      </c>
      <c r="H122" s="315">
        <v>109654</v>
      </c>
      <c r="I122" s="315">
        <v>97637</v>
      </c>
      <c r="J122" s="40">
        <f t="shared" si="15"/>
        <v>112.30783412026179</v>
      </c>
      <c r="K122" s="315">
        <v>412705</v>
      </c>
      <c r="L122" s="315">
        <v>397699</v>
      </c>
      <c r="M122" s="40">
        <f t="shared" si="16"/>
        <v>103.77320536385558</v>
      </c>
      <c r="N122" s="40"/>
      <c r="O122" s="245"/>
      <c r="P122" s="243"/>
      <c r="Q122" s="245"/>
      <c r="R122" s="245"/>
      <c r="S122" s="243"/>
      <c r="T122" s="245"/>
      <c r="U122" s="245"/>
      <c r="V122" s="243"/>
      <c r="W122" s="245"/>
      <c r="X122" s="245"/>
    </row>
    <row r="123" spans="1:24" s="99" customFormat="1" ht="12.75">
      <c r="A123" s="38" t="s">
        <v>133</v>
      </c>
      <c r="B123" s="25">
        <f t="shared" si="11"/>
        <v>1305488</v>
      </c>
      <c r="C123" s="25">
        <f t="shared" si="12"/>
        <v>1224489</v>
      </c>
      <c r="D123" s="40">
        <f t="shared" si="13"/>
        <v>106.61492263303305</v>
      </c>
      <c r="E123" s="315">
        <v>80372</v>
      </c>
      <c r="F123" s="315">
        <v>72138</v>
      </c>
      <c r="G123" s="40">
        <f t="shared" si="14"/>
        <v>111.41423382960437</v>
      </c>
      <c r="H123" s="315">
        <v>749722</v>
      </c>
      <c r="I123" s="315">
        <v>671914</v>
      </c>
      <c r="J123" s="40">
        <f t="shared" si="15"/>
        <v>111.58005339969102</v>
      </c>
      <c r="K123" s="315">
        <v>475394</v>
      </c>
      <c r="L123" s="315">
        <v>480437</v>
      </c>
      <c r="M123" s="40">
        <f t="shared" si="16"/>
        <v>98.95033063648303</v>
      </c>
      <c r="N123" s="40"/>
      <c r="O123" s="245"/>
      <c r="P123" s="243"/>
      <c r="Q123" s="245"/>
      <c r="R123" s="245"/>
      <c r="S123" s="243"/>
      <c r="T123" s="245"/>
      <c r="U123" s="245"/>
      <c r="V123" s="243"/>
      <c r="W123" s="245"/>
      <c r="X123" s="245"/>
    </row>
    <row r="124" spans="1:24" s="99" customFormat="1" ht="12.75">
      <c r="A124" s="38" t="s">
        <v>134</v>
      </c>
      <c r="B124" s="25">
        <f t="shared" si="11"/>
        <v>2734009</v>
      </c>
      <c r="C124" s="25">
        <f t="shared" si="12"/>
        <v>2578555</v>
      </c>
      <c r="D124" s="40">
        <f t="shared" si="13"/>
        <v>106.02872539077119</v>
      </c>
      <c r="E124" s="77">
        <v>103567</v>
      </c>
      <c r="F124" s="315">
        <v>94878</v>
      </c>
      <c r="G124" s="40">
        <f t="shared" si="14"/>
        <v>109.15807668795716</v>
      </c>
      <c r="H124" s="315">
        <v>1781367</v>
      </c>
      <c r="I124" s="315">
        <v>1643020</v>
      </c>
      <c r="J124" s="40">
        <f t="shared" si="15"/>
        <v>108.42028703241591</v>
      </c>
      <c r="K124" s="315">
        <v>849075</v>
      </c>
      <c r="L124" s="315">
        <v>840657</v>
      </c>
      <c r="M124" s="40">
        <f t="shared" si="16"/>
        <v>101.00135965084452</v>
      </c>
      <c r="N124" s="40"/>
      <c r="O124" s="245"/>
      <c r="P124" s="243"/>
      <c r="Q124" s="245"/>
      <c r="R124" s="245"/>
      <c r="S124" s="243"/>
      <c r="T124" s="245"/>
      <c r="U124" s="245"/>
      <c r="V124" s="243"/>
      <c r="W124" s="245"/>
      <c r="X124" s="245"/>
    </row>
    <row r="125" spans="1:24" s="99" customFormat="1" ht="12.75">
      <c r="A125" s="38" t="s">
        <v>135</v>
      </c>
      <c r="B125" s="25">
        <f t="shared" si="11"/>
        <v>518417</v>
      </c>
      <c r="C125" s="25">
        <f t="shared" si="12"/>
        <v>529003</v>
      </c>
      <c r="D125" s="40">
        <f t="shared" si="13"/>
        <v>97.99887713302194</v>
      </c>
      <c r="E125" s="315">
        <v>32860</v>
      </c>
      <c r="F125" s="315">
        <v>34217</v>
      </c>
      <c r="G125" s="40">
        <f t="shared" si="14"/>
        <v>96.03413507905427</v>
      </c>
      <c r="H125" s="315">
        <v>264785</v>
      </c>
      <c r="I125" s="315">
        <v>264772</v>
      </c>
      <c r="J125" s="40">
        <f t="shared" si="15"/>
        <v>100.00490988473102</v>
      </c>
      <c r="K125" s="315">
        <v>220772</v>
      </c>
      <c r="L125" s="315">
        <v>230014</v>
      </c>
      <c r="M125" s="40">
        <f t="shared" si="16"/>
        <v>95.98198370533969</v>
      </c>
      <c r="N125" s="40"/>
      <c r="O125" s="245"/>
      <c r="P125" s="243"/>
      <c r="Q125" s="245"/>
      <c r="R125" s="245"/>
      <c r="S125" s="243"/>
      <c r="T125" s="245"/>
      <c r="U125" s="245"/>
      <c r="V125" s="243"/>
      <c r="W125" s="245"/>
      <c r="X125" s="245"/>
    </row>
    <row r="126" spans="1:24" s="99" customFormat="1" ht="12.75">
      <c r="A126" s="38" t="s">
        <v>136</v>
      </c>
      <c r="B126" s="25">
        <f t="shared" si="11"/>
        <v>1245327</v>
      </c>
      <c r="C126" s="25">
        <f t="shared" si="12"/>
        <v>1200370</v>
      </c>
      <c r="D126" s="40">
        <f t="shared" si="13"/>
        <v>103.74526187758774</v>
      </c>
      <c r="E126" s="315">
        <v>95983</v>
      </c>
      <c r="F126" s="315">
        <v>96995</v>
      </c>
      <c r="G126" s="40">
        <f t="shared" si="14"/>
        <v>98.95664724985824</v>
      </c>
      <c r="H126" s="315">
        <v>630179</v>
      </c>
      <c r="I126" s="315">
        <v>613876</v>
      </c>
      <c r="J126" s="40">
        <f t="shared" si="15"/>
        <v>102.65574806638473</v>
      </c>
      <c r="K126" s="315">
        <v>519165</v>
      </c>
      <c r="L126" s="315">
        <v>489499</v>
      </c>
      <c r="M126" s="40">
        <f t="shared" si="16"/>
        <v>106.0604822481762</v>
      </c>
      <c r="N126" s="40"/>
      <c r="O126" s="245"/>
      <c r="P126" s="243"/>
      <c r="Q126" s="245"/>
      <c r="R126" s="245"/>
      <c r="S126" s="243"/>
      <c r="T126" s="245"/>
      <c r="U126" s="245"/>
      <c r="V126" s="243"/>
      <c r="W126" s="245"/>
      <c r="X126" s="245"/>
    </row>
    <row r="127" spans="1:24" s="99" customFormat="1" ht="12.75">
      <c r="A127" s="38" t="s">
        <v>137</v>
      </c>
      <c r="B127" s="25">
        <f t="shared" si="11"/>
        <v>3699153</v>
      </c>
      <c r="C127" s="25">
        <f t="shared" si="12"/>
        <v>3376121</v>
      </c>
      <c r="D127" s="40">
        <f t="shared" si="13"/>
        <v>109.5681404783774</v>
      </c>
      <c r="E127" s="315">
        <v>69475</v>
      </c>
      <c r="F127" s="315">
        <v>75807</v>
      </c>
      <c r="G127" s="40">
        <f t="shared" si="14"/>
        <v>91.64720936061313</v>
      </c>
      <c r="H127" s="315">
        <v>2280520</v>
      </c>
      <c r="I127" s="315">
        <v>1944649</v>
      </c>
      <c r="J127" s="40">
        <f t="shared" si="15"/>
        <v>117.27154874735749</v>
      </c>
      <c r="K127" s="315">
        <v>1349158</v>
      </c>
      <c r="L127" s="315">
        <v>1355665</v>
      </c>
      <c r="M127" s="40">
        <f t="shared" si="16"/>
        <v>99.52001416279096</v>
      </c>
      <c r="N127" s="40"/>
      <c r="O127" s="245"/>
      <c r="P127" s="243"/>
      <c r="Q127" s="245"/>
      <c r="R127" s="245"/>
      <c r="S127" s="243"/>
      <c r="T127" s="245"/>
      <c r="U127" s="245"/>
      <c r="V127" s="243"/>
      <c r="W127" s="245"/>
      <c r="X127" s="245"/>
    </row>
    <row r="128" spans="1:24" s="99" customFormat="1" ht="12.75">
      <c r="A128" s="38" t="s">
        <v>105</v>
      </c>
      <c r="B128" s="25">
        <f t="shared" si="11"/>
        <v>1721779</v>
      </c>
      <c r="C128" s="25">
        <f t="shared" si="12"/>
        <v>1681172</v>
      </c>
      <c r="D128" s="40">
        <f t="shared" si="13"/>
        <v>102.41539830546785</v>
      </c>
      <c r="E128" s="315">
        <v>128936</v>
      </c>
      <c r="F128" s="315">
        <v>134739</v>
      </c>
      <c r="G128" s="40">
        <f t="shared" si="14"/>
        <v>95.69315491431581</v>
      </c>
      <c r="H128" s="315">
        <v>841654</v>
      </c>
      <c r="I128" s="315">
        <v>781434</v>
      </c>
      <c r="J128" s="40">
        <f t="shared" si="15"/>
        <v>107.70634500162521</v>
      </c>
      <c r="K128" s="315">
        <v>751189</v>
      </c>
      <c r="L128" s="315">
        <v>764999</v>
      </c>
      <c r="M128" s="40">
        <f t="shared" si="16"/>
        <v>98.19476888205082</v>
      </c>
      <c r="N128" s="40"/>
      <c r="O128" s="245"/>
      <c r="P128" s="243"/>
      <c r="Q128" s="245"/>
      <c r="R128" s="245"/>
      <c r="S128" s="243"/>
      <c r="T128" s="245"/>
      <c r="U128" s="245"/>
      <c r="V128" s="243"/>
      <c r="W128" s="245"/>
      <c r="X128" s="245"/>
    </row>
    <row r="129" spans="1:24" s="99" customFormat="1" ht="12.75">
      <c r="A129" s="38" t="s">
        <v>138</v>
      </c>
      <c r="B129" s="25">
        <f t="shared" si="11"/>
        <v>612494</v>
      </c>
      <c r="C129" s="25">
        <f t="shared" si="12"/>
        <v>589963</v>
      </c>
      <c r="D129" s="40">
        <f t="shared" si="13"/>
        <v>103.81905305925964</v>
      </c>
      <c r="E129" s="315">
        <v>54029</v>
      </c>
      <c r="F129" s="315">
        <v>45622</v>
      </c>
      <c r="G129" s="40">
        <f t="shared" si="14"/>
        <v>118.42751304195343</v>
      </c>
      <c r="H129" s="315">
        <v>357561</v>
      </c>
      <c r="I129" s="315">
        <v>342521</v>
      </c>
      <c r="J129" s="40">
        <f t="shared" si="15"/>
        <v>104.39097164845367</v>
      </c>
      <c r="K129" s="315">
        <v>200904</v>
      </c>
      <c r="L129" s="315">
        <v>201820</v>
      </c>
      <c r="M129" s="40">
        <f t="shared" si="16"/>
        <v>99.5461302150431</v>
      </c>
      <c r="N129" s="40"/>
      <c r="O129" s="245"/>
      <c r="P129" s="243"/>
      <c r="Q129" s="245"/>
      <c r="R129" s="245"/>
      <c r="S129" s="243"/>
      <c r="T129" s="245"/>
      <c r="U129" s="245"/>
      <c r="V129" s="243"/>
      <c r="W129" s="245"/>
      <c r="X129" s="245"/>
    </row>
    <row r="130" spans="1:24" s="99" customFormat="1" ht="12.75">
      <c r="A130" s="38" t="s">
        <v>139</v>
      </c>
      <c r="B130" s="25">
        <f t="shared" si="11"/>
        <v>447648</v>
      </c>
      <c r="C130" s="25">
        <f t="shared" si="12"/>
        <v>428735</v>
      </c>
      <c r="D130" s="40">
        <f t="shared" si="13"/>
        <v>104.41134966820995</v>
      </c>
      <c r="E130" s="315">
        <v>31320</v>
      </c>
      <c r="F130" s="315">
        <v>27607</v>
      </c>
      <c r="G130" s="40">
        <f t="shared" si="14"/>
        <v>113.44948744883544</v>
      </c>
      <c r="H130" s="315">
        <v>138237</v>
      </c>
      <c r="I130" s="315">
        <v>123388</v>
      </c>
      <c r="J130" s="40">
        <f t="shared" si="15"/>
        <v>112.03439556520892</v>
      </c>
      <c r="K130" s="315">
        <v>278091</v>
      </c>
      <c r="L130" s="315">
        <v>277740</v>
      </c>
      <c r="M130" s="40">
        <f t="shared" si="16"/>
        <v>100.12637718729746</v>
      </c>
      <c r="N130" s="40"/>
      <c r="O130" s="245"/>
      <c r="P130" s="243"/>
      <c r="Q130" s="245"/>
      <c r="R130" s="245"/>
      <c r="S130" s="243"/>
      <c r="T130" s="245"/>
      <c r="U130" s="245"/>
      <c r="V130" s="243"/>
      <c r="W130" s="245"/>
      <c r="X130" s="245"/>
    </row>
    <row r="131" spans="1:24" s="99" customFormat="1" ht="12.75">
      <c r="A131" s="38" t="s">
        <v>140</v>
      </c>
      <c r="B131" s="25">
        <f t="shared" si="11"/>
        <v>707300</v>
      </c>
      <c r="C131" s="25">
        <f t="shared" si="12"/>
        <v>687050</v>
      </c>
      <c r="D131" s="40">
        <f t="shared" si="13"/>
        <v>102.94738374208573</v>
      </c>
      <c r="E131" s="315">
        <v>29762</v>
      </c>
      <c r="F131" s="315">
        <v>27111</v>
      </c>
      <c r="G131" s="40">
        <f t="shared" si="14"/>
        <v>109.77831876360149</v>
      </c>
      <c r="H131" s="315">
        <v>424668</v>
      </c>
      <c r="I131" s="315">
        <v>407099</v>
      </c>
      <c r="J131" s="40">
        <f t="shared" si="15"/>
        <v>104.31565786209252</v>
      </c>
      <c r="K131" s="315">
        <v>252870</v>
      </c>
      <c r="L131" s="315">
        <v>252840</v>
      </c>
      <c r="M131" s="40">
        <f t="shared" si="16"/>
        <v>100.01186521120076</v>
      </c>
      <c r="N131" s="40"/>
      <c r="O131" s="245"/>
      <c r="P131" s="243"/>
      <c r="Q131" s="245"/>
      <c r="R131" s="245"/>
      <c r="S131" s="243"/>
      <c r="T131" s="245"/>
      <c r="U131" s="245"/>
      <c r="V131" s="243"/>
      <c r="W131" s="245"/>
      <c r="X131" s="245"/>
    </row>
    <row r="132" spans="1:24" s="99" customFormat="1" ht="12.75">
      <c r="A132" s="38" t="s">
        <v>141</v>
      </c>
      <c r="B132" s="25">
        <f t="shared" si="11"/>
        <v>250495</v>
      </c>
      <c r="C132" s="25">
        <f t="shared" si="12"/>
        <v>253469</v>
      </c>
      <c r="D132" s="40">
        <f t="shared" si="13"/>
        <v>98.82668097479376</v>
      </c>
      <c r="E132" s="315">
        <v>6229</v>
      </c>
      <c r="F132" s="315">
        <v>6429</v>
      </c>
      <c r="G132" s="40">
        <f t="shared" si="14"/>
        <v>96.88909628247005</v>
      </c>
      <c r="H132" s="315">
        <v>111516</v>
      </c>
      <c r="I132" s="315">
        <v>103647</v>
      </c>
      <c r="J132" s="40">
        <f t="shared" si="15"/>
        <v>107.59211554603606</v>
      </c>
      <c r="K132" s="315">
        <v>132750</v>
      </c>
      <c r="L132" s="315">
        <v>143393</v>
      </c>
      <c r="M132" s="40">
        <f t="shared" si="16"/>
        <v>92.57774089390695</v>
      </c>
      <c r="N132" s="40"/>
      <c r="O132" s="245"/>
      <c r="P132" s="243"/>
      <c r="Q132" s="245"/>
      <c r="R132" s="245"/>
      <c r="S132" s="243"/>
      <c r="T132" s="245"/>
      <c r="U132" s="245"/>
      <c r="V132" s="243"/>
      <c r="W132" s="245"/>
      <c r="X132" s="245"/>
    </row>
    <row r="133" spans="1:24" s="99" customFormat="1" ht="12.75">
      <c r="A133" s="38" t="s">
        <v>142</v>
      </c>
      <c r="B133" s="25">
        <f>E133+H133+K133</f>
        <v>616884</v>
      </c>
      <c r="C133" s="25">
        <f aca="true" t="shared" si="17" ref="C133:C140">F133+I133+L133</f>
        <v>594511</v>
      </c>
      <c r="D133" s="40">
        <f t="shared" si="13"/>
        <v>103.76326089845269</v>
      </c>
      <c r="E133" s="315">
        <v>29832</v>
      </c>
      <c r="F133" s="315">
        <v>18949</v>
      </c>
      <c r="G133" s="40">
        <f t="shared" si="14"/>
        <v>157.4331099266452</v>
      </c>
      <c r="H133" s="315">
        <v>228237</v>
      </c>
      <c r="I133" s="315">
        <v>208868</v>
      </c>
      <c r="J133" s="40">
        <f t="shared" si="15"/>
        <v>109.2733209491162</v>
      </c>
      <c r="K133" s="315">
        <v>358815</v>
      </c>
      <c r="L133" s="315">
        <v>366694</v>
      </c>
      <c r="M133" s="40">
        <f t="shared" si="16"/>
        <v>97.85134199086977</v>
      </c>
      <c r="N133" s="40"/>
      <c r="O133" s="245"/>
      <c r="P133" s="243"/>
      <c r="Q133" s="245"/>
      <c r="R133" s="245"/>
      <c r="S133" s="243"/>
      <c r="T133" s="245"/>
      <c r="U133" s="245"/>
      <c r="V133" s="243"/>
      <c r="W133" s="245"/>
      <c r="X133" s="245"/>
    </row>
    <row r="134" spans="1:24" s="99" customFormat="1" ht="12.75">
      <c r="A134" s="38" t="s">
        <v>143</v>
      </c>
      <c r="B134" s="25">
        <f>E134+H134+K134</f>
        <v>454665</v>
      </c>
      <c r="C134" s="25">
        <f t="shared" si="17"/>
        <v>439263</v>
      </c>
      <c r="D134" s="40">
        <f t="shared" si="13"/>
        <v>103.50632764425868</v>
      </c>
      <c r="E134" s="315">
        <v>37761</v>
      </c>
      <c r="F134" s="315">
        <v>24828</v>
      </c>
      <c r="G134" s="40">
        <f t="shared" si="14"/>
        <v>152.09038182696955</v>
      </c>
      <c r="H134" s="315">
        <v>50071</v>
      </c>
      <c r="I134" s="315">
        <v>48359</v>
      </c>
      <c r="J134" s="40">
        <f t="shared" si="15"/>
        <v>103.54018900308112</v>
      </c>
      <c r="K134" s="315">
        <v>366833</v>
      </c>
      <c r="L134" s="315">
        <v>366076</v>
      </c>
      <c r="M134" s="40">
        <f t="shared" si="16"/>
        <v>100.20678766157846</v>
      </c>
      <c r="N134" s="40"/>
      <c r="O134" s="245"/>
      <c r="P134" s="243"/>
      <c r="Q134" s="245"/>
      <c r="R134" s="245"/>
      <c r="S134" s="243"/>
      <c r="T134" s="245"/>
      <c r="U134" s="245"/>
      <c r="V134" s="243"/>
      <c r="W134" s="245"/>
      <c r="X134" s="245"/>
    </row>
    <row r="135" spans="1:24" s="99" customFormat="1" ht="12.75">
      <c r="A135" s="38" t="s">
        <v>144</v>
      </c>
      <c r="B135" s="25">
        <f>E135+H135+K135</f>
        <v>4872544</v>
      </c>
      <c r="C135" s="25">
        <f t="shared" si="17"/>
        <v>4764667</v>
      </c>
      <c r="D135" s="40">
        <f t="shared" si="13"/>
        <v>102.26410366138914</v>
      </c>
      <c r="E135" s="315">
        <v>454402</v>
      </c>
      <c r="F135" s="315">
        <v>409765</v>
      </c>
      <c r="G135" s="40">
        <f t="shared" si="14"/>
        <v>110.89331690115067</v>
      </c>
      <c r="H135" s="315">
        <v>2031798</v>
      </c>
      <c r="I135" s="315">
        <v>1429390</v>
      </c>
      <c r="J135" s="40">
        <f t="shared" si="15"/>
        <v>142.1444112523524</v>
      </c>
      <c r="K135" s="315">
        <v>2386344</v>
      </c>
      <c r="L135" s="315">
        <v>2925512</v>
      </c>
      <c r="M135" s="40">
        <f t="shared" si="16"/>
        <v>81.57013199740764</v>
      </c>
      <c r="N135" s="40"/>
      <c r="O135" s="245"/>
      <c r="P135" s="243"/>
      <c r="Q135" s="245"/>
      <c r="R135" s="245"/>
      <c r="S135" s="243"/>
      <c r="T135" s="245"/>
      <c r="U135" s="245"/>
      <c r="V135" s="243"/>
      <c r="W135" s="245"/>
      <c r="X135" s="245"/>
    </row>
    <row r="136" spans="1:24" s="99" customFormat="1" ht="12.75">
      <c r="A136" s="152" t="s">
        <v>106</v>
      </c>
      <c r="B136" s="25">
        <f>E136+H136+K136</f>
        <v>235188</v>
      </c>
      <c r="C136" s="25">
        <f t="shared" si="17"/>
        <v>258551</v>
      </c>
      <c r="D136" s="40">
        <f t="shared" si="13"/>
        <v>90.96387173130252</v>
      </c>
      <c r="E136" s="315">
        <v>9219</v>
      </c>
      <c r="F136" s="315">
        <v>9602</v>
      </c>
      <c r="G136" s="40">
        <f t="shared" si="14"/>
        <v>96.01124765673818</v>
      </c>
      <c r="H136" s="315">
        <v>174772</v>
      </c>
      <c r="I136" s="315">
        <v>196698</v>
      </c>
      <c r="J136" s="40">
        <f t="shared" si="15"/>
        <v>88.85296240937885</v>
      </c>
      <c r="K136" s="315">
        <v>51197</v>
      </c>
      <c r="L136" s="315">
        <v>52251</v>
      </c>
      <c r="M136" s="40">
        <f t="shared" si="16"/>
        <v>97.9828137260531</v>
      </c>
      <c r="N136" s="40"/>
      <c r="O136" s="245"/>
      <c r="P136" s="243"/>
      <c r="Q136" s="245"/>
      <c r="R136" s="245"/>
      <c r="S136" s="243"/>
      <c r="T136" s="245"/>
      <c r="U136" s="245"/>
      <c r="V136" s="243"/>
      <c r="W136" s="245"/>
      <c r="X136" s="245"/>
    </row>
    <row r="137" spans="1:24" s="99" customFormat="1" ht="12.75">
      <c r="A137" s="38" t="s">
        <v>145</v>
      </c>
      <c r="B137" s="25">
        <f>E137+H137+K137</f>
        <v>562790</v>
      </c>
      <c r="C137" s="25">
        <f t="shared" si="17"/>
        <v>550743</v>
      </c>
      <c r="D137" s="40">
        <f t="shared" si="13"/>
        <v>102.18740864613802</v>
      </c>
      <c r="E137" s="315">
        <v>12265</v>
      </c>
      <c r="F137" s="315">
        <v>7046</v>
      </c>
      <c r="G137" s="40">
        <f t="shared" si="14"/>
        <v>174.07039455009937</v>
      </c>
      <c r="H137" s="315">
        <v>239785</v>
      </c>
      <c r="I137" s="315">
        <v>238992</v>
      </c>
      <c r="J137" s="40">
        <f t="shared" si="15"/>
        <v>100.33181026979982</v>
      </c>
      <c r="K137" s="315">
        <v>310740</v>
      </c>
      <c r="L137" s="315">
        <v>304705</v>
      </c>
      <c r="M137" s="40">
        <f t="shared" si="16"/>
        <v>101.98060419093878</v>
      </c>
      <c r="N137" s="40"/>
      <c r="O137" s="245"/>
      <c r="P137" s="243"/>
      <c r="Q137" s="245"/>
      <c r="R137" s="245"/>
      <c r="S137" s="243"/>
      <c r="T137" s="245"/>
      <c r="U137" s="245"/>
      <c r="V137" s="243"/>
      <c r="W137" s="245"/>
      <c r="X137" s="245"/>
    </row>
    <row r="138" spans="1:24" s="99" customFormat="1" ht="12.75">
      <c r="A138" s="38" t="s">
        <v>146</v>
      </c>
      <c r="B138" s="25">
        <f>E138+K138</f>
        <v>1643</v>
      </c>
      <c r="C138" s="25">
        <f>F138+L138</f>
        <v>1672</v>
      </c>
      <c r="D138" s="40">
        <f t="shared" si="13"/>
        <v>98.26555023923446</v>
      </c>
      <c r="E138" s="315">
        <v>830</v>
      </c>
      <c r="F138" s="315">
        <v>800</v>
      </c>
      <c r="G138" s="40">
        <f t="shared" si="14"/>
        <v>103.75</v>
      </c>
      <c r="H138" s="338" t="s">
        <v>86</v>
      </c>
      <c r="I138" s="338" t="s">
        <v>86</v>
      </c>
      <c r="J138" s="40" t="s">
        <v>86</v>
      </c>
      <c r="K138" s="315">
        <v>813</v>
      </c>
      <c r="L138" s="315">
        <v>872</v>
      </c>
      <c r="M138" s="40">
        <f t="shared" si="16"/>
        <v>93.23394495412843</v>
      </c>
      <c r="N138" s="40"/>
      <c r="O138" s="245"/>
      <c r="P138" s="243"/>
      <c r="Q138" s="245"/>
      <c r="R138" s="245"/>
      <c r="S138" s="243"/>
      <c r="T138" s="243"/>
      <c r="U138" s="245"/>
      <c r="V138" s="243"/>
      <c r="W138" s="245"/>
      <c r="X138" s="245"/>
    </row>
    <row r="139" spans="1:24" s="99" customFormat="1" ht="12.75">
      <c r="A139" s="38" t="s">
        <v>147</v>
      </c>
      <c r="B139" s="25">
        <f>K139</f>
        <v>1030</v>
      </c>
      <c r="C139" s="25">
        <f>L139</f>
        <v>1158</v>
      </c>
      <c r="D139" s="40">
        <f t="shared" si="13"/>
        <v>88.94645941278065</v>
      </c>
      <c r="E139" s="338" t="s">
        <v>86</v>
      </c>
      <c r="F139" s="338" t="s">
        <v>86</v>
      </c>
      <c r="G139" s="40" t="s">
        <v>86</v>
      </c>
      <c r="H139" s="338" t="s">
        <v>86</v>
      </c>
      <c r="I139" s="338" t="s">
        <v>86</v>
      </c>
      <c r="J139" s="40" t="s">
        <v>86</v>
      </c>
      <c r="K139" s="315">
        <v>1030</v>
      </c>
      <c r="L139" s="315">
        <v>1158</v>
      </c>
      <c r="M139" s="40">
        <f t="shared" si="16"/>
        <v>88.94645941278065</v>
      </c>
      <c r="N139" s="40"/>
      <c r="O139" s="245"/>
      <c r="P139" s="243"/>
      <c r="Q139" s="243"/>
      <c r="R139" s="243"/>
      <c r="S139" s="243"/>
      <c r="T139" s="243"/>
      <c r="U139" s="243"/>
      <c r="V139" s="243"/>
      <c r="W139" s="245"/>
      <c r="X139" s="245"/>
    </row>
    <row r="140" spans="1:24" s="99" customFormat="1" ht="12.75">
      <c r="A140" s="41" t="s">
        <v>148</v>
      </c>
      <c r="B140" s="78">
        <f>E140+H140+K140</f>
        <v>72336</v>
      </c>
      <c r="C140" s="78">
        <f t="shared" si="17"/>
        <v>85778</v>
      </c>
      <c r="D140" s="42">
        <f t="shared" si="13"/>
        <v>84.32931520902795</v>
      </c>
      <c r="E140" s="336">
        <v>4259</v>
      </c>
      <c r="F140" s="336">
        <v>7036</v>
      </c>
      <c r="G140" s="42">
        <f t="shared" si="14"/>
        <v>60.53155201819216</v>
      </c>
      <c r="H140" s="336">
        <v>11519</v>
      </c>
      <c r="I140" s="336">
        <v>12224</v>
      </c>
      <c r="J140" s="42">
        <f t="shared" si="15"/>
        <v>94.23265706806284</v>
      </c>
      <c r="K140" s="336">
        <v>56558</v>
      </c>
      <c r="L140" s="336">
        <v>66518</v>
      </c>
      <c r="M140" s="42">
        <f t="shared" si="16"/>
        <v>85.0266093388256</v>
      </c>
      <c r="N140" s="40"/>
      <c r="O140" s="245"/>
      <c r="P140" s="243"/>
      <c r="Q140" s="245"/>
      <c r="R140" s="245"/>
      <c r="S140" s="243"/>
      <c r="T140" s="245"/>
      <c r="U140" s="245"/>
      <c r="V140" s="243"/>
      <c r="W140" s="245"/>
      <c r="X140" s="245"/>
    </row>
    <row r="141" spans="2:14" s="198" customFormat="1" ht="12.75">
      <c r="B141" s="159"/>
      <c r="C141" s="159"/>
      <c r="D141" s="159"/>
      <c r="E141" s="203"/>
      <c r="F141" s="159"/>
      <c r="G141" s="159"/>
      <c r="H141" s="159"/>
      <c r="I141" s="159"/>
      <c r="J141" s="159"/>
      <c r="K141" s="159"/>
      <c r="L141" s="158"/>
      <c r="M141" s="158"/>
      <c r="N141" s="158"/>
    </row>
    <row r="143" spans="1:14" ht="14.25" customHeight="1">
      <c r="A143" s="506" t="s">
        <v>221</v>
      </c>
      <c r="B143" s="506"/>
      <c r="C143" s="506"/>
      <c r="D143" s="506"/>
      <c r="E143" s="506"/>
      <c r="F143" s="506"/>
      <c r="G143" s="506"/>
      <c r="H143" s="506"/>
      <c r="I143" s="506"/>
      <c r="J143" s="506"/>
      <c r="K143" s="506"/>
      <c r="L143" s="506"/>
      <c r="M143" s="506"/>
      <c r="N143" s="348"/>
    </row>
    <row r="144" spans="1:14" ht="12.75">
      <c r="A144" s="212"/>
      <c r="B144" s="212"/>
      <c r="C144" s="212"/>
      <c r="D144" s="212"/>
      <c r="E144" s="212"/>
      <c r="F144" s="212"/>
      <c r="G144" s="212"/>
      <c r="H144" s="212"/>
      <c r="I144" s="212"/>
      <c r="J144" s="212"/>
      <c r="K144" s="212"/>
      <c r="L144" s="212"/>
      <c r="M144" s="213" t="s">
        <v>100</v>
      </c>
      <c r="N144" s="361"/>
    </row>
    <row r="145" spans="1:14" ht="15.75" customHeight="1">
      <c r="A145" s="457"/>
      <c r="B145" s="436" t="s">
        <v>108</v>
      </c>
      <c r="C145" s="436"/>
      <c r="D145" s="436"/>
      <c r="E145" s="436" t="s">
        <v>112</v>
      </c>
      <c r="F145" s="436"/>
      <c r="G145" s="437"/>
      <c r="H145" s="437"/>
      <c r="I145" s="437"/>
      <c r="J145" s="437"/>
      <c r="K145" s="437"/>
      <c r="L145" s="437"/>
      <c r="M145" s="438"/>
      <c r="N145" s="357"/>
    </row>
    <row r="146" spans="1:14" ht="37.5" customHeight="1">
      <c r="A146" s="458"/>
      <c r="B146" s="436"/>
      <c r="C146" s="436"/>
      <c r="D146" s="436"/>
      <c r="E146" s="436" t="s">
        <v>110</v>
      </c>
      <c r="F146" s="436"/>
      <c r="G146" s="436"/>
      <c r="H146" s="436" t="s">
        <v>111</v>
      </c>
      <c r="I146" s="436"/>
      <c r="J146" s="436"/>
      <c r="K146" s="436" t="s">
        <v>113</v>
      </c>
      <c r="L146" s="436"/>
      <c r="M146" s="439"/>
      <c r="N146" s="358"/>
    </row>
    <row r="147" spans="1:18" ht="44.25" customHeight="1">
      <c r="A147" s="459"/>
      <c r="B147" s="266" t="s">
        <v>183</v>
      </c>
      <c r="C147" s="266" t="s">
        <v>109</v>
      </c>
      <c r="D147" s="266" t="s">
        <v>184</v>
      </c>
      <c r="E147" s="266" t="s">
        <v>183</v>
      </c>
      <c r="F147" s="266" t="s">
        <v>109</v>
      </c>
      <c r="G147" s="306" t="s">
        <v>184</v>
      </c>
      <c r="H147" s="266" t="s">
        <v>183</v>
      </c>
      <c r="I147" s="266" t="s">
        <v>109</v>
      </c>
      <c r="J147" s="266" t="s">
        <v>184</v>
      </c>
      <c r="K147" s="266" t="s">
        <v>183</v>
      </c>
      <c r="L147" s="266" t="s">
        <v>109</v>
      </c>
      <c r="M147" s="267" t="s">
        <v>184</v>
      </c>
      <c r="N147" s="358"/>
      <c r="O147" s="195"/>
      <c r="P147" s="195"/>
      <c r="Q147" s="195"/>
      <c r="R147" s="195"/>
    </row>
    <row r="148" spans="1:24" ht="12.75">
      <c r="A148" s="36" t="s">
        <v>131</v>
      </c>
      <c r="B148" s="107">
        <f>E148+H148+K148</f>
        <v>2422893</v>
      </c>
      <c r="C148" s="107">
        <f>F148+I148+L148</f>
        <v>2509611</v>
      </c>
      <c r="D148" s="263">
        <f>B148/C148%</f>
        <v>96.54456407785908</v>
      </c>
      <c r="E148" s="315">
        <v>27244</v>
      </c>
      <c r="F148" s="315">
        <v>24262</v>
      </c>
      <c r="G148" s="263">
        <f aca="true" t="shared" si="18" ref="G148:G153">E148/F148%</f>
        <v>112.29082515868436</v>
      </c>
      <c r="H148" s="315">
        <v>875462</v>
      </c>
      <c r="I148" s="315">
        <v>848588</v>
      </c>
      <c r="J148" s="263">
        <f>H148/I148%</f>
        <v>103.1669078516312</v>
      </c>
      <c r="K148" s="77">
        <v>1520187</v>
      </c>
      <c r="L148" s="315">
        <v>1636761</v>
      </c>
      <c r="M148" s="263">
        <f>K148/L148%</f>
        <v>92.87776284992127</v>
      </c>
      <c r="N148" s="315"/>
      <c r="O148" s="315"/>
      <c r="P148" s="245"/>
      <c r="Q148" s="245"/>
      <c r="R148" s="245"/>
      <c r="S148" s="243"/>
      <c r="T148" s="245"/>
      <c r="U148" s="245"/>
      <c r="V148" s="243"/>
      <c r="W148" s="245"/>
      <c r="X148" s="245"/>
    </row>
    <row r="149" spans="1:24" s="157" customFormat="1" ht="12.75">
      <c r="A149" s="152" t="s">
        <v>104</v>
      </c>
      <c r="B149" s="25">
        <f aca="true" t="shared" si="19" ref="B149:C165">E149+H149+K149</f>
        <v>168208</v>
      </c>
      <c r="C149" s="25">
        <f t="shared" si="19"/>
        <v>165446</v>
      </c>
      <c r="D149" s="40">
        <f aca="true" t="shared" si="20" ref="D149:D168">B149/C149%</f>
        <v>101.66942688248733</v>
      </c>
      <c r="E149" s="315">
        <v>1099</v>
      </c>
      <c r="F149" s="315">
        <v>395</v>
      </c>
      <c r="G149" s="40" t="s">
        <v>240</v>
      </c>
      <c r="H149" s="315">
        <v>78999</v>
      </c>
      <c r="I149" s="315">
        <v>77662</v>
      </c>
      <c r="J149" s="40">
        <f aca="true" t="shared" si="21" ref="J149:J168">H149/I149%</f>
        <v>101.72156266900157</v>
      </c>
      <c r="K149" s="77">
        <v>88110</v>
      </c>
      <c r="L149" s="315">
        <v>87389</v>
      </c>
      <c r="M149" s="40">
        <f aca="true" t="shared" si="22" ref="M149:M168">K149/L149%</f>
        <v>100.8250466305828</v>
      </c>
      <c r="N149" s="315"/>
      <c r="O149" s="315"/>
      <c r="P149" s="245"/>
      <c r="Q149" s="245"/>
      <c r="R149" s="245"/>
      <c r="S149" s="243"/>
      <c r="T149" s="245"/>
      <c r="U149" s="245"/>
      <c r="V149" s="243"/>
      <c r="W149" s="245"/>
      <c r="X149" s="245"/>
    </row>
    <row r="150" spans="1:24" ht="12.75">
      <c r="A150" s="38" t="s">
        <v>132</v>
      </c>
      <c r="B150" s="25">
        <f t="shared" si="19"/>
        <v>41811</v>
      </c>
      <c r="C150" s="25">
        <f t="shared" si="19"/>
        <v>43740</v>
      </c>
      <c r="D150" s="40">
        <f t="shared" si="20"/>
        <v>95.58984910836763</v>
      </c>
      <c r="E150" s="315">
        <v>1165</v>
      </c>
      <c r="F150" s="315">
        <v>1935</v>
      </c>
      <c r="G150" s="40">
        <f t="shared" si="18"/>
        <v>60.206718346253226</v>
      </c>
      <c r="H150" s="315">
        <v>5042</v>
      </c>
      <c r="I150" s="315">
        <v>5420</v>
      </c>
      <c r="J150" s="40">
        <f t="shared" si="21"/>
        <v>93.02583025830258</v>
      </c>
      <c r="K150" s="77">
        <v>35604</v>
      </c>
      <c r="L150" s="315">
        <v>36385</v>
      </c>
      <c r="M150" s="40">
        <f t="shared" si="22"/>
        <v>97.85351106225092</v>
      </c>
      <c r="N150" s="315"/>
      <c r="O150" s="315"/>
      <c r="P150" s="245"/>
      <c r="Q150" s="245"/>
      <c r="R150" s="245"/>
      <c r="S150" s="243"/>
      <c r="T150" s="245"/>
      <c r="U150" s="245"/>
      <c r="V150" s="243"/>
      <c r="W150" s="245"/>
      <c r="X150" s="245"/>
    </row>
    <row r="151" spans="1:24" ht="12.75">
      <c r="A151" s="38" t="s">
        <v>133</v>
      </c>
      <c r="B151" s="25">
        <f t="shared" si="19"/>
        <v>183811</v>
      </c>
      <c r="C151" s="25">
        <f t="shared" si="19"/>
        <v>180277</v>
      </c>
      <c r="D151" s="40">
        <f t="shared" si="20"/>
        <v>101.96031662386217</v>
      </c>
      <c r="E151" s="315">
        <v>1727</v>
      </c>
      <c r="F151" s="315">
        <v>948</v>
      </c>
      <c r="G151" s="40">
        <f t="shared" si="18"/>
        <v>182.1729957805907</v>
      </c>
      <c r="H151" s="315">
        <v>55332</v>
      </c>
      <c r="I151" s="315">
        <v>54299</v>
      </c>
      <c r="J151" s="40">
        <f t="shared" si="21"/>
        <v>101.90242914234148</v>
      </c>
      <c r="K151" s="77">
        <v>126752</v>
      </c>
      <c r="L151" s="315">
        <v>125030</v>
      </c>
      <c r="M151" s="40">
        <f t="shared" si="22"/>
        <v>101.37726945533072</v>
      </c>
      <c r="N151" s="315"/>
      <c r="O151" s="315"/>
      <c r="P151" s="245"/>
      <c r="Q151" s="245"/>
      <c r="R151" s="245"/>
      <c r="S151" s="243"/>
      <c r="T151" s="245"/>
      <c r="U151" s="245"/>
      <c r="V151" s="243"/>
      <c r="W151" s="245"/>
      <c r="X151" s="245"/>
    </row>
    <row r="152" spans="1:24" s="157" customFormat="1" ht="12.75">
      <c r="A152" s="38" t="s">
        <v>134</v>
      </c>
      <c r="B152" s="25">
        <f t="shared" si="19"/>
        <v>170766</v>
      </c>
      <c r="C152" s="25">
        <f t="shared" si="19"/>
        <v>169294</v>
      </c>
      <c r="D152" s="40">
        <f t="shared" si="20"/>
        <v>100.86949330750056</v>
      </c>
      <c r="E152" s="315">
        <v>3637</v>
      </c>
      <c r="F152" s="315">
        <v>2212</v>
      </c>
      <c r="G152" s="40">
        <f t="shared" si="18"/>
        <v>164.42133815551537</v>
      </c>
      <c r="H152" s="315">
        <v>60508</v>
      </c>
      <c r="I152" s="315">
        <v>57095</v>
      </c>
      <c r="J152" s="40">
        <f t="shared" si="21"/>
        <v>105.97775637096068</v>
      </c>
      <c r="K152" s="77">
        <v>106621</v>
      </c>
      <c r="L152" s="315">
        <v>109987</v>
      </c>
      <c r="M152" s="40">
        <f t="shared" si="22"/>
        <v>96.93963832089248</v>
      </c>
      <c r="N152" s="315"/>
      <c r="O152" s="315"/>
      <c r="P152" s="245"/>
      <c r="Q152" s="245"/>
      <c r="R152" s="245"/>
      <c r="S152" s="243"/>
      <c r="T152" s="245"/>
      <c r="U152" s="245"/>
      <c r="V152" s="243"/>
      <c r="W152" s="245"/>
      <c r="X152" s="245"/>
    </row>
    <row r="153" spans="1:24" ht="12.75">
      <c r="A153" s="38" t="s">
        <v>135</v>
      </c>
      <c r="B153" s="25">
        <f t="shared" si="19"/>
        <v>132071</v>
      </c>
      <c r="C153" s="25">
        <f t="shared" si="19"/>
        <v>126634</v>
      </c>
      <c r="D153" s="40">
        <f t="shared" si="20"/>
        <v>104.29347568583478</v>
      </c>
      <c r="E153" s="315">
        <v>626</v>
      </c>
      <c r="F153" s="315">
        <v>318</v>
      </c>
      <c r="G153" s="40">
        <f t="shared" si="18"/>
        <v>196.85534591194968</v>
      </c>
      <c r="H153" s="315">
        <v>48812</v>
      </c>
      <c r="I153" s="315">
        <v>47746</v>
      </c>
      <c r="J153" s="40">
        <f t="shared" si="21"/>
        <v>102.23264776106899</v>
      </c>
      <c r="K153" s="77">
        <v>82633</v>
      </c>
      <c r="L153" s="315">
        <v>78570</v>
      </c>
      <c r="M153" s="40">
        <f t="shared" si="22"/>
        <v>105.17118493063509</v>
      </c>
      <c r="N153" s="315"/>
      <c r="O153" s="315"/>
      <c r="P153" s="245"/>
      <c r="Q153" s="245"/>
      <c r="R153" s="245"/>
      <c r="S153" s="243"/>
      <c r="T153" s="245"/>
      <c r="U153" s="245"/>
      <c r="V153" s="243"/>
      <c r="W153" s="245"/>
      <c r="X153" s="245"/>
    </row>
    <row r="154" spans="1:24" ht="12.75">
      <c r="A154" s="38" t="s">
        <v>136</v>
      </c>
      <c r="B154" s="25">
        <f t="shared" si="19"/>
        <v>227059</v>
      </c>
      <c r="C154" s="25">
        <f t="shared" si="19"/>
        <v>223603</v>
      </c>
      <c r="D154" s="40">
        <f t="shared" si="20"/>
        <v>101.54559643654154</v>
      </c>
      <c r="E154" s="315">
        <v>1773</v>
      </c>
      <c r="F154" s="315">
        <v>1079</v>
      </c>
      <c r="G154" s="40">
        <f aca="true" t="shared" si="23" ref="G154:G167">E154/F154%</f>
        <v>164.3188137164041</v>
      </c>
      <c r="H154" s="315">
        <v>82762</v>
      </c>
      <c r="I154" s="315">
        <v>84008</v>
      </c>
      <c r="J154" s="40">
        <f t="shared" si="21"/>
        <v>98.51680792305494</v>
      </c>
      <c r="K154" s="77">
        <v>142524</v>
      </c>
      <c r="L154" s="315">
        <v>138516</v>
      </c>
      <c r="M154" s="40">
        <f t="shared" si="22"/>
        <v>102.89352854543878</v>
      </c>
      <c r="N154" s="315"/>
      <c r="O154" s="315"/>
      <c r="P154" s="245"/>
      <c r="Q154" s="245"/>
      <c r="R154" s="245"/>
      <c r="S154" s="243"/>
      <c r="T154" s="245"/>
      <c r="U154" s="245"/>
      <c r="V154" s="243"/>
      <c r="W154" s="245"/>
      <c r="X154" s="245"/>
    </row>
    <row r="155" spans="1:24" ht="12.75">
      <c r="A155" s="38" t="s">
        <v>137</v>
      </c>
      <c r="B155" s="25">
        <f t="shared" si="19"/>
        <v>227645</v>
      </c>
      <c r="C155" s="335">
        <v>258988</v>
      </c>
      <c r="D155" s="40">
        <f t="shared" si="20"/>
        <v>87.8978948831606</v>
      </c>
      <c r="E155" s="338">
        <v>28</v>
      </c>
      <c r="F155" s="315" t="s">
        <v>182</v>
      </c>
      <c r="G155" s="40" t="s">
        <v>261</v>
      </c>
      <c r="H155" s="315">
        <v>114911</v>
      </c>
      <c r="I155" s="315">
        <v>114153</v>
      </c>
      <c r="J155" s="40">
        <f t="shared" si="21"/>
        <v>100.66402109449598</v>
      </c>
      <c r="K155" s="77">
        <v>112706</v>
      </c>
      <c r="L155" s="315">
        <v>144834</v>
      </c>
      <c r="M155" s="40">
        <f t="shared" si="22"/>
        <v>77.81736332629079</v>
      </c>
      <c r="N155" s="315"/>
      <c r="O155" s="315"/>
      <c r="P155" s="245"/>
      <c r="Q155" s="245"/>
      <c r="R155" s="245"/>
      <c r="S155" s="243"/>
      <c r="T155" s="245"/>
      <c r="U155" s="245"/>
      <c r="V155" s="243"/>
      <c r="W155" s="245"/>
      <c r="X155" s="245"/>
    </row>
    <row r="156" spans="1:24" s="157" customFormat="1" ht="12.75">
      <c r="A156" s="38" t="s">
        <v>105</v>
      </c>
      <c r="B156" s="25">
        <f t="shared" si="19"/>
        <v>262233</v>
      </c>
      <c r="C156" s="25">
        <f t="shared" si="19"/>
        <v>286927</v>
      </c>
      <c r="D156" s="40">
        <f t="shared" si="20"/>
        <v>91.39362973857462</v>
      </c>
      <c r="E156" s="315">
        <v>1580</v>
      </c>
      <c r="F156" s="315">
        <v>1636</v>
      </c>
      <c r="G156" s="40">
        <f t="shared" si="23"/>
        <v>96.57701711491443</v>
      </c>
      <c r="H156" s="315">
        <v>102371</v>
      </c>
      <c r="I156" s="315">
        <v>103955</v>
      </c>
      <c r="J156" s="40">
        <f t="shared" si="21"/>
        <v>98.47626376797653</v>
      </c>
      <c r="K156" s="77">
        <v>158282</v>
      </c>
      <c r="L156" s="315">
        <v>181336</v>
      </c>
      <c r="M156" s="40">
        <f t="shared" si="22"/>
        <v>87.28658402082323</v>
      </c>
      <c r="N156" s="315"/>
      <c r="O156" s="315"/>
      <c r="P156" s="245"/>
      <c r="Q156" s="245"/>
      <c r="R156" s="245"/>
      <c r="S156" s="243"/>
      <c r="T156" s="245"/>
      <c r="U156" s="245"/>
      <c r="V156" s="243"/>
      <c r="W156" s="245"/>
      <c r="X156" s="245"/>
    </row>
    <row r="157" spans="1:24" s="99" customFormat="1" ht="12.75">
      <c r="A157" s="38" t="s">
        <v>138</v>
      </c>
      <c r="B157" s="25">
        <f t="shared" si="19"/>
        <v>164654</v>
      </c>
      <c r="C157" s="25">
        <f t="shared" si="19"/>
        <v>161704</v>
      </c>
      <c r="D157" s="40">
        <f t="shared" si="20"/>
        <v>101.82432098154653</v>
      </c>
      <c r="E157" s="315">
        <v>1109</v>
      </c>
      <c r="F157" s="315">
        <v>687</v>
      </c>
      <c r="G157" s="40">
        <f t="shared" si="23"/>
        <v>161.42649199417758</v>
      </c>
      <c r="H157" s="315">
        <v>90017</v>
      </c>
      <c r="I157" s="315">
        <v>87386</v>
      </c>
      <c r="J157" s="40">
        <f t="shared" si="21"/>
        <v>103.01077975877142</v>
      </c>
      <c r="K157" s="77">
        <v>73528</v>
      </c>
      <c r="L157" s="315">
        <v>73631</v>
      </c>
      <c r="M157" s="40">
        <f t="shared" si="22"/>
        <v>99.86011326750962</v>
      </c>
      <c r="N157" s="315"/>
      <c r="O157" s="315"/>
      <c r="P157" s="245"/>
      <c r="Q157" s="245"/>
      <c r="R157" s="245"/>
      <c r="S157" s="243"/>
      <c r="T157" s="245"/>
      <c r="U157" s="245"/>
      <c r="V157" s="243"/>
      <c r="W157" s="245"/>
      <c r="X157" s="245"/>
    </row>
    <row r="158" spans="1:24" ht="12.75">
      <c r="A158" s="38" t="s">
        <v>139</v>
      </c>
      <c r="B158" s="25">
        <f t="shared" si="19"/>
        <v>71264</v>
      </c>
      <c r="C158" s="25">
        <f t="shared" si="19"/>
        <v>75599</v>
      </c>
      <c r="D158" s="40">
        <f t="shared" si="20"/>
        <v>94.26579716662918</v>
      </c>
      <c r="E158" s="315">
        <v>1067</v>
      </c>
      <c r="F158" s="315">
        <v>1719</v>
      </c>
      <c r="G158" s="40">
        <f t="shared" si="23"/>
        <v>62.07097149505526</v>
      </c>
      <c r="H158" s="315">
        <v>18813</v>
      </c>
      <c r="I158" s="315">
        <v>18554</v>
      </c>
      <c r="J158" s="40">
        <f t="shared" si="21"/>
        <v>101.39592540692034</v>
      </c>
      <c r="K158" s="77">
        <v>51384</v>
      </c>
      <c r="L158" s="315">
        <v>55326</v>
      </c>
      <c r="M158" s="40">
        <f t="shared" si="22"/>
        <v>92.87495933195966</v>
      </c>
      <c r="N158" s="315"/>
      <c r="O158" s="315"/>
      <c r="P158" s="245"/>
      <c r="Q158" s="245"/>
      <c r="R158" s="245"/>
      <c r="S158" s="243"/>
      <c r="T158" s="245"/>
      <c r="U158" s="245"/>
      <c r="V158" s="243"/>
      <c r="W158" s="245"/>
      <c r="X158" s="245"/>
    </row>
    <row r="159" spans="1:24" ht="12.75">
      <c r="A159" s="38" t="s">
        <v>140</v>
      </c>
      <c r="B159" s="25">
        <f t="shared" si="19"/>
        <v>164687</v>
      </c>
      <c r="C159" s="25">
        <f t="shared" si="19"/>
        <v>161041</v>
      </c>
      <c r="D159" s="40">
        <f t="shared" si="20"/>
        <v>102.26401972168577</v>
      </c>
      <c r="E159" s="315">
        <v>254</v>
      </c>
      <c r="F159" s="315">
        <v>196</v>
      </c>
      <c r="G159" s="40">
        <f t="shared" si="23"/>
        <v>129.59183673469389</v>
      </c>
      <c r="H159" s="315">
        <v>25503</v>
      </c>
      <c r="I159" s="315">
        <v>24074</v>
      </c>
      <c r="J159" s="40">
        <f t="shared" si="21"/>
        <v>105.93586441804436</v>
      </c>
      <c r="K159" s="77">
        <v>138930</v>
      </c>
      <c r="L159" s="315">
        <v>136771</v>
      </c>
      <c r="M159" s="40">
        <f t="shared" si="22"/>
        <v>101.57855100862025</v>
      </c>
      <c r="N159" s="315"/>
      <c r="O159" s="315"/>
      <c r="P159" s="245"/>
      <c r="Q159" s="245"/>
      <c r="R159" s="245"/>
      <c r="S159" s="243"/>
      <c r="T159" s="245"/>
      <c r="U159" s="245"/>
      <c r="V159" s="243"/>
      <c r="W159" s="245"/>
      <c r="X159" s="245"/>
    </row>
    <row r="160" spans="1:24" ht="12.75">
      <c r="A160" s="38" t="s">
        <v>141</v>
      </c>
      <c r="B160" s="25">
        <f t="shared" si="19"/>
        <v>75321</v>
      </c>
      <c r="C160" s="25">
        <f t="shared" si="19"/>
        <v>78870</v>
      </c>
      <c r="D160" s="40">
        <f t="shared" si="20"/>
        <v>95.50019018638265</v>
      </c>
      <c r="E160" s="315">
        <v>230</v>
      </c>
      <c r="F160" s="315">
        <v>267</v>
      </c>
      <c r="G160" s="40">
        <f t="shared" si="23"/>
        <v>86.14232209737828</v>
      </c>
      <c r="H160" s="315">
        <v>26561</v>
      </c>
      <c r="I160" s="315">
        <v>25705</v>
      </c>
      <c r="J160" s="40">
        <f t="shared" si="21"/>
        <v>103.33009142190235</v>
      </c>
      <c r="K160" s="77">
        <v>48530</v>
      </c>
      <c r="L160" s="315">
        <v>52898</v>
      </c>
      <c r="M160" s="40">
        <f t="shared" si="22"/>
        <v>91.742598964044</v>
      </c>
      <c r="N160" s="315"/>
      <c r="O160" s="315"/>
      <c r="P160" s="245"/>
      <c r="Q160" s="245"/>
      <c r="R160" s="245"/>
      <c r="S160" s="243"/>
      <c r="T160" s="245"/>
      <c r="U160" s="245"/>
      <c r="V160" s="243"/>
      <c r="W160" s="245"/>
      <c r="X160" s="245"/>
    </row>
    <row r="161" spans="1:24" ht="12.75">
      <c r="A161" s="38" t="s">
        <v>142</v>
      </c>
      <c r="B161" s="25">
        <f t="shared" si="19"/>
        <v>77777</v>
      </c>
      <c r="C161" s="25">
        <f t="shared" si="19"/>
        <v>80470</v>
      </c>
      <c r="D161" s="40">
        <f t="shared" si="20"/>
        <v>96.65341120914626</v>
      </c>
      <c r="E161" s="315">
        <v>6020</v>
      </c>
      <c r="F161" s="315">
        <v>5817</v>
      </c>
      <c r="G161" s="40">
        <f t="shared" si="23"/>
        <v>103.48977135980746</v>
      </c>
      <c r="H161" s="315">
        <v>25555</v>
      </c>
      <c r="I161" s="315">
        <v>25510</v>
      </c>
      <c r="J161" s="40">
        <f t="shared" si="21"/>
        <v>100.17640141121129</v>
      </c>
      <c r="K161" s="77">
        <v>46202</v>
      </c>
      <c r="L161" s="315">
        <v>49143</v>
      </c>
      <c r="M161" s="40">
        <f t="shared" si="22"/>
        <v>94.01542437376635</v>
      </c>
      <c r="N161" s="315"/>
      <c r="O161" s="315"/>
      <c r="P161" s="245"/>
      <c r="Q161" s="245"/>
      <c r="R161" s="245"/>
      <c r="S161" s="243"/>
      <c r="T161" s="245"/>
      <c r="U161" s="245"/>
      <c r="V161" s="243"/>
      <c r="W161" s="245"/>
      <c r="X161" s="245"/>
    </row>
    <row r="162" spans="1:24" ht="12.75">
      <c r="A162" s="38" t="s">
        <v>143</v>
      </c>
      <c r="B162" s="25">
        <f t="shared" si="19"/>
        <v>16634</v>
      </c>
      <c r="C162" s="25">
        <f t="shared" si="19"/>
        <v>16478</v>
      </c>
      <c r="D162" s="40">
        <f t="shared" si="20"/>
        <v>100.9467168345673</v>
      </c>
      <c r="E162" s="315">
        <v>565</v>
      </c>
      <c r="F162" s="315">
        <v>499</v>
      </c>
      <c r="G162" s="40">
        <f t="shared" si="23"/>
        <v>113.22645290581161</v>
      </c>
      <c r="H162" s="315">
        <v>652</v>
      </c>
      <c r="I162" s="315">
        <v>624</v>
      </c>
      <c r="J162" s="40">
        <f t="shared" si="21"/>
        <v>104.48717948717949</v>
      </c>
      <c r="K162" s="77">
        <v>15417</v>
      </c>
      <c r="L162" s="315">
        <v>15355</v>
      </c>
      <c r="M162" s="40">
        <f t="shared" si="22"/>
        <v>100.40377727124714</v>
      </c>
      <c r="N162" s="315"/>
      <c r="O162" s="315"/>
      <c r="P162" s="245"/>
      <c r="Q162" s="245"/>
      <c r="R162" s="245"/>
      <c r="S162" s="243"/>
      <c r="T162" s="245"/>
      <c r="U162" s="245"/>
      <c r="V162" s="243"/>
      <c r="W162" s="245"/>
      <c r="X162" s="245"/>
    </row>
    <row r="163" spans="1:24" ht="12.75">
      <c r="A163" s="38" t="s">
        <v>144</v>
      </c>
      <c r="B163" s="25">
        <f t="shared" si="19"/>
        <v>254834</v>
      </c>
      <c r="C163" s="25">
        <f t="shared" si="19"/>
        <v>293574</v>
      </c>
      <c r="D163" s="40">
        <f t="shared" si="20"/>
        <v>86.80400852936569</v>
      </c>
      <c r="E163" s="315">
        <v>5501</v>
      </c>
      <c r="F163" s="315">
        <v>5695</v>
      </c>
      <c r="G163" s="40">
        <f t="shared" si="23"/>
        <v>96.59350307287093</v>
      </c>
      <c r="H163" s="315">
        <v>65344</v>
      </c>
      <c r="I163" s="315">
        <v>43105</v>
      </c>
      <c r="J163" s="40">
        <f t="shared" si="21"/>
        <v>151.59262266558403</v>
      </c>
      <c r="K163" s="77">
        <v>183989</v>
      </c>
      <c r="L163" s="315">
        <v>244774</v>
      </c>
      <c r="M163" s="40">
        <f t="shared" si="22"/>
        <v>75.16688864013335</v>
      </c>
      <c r="N163" s="315"/>
      <c r="O163" s="315"/>
      <c r="P163" s="245"/>
      <c r="Q163" s="245"/>
      <c r="R163" s="245"/>
      <c r="S163" s="243"/>
      <c r="T163" s="245"/>
      <c r="U163" s="245"/>
      <c r="V163" s="243"/>
      <c r="W163" s="245"/>
      <c r="X163" s="245"/>
    </row>
    <row r="164" spans="1:24" s="178" customFormat="1" ht="12.75">
      <c r="A164" s="152" t="s">
        <v>106</v>
      </c>
      <c r="B164" s="25">
        <f>E164+H164+K164</f>
        <v>56095</v>
      </c>
      <c r="C164" s="335">
        <v>58037</v>
      </c>
      <c r="D164" s="40">
        <f t="shared" si="20"/>
        <v>96.65385874528319</v>
      </c>
      <c r="E164" s="315">
        <v>277</v>
      </c>
      <c r="F164" s="315" t="s">
        <v>182</v>
      </c>
      <c r="G164" s="56">
        <v>128.3</v>
      </c>
      <c r="H164" s="315">
        <v>32877</v>
      </c>
      <c r="I164" s="315">
        <v>35267</v>
      </c>
      <c r="J164" s="40">
        <f t="shared" si="21"/>
        <v>93.22312643547792</v>
      </c>
      <c r="K164" s="77">
        <v>22941</v>
      </c>
      <c r="L164" s="315">
        <v>22558</v>
      </c>
      <c r="M164" s="40">
        <f t="shared" si="22"/>
        <v>101.69784555368383</v>
      </c>
      <c r="N164" s="315"/>
      <c r="O164" s="315"/>
      <c r="P164" s="245"/>
      <c r="Q164" s="245"/>
      <c r="R164" s="245"/>
      <c r="S164" s="243"/>
      <c r="T164" s="245"/>
      <c r="U164" s="245"/>
      <c r="V164" s="243"/>
      <c r="W164" s="245"/>
      <c r="X164" s="245"/>
    </row>
    <row r="165" spans="1:24" s="157" customFormat="1" ht="12.75">
      <c r="A165" s="38" t="s">
        <v>145</v>
      </c>
      <c r="B165" s="25">
        <f t="shared" si="19"/>
        <v>121759</v>
      </c>
      <c r="C165" s="25">
        <f t="shared" si="19"/>
        <v>124734</v>
      </c>
      <c r="D165" s="40">
        <f t="shared" si="20"/>
        <v>97.61492455946254</v>
      </c>
      <c r="E165" s="315">
        <v>572</v>
      </c>
      <c r="F165" s="315">
        <v>366</v>
      </c>
      <c r="G165" s="40">
        <f t="shared" si="23"/>
        <v>156.28415300546447</v>
      </c>
      <c r="H165" s="315">
        <v>41393</v>
      </c>
      <c r="I165" s="315">
        <v>44015</v>
      </c>
      <c r="J165" s="40">
        <f t="shared" si="21"/>
        <v>94.04293990684994</v>
      </c>
      <c r="K165" s="77">
        <v>79794</v>
      </c>
      <c r="L165" s="315">
        <v>80353</v>
      </c>
      <c r="M165" s="40">
        <f t="shared" si="22"/>
        <v>99.30431968937066</v>
      </c>
      <c r="N165" s="315"/>
      <c r="O165" s="315"/>
      <c r="P165" s="245"/>
      <c r="Q165" s="245"/>
      <c r="R165" s="245"/>
      <c r="S165" s="243"/>
      <c r="T165" s="245"/>
      <c r="U165" s="245"/>
      <c r="V165" s="243"/>
      <c r="W165" s="245"/>
      <c r="X165" s="245"/>
    </row>
    <row r="166" spans="1:24" ht="12.75">
      <c r="A166" s="38" t="s">
        <v>146</v>
      </c>
      <c r="B166" s="25">
        <f>K166</f>
        <v>134</v>
      </c>
      <c r="C166" s="25">
        <f>L166</f>
        <v>109</v>
      </c>
      <c r="D166" s="40">
        <f t="shared" si="20"/>
        <v>122.93577981651376</v>
      </c>
      <c r="E166" s="338" t="s">
        <v>86</v>
      </c>
      <c r="F166" s="338" t="s">
        <v>86</v>
      </c>
      <c r="G166" s="40" t="s">
        <v>86</v>
      </c>
      <c r="H166" s="338" t="s">
        <v>86</v>
      </c>
      <c r="I166" s="338" t="s">
        <v>86</v>
      </c>
      <c r="J166" s="40" t="s">
        <v>86</v>
      </c>
      <c r="K166" s="77">
        <v>134</v>
      </c>
      <c r="L166" s="315">
        <v>109</v>
      </c>
      <c r="M166" s="40">
        <f t="shared" si="22"/>
        <v>122.93577981651376</v>
      </c>
      <c r="N166" s="315"/>
      <c r="O166" s="315"/>
      <c r="P166" s="245"/>
      <c r="Q166" s="245"/>
      <c r="R166" s="243"/>
      <c r="S166" s="243"/>
      <c r="T166" s="243"/>
      <c r="U166" s="243"/>
      <c r="V166" s="243"/>
      <c r="W166" s="245"/>
      <c r="X166" s="245"/>
    </row>
    <row r="167" spans="1:24" ht="12.75">
      <c r="A167" s="38" t="s">
        <v>147</v>
      </c>
      <c r="B167" s="25">
        <f>E167+K167</f>
        <v>806</v>
      </c>
      <c r="C167" s="25">
        <f>F167+L167</f>
        <v>698</v>
      </c>
      <c r="D167" s="40">
        <f t="shared" si="20"/>
        <v>115.4727793696275</v>
      </c>
      <c r="E167" s="315">
        <v>14</v>
      </c>
      <c r="F167" s="315">
        <v>14</v>
      </c>
      <c r="G167" s="40">
        <f t="shared" si="23"/>
        <v>99.99999999999999</v>
      </c>
      <c r="H167" s="338" t="s">
        <v>86</v>
      </c>
      <c r="I167" s="338" t="s">
        <v>86</v>
      </c>
      <c r="J167" s="40" t="s">
        <v>86</v>
      </c>
      <c r="K167" s="77">
        <v>792</v>
      </c>
      <c r="L167" s="315">
        <v>684</v>
      </c>
      <c r="M167" s="40">
        <f t="shared" si="22"/>
        <v>115.78947368421053</v>
      </c>
      <c r="N167" s="315"/>
      <c r="O167" s="315"/>
      <c r="P167" s="245"/>
      <c r="Q167" s="245"/>
      <c r="R167" s="245"/>
      <c r="S167" s="243"/>
      <c r="T167" s="243"/>
      <c r="U167" s="243"/>
      <c r="V167" s="243"/>
      <c r="W167" s="245"/>
      <c r="X167" s="245"/>
    </row>
    <row r="168" spans="1:24" ht="12.75">
      <c r="A168" s="41" t="s">
        <v>148</v>
      </c>
      <c r="B168" s="78">
        <f>H168+K168</f>
        <v>5324</v>
      </c>
      <c r="C168" s="147">
        <v>3388</v>
      </c>
      <c r="D168" s="42">
        <f t="shared" si="20"/>
        <v>157.14285714285714</v>
      </c>
      <c r="E168" s="339" t="s">
        <v>86</v>
      </c>
      <c r="F168" s="336" t="s">
        <v>182</v>
      </c>
      <c r="G168" s="42" t="s">
        <v>86</v>
      </c>
      <c r="H168" s="336">
        <v>10</v>
      </c>
      <c r="I168" s="336">
        <v>10</v>
      </c>
      <c r="J168" s="42">
        <f t="shared" si="21"/>
        <v>100</v>
      </c>
      <c r="K168" s="147">
        <v>5314</v>
      </c>
      <c r="L168" s="336">
        <v>3112</v>
      </c>
      <c r="M168" s="42">
        <f t="shared" si="22"/>
        <v>170.75835475578407</v>
      </c>
      <c r="N168" s="315"/>
      <c r="O168" s="315"/>
      <c r="P168" s="245"/>
      <c r="Q168" s="245"/>
      <c r="R168" s="245"/>
      <c r="S168" s="243"/>
      <c r="T168" s="245"/>
      <c r="U168" s="245"/>
      <c r="V168" s="243"/>
      <c r="W168" s="245"/>
      <c r="X168" s="245"/>
    </row>
    <row r="169" spans="1:24" ht="12.75">
      <c r="A169" s="100"/>
      <c r="B169" s="25"/>
      <c r="C169" s="25"/>
      <c r="D169" s="26"/>
      <c r="E169" s="181"/>
      <c r="F169" s="153"/>
      <c r="G169" s="26"/>
      <c r="H169" s="181"/>
      <c r="I169" s="153"/>
      <c r="J169" s="26"/>
      <c r="K169" s="181"/>
      <c r="L169" s="153"/>
      <c r="M169" s="26"/>
      <c r="N169" s="26"/>
      <c r="O169" s="148"/>
      <c r="P169" s="154"/>
      <c r="Q169" s="154"/>
      <c r="R169" s="148"/>
      <c r="S169" s="154"/>
      <c r="T169" s="148"/>
      <c r="U169" s="154"/>
      <c r="V169" s="154"/>
      <c r="W169" s="148"/>
      <c r="X169" s="148"/>
    </row>
    <row r="170" ht="12.75">
      <c r="O170" s="195"/>
    </row>
    <row r="171" spans="1:15" ht="24.75" customHeight="1">
      <c r="A171" s="507" t="s">
        <v>222</v>
      </c>
      <c r="B171" s="507"/>
      <c r="C171" s="507"/>
      <c r="D171" s="507"/>
      <c r="E171" s="507"/>
      <c r="F171" s="507"/>
      <c r="G171" s="507"/>
      <c r="H171" s="507"/>
      <c r="I171" s="507"/>
      <c r="J171" s="507"/>
      <c r="K171" s="507"/>
      <c r="L171" s="507"/>
      <c r="M171" s="507"/>
      <c r="N171" s="349"/>
      <c r="O171" s="195"/>
    </row>
    <row r="172" spans="1:14" ht="12.75">
      <c r="A172" s="214"/>
      <c r="B172" s="214"/>
      <c r="C172" s="214"/>
      <c r="D172" s="214"/>
      <c r="E172" s="214"/>
      <c r="F172" s="214"/>
      <c r="G172" s="214"/>
      <c r="H172" s="214"/>
      <c r="I172" s="214"/>
      <c r="J172" s="214"/>
      <c r="K172" s="214"/>
      <c r="L172" s="214"/>
      <c r="M172" s="215" t="s">
        <v>100</v>
      </c>
      <c r="N172" s="362"/>
    </row>
    <row r="173" spans="1:14" ht="15.75" customHeight="1">
      <c r="A173" s="457"/>
      <c r="B173" s="436" t="s">
        <v>108</v>
      </c>
      <c r="C173" s="436"/>
      <c r="D173" s="436"/>
      <c r="E173" s="436" t="s">
        <v>112</v>
      </c>
      <c r="F173" s="436"/>
      <c r="G173" s="437"/>
      <c r="H173" s="437"/>
      <c r="I173" s="437"/>
      <c r="J173" s="437"/>
      <c r="K173" s="437"/>
      <c r="L173" s="437"/>
      <c r="M173" s="438"/>
      <c r="N173" s="357"/>
    </row>
    <row r="174" spans="1:14" ht="39" customHeight="1">
      <c r="A174" s="458"/>
      <c r="B174" s="436"/>
      <c r="C174" s="436"/>
      <c r="D174" s="436"/>
      <c r="E174" s="436" t="s">
        <v>110</v>
      </c>
      <c r="F174" s="436"/>
      <c r="G174" s="436"/>
      <c r="H174" s="436" t="s">
        <v>111</v>
      </c>
      <c r="I174" s="436"/>
      <c r="J174" s="436"/>
      <c r="K174" s="436" t="s">
        <v>113</v>
      </c>
      <c r="L174" s="436"/>
      <c r="M174" s="439"/>
      <c r="N174" s="358"/>
    </row>
    <row r="175" spans="1:18" ht="37.5" customHeight="1">
      <c r="A175" s="459"/>
      <c r="B175" s="411" t="s">
        <v>183</v>
      </c>
      <c r="C175" s="266" t="s">
        <v>109</v>
      </c>
      <c r="D175" s="266" t="s">
        <v>184</v>
      </c>
      <c r="E175" s="266" t="s">
        <v>183</v>
      </c>
      <c r="F175" s="266" t="s">
        <v>109</v>
      </c>
      <c r="G175" s="266" t="s">
        <v>184</v>
      </c>
      <c r="H175" s="266" t="s">
        <v>183</v>
      </c>
      <c r="I175" s="266" t="s">
        <v>109</v>
      </c>
      <c r="J175" s="266" t="s">
        <v>184</v>
      </c>
      <c r="K175" s="266" t="s">
        <v>183</v>
      </c>
      <c r="L175" s="266" t="s">
        <v>109</v>
      </c>
      <c r="M175" s="267" t="s">
        <v>184</v>
      </c>
      <c r="N175" s="358"/>
      <c r="O175" s="195"/>
      <c r="P175" s="195"/>
      <c r="Q175" s="195"/>
      <c r="R175" s="195"/>
    </row>
    <row r="176" spans="1:24" ht="12.75">
      <c r="A176" s="36" t="s">
        <v>131</v>
      </c>
      <c r="B176" s="25">
        <f>E176+H176+K176</f>
        <v>831959</v>
      </c>
      <c r="C176" s="107">
        <f>F176+I176+L176</f>
        <v>849296</v>
      </c>
      <c r="D176" s="263">
        <f>B176/C176%</f>
        <v>97.9586622331908</v>
      </c>
      <c r="E176" s="315">
        <v>277512</v>
      </c>
      <c r="F176" s="315">
        <v>218965</v>
      </c>
      <c r="G176" s="263">
        <f>E176/F176%</f>
        <v>126.73806316077912</v>
      </c>
      <c r="H176" s="398">
        <v>64781</v>
      </c>
      <c r="I176" s="315">
        <v>88335</v>
      </c>
      <c r="J176" s="263">
        <f>H176/I176%</f>
        <v>73.33559744155771</v>
      </c>
      <c r="K176" s="77">
        <v>489666</v>
      </c>
      <c r="L176" s="77">
        <v>541996</v>
      </c>
      <c r="M176" s="263">
        <f>K176/L176%</f>
        <v>90.34494719518226</v>
      </c>
      <c r="N176" s="40"/>
      <c r="O176" s="245"/>
      <c r="P176" s="243"/>
      <c r="Q176" s="245"/>
      <c r="R176" s="245"/>
      <c r="S176" s="243"/>
      <c r="T176" s="245"/>
      <c r="U176" s="245"/>
      <c r="V176" s="243"/>
      <c r="W176" s="245"/>
      <c r="X176" s="245"/>
    </row>
    <row r="177" spans="1:24" s="157" customFormat="1" ht="12.75">
      <c r="A177" s="152" t="s">
        <v>104</v>
      </c>
      <c r="B177" s="25">
        <f>H177+K177</f>
        <v>9883</v>
      </c>
      <c r="C177" s="77">
        <f>I177+L177</f>
        <v>11302</v>
      </c>
      <c r="D177" s="40">
        <f aca="true" t="shared" si="24" ref="D177:D196">B177/C177%</f>
        <v>87.44470005308796</v>
      </c>
      <c r="E177" s="338" t="s">
        <v>86</v>
      </c>
      <c r="F177" s="338" t="s">
        <v>86</v>
      </c>
      <c r="G177" s="40" t="s">
        <v>86</v>
      </c>
      <c r="H177" s="315">
        <v>455</v>
      </c>
      <c r="I177" s="315">
        <v>526</v>
      </c>
      <c r="J177" s="40">
        <f aca="true" t="shared" si="25" ref="J177:J196">H177/I177%</f>
        <v>86.50190114068441</v>
      </c>
      <c r="K177" s="77">
        <v>9428</v>
      </c>
      <c r="L177" s="77">
        <v>10776</v>
      </c>
      <c r="M177" s="40">
        <f aca="true" t="shared" si="26" ref="M177:M196">K177/L177%</f>
        <v>87.49072011878248</v>
      </c>
      <c r="N177" s="40"/>
      <c r="O177" s="245"/>
      <c r="P177" s="243"/>
      <c r="Q177" s="243"/>
      <c r="R177" s="243"/>
      <c r="S177" s="243"/>
      <c r="T177" s="245"/>
      <c r="U177" s="245"/>
      <c r="V177" s="243"/>
      <c r="W177" s="245"/>
      <c r="X177" s="245"/>
    </row>
    <row r="178" spans="1:24" ht="12.75">
      <c r="A178" s="38" t="s">
        <v>132</v>
      </c>
      <c r="B178" s="25">
        <f aca="true" t="shared" si="27" ref="B178:B193">E178+H178+K178</f>
        <v>63710</v>
      </c>
      <c r="C178" s="77">
        <f aca="true" t="shared" si="28" ref="C178:C193">F178+I178+L178</f>
        <v>78186</v>
      </c>
      <c r="D178" s="40">
        <f t="shared" si="24"/>
        <v>81.48517637428695</v>
      </c>
      <c r="E178" s="315">
        <v>6108</v>
      </c>
      <c r="F178" s="315">
        <v>6341</v>
      </c>
      <c r="G178" s="40">
        <f aca="true" t="shared" si="29" ref="G178:G195">E178/F178%</f>
        <v>96.32550070966725</v>
      </c>
      <c r="H178" s="315">
        <v>3179</v>
      </c>
      <c r="I178" s="315">
        <v>4264</v>
      </c>
      <c r="J178" s="40">
        <f t="shared" si="25"/>
        <v>74.55440900562851</v>
      </c>
      <c r="K178" s="77">
        <v>54423</v>
      </c>
      <c r="L178" s="77">
        <v>67581</v>
      </c>
      <c r="M178" s="40">
        <f t="shared" si="26"/>
        <v>80.53003062991078</v>
      </c>
      <c r="N178" s="40"/>
      <c r="O178" s="245"/>
      <c r="P178" s="243"/>
      <c r="Q178" s="245"/>
      <c r="R178" s="245"/>
      <c r="S178" s="243"/>
      <c r="T178" s="245"/>
      <c r="U178" s="245"/>
      <c r="V178" s="243"/>
      <c r="W178" s="245"/>
      <c r="X178" s="245"/>
    </row>
    <row r="179" spans="1:24" ht="12.75">
      <c r="A179" s="38" t="s">
        <v>133</v>
      </c>
      <c r="B179" s="25">
        <f>H179+K179</f>
        <v>6399</v>
      </c>
      <c r="C179" s="77">
        <f>I179+L179</f>
        <v>7117</v>
      </c>
      <c r="D179" s="40">
        <f t="shared" si="24"/>
        <v>89.91147955599268</v>
      </c>
      <c r="E179" s="338" t="s">
        <v>86</v>
      </c>
      <c r="F179" s="338" t="s">
        <v>86</v>
      </c>
      <c r="G179" s="40" t="s">
        <v>86</v>
      </c>
      <c r="H179" s="315">
        <v>1092</v>
      </c>
      <c r="I179" s="315">
        <v>1155</v>
      </c>
      <c r="J179" s="40">
        <f t="shared" si="25"/>
        <v>94.54545454545453</v>
      </c>
      <c r="K179" s="77">
        <v>5307</v>
      </c>
      <c r="L179" s="77">
        <v>5962</v>
      </c>
      <c r="M179" s="40">
        <f t="shared" si="26"/>
        <v>89.01375377390139</v>
      </c>
      <c r="N179" s="40"/>
      <c r="O179" s="245"/>
      <c r="P179" s="243"/>
      <c r="Q179" s="243"/>
      <c r="R179" s="245"/>
      <c r="S179" s="243"/>
      <c r="T179" s="245"/>
      <c r="U179" s="245"/>
      <c r="V179" s="243"/>
      <c r="W179" s="245"/>
      <c r="X179" s="245"/>
    </row>
    <row r="180" spans="1:24" s="157" customFormat="1" ht="12.75">
      <c r="A180" s="38" t="s">
        <v>134</v>
      </c>
      <c r="B180" s="25">
        <f t="shared" si="27"/>
        <v>32643</v>
      </c>
      <c r="C180" s="77">
        <f t="shared" si="28"/>
        <v>39130</v>
      </c>
      <c r="D180" s="40">
        <f t="shared" si="24"/>
        <v>83.421926910299</v>
      </c>
      <c r="E180" s="315">
        <v>15581</v>
      </c>
      <c r="F180" s="315">
        <v>8690</v>
      </c>
      <c r="G180" s="40">
        <f t="shared" si="29"/>
        <v>179.29804372842347</v>
      </c>
      <c r="H180" s="315">
        <v>15383</v>
      </c>
      <c r="I180" s="315">
        <v>23422</v>
      </c>
      <c r="J180" s="40">
        <f t="shared" si="25"/>
        <v>65.67756809836905</v>
      </c>
      <c r="K180" s="77">
        <v>1679</v>
      </c>
      <c r="L180" s="77">
        <v>7018</v>
      </c>
      <c r="M180" s="40">
        <f t="shared" si="26"/>
        <v>23.924194927329722</v>
      </c>
      <c r="N180" s="40"/>
      <c r="O180" s="245"/>
      <c r="P180" s="243"/>
      <c r="Q180" s="245"/>
      <c r="R180" s="245"/>
      <c r="S180" s="243"/>
      <c r="T180" s="245"/>
      <c r="U180" s="245"/>
      <c r="V180" s="243"/>
      <c r="W180" s="245"/>
      <c r="X180" s="245"/>
    </row>
    <row r="181" spans="1:24" ht="12.75">
      <c r="A181" s="38" t="s">
        <v>135</v>
      </c>
      <c r="B181" s="25">
        <f t="shared" si="27"/>
        <v>292</v>
      </c>
      <c r="C181" s="77">
        <f t="shared" si="28"/>
        <v>302</v>
      </c>
      <c r="D181" s="40">
        <f t="shared" si="24"/>
        <v>96.6887417218543</v>
      </c>
      <c r="E181" s="315">
        <v>224</v>
      </c>
      <c r="F181" s="315">
        <v>181</v>
      </c>
      <c r="G181" s="40">
        <f t="shared" si="29"/>
        <v>123.75690607734806</v>
      </c>
      <c r="H181" s="315">
        <v>54</v>
      </c>
      <c r="I181" s="315">
        <v>105</v>
      </c>
      <c r="J181" s="40">
        <f t="shared" si="25"/>
        <v>51.42857142857142</v>
      </c>
      <c r="K181" s="77">
        <v>14</v>
      </c>
      <c r="L181" s="77">
        <v>16</v>
      </c>
      <c r="M181" s="40">
        <f t="shared" si="26"/>
        <v>87.5</v>
      </c>
      <c r="N181" s="40"/>
      <c r="O181" s="245"/>
      <c r="P181" s="243"/>
      <c r="Q181" s="245"/>
      <c r="R181" s="245"/>
      <c r="S181" s="243"/>
      <c r="T181" s="245"/>
      <c r="U181" s="245"/>
      <c r="V181" s="243"/>
      <c r="W181" s="245"/>
      <c r="X181" s="245"/>
    </row>
    <row r="182" spans="1:24" ht="12.75">
      <c r="A182" s="38" t="s">
        <v>136</v>
      </c>
      <c r="B182" s="25">
        <f t="shared" si="27"/>
        <v>11531</v>
      </c>
      <c r="C182" s="77">
        <f t="shared" si="28"/>
        <v>11547</v>
      </c>
      <c r="D182" s="40">
        <f t="shared" si="24"/>
        <v>99.86143587078895</v>
      </c>
      <c r="E182" s="315">
        <v>6353</v>
      </c>
      <c r="F182" s="315">
        <v>6889</v>
      </c>
      <c r="G182" s="40">
        <f t="shared" si="29"/>
        <v>92.2194803309624</v>
      </c>
      <c r="H182" s="315">
        <v>1226</v>
      </c>
      <c r="I182" s="315">
        <v>1209</v>
      </c>
      <c r="J182" s="40">
        <f t="shared" si="25"/>
        <v>101.40612076095947</v>
      </c>
      <c r="K182" s="77">
        <v>3952</v>
      </c>
      <c r="L182" s="77">
        <v>3449</v>
      </c>
      <c r="M182" s="40">
        <f t="shared" si="26"/>
        <v>114.58393737315163</v>
      </c>
      <c r="N182" s="40"/>
      <c r="O182" s="245"/>
      <c r="P182" s="243"/>
      <c r="Q182" s="245"/>
      <c r="R182" s="245"/>
      <c r="S182" s="243"/>
      <c r="T182" s="245"/>
      <c r="U182" s="245"/>
      <c r="V182" s="243"/>
      <c r="W182" s="245"/>
      <c r="X182" s="245"/>
    </row>
    <row r="183" spans="1:24" ht="12.75">
      <c r="A183" s="38" t="s">
        <v>137</v>
      </c>
      <c r="B183" s="25">
        <f>H183+K183</f>
        <v>6932</v>
      </c>
      <c r="C183" s="77">
        <f>I183+L183</f>
        <v>7908</v>
      </c>
      <c r="D183" s="40">
        <f t="shared" si="24"/>
        <v>87.65806777946383</v>
      </c>
      <c r="E183" s="338" t="s">
        <v>86</v>
      </c>
      <c r="F183" s="315" t="s">
        <v>86</v>
      </c>
      <c r="G183" s="40" t="s">
        <v>86</v>
      </c>
      <c r="H183" s="315">
        <v>1476</v>
      </c>
      <c r="I183" s="315">
        <v>1278</v>
      </c>
      <c r="J183" s="40">
        <f t="shared" si="25"/>
        <v>115.49295774647888</v>
      </c>
      <c r="K183" s="77">
        <v>5456</v>
      </c>
      <c r="L183" s="77">
        <v>6630</v>
      </c>
      <c r="M183" s="40">
        <f t="shared" si="26"/>
        <v>82.29260935143289</v>
      </c>
      <c r="N183" s="40"/>
      <c r="O183" s="245"/>
      <c r="P183" s="243"/>
      <c r="Q183" s="243"/>
      <c r="R183" s="245"/>
      <c r="S183" s="243"/>
      <c r="T183" s="245"/>
      <c r="U183" s="245"/>
      <c r="V183" s="243"/>
      <c r="W183" s="245"/>
      <c r="X183" s="245"/>
    </row>
    <row r="184" spans="1:24" s="157" customFormat="1" ht="12.75">
      <c r="A184" s="38" t="s">
        <v>105</v>
      </c>
      <c r="B184" s="25">
        <f t="shared" si="27"/>
        <v>18504</v>
      </c>
      <c r="C184" s="77">
        <f t="shared" si="28"/>
        <v>21353</v>
      </c>
      <c r="D184" s="40">
        <f t="shared" si="24"/>
        <v>86.65761251346414</v>
      </c>
      <c r="E184" s="315">
        <v>9374</v>
      </c>
      <c r="F184" s="315">
        <v>8357</v>
      </c>
      <c r="G184" s="40">
        <f t="shared" si="29"/>
        <v>112.16943879382555</v>
      </c>
      <c r="H184" s="315">
        <v>2204</v>
      </c>
      <c r="I184" s="315">
        <v>3064</v>
      </c>
      <c r="J184" s="40">
        <f t="shared" si="25"/>
        <v>71.93211488250653</v>
      </c>
      <c r="K184" s="77">
        <v>6926</v>
      </c>
      <c r="L184" s="77">
        <v>9932</v>
      </c>
      <c r="M184" s="40">
        <f t="shared" si="26"/>
        <v>69.73419250906163</v>
      </c>
      <c r="N184" s="40"/>
      <c r="O184" s="245"/>
      <c r="P184" s="243"/>
      <c r="Q184" s="245"/>
      <c r="R184" s="245"/>
      <c r="S184" s="243"/>
      <c r="T184" s="245"/>
      <c r="U184" s="245"/>
      <c r="V184" s="243"/>
      <c r="W184" s="245"/>
      <c r="X184" s="245"/>
    </row>
    <row r="185" spans="1:24" s="99" customFormat="1" ht="12.75">
      <c r="A185" s="38" t="s">
        <v>138</v>
      </c>
      <c r="B185" s="25">
        <f t="shared" si="27"/>
        <v>80529</v>
      </c>
      <c r="C185" s="77">
        <f t="shared" si="28"/>
        <v>75918</v>
      </c>
      <c r="D185" s="40">
        <f t="shared" si="24"/>
        <v>106.07365842092786</v>
      </c>
      <c r="E185" s="315">
        <v>54341</v>
      </c>
      <c r="F185" s="315">
        <v>44855</v>
      </c>
      <c r="G185" s="40">
        <f t="shared" si="29"/>
        <v>121.14814401961877</v>
      </c>
      <c r="H185" s="315">
        <v>15429</v>
      </c>
      <c r="I185" s="315">
        <v>17125</v>
      </c>
      <c r="J185" s="40">
        <f t="shared" si="25"/>
        <v>90.0963503649635</v>
      </c>
      <c r="K185" s="77">
        <v>10759</v>
      </c>
      <c r="L185" s="77">
        <v>13938</v>
      </c>
      <c r="M185" s="40">
        <f t="shared" si="26"/>
        <v>77.19184961974459</v>
      </c>
      <c r="N185" s="40"/>
      <c r="O185" s="245"/>
      <c r="P185" s="243"/>
      <c r="Q185" s="245"/>
      <c r="R185" s="245"/>
      <c r="S185" s="243"/>
      <c r="T185" s="245"/>
      <c r="U185" s="245"/>
      <c r="V185" s="243"/>
      <c r="W185" s="245"/>
      <c r="X185" s="245"/>
    </row>
    <row r="186" spans="1:24" ht="12.75">
      <c r="A186" s="38" t="s">
        <v>139</v>
      </c>
      <c r="B186" s="25">
        <f t="shared" si="27"/>
        <v>155617</v>
      </c>
      <c r="C186" s="77">
        <f t="shared" si="28"/>
        <v>154272</v>
      </c>
      <c r="D186" s="40">
        <f t="shared" si="24"/>
        <v>100.87183675585977</v>
      </c>
      <c r="E186" s="315">
        <v>13351</v>
      </c>
      <c r="F186" s="315">
        <v>12543</v>
      </c>
      <c r="G186" s="40">
        <f t="shared" si="29"/>
        <v>106.44184007015865</v>
      </c>
      <c r="H186" s="315">
        <v>12606</v>
      </c>
      <c r="I186" s="315">
        <v>12968</v>
      </c>
      <c r="J186" s="40">
        <f t="shared" si="25"/>
        <v>97.20851326341764</v>
      </c>
      <c r="K186" s="77">
        <v>129660</v>
      </c>
      <c r="L186" s="77">
        <v>128761</v>
      </c>
      <c r="M186" s="40">
        <f t="shared" si="26"/>
        <v>100.69819277576285</v>
      </c>
      <c r="N186" s="40"/>
      <c r="O186" s="245"/>
      <c r="P186" s="243"/>
      <c r="Q186" s="245"/>
      <c r="R186" s="245"/>
      <c r="S186" s="243"/>
      <c r="T186" s="245"/>
      <c r="U186" s="245"/>
      <c r="V186" s="243"/>
      <c r="W186" s="245"/>
      <c r="X186" s="245"/>
    </row>
    <row r="187" spans="1:24" ht="12.75">
      <c r="A187" s="38" t="s">
        <v>140</v>
      </c>
      <c r="B187" s="25">
        <f>H187+K187</f>
        <v>924</v>
      </c>
      <c r="C187" s="77">
        <f>I187+L187</f>
        <v>868</v>
      </c>
      <c r="D187" s="40">
        <f t="shared" si="24"/>
        <v>106.45161290322581</v>
      </c>
      <c r="E187" s="338" t="s">
        <v>86</v>
      </c>
      <c r="F187" s="338" t="s">
        <v>86</v>
      </c>
      <c r="G187" s="40" t="s">
        <v>86</v>
      </c>
      <c r="H187" s="315">
        <v>90</v>
      </c>
      <c r="I187" s="315">
        <v>90</v>
      </c>
      <c r="J187" s="40">
        <f t="shared" si="25"/>
        <v>100</v>
      </c>
      <c r="K187" s="77">
        <v>834</v>
      </c>
      <c r="L187" s="77">
        <v>778</v>
      </c>
      <c r="M187" s="40">
        <f t="shared" si="26"/>
        <v>107.19794344473007</v>
      </c>
      <c r="N187" s="40"/>
      <c r="O187" s="245"/>
      <c r="P187" s="243"/>
      <c r="Q187" s="243"/>
      <c r="R187" s="243"/>
      <c r="S187" s="243"/>
      <c r="T187" s="245"/>
      <c r="U187" s="245"/>
      <c r="V187" s="243"/>
      <c r="W187" s="245"/>
      <c r="X187" s="245"/>
    </row>
    <row r="188" spans="1:24" ht="12.75">
      <c r="A188" s="38" t="s">
        <v>141</v>
      </c>
      <c r="B188" s="25">
        <f>H188</f>
        <v>25</v>
      </c>
      <c r="C188" s="77">
        <f>I188</f>
        <v>40</v>
      </c>
      <c r="D188" s="40">
        <f t="shared" si="24"/>
        <v>62.5</v>
      </c>
      <c r="E188" s="338" t="s">
        <v>86</v>
      </c>
      <c r="F188" s="338" t="s">
        <v>86</v>
      </c>
      <c r="G188" s="40" t="s">
        <v>86</v>
      </c>
      <c r="H188" s="315">
        <v>25</v>
      </c>
      <c r="I188" s="315">
        <v>40</v>
      </c>
      <c r="J188" s="40">
        <f t="shared" si="25"/>
        <v>62.5</v>
      </c>
      <c r="K188" s="57" t="s">
        <v>86</v>
      </c>
      <c r="L188" s="57" t="s">
        <v>86</v>
      </c>
      <c r="M188" s="40" t="s">
        <v>86</v>
      </c>
      <c r="N188" s="40"/>
      <c r="O188" s="245"/>
      <c r="P188" s="243"/>
      <c r="Q188" s="243"/>
      <c r="R188" s="243"/>
      <c r="S188" s="243"/>
      <c r="T188" s="245"/>
      <c r="U188" s="245"/>
      <c r="V188" s="243"/>
      <c r="W188" s="243"/>
      <c r="X188" s="243"/>
    </row>
    <row r="189" spans="1:24" ht="12.75">
      <c r="A189" s="38" t="s">
        <v>142</v>
      </c>
      <c r="B189" s="25">
        <f t="shared" si="27"/>
        <v>117835</v>
      </c>
      <c r="C189" s="77">
        <f t="shared" si="28"/>
        <v>85240</v>
      </c>
      <c r="D189" s="40">
        <f t="shared" si="24"/>
        <v>138.23908962928203</v>
      </c>
      <c r="E189" s="315">
        <v>93366</v>
      </c>
      <c r="F189" s="315">
        <v>59908</v>
      </c>
      <c r="G189" s="40">
        <f t="shared" si="29"/>
        <v>155.8489684182413</v>
      </c>
      <c r="H189" s="315">
        <v>1362</v>
      </c>
      <c r="I189" s="315">
        <v>1708</v>
      </c>
      <c r="J189" s="40">
        <f t="shared" si="25"/>
        <v>79.74238875878221</v>
      </c>
      <c r="K189" s="77">
        <v>23107</v>
      </c>
      <c r="L189" s="77">
        <v>23624</v>
      </c>
      <c r="M189" s="40">
        <f t="shared" si="26"/>
        <v>97.81154757873348</v>
      </c>
      <c r="N189" s="40"/>
      <c r="O189" s="245"/>
      <c r="P189" s="243"/>
      <c r="Q189" s="245"/>
      <c r="R189" s="245"/>
      <c r="S189" s="243"/>
      <c r="T189" s="245"/>
      <c r="U189" s="245"/>
      <c r="V189" s="243"/>
      <c r="W189" s="245"/>
      <c r="X189" s="245"/>
    </row>
    <row r="190" spans="1:24" ht="12.75">
      <c r="A190" s="38" t="s">
        <v>143</v>
      </c>
      <c r="B190" s="25">
        <f t="shared" si="27"/>
        <v>279995</v>
      </c>
      <c r="C190" s="77">
        <f t="shared" si="28"/>
        <v>292665</v>
      </c>
      <c r="D190" s="40">
        <f t="shared" si="24"/>
        <v>95.6708181709463</v>
      </c>
      <c r="E190" s="315">
        <v>68666</v>
      </c>
      <c r="F190" s="315">
        <v>62149</v>
      </c>
      <c r="G190" s="40">
        <f t="shared" si="29"/>
        <v>110.48608988077041</v>
      </c>
      <c r="H190" s="315">
        <v>6844</v>
      </c>
      <c r="I190" s="315">
        <v>7152</v>
      </c>
      <c r="J190" s="40">
        <f t="shared" si="25"/>
        <v>95.69351230425056</v>
      </c>
      <c r="K190" s="77">
        <v>204485</v>
      </c>
      <c r="L190" s="77">
        <v>223364</v>
      </c>
      <c r="M190" s="40">
        <f t="shared" si="26"/>
        <v>91.54787700793324</v>
      </c>
      <c r="N190" s="40"/>
      <c r="O190" s="245"/>
      <c r="P190" s="243"/>
      <c r="Q190" s="245"/>
      <c r="R190" s="245"/>
      <c r="S190" s="243"/>
      <c r="T190" s="245"/>
      <c r="U190" s="245"/>
      <c r="V190" s="243"/>
      <c r="W190" s="245"/>
      <c r="X190" s="245"/>
    </row>
    <row r="191" spans="1:24" ht="12.75">
      <c r="A191" s="38" t="s">
        <v>144</v>
      </c>
      <c r="B191" s="25">
        <f>H191+K191</f>
        <v>1540</v>
      </c>
      <c r="C191" s="77">
        <f>I191+L191</f>
        <v>3557</v>
      </c>
      <c r="D191" s="40">
        <f t="shared" si="24"/>
        <v>43.29491144222659</v>
      </c>
      <c r="E191" s="338" t="s">
        <v>86</v>
      </c>
      <c r="F191" s="338" t="s">
        <v>86</v>
      </c>
      <c r="G191" s="40" t="s">
        <v>86</v>
      </c>
      <c r="H191" s="315">
        <v>540</v>
      </c>
      <c r="I191" s="315">
        <v>1703</v>
      </c>
      <c r="J191" s="40">
        <f t="shared" si="25"/>
        <v>31.708749266001174</v>
      </c>
      <c r="K191" s="77">
        <v>1000</v>
      </c>
      <c r="L191" s="77">
        <v>1854</v>
      </c>
      <c r="M191" s="40">
        <f t="shared" si="26"/>
        <v>53.93743257820928</v>
      </c>
      <c r="N191" s="40"/>
      <c r="O191" s="245"/>
      <c r="P191" s="243"/>
      <c r="Q191" s="243"/>
      <c r="R191" s="243"/>
      <c r="S191" s="243"/>
      <c r="T191" s="245"/>
      <c r="U191" s="245"/>
      <c r="V191" s="243"/>
      <c r="W191" s="245"/>
      <c r="X191" s="245"/>
    </row>
    <row r="192" spans="1:24" s="178" customFormat="1" ht="12.75">
      <c r="A192" s="152" t="s">
        <v>106</v>
      </c>
      <c r="B192" s="25">
        <f>H192+K192</f>
        <v>347</v>
      </c>
      <c r="C192" s="77">
        <f>I192+L192</f>
        <v>848</v>
      </c>
      <c r="D192" s="40">
        <f t="shared" si="24"/>
        <v>40.91981132075472</v>
      </c>
      <c r="E192" s="338" t="s">
        <v>86</v>
      </c>
      <c r="F192" s="338" t="s">
        <v>86</v>
      </c>
      <c r="G192" s="40" t="s">
        <v>86</v>
      </c>
      <c r="H192" s="315">
        <v>15</v>
      </c>
      <c r="I192" s="315">
        <v>115</v>
      </c>
      <c r="J192" s="40">
        <f t="shared" si="25"/>
        <v>13.043478260869566</v>
      </c>
      <c r="K192" s="77">
        <v>332</v>
      </c>
      <c r="L192" s="77">
        <v>733</v>
      </c>
      <c r="M192" s="40">
        <f t="shared" si="26"/>
        <v>45.29331514324693</v>
      </c>
      <c r="N192" s="40"/>
      <c r="O192" s="245"/>
      <c r="P192" s="243"/>
      <c r="Q192" s="243"/>
      <c r="R192" s="243"/>
      <c r="S192" s="243"/>
      <c r="T192" s="245"/>
      <c r="U192" s="245"/>
      <c r="V192" s="243"/>
      <c r="W192" s="245"/>
      <c r="X192" s="245"/>
    </row>
    <row r="193" spans="1:24" s="157" customFormat="1" ht="12.75">
      <c r="A193" s="38" t="s">
        <v>145</v>
      </c>
      <c r="B193" s="25">
        <f t="shared" si="27"/>
        <v>43777</v>
      </c>
      <c r="C193" s="77">
        <f t="shared" si="28"/>
        <v>55427</v>
      </c>
      <c r="D193" s="40">
        <f t="shared" si="24"/>
        <v>78.98136287368972</v>
      </c>
      <c r="E193" s="315">
        <v>10089</v>
      </c>
      <c r="F193" s="315">
        <v>8900</v>
      </c>
      <c r="G193" s="40">
        <f t="shared" si="29"/>
        <v>113.35955056179775</v>
      </c>
      <c r="H193" s="315">
        <v>2316</v>
      </c>
      <c r="I193" s="315">
        <v>11689</v>
      </c>
      <c r="J193" s="40">
        <f t="shared" si="25"/>
        <v>19.813499871674225</v>
      </c>
      <c r="K193" s="77">
        <v>31372</v>
      </c>
      <c r="L193" s="77">
        <v>34838</v>
      </c>
      <c r="M193" s="40">
        <f t="shared" si="26"/>
        <v>90.05109363338883</v>
      </c>
      <c r="N193" s="40"/>
      <c r="O193" s="245"/>
      <c r="P193" s="243"/>
      <c r="Q193" s="245"/>
      <c r="R193" s="245"/>
      <c r="S193" s="243"/>
      <c r="T193" s="245"/>
      <c r="U193" s="245"/>
      <c r="V193" s="243"/>
      <c r="W193" s="245"/>
      <c r="X193" s="245"/>
    </row>
    <row r="194" spans="1:24" ht="12.75">
      <c r="A194" s="38" t="s">
        <v>146</v>
      </c>
      <c r="B194" s="25">
        <f>K194</f>
        <v>5</v>
      </c>
      <c r="C194" s="77">
        <f>L194</f>
        <v>4</v>
      </c>
      <c r="D194" s="40">
        <f t="shared" si="24"/>
        <v>125</v>
      </c>
      <c r="E194" s="338" t="s">
        <v>86</v>
      </c>
      <c r="F194" s="338" t="s">
        <v>86</v>
      </c>
      <c r="G194" s="40" t="s">
        <v>86</v>
      </c>
      <c r="H194" s="338" t="s">
        <v>86</v>
      </c>
      <c r="I194" s="338" t="s">
        <v>86</v>
      </c>
      <c r="J194" s="40" t="s">
        <v>86</v>
      </c>
      <c r="K194" s="77">
        <v>5</v>
      </c>
      <c r="L194" s="77">
        <v>4</v>
      </c>
      <c r="M194" s="40">
        <f t="shared" si="26"/>
        <v>125</v>
      </c>
      <c r="N194" s="40"/>
      <c r="O194" s="245"/>
      <c r="P194" s="243"/>
      <c r="Q194" s="243"/>
      <c r="R194" s="243"/>
      <c r="S194" s="243"/>
      <c r="T194" s="243"/>
      <c r="U194" s="243"/>
      <c r="V194" s="243"/>
      <c r="W194" s="245"/>
      <c r="X194" s="245"/>
    </row>
    <row r="195" spans="1:24" ht="12.75">
      <c r="A195" s="38" t="s">
        <v>147</v>
      </c>
      <c r="B195" s="25">
        <f>E195+K195</f>
        <v>166</v>
      </c>
      <c r="C195" s="77">
        <f>F195+L195</f>
        <v>190</v>
      </c>
      <c r="D195" s="40">
        <f t="shared" si="24"/>
        <v>87.36842105263159</v>
      </c>
      <c r="E195" s="315">
        <v>59</v>
      </c>
      <c r="F195" s="315">
        <v>152</v>
      </c>
      <c r="G195" s="40">
        <f t="shared" si="29"/>
        <v>38.81578947368421</v>
      </c>
      <c r="H195" s="338" t="s">
        <v>86</v>
      </c>
      <c r="I195" s="338" t="s">
        <v>86</v>
      </c>
      <c r="J195" s="40" t="s">
        <v>86</v>
      </c>
      <c r="K195" s="77">
        <v>107</v>
      </c>
      <c r="L195" s="77">
        <v>38</v>
      </c>
      <c r="M195" s="40" t="s">
        <v>263</v>
      </c>
      <c r="N195" s="40"/>
      <c r="O195" s="245"/>
      <c r="P195" s="243"/>
      <c r="Q195" s="245"/>
      <c r="R195" s="245"/>
      <c r="S195" s="243"/>
      <c r="T195" s="243"/>
      <c r="U195" s="243"/>
      <c r="V195" s="243"/>
      <c r="W195" s="245"/>
      <c r="X195" s="245"/>
    </row>
    <row r="196" spans="1:24" ht="12.75">
      <c r="A196" s="41" t="s">
        <v>148</v>
      </c>
      <c r="B196" s="78">
        <f>H196+K196</f>
        <v>1305</v>
      </c>
      <c r="C196" s="147">
        <f>I196+L196</f>
        <v>3422</v>
      </c>
      <c r="D196" s="42">
        <f t="shared" si="24"/>
        <v>38.13559322033898</v>
      </c>
      <c r="E196" s="339" t="s">
        <v>86</v>
      </c>
      <c r="F196" s="339" t="s">
        <v>86</v>
      </c>
      <c r="G196" s="42" t="s">
        <v>86</v>
      </c>
      <c r="H196" s="336">
        <v>485</v>
      </c>
      <c r="I196" s="336">
        <v>722</v>
      </c>
      <c r="J196" s="42">
        <f t="shared" si="25"/>
        <v>67.17451523545706</v>
      </c>
      <c r="K196" s="147">
        <v>820</v>
      </c>
      <c r="L196" s="147">
        <v>2700</v>
      </c>
      <c r="M196" s="42">
        <f t="shared" si="26"/>
        <v>30.37037037037037</v>
      </c>
      <c r="N196" s="40"/>
      <c r="O196" s="245"/>
      <c r="P196" s="243"/>
      <c r="Q196" s="243"/>
      <c r="R196" s="243"/>
      <c r="S196" s="243"/>
      <c r="T196" s="245"/>
      <c r="U196" s="245"/>
      <c r="V196" s="243"/>
      <c r="W196" s="245"/>
      <c r="X196" s="245"/>
    </row>
    <row r="197" spans="1:24" ht="12.75">
      <c r="A197" s="38"/>
      <c r="B197" s="355"/>
      <c r="C197" s="355"/>
      <c r="D197" s="40"/>
      <c r="E197" s="341"/>
      <c r="F197" s="341"/>
      <c r="G197" s="40"/>
      <c r="H197" s="335"/>
      <c r="I197" s="335"/>
      <c r="J197" s="40"/>
      <c r="K197" s="355"/>
      <c r="L197" s="355"/>
      <c r="M197" s="40"/>
      <c r="N197" s="40"/>
      <c r="O197" s="245"/>
      <c r="P197" s="243"/>
      <c r="Q197" s="243"/>
      <c r="R197" s="243"/>
      <c r="S197" s="243"/>
      <c r="T197" s="245"/>
      <c r="U197" s="245"/>
      <c r="V197" s="243"/>
      <c r="W197" s="245"/>
      <c r="X197" s="245"/>
    </row>
    <row r="198" spans="1:24" ht="12.75">
      <c r="A198" s="100"/>
      <c r="B198" s="25"/>
      <c r="C198" s="25"/>
      <c r="D198" s="26"/>
      <c r="E198" s="226"/>
      <c r="F198" s="174"/>
      <c r="G198" s="26"/>
      <c r="H198" s="226"/>
      <c r="I198" s="179"/>
      <c r="J198" s="26"/>
      <c r="K198" s="226"/>
      <c r="L198" s="226"/>
      <c r="M198" s="26"/>
      <c r="N198" s="26"/>
      <c r="O198" s="148"/>
      <c r="P198" s="154"/>
      <c r="Q198" s="154"/>
      <c r="R198" s="154"/>
      <c r="S198" s="154"/>
      <c r="T198" s="148"/>
      <c r="U198" s="148"/>
      <c r="V198" s="154"/>
      <c r="W198" s="148"/>
      <c r="X198" s="148"/>
    </row>
    <row r="199" spans="1:18" ht="24.75" customHeight="1">
      <c r="A199" s="508" t="s">
        <v>223</v>
      </c>
      <c r="B199" s="508"/>
      <c r="C199" s="508"/>
      <c r="D199" s="508"/>
      <c r="E199" s="508"/>
      <c r="F199" s="508"/>
      <c r="G199" s="508"/>
      <c r="H199" s="508"/>
      <c r="I199" s="508"/>
      <c r="J199" s="508"/>
      <c r="K199" s="508"/>
      <c r="L199" s="508"/>
      <c r="M199" s="508"/>
      <c r="N199" s="350"/>
      <c r="O199" s="195"/>
      <c r="P199" s="195"/>
      <c r="Q199" s="195"/>
      <c r="R199" s="195"/>
    </row>
    <row r="200" spans="1:14" ht="12.75">
      <c r="A200" s="216"/>
      <c r="B200" s="216"/>
      <c r="C200" s="216"/>
      <c r="D200" s="216"/>
      <c r="E200" s="216"/>
      <c r="F200" s="216"/>
      <c r="G200" s="216"/>
      <c r="H200" s="216"/>
      <c r="I200" s="216"/>
      <c r="J200" s="216"/>
      <c r="K200" s="216"/>
      <c r="L200" s="216"/>
      <c r="M200" s="217" t="s">
        <v>100</v>
      </c>
      <c r="N200" s="363"/>
    </row>
    <row r="201" spans="1:14" ht="13.5" customHeight="1">
      <c r="A201" s="457"/>
      <c r="B201" s="509" t="s">
        <v>108</v>
      </c>
      <c r="C201" s="509"/>
      <c r="D201" s="509"/>
      <c r="E201" s="436" t="s">
        <v>112</v>
      </c>
      <c r="F201" s="436"/>
      <c r="G201" s="437"/>
      <c r="H201" s="437"/>
      <c r="I201" s="437"/>
      <c r="J201" s="437"/>
      <c r="K201" s="437"/>
      <c r="L201" s="437"/>
      <c r="M201" s="438"/>
      <c r="N201" s="357"/>
    </row>
    <row r="202" spans="1:14" ht="36.75" customHeight="1">
      <c r="A202" s="458"/>
      <c r="B202" s="509"/>
      <c r="C202" s="509"/>
      <c r="D202" s="509"/>
      <c r="E202" s="436" t="s">
        <v>110</v>
      </c>
      <c r="F202" s="436"/>
      <c r="G202" s="436"/>
      <c r="H202" s="436" t="s">
        <v>111</v>
      </c>
      <c r="I202" s="436"/>
      <c r="J202" s="436"/>
      <c r="K202" s="436" t="s">
        <v>113</v>
      </c>
      <c r="L202" s="436"/>
      <c r="M202" s="439"/>
      <c r="N202" s="358"/>
    </row>
    <row r="203" spans="1:14" ht="41.25" customHeight="1">
      <c r="A203" s="459"/>
      <c r="B203" s="288" t="s">
        <v>183</v>
      </c>
      <c r="C203" s="288" t="s">
        <v>109</v>
      </c>
      <c r="D203" s="288" t="s">
        <v>184</v>
      </c>
      <c r="E203" s="266" t="s">
        <v>183</v>
      </c>
      <c r="F203" s="266" t="s">
        <v>109</v>
      </c>
      <c r="G203" s="266" t="s">
        <v>184</v>
      </c>
      <c r="H203" s="266" t="s">
        <v>183</v>
      </c>
      <c r="I203" s="266" t="s">
        <v>109</v>
      </c>
      <c r="J203" s="266" t="s">
        <v>184</v>
      </c>
      <c r="K203" s="266" t="s">
        <v>183</v>
      </c>
      <c r="L203" s="266" t="s">
        <v>109</v>
      </c>
      <c r="M203" s="267" t="s">
        <v>184</v>
      </c>
      <c r="N203" s="358"/>
    </row>
    <row r="204" spans="1:25" ht="12.75">
      <c r="A204" s="36" t="s">
        <v>131</v>
      </c>
      <c r="B204" s="107">
        <f>E204+H204+K204</f>
        <v>4095121</v>
      </c>
      <c r="C204" s="107">
        <f>F204+I204+L204</f>
        <v>3785680</v>
      </c>
      <c r="D204" s="263">
        <f>B204/C204%</f>
        <v>108.1739872361108</v>
      </c>
      <c r="E204" s="148">
        <v>337485</v>
      </c>
      <c r="F204" s="148">
        <v>269995</v>
      </c>
      <c r="G204" s="263">
        <f>E204/F204%</f>
        <v>124.99675919924444</v>
      </c>
      <c r="H204" s="331">
        <v>2076825</v>
      </c>
      <c r="I204" s="331">
        <v>1894057</v>
      </c>
      <c r="J204" s="263">
        <f>H204/I204%</f>
        <v>109.6495512014686</v>
      </c>
      <c r="K204" s="77">
        <v>1680811</v>
      </c>
      <c r="L204" s="148">
        <v>1621628</v>
      </c>
      <c r="M204" s="263">
        <f>K204/L204%</f>
        <v>103.64960397822435</v>
      </c>
      <c r="N204" s="40"/>
      <c r="O204" s="245"/>
      <c r="P204" s="243"/>
      <c r="Q204" s="245"/>
      <c r="R204" s="245"/>
      <c r="S204" s="243"/>
      <c r="T204" s="245"/>
      <c r="U204" s="245"/>
      <c r="V204" s="243"/>
      <c r="W204" s="245"/>
      <c r="X204" s="245"/>
      <c r="Y204" s="218"/>
    </row>
    <row r="205" spans="1:25" s="157" customFormat="1" ht="12.75">
      <c r="A205" s="158" t="s">
        <v>104</v>
      </c>
      <c r="B205" s="25">
        <f aca="true" t="shared" si="30" ref="B205:B221">E205+H205+K205</f>
        <v>354854</v>
      </c>
      <c r="C205" s="25">
        <f aca="true" t="shared" si="31" ref="C205:C221">F205+I205+L205</f>
        <v>331390</v>
      </c>
      <c r="D205" s="40">
        <f aca="true" t="shared" si="32" ref="D205:D224">B205/C205%</f>
        <v>107.08047919369926</v>
      </c>
      <c r="E205" s="148">
        <v>13610</v>
      </c>
      <c r="F205" s="148">
        <v>9011</v>
      </c>
      <c r="G205" s="40">
        <f aca="true" t="shared" si="33" ref="G205:G224">E205/F205%</f>
        <v>151.03762068582844</v>
      </c>
      <c r="H205" s="77">
        <v>233401</v>
      </c>
      <c r="I205" s="77">
        <v>219754</v>
      </c>
      <c r="J205" s="40">
        <f aca="true" t="shared" si="34" ref="J205:J224">H205/I205%</f>
        <v>106.21012586801605</v>
      </c>
      <c r="K205" s="77">
        <v>107843</v>
      </c>
      <c r="L205" s="77">
        <v>102625</v>
      </c>
      <c r="M205" s="40">
        <f aca="true" t="shared" si="35" ref="M205:M224">K205/L205%</f>
        <v>105.08453105968331</v>
      </c>
      <c r="N205" s="40"/>
      <c r="O205" s="245"/>
      <c r="P205" s="243"/>
      <c r="Q205" s="245"/>
      <c r="R205" s="245"/>
      <c r="S205" s="243"/>
      <c r="T205" s="245"/>
      <c r="U205" s="245"/>
      <c r="V205" s="243"/>
      <c r="W205" s="245"/>
      <c r="X205" s="245"/>
      <c r="Y205" s="219"/>
    </row>
    <row r="206" spans="1:25" ht="12.75">
      <c r="A206" s="38" t="s">
        <v>132</v>
      </c>
      <c r="B206" s="25">
        <f t="shared" si="30"/>
        <v>267997</v>
      </c>
      <c r="C206" s="25">
        <f t="shared" si="31"/>
        <v>245738</v>
      </c>
      <c r="D206" s="40">
        <f t="shared" si="32"/>
        <v>109.05802114447094</v>
      </c>
      <c r="E206" s="148">
        <v>71759</v>
      </c>
      <c r="F206" s="148">
        <v>60247</v>
      </c>
      <c r="G206" s="40">
        <f t="shared" si="33"/>
        <v>119.10800537786113</v>
      </c>
      <c r="H206" s="77">
        <v>75175</v>
      </c>
      <c r="I206" s="77">
        <v>67860</v>
      </c>
      <c r="J206" s="40">
        <f t="shared" si="34"/>
        <v>110.77954612437371</v>
      </c>
      <c r="K206" s="77">
        <v>121063</v>
      </c>
      <c r="L206" s="77">
        <v>117631</v>
      </c>
      <c r="M206" s="40">
        <f t="shared" si="35"/>
        <v>102.91759825216143</v>
      </c>
      <c r="N206" s="40"/>
      <c r="O206" s="245"/>
      <c r="P206" s="243"/>
      <c r="Q206" s="245"/>
      <c r="R206" s="245"/>
      <c r="S206" s="243"/>
      <c r="T206" s="245"/>
      <c r="U206" s="245"/>
      <c r="V206" s="243"/>
      <c r="W206" s="245"/>
      <c r="X206" s="245"/>
      <c r="Y206" s="218"/>
    </row>
    <row r="207" spans="1:25" ht="12.75">
      <c r="A207" s="38" t="s">
        <v>133</v>
      </c>
      <c r="B207" s="25">
        <f t="shared" si="30"/>
        <v>305956</v>
      </c>
      <c r="C207" s="25">
        <f t="shared" si="31"/>
        <v>255656</v>
      </c>
      <c r="D207" s="40">
        <f t="shared" si="32"/>
        <v>119.67487561410645</v>
      </c>
      <c r="E207" s="148">
        <v>29306</v>
      </c>
      <c r="F207" s="148">
        <v>22189</v>
      </c>
      <c r="G207" s="40">
        <f t="shared" si="33"/>
        <v>132.07445130470055</v>
      </c>
      <c r="H207" s="77">
        <v>215681</v>
      </c>
      <c r="I207" s="77">
        <v>180080</v>
      </c>
      <c r="J207" s="40">
        <f t="shared" si="34"/>
        <v>119.76954686805864</v>
      </c>
      <c r="K207" s="77">
        <v>60969</v>
      </c>
      <c r="L207" s="77">
        <v>53387</v>
      </c>
      <c r="M207" s="40">
        <f t="shared" si="35"/>
        <v>114.20195927847604</v>
      </c>
      <c r="N207" s="40"/>
      <c r="O207" s="245"/>
      <c r="P207" s="243"/>
      <c r="Q207" s="245"/>
      <c r="R207" s="245"/>
      <c r="S207" s="243"/>
      <c r="T207" s="245"/>
      <c r="U207" s="245"/>
      <c r="V207" s="243"/>
      <c r="W207" s="245"/>
      <c r="X207" s="245"/>
      <c r="Y207" s="218"/>
    </row>
    <row r="208" spans="1:25" s="157" customFormat="1" ht="12.75">
      <c r="A208" s="38" t="s">
        <v>134</v>
      </c>
      <c r="B208" s="25">
        <f t="shared" si="30"/>
        <v>246596</v>
      </c>
      <c r="C208" s="25">
        <f t="shared" si="31"/>
        <v>242418</v>
      </c>
      <c r="D208" s="40">
        <f t="shared" si="32"/>
        <v>101.72346937933652</v>
      </c>
      <c r="E208" s="148">
        <v>17611</v>
      </c>
      <c r="F208" s="148">
        <v>13154</v>
      </c>
      <c r="G208" s="40">
        <f t="shared" si="33"/>
        <v>133.88322943591305</v>
      </c>
      <c r="H208" s="77">
        <v>123526</v>
      </c>
      <c r="I208" s="77">
        <v>122938</v>
      </c>
      <c r="J208" s="40">
        <f t="shared" si="34"/>
        <v>100.4782898696904</v>
      </c>
      <c r="K208" s="77">
        <v>105459</v>
      </c>
      <c r="L208" s="77">
        <v>106326</v>
      </c>
      <c r="M208" s="40">
        <f t="shared" si="35"/>
        <v>99.18458326279556</v>
      </c>
      <c r="N208" s="40"/>
      <c r="O208" s="245"/>
      <c r="P208" s="243"/>
      <c r="Q208" s="245"/>
      <c r="R208" s="245"/>
      <c r="S208" s="243"/>
      <c r="T208" s="245"/>
      <c r="U208" s="245"/>
      <c r="V208" s="243"/>
      <c r="W208" s="245"/>
      <c r="X208" s="245"/>
      <c r="Y208" s="219"/>
    </row>
    <row r="209" spans="1:25" ht="12.75">
      <c r="A209" s="38" t="s">
        <v>135</v>
      </c>
      <c r="B209" s="25">
        <f t="shared" si="30"/>
        <v>118590</v>
      </c>
      <c r="C209" s="25">
        <f t="shared" si="31"/>
        <v>112319</v>
      </c>
      <c r="D209" s="40">
        <f t="shared" si="32"/>
        <v>105.5832049786768</v>
      </c>
      <c r="E209" s="148">
        <v>2226</v>
      </c>
      <c r="F209" s="148">
        <v>2031</v>
      </c>
      <c r="G209" s="40">
        <f t="shared" si="33"/>
        <v>109.60118168389957</v>
      </c>
      <c r="H209" s="77">
        <v>69798</v>
      </c>
      <c r="I209" s="77">
        <v>65175</v>
      </c>
      <c r="J209" s="40">
        <f t="shared" si="34"/>
        <v>107.09321058688147</v>
      </c>
      <c r="K209" s="77">
        <v>46566</v>
      </c>
      <c r="L209" s="77">
        <v>45113</v>
      </c>
      <c r="M209" s="40">
        <f t="shared" si="35"/>
        <v>103.22080109946135</v>
      </c>
      <c r="N209" s="40"/>
      <c r="O209" s="245"/>
      <c r="P209" s="243"/>
      <c r="Q209" s="245"/>
      <c r="R209" s="245"/>
      <c r="S209" s="243"/>
      <c r="T209" s="245"/>
      <c r="U209" s="245"/>
      <c r="V209" s="243"/>
      <c r="W209" s="245"/>
      <c r="X209" s="245"/>
      <c r="Y209" s="218"/>
    </row>
    <row r="210" spans="1:25" ht="12.75">
      <c r="A210" s="38" t="s">
        <v>136</v>
      </c>
      <c r="B210" s="25">
        <f t="shared" si="30"/>
        <v>295140</v>
      </c>
      <c r="C210" s="25">
        <f t="shared" si="31"/>
        <v>276573</v>
      </c>
      <c r="D210" s="40">
        <f t="shared" si="32"/>
        <v>106.71323664999838</v>
      </c>
      <c r="E210" s="148">
        <v>16396</v>
      </c>
      <c r="F210" s="148">
        <v>11290</v>
      </c>
      <c r="G210" s="40">
        <f t="shared" si="33"/>
        <v>145.22586359610273</v>
      </c>
      <c r="H210" s="77">
        <v>210837</v>
      </c>
      <c r="I210" s="77">
        <v>198745</v>
      </c>
      <c r="J210" s="40">
        <f t="shared" si="34"/>
        <v>106.08417821831995</v>
      </c>
      <c r="K210" s="77">
        <v>67907</v>
      </c>
      <c r="L210" s="77">
        <v>66538</v>
      </c>
      <c r="M210" s="40">
        <f t="shared" si="35"/>
        <v>102.05747091887342</v>
      </c>
      <c r="N210" s="40"/>
      <c r="O210" s="245"/>
      <c r="P210" s="243"/>
      <c r="Q210" s="245"/>
      <c r="R210" s="245"/>
      <c r="S210" s="243"/>
      <c r="T210" s="245"/>
      <c r="U210" s="245"/>
      <c r="V210" s="243"/>
      <c r="W210" s="245"/>
      <c r="X210" s="245"/>
      <c r="Y210" s="218"/>
    </row>
    <row r="211" spans="1:25" ht="12.75">
      <c r="A211" s="38" t="s">
        <v>137</v>
      </c>
      <c r="B211" s="25">
        <f t="shared" si="30"/>
        <v>184508</v>
      </c>
      <c r="C211" s="25">
        <f t="shared" si="31"/>
        <v>168467</v>
      </c>
      <c r="D211" s="40">
        <f t="shared" si="32"/>
        <v>109.52174609864245</v>
      </c>
      <c r="E211" s="148">
        <v>2608</v>
      </c>
      <c r="F211" s="148">
        <v>2201</v>
      </c>
      <c r="G211" s="40">
        <f t="shared" si="33"/>
        <v>118.49159472966832</v>
      </c>
      <c r="H211" s="77">
        <v>94287</v>
      </c>
      <c r="I211" s="77">
        <v>88866</v>
      </c>
      <c r="J211" s="40">
        <f t="shared" si="34"/>
        <v>106.10019580041862</v>
      </c>
      <c r="K211" s="77">
        <v>87613</v>
      </c>
      <c r="L211" s="77">
        <v>77400</v>
      </c>
      <c r="M211" s="40">
        <f t="shared" si="35"/>
        <v>113.19509043927648</v>
      </c>
      <c r="N211" s="40"/>
      <c r="O211" s="245"/>
      <c r="P211" s="243"/>
      <c r="Q211" s="245"/>
      <c r="R211" s="245"/>
      <c r="S211" s="243"/>
      <c r="T211" s="245"/>
      <c r="U211" s="245"/>
      <c r="V211" s="243"/>
      <c r="W211" s="245"/>
      <c r="X211" s="245"/>
      <c r="Y211" s="218"/>
    </row>
    <row r="212" spans="1:25" s="157" customFormat="1" ht="12.75">
      <c r="A212" s="38" t="s">
        <v>105</v>
      </c>
      <c r="B212" s="25">
        <f t="shared" si="30"/>
        <v>203521</v>
      </c>
      <c r="C212" s="25">
        <f t="shared" si="31"/>
        <v>184960</v>
      </c>
      <c r="D212" s="40">
        <f t="shared" si="32"/>
        <v>110.03514273356402</v>
      </c>
      <c r="E212" s="148">
        <v>19217</v>
      </c>
      <c r="F212" s="148">
        <v>13566</v>
      </c>
      <c r="G212" s="40">
        <f t="shared" si="33"/>
        <v>141.65560961226598</v>
      </c>
      <c r="H212" s="77">
        <v>110628</v>
      </c>
      <c r="I212" s="77">
        <v>100514</v>
      </c>
      <c r="J212" s="40">
        <f t="shared" si="34"/>
        <v>110.06227988140955</v>
      </c>
      <c r="K212" s="77">
        <v>73676</v>
      </c>
      <c r="L212" s="77">
        <v>70880</v>
      </c>
      <c r="M212" s="40">
        <f t="shared" si="35"/>
        <v>103.94469525959369</v>
      </c>
      <c r="N212" s="40"/>
      <c r="O212" s="245"/>
      <c r="P212" s="243"/>
      <c r="Q212" s="245"/>
      <c r="R212" s="245"/>
      <c r="S212" s="243"/>
      <c r="T212" s="245"/>
      <c r="U212" s="245"/>
      <c r="V212" s="243"/>
      <c r="W212" s="245"/>
      <c r="X212" s="245"/>
      <c r="Y212" s="219"/>
    </row>
    <row r="213" spans="1:25" s="99" customFormat="1" ht="12.75">
      <c r="A213" s="38" t="s">
        <v>138</v>
      </c>
      <c r="B213" s="25">
        <f t="shared" si="30"/>
        <v>343088</v>
      </c>
      <c r="C213" s="332">
        <f t="shared" si="31"/>
        <v>309474</v>
      </c>
      <c r="D213" s="333">
        <f t="shared" si="32"/>
        <v>110.86165558334466</v>
      </c>
      <c r="E213" s="148">
        <v>29032</v>
      </c>
      <c r="F213" s="148">
        <v>23364</v>
      </c>
      <c r="G213" s="40">
        <f t="shared" si="33"/>
        <v>124.25954459852765</v>
      </c>
      <c r="H213" s="77">
        <v>203565</v>
      </c>
      <c r="I213" s="77">
        <v>185052</v>
      </c>
      <c r="J213" s="40">
        <f t="shared" si="34"/>
        <v>110.00421503145063</v>
      </c>
      <c r="K213" s="77">
        <v>110491</v>
      </c>
      <c r="L213" s="77">
        <v>101058</v>
      </c>
      <c r="M213" s="40">
        <f t="shared" si="35"/>
        <v>109.33424370163668</v>
      </c>
      <c r="N213" s="40"/>
      <c r="O213" s="245"/>
      <c r="P213" s="243"/>
      <c r="Q213" s="245"/>
      <c r="R213" s="245"/>
      <c r="S213" s="243"/>
      <c r="T213" s="245"/>
      <c r="U213" s="245"/>
      <c r="V213" s="243"/>
      <c r="W213" s="245"/>
      <c r="X213" s="245"/>
      <c r="Y213" s="227"/>
    </row>
    <row r="214" spans="1:25" ht="12.75">
      <c r="A214" s="38" t="s">
        <v>139</v>
      </c>
      <c r="B214" s="25">
        <f t="shared" si="30"/>
        <v>162942</v>
      </c>
      <c r="C214" s="332">
        <f t="shared" si="31"/>
        <v>154354</v>
      </c>
      <c r="D214" s="333">
        <f t="shared" si="32"/>
        <v>105.56383378467679</v>
      </c>
      <c r="E214" s="148">
        <v>31950</v>
      </c>
      <c r="F214" s="148">
        <v>28256</v>
      </c>
      <c r="G214" s="40">
        <f t="shared" si="33"/>
        <v>113.07332955832389</v>
      </c>
      <c r="H214" s="77">
        <v>60562</v>
      </c>
      <c r="I214" s="77">
        <v>56195</v>
      </c>
      <c r="J214" s="40">
        <f t="shared" si="34"/>
        <v>107.77115401726131</v>
      </c>
      <c r="K214" s="77">
        <v>70430</v>
      </c>
      <c r="L214" s="77">
        <v>69903</v>
      </c>
      <c r="M214" s="40">
        <f t="shared" si="35"/>
        <v>100.75390183540048</v>
      </c>
      <c r="N214" s="40"/>
      <c r="O214" s="245"/>
      <c r="P214" s="243"/>
      <c r="Q214" s="245"/>
      <c r="R214" s="245"/>
      <c r="S214" s="243"/>
      <c r="T214" s="245"/>
      <c r="U214" s="245"/>
      <c r="V214" s="243"/>
      <c r="W214" s="245"/>
      <c r="X214" s="245"/>
      <c r="Y214" s="218"/>
    </row>
    <row r="215" spans="1:25" ht="12.75">
      <c r="A215" s="38" t="s">
        <v>140</v>
      </c>
      <c r="B215" s="25">
        <f t="shared" si="30"/>
        <v>221716</v>
      </c>
      <c r="C215" s="25">
        <f t="shared" si="31"/>
        <v>204999</v>
      </c>
      <c r="D215" s="40">
        <f t="shared" si="32"/>
        <v>108.15467392523867</v>
      </c>
      <c r="E215" s="148">
        <v>6241</v>
      </c>
      <c r="F215" s="148">
        <v>4749</v>
      </c>
      <c r="G215" s="40">
        <f t="shared" si="33"/>
        <v>131.4171404506212</v>
      </c>
      <c r="H215" s="77">
        <v>108269</v>
      </c>
      <c r="I215" s="77">
        <v>98632</v>
      </c>
      <c r="J215" s="40">
        <f t="shared" si="34"/>
        <v>109.77066266526076</v>
      </c>
      <c r="K215" s="77">
        <v>107206</v>
      </c>
      <c r="L215" s="77">
        <v>101618</v>
      </c>
      <c r="M215" s="40">
        <f t="shared" si="35"/>
        <v>105.4990257631522</v>
      </c>
      <c r="N215" s="40"/>
      <c r="O215" s="245"/>
      <c r="P215" s="243"/>
      <c r="Q215" s="245"/>
      <c r="R215" s="245"/>
      <c r="S215" s="243"/>
      <c r="T215" s="245"/>
      <c r="U215" s="245"/>
      <c r="V215" s="243"/>
      <c r="W215" s="245"/>
      <c r="X215" s="245"/>
      <c r="Y215" s="218"/>
    </row>
    <row r="216" spans="1:25" ht="12.75">
      <c r="A216" s="38" t="s">
        <v>141</v>
      </c>
      <c r="B216" s="25">
        <f t="shared" si="30"/>
        <v>122582</v>
      </c>
      <c r="C216" s="25">
        <f t="shared" si="31"/>
        <v>112673</v>
      </c>
      <c r="D216" s="40">
        <f t="shared" si="32"/>
        <v>108.79447605016286</v>
      </c>
      <c r="E216" s="148">
        <v>1319</v>
      </c>
      <c r="F216" s="148">
        <v>1476</v>
      </c>
      <c r="G216" s="40">
        <f t="shared" si="33"/>
        <v>89.36314363143632</v>
      </c>
      <c r="H216" s="77">
        <v>60498</v>
      </c>
      <c r="I216" s="77">
        <v>54242</v>
      </c>
      <c r="J216" s="40">
        <f t="shared" si="34"/>
        <v>111.53349802735889</v>
      </c>
      <c r="K216" s="77">
        <v>60765</v>
      </c>
      <c r="L216" s="77">
        <v>56955</v>
      </c>
      <c r="M216" s="40">
        <f t="shared" si="35"/>
        <v>106.68949170397683</v>
      </c>
      <c r="N216" s="40"/>
      <c r="O216" s="245"/>
      <c r="P216" s="243"/>
      <c r="Q216" s="245"/>
      <c r="R216" s="245"/>
      <c r="S216" s="243"/>
      <c r="T216" s="245"/>
      <c r="U216" s="245"/>
      <c r="V216" s="243"/>
      <c r="W216" s="245"/>
      <c r="X216" s="245"/>
      <c r="Y216" s="218"/>
    </row>
    <row r="217" spans="1:25" ht="12.75">
      <c r="A217" s="38" t="s">
        <v>142</v>
      </c>
      <c r="B217" s="25">
        <f t="shared" si="30"/>
        <v>249616</v>
      </c>
      <c r="C217" s="25">
        <f t="shared" si="31"/>
        <v>236865</v>
      </c>
      <c r="D217" s="40">
        <f t="shared" si="32"/>
        <v>105.3832351761552</v>
      </c>
      <c r="E217" s="148">
        <v>26056</v>
      </c>
      <c r="F217" s="148">
        <v>23653</v>
      </c>
      <c r="G217" s="40">
        <f t="shared" si="33"/>
        <v>110.15938781549909</v>
      </c>
      <c r="H217" s="77">
        <v>134673</v>
      </c>
      <c r="I217" s="77">
        <v>125532</v>
      </c>
      <c r="J217" s="40">
        <f t="shared" si="34"/>
        <v>107.28180862250264</v>
      </c>
      <c r="K217" s="77">
        <v>88887</v>
      </c>
      <c r="L217" s="77">
        <v>87680</v>
      </c>
      <c r="M217" s="40">
        <f t="shared" si="35"/>
        <v>101.37659671532847</v>
      </c>
      <c r="N217" s="40"/>
      <c r="O217" s="245"/>
      <c r="P217" s="243"/>
      <c r="Q217" s="245"/>
      <c r="R217" s="245"/>
      <c r="S217" s="243"/>
      <c r="T217" s="245"/>
      <c r="U217" s="245"/>
      <c r="V217" s="243"/>
      <c r="W217" s="245"/>
      <c r="X217" s="245"/>
      <c r="Y217" s="218"/>
    </row>
    <row r="218" spans="1:25" ht="12.75">
      <c r="A218" s="38" t="s">
        <v>143</v>
      </c>
      <c r="B218" s="25">
        <f t="shared" si="30"/>
        <v>153887</v>
      </c>
      <c r="C218" s="25">
        <f t="shared" si="31"/>
        <v>147503</v>
      </c>
      <c r="D218" s="40">
        <f t="shared" si="32"/>
        <v>104.32804756513427</v>
      </c>
      <c r="E218" s="77">
        <v>22291</v>
      </c>
      <c r="F218" s="77">
        <v>18306</v>
      </c>
      <c r="G218" s="40">
        <f t="shared" si="33"/>
        <v>121.76881896645908</v>
      </c>
      <c r="H218" s="77">
        <v>37132</v>
      </c>
      <c r="I218" s="77">
        <v>34711</v>
      </c>
      <c r="J218" s="40">
        <f t="shared" si="34"/>
        <v>106.97473423410446</v>
      </c>
      <c r="K218" s="77">
        <v>94464</v>
      </c>
      <c r="L218" s="77">
        <v>94486</v>
      </c>
      <c r="M218" s="40">
        <f t="shared" si="35"/>
        <v>99.97671612725695</v>
      </c>
      <c r="N218" s="40"/>
      <c r="O218" s="245"/>
      <c r="P218" s="243"/>
      <c r="Q218" s="245"/>
      <c r="R218" s="245"/>
      <c r="S218" s="243"/>
      <c r="T218" s="245"/>
      <c r="U218" s="245"/>
      <c r="V218" s="243"/>
      <c r="W218" s="245"/>
      <c r="X218" s="245"/>
      <c r="Y218" s="218"/>
    </row>
    <row r="219" spans="1:25" ht="12.75">
      <c r="A219" s="38" t="s">
        <v>144</v>
      </c>
      <c r="B219" s="25">
        <f t="shared" si="30"/>
        <v>456582</v>
      </c>
      <c r="C219" s="25">
        <f t="shared" si="31"/>
        <v>414941</v>
      </c>
      <c r="D219" s="40">
        <f t="shared" si="32"/>
        <v>110.03540262350552</v>
      </c>
      <c r="E219" s="77">
        <v>31369</v>
      </c>
      <c r="F219" s="77">
        <v>23921</v>
      </c>
      <c r="G219" s="40">
        <f t="shared" si="33"/>
        <v>131.13582208101667</v>
      </c>
      <c r="H219" s="77">
        <v>91013</v>
      </c>
      <c r="I219" s="77">
        <v>64173</v>
      </c>
      <c r="J219" s="40">
        <f t="shared" si="34"/>
        <v>141.8244433017001</v>
      </c>
      <c r="K219" s="77">
        <v>334200</v>
      </c>
      <c r="L219" s="77">
        <v>326847</v>
      </c>
      <c r="M219" s="40">
        <f t="shared" si="35"/>
        <v>102.24967645412075</v>
      </c>
      <c r="N219" s="40"/>
      <c r="O219" s="245"/>
      <c r="P219" s="243"/>
      <c r="Q219" s="245"/>
      <c r="R219" s="245"/>
      <c r="S219" s="243"/>
      <c r="T219" s="245"/>
      <c r="U219" s="245"/>
      <c r="V219" s="243"/>
      <c r="W219" s="245"/>
      <c r="X219" s="245"/>
      <c r="Y219" s="218"/>
    </row>
    <row r="220" spans="1:25" s="178" customFormat="1" ht="12.75">
      <c r="A220" s="152" t="s">
        <v>106</v>
      </c>
      <c r="B220" s="25">
        <f t="shared" si="30"/>
        <v>178316</v>
      </c>
      <c r="C220" s="25">
        <f t="shared" si="31"/>
        <v>165005</v>
      </c>
      <c r="D220" s="40">
        <f t="shared" si="32"/>
        <v>108.06702827187056</v>
      </c>
      <c r="E220" s="77">
        <v>4256</v>
      </c>
      <c r="F220" s="77">
        <v>3029</v>
      </c>
      <c r="G220" s="40">
        <f t="shared" si="33"/>
        <v>140.5084186200066</v>
      </c>
      <c r="H220" s="77">
        <v>128523</v>
      </c>
      <c r="I220" s="77">
        <v>118279</v>
      </c>
      <c r="J220" s="40">
        <f t="shared" si="34"/>
        <v>108.66087809332173</v>
      </c>
      <c r="K220" s="77">
        <v>45537</v>
      </c>
      <c r="L220" s="77">
        <v>43697</v>
      </c>
      <c r="M220" s="40">
        <f t="shared" si="35"/>
        <v>104.21081538778405</v>
      </c>
      <c r="N220" s="40"/>
      <c r="O220" s="245"/>
      <c r="P220" s="243"/>
      <c r="Q220" s="245"/>
      <c r="R220" s="245"/>
      <c r="S220" s="243"/>
      <c r="T220" s="245"/>
      <c r="U220" s="245"/>
      <c r="V220" s="243"/>
      <c r="W220" s="245"/>
      <c r="X220" s="245"/>
      <c r="Y220" s="227"/>
    </row>
    <row r="221" spans="1:25" s="157" customFormat="1" ht="12.75">
      <c r="A221" s="38" t="s">
        <v>145</v>
      </c>
      <c r="B221" s="25">
        <f t="shared" si="30"/>
        <v>216878</v>
      </c>
      <c r="C221" s="25">
        <f t="shared" si="31"/>
        <v>204948</v>
      </c>
      <c r="D221" s="40">
        <f t="shared" si="32"/>
        <v>105.82098873860687</v>
      </c>
      <c r="E221" s="77">
        <v>11695</v>
      </c>
      <c r="F221" s="77">
        <v>9072</v>
      </c>
      <c r="G221" s="40">
        <f t="shared" si="33"/>
        <v>128.913139329806</v>
      </c>
      <c r="H221" s="77">
        <v>117109</v>
      </c>
      <c r="I221" s="77">
        <v>110942</v>
      </c>
      <c r="J221" s="40">
        <f t="shared" si="34"/>
        <v>105.5587604333796</v>
      </c>
      <c r="K221" s="77">
        <v>88074</v>
      </c>
      <c r="L221" s="77">
        <v>84934</v>
      </c>
      <c r="M221" s="40">
        <f t="shared" si="35"/>
        <v>103.69698824969976</v>
      </c>
      <c r="N221" s="40"/>
      <c r="O221" s="245"/>
      <c r="P221" s="243"/>
      <c r="Q221" s="245"/>
      <c r="R221" s="245"/>
      <c r="S221" s="243"/>
      <c r="T221" s="245"/>
      <c r="U221" s="245"/>
      <c r="V221" s="243"/>
      <c r="W221" s="245"/>
      <c r="X221" s="245"/>
      <c r="Y221" s="219"/>
    </row>
    <row r="222" spans="1:25" ht="12.75">
      <c r="A222" s="38" t="s">
        <v>146</v>
      </c>
      <c r="B222" s="25">
        <f>E222+K222</f>
        <v>371</v>
      </c>
      <c r="C222" s="25">
        <f>F222+L222</f>
        <v>403</v>
      </c>
      <c r="D222" s="40">
        <f t="shared" si="32"/>
        <v>92.05955334987593</v>
      </c>
      <c r="E222" s="77">
        <v>36</v>
      </c>
      <c r="F222" s="77">
        <v>86</v>
      </c>
      <c r="G222" s="40">
        <f t="shared" si="33"/>
        <v>41.86046511627907</v>
      </c>
      <c r="H222" s="57" t="s">
        <v>86</v>
      </c>
      <c r="I222" s="57" t="s">
        <v>86</v>
      </c>
      <c r="J222" s="40" t="s">
        <v>86</v>
      </c>
      <c r="K222" s="77">
        <v>335</v>
      </c>
      <c r="L222" s="77">
        <v>317</v>
      </c>
      <c r="M222" s="40">
        <f t="shared" si="35"/>
        <v>105.6782334384858</v>
      </c>
      <c r="N222" s="40"/>
      <c r="O222" s="245"/>
      <c r="P222" s="243"/>
      <c r="Q222" s="245"/>
      <c r="R222" s="245"/>
      <c r="S222" s="243"/>
      <c r="T222" s="243"/>
      <c r="U222" s="245"/>
      <c r="V222" s="243"/>
      <c r="W222" s="245"/>
      <c r="X222" s="245"/>
      <c r="Y222" s="218"/>
    </row>
    <row r="223" spans="1:25" ht="12.75">
      <c r="A223" s="38" t="s">
        <v>147</v>
      </c>
      <c r="B223" s="25">
        <f>K223</f>
        <v>1401</v>
      </c>
      <c r="C223" s="25">
        <f>L223</f>
        <v>1177</v>
      </c>
      <c r="D223" s="40">
        <f t="shared" si="32"/>
        <v>119.03143585386576</v>
      </c>
      <c r="E223" s="57" t="s">
        <v>86</v>
      </c>
      <c r="F223" s="57" t="s">
        <v>86</v>
      </c>
      <c r="G223" s="40" t="s">
        <v>86</v>
      </c>
      <c r="H223" s="57" t="s">
        <v>86</v>
      </c>
      <c r="I223" s="57" t="s">
        <v>86</v>
      </c>
      <c r="J223" s="40" t="s">
        <v>86</v>
      </c>
      <c r="K223" s="77">
        <v>1401</v>
      </c>
      <c r="L223" s="77">
        <v>1177</v>
      </c>
      <c r="M223" s="40">
        <f t="shared" si="35"/>
        <v>119.03143585386576</v>
      </c>
      <c r="N223" s="40"/>
      <c r="O223" s="245"/>
      <c r="P223" s="243"/>
      <c r="Q223" s="243"/>
      <c r="R223" s="243"/>
      <c r="S223" s="243"/>
      <c r="T223" s="243"/>
      <c r="U223" s="245"/>
      <c r="V223" s="243"/>
      <c r="W223" s="245"/>
      <c r="X223" s="245"/>
      <c r="Y223" s="218"/>
    </row>
    <row r="224" spans="1:25" ht="12.75">
      <c r="A224" s="41" t="s">
        <v>148</v>
      </c>
      <c r="B224" s="78">
        <f>E224+H224+K224</f>
        <v>10580</v>
      </c>
      <c r="C224" s="78">
        <f>F224+I224+L224</f>
        <v>15817</v>
      </c>
      <c r="D224" s="42">
        <f t="shared" si="32"/>
        <v>66.89005500410951</v>
      </c>
      <c r="E224" s="147">
        <v>507</v>
      </c>
      <c r="F224" s="147">
        <v>394</v>
      </c>
      <c r="G224" s="42">
        <f t="shared" si="33"/>
        <v>128.6802030456853</v>
      </c>
      <c r="H224" s="147">
        <v>2148</v>
      </c>
      <c r="I224" s="147">
        <v>2367</v>
      </c>
      <c r="J224" s="42">
        <f t="shared" si="34"/>
        <v>90.74778200253485</v>
      </c>
      <c r="K224" s="147">
        <v>7925</v>
      </c>
      <c r="L224" s="147">
        <v>13056</v>
      </c>
      <c r="M224" s="42">
        <f t="shared" si="35"/>
        <v>60.7000612745098</v>
      </c>
      <c r="N224" s="40"/>
      <c r="O224" s="245"/>
      <c r="P224" s="243"/>
      <c r="Q224" s="245"/>
      <c r="R224" s="245"/>
      <c r="S224" s="243"/>
      <c r="T224" s="245"/>
      <c r="U224" s="245"/>
      <c r="V224" s="243"/>
      <c r="W224" s="245"/>
      <c r="X224" s="245"/>
      <c r="Y224" s="218"/>
    </row>
    <row r="225" spans="1:25" ht="12.75">
      <c r="A225" s="38"/>
      <c r="B225" s="25"/>
      <c r="C225" s="25"/>
      <c r="D225" s="40"/>
      <c r="E225" s="355"/>
      <c r="F225" s="355"/>
      <c r="G225" s="40"/>
      <c r="H225" s="77"/>
      <c r="I225" s="77"/>
      <c r="J225" s="40"/>
      <c r="K225" s="77"/>
      <c r="L225" s="77"/>
      <c r="M225" s="40"/>
      <c r="N225" s="40"/>
      <c r="O225" s="245"/>
      <c r="P225" s="243"/>
      <c r="Q225" s="245"/>
      <c r="R225" s="245"/>
      <c r="S225" s="243"/>
      <c r="T225" s="245"/>
      <c r="U225" s="245"/>
      <c r="V225" s="243"/>
      <c r="W225" s="245"/>
      <c r="X225" s="245"/>
      <c r="Y225" s="218"/>
    </row>
    <row r="226" spans="1:25" ht="12.75">
      <c r="A226" s="100"/>
      <c r="B226" s="96"/>
      <c r="C226" s="96"/>
      <c r="D226" s="103"/>
      <c r="E226" s="181"/>
      <c r="F226" s="153"/>
      <c r="G226" s="103"/>
      <c r="H226" s="149"/>
      <c r="I226" s="149"/>
      <c r="J226" s="108"/>
      <c r="K226" s="149"/>
      <c r="L226" s="149"/>
      <c r="M226" s="103"/>
      <c r="N226" s="103"/>
      <c r="O226" s="148"/>
      <c r="P226" s="154"/>
      <c r="Q226" s="148"/>
      <c r="R226" s="148"/>
      <c r="S226" s="154"/>
      <c r="T226" s="148"/>
      <c r="U226" s="148"/>
      <c r="V226" s="154"/>
      <c r="W226" s="148"/>
      <c r="X226" s="148"/>
      <c r="Y226" s="218"/>
    </row>
    <row r="227" spans="1:14" ht="26.25" customHeight="1">
      <c r="A227" s="510" t="s">
        <v>224</v>
      </c>
      <c r="B227" s="510"/>
      <c r="C227" s="510"/>
      <c r="D227" s="510"/>
      <c r="E227" s="510"/>
      <c r="F227" s="510"/>
      <c r="G227" s="510"/>
      <c r="H227" s="510"/>
      <c r="I227" s="510"/>
      <c r="J227" s="510"/>
      <c r="K227" s="510"/>
      <c r="L227" s="510"/>
      <c r="M227" s="510"/>
      <c r="N227" s="351"/>
    </row>
    <row r="228" spans="1:14" ht="12.75">
      <c r="A228" s="220"/>
      <c r="B228" s="220"/>
      <c r="C228" s="220"/>
      <c r="D228" s="220"/>
      <c r="E228" s="220"/>
      <c r="F228" s="220"/>
      <c r="G228" s="220"/>
      <c r="H228" s="220"/>
      <c r="I228" s="220"/>
      <c r="J228" s="220"/>
      <c r="K228" s="220"/>
      <c r="L228" s="220"/>
      <c r="M228" s="221" t="s">
        <v>100</v>
      </c>
      <c r="N228" s="364"/>
    </row>
    <row r="229" spans="1:14" ht="15" customHeight="1">
      <c r="A229" s="457"/>
      <c r="B229" s="436" t="s">
        <v>108</v>
      </c>
      <c r="C229" s="436"/>
      <c r="D229" s="436"/>
      <c r="E229" s="436" t="s">
        <v>112</v>
      </c>
      <c r="F229" s="436"/>
      <c r="G229" s="437"/>
      <c r="H229" s="437"/>
      <c r="I229" s="437"/>
      <c r="J229" s="437"/>
      <c r="K229" s="437"/>
      <c r="L229" s="437"/>
      <c r="M229" s="438"/>
      <c r="N229" s="357"/>
    </row>
    <row r="230" spans="1:14" ht="36" customHeight="1">
      <c r="A230" s="458"/>
      <c r="B230" s="436"/>
      <c r="C230" s="436"/>
      <c r="D230" s="436"/>
      <c r="E230" s="436" t="s">
        <v>110</v>
      </c>
      <c r="F230" s="436"/>
      <c r="G230" s="436"/>
      <c r="H230" s="436" t="s">
        <v>111</v>
      </c>
      <c r="I230" s="436"/>
      <c r="J230" s="436"/>
      <c r="K230" s="436" t="s">
        <v>113</v>
      </c>
      <c r="L230" s="436"/>
      <c r="M230" s="439"/>
      <c r="N230" s="358"/>
    </row>
    <row r="231" spans="1:19" ht="33.75" customHeight="1">
      <c r="A231" s="459"/>
      <c r="B231" s="266" t="s">
        <v>183</v>
      </c>
      <c r="C231" s="266" t="s">
        <v>109</v>
      </c>
      <c r="D231" s="266" t="s">
        <v>184</v>
      </c>
      <c r="E231" s="266" t="s">
        <v>183</v>
      </c>
      <c r="F231" s="266" t="s">
        <v>109</v>
      </c>
      <c r="G231" s="266" t="s">
        <v>184</v>
      </c>
      <c r="H231" s="266" t="s">
        <v>183</v>
      </c>
      <c r="I231" s="266" t="s">
        <v>109</v>
      </c>
      <c r="J231" s="266" t="s">
        <v>184</v>
      </c>
      <c r="K231" s="266" t="s">
        <v>183</v>
      </c>
      <c r="L231" s="266" t="s">
        <v>109</v>
      </c>
      <c r="M231" s="267" t="s">
        <v>184</v>
      </c>
      <c r="N231" s="358"/>
      <c r="O231" s="195"/>
      <c r="P231" s="195"/>
      <c r="Q231" s="195"/>
      <c r="R231" s="195"/>
      <c r="S231" s="195"/>
    </row>
    <row r="232" spans="1:25" ht="12.75">
      <c r="A232" s="36" t="s">
        <v>131</v>
      </c>
      <c r="B232" s="107">
        <f>E232+H232+K232</f>
        <v>278588</v>
      </c>
      <c r="C232" s="107">
        <f>F232+I232+L232</f>
        <v>265298</v>
      </c>
      <c r="D232" s="263">
        <f>B232/C232%</f>
        <v>105.00946105888472</v>
      </c>
      <c r="E232" s="315">
        <v>19371</v>
      </c>
      <c r="F232" s="315">
        <v>17185</v>
      </c>
      <c r="G232" s="263">
        <f>E232/F232%</f>
        <v>112.72039569391912</v>
      </c>
      <c r="H232" s="315">
        <v>129080</v>
      </c>
      <c r="I232" s="315">
        <v>114893</v>
      </c>
      <c r="J232" s="263">
        <f>H232/I232%</f>
        <v>112.34801075783554</v>
      </c>
      <c r="K232" s="315">
        <v>130137</v>
      </c>
      <c r="L232" s="315">
        <v>133220</v>
      </c>
      <c r="M232" s="263">
        <f>K232/L232%</f>
        <v>97.68578291547816</v>
      </c>
      <c r="N232" s="40"/>
      <c r="O232" s="245"/>
      <c r="P232" s="243"/>
      <c r="Q232" s="245"/>
      <c r="R232" s="245"/>
      <c r="S232" s="243"/>
      <c r="T232" s="245"/>
      <c r="U232" s="245"/>
      <c r="V232" s="243"/>
      <c r="W232" s="245"/>
      <c r="X232" s="245"/>
      <c r="Y232" s="218"/>
    </row>
    <row r="233" spans="1:25" s="157" customFormat="1" ht="12.75">
      <c r="A233" s="152" t="s">
        <v>104</v>
      </c>
      <c r="B233" s="77">
        <f aca="true" t="shared" si="36" ref="B233:B249">E233+H233+K233</f>
        <v>485</v>
      </c>
      <c r="C233" s="77">
        <f aca="true" t="shared" si="37" ref="C233:C249">F233+I233+L233</f>
        <v>454</v>
      </c>
      <c r="D233" s="40">
        <f aca="true" t="shared" si="38" ref="D233:D249">B233/C233%</f>
        <v>106.82819383259911</v>
      </c>
      <c r="E233" s="315">
        <v>140</v>
      </c>
      <c r="F233" s="315">
        <v>116</v>
      </c>
      <c r="G233" s="40">
        <f aca="true" t="shared" si="39" ref="G233:G249">E233/F233%</f>
        <v>120.68965517241381</v>
      </c>
      <c r="H233" s="315">
        <v>315</v>
      </c>
      <c r="I233" s="315">
        <v>309</v>
      </c>
      <c r="J233" s="40">
        <f aca="true" t="shared" si="40" ref="J233:J249">H233/I233%</f>
        <v>101.94174757281554</v>
      </c>
      <c r="K233" s="315">
        <v>30</v>
      </c>
      <c r="L233" s="315">
        <v>29</v>
      </c>
      <c r="M233" s="40">
        <f aca="true" t="shared" si="41" ref="M233:M249">K233/L233%</f>
        <v>103.44827586206897</v>
      </c>
      <c r="N233" s="40"/>
      <c r="O233" s="245"/>
      <c r="P233" s="243"/>
      <c r="Q233" s="245"/>
      <c r="R233" s="245"/>
      <c r="S233" s="243"/>
      <c r="T233" s="245"/>
      <c r="U233" s="245"/>
      <c r="V233" s="243"/>
      <c r="W233" s="245"/>
      <c r="X233" s="245"/>
      <c r="Y233" s="219"/>
    </row>
    <row r="234" spans="1:25" ht="12.75">
      <c r="A234" s="38" t="s">
        <v>132</v>
      </c>
      <c r="B234" s="77">
        <f t="shared" si="36"/>
        <v>160</v>
      </c>
      <c r="C234" s="77">
        <f>F234+L234</f>
        <v>102</v>
      </c>
      <c r="D234" s="40">
        <f t="shared" si="38"/>
        <v>156.86274509803923</v>
      </c>
      <c r="E234" s="315">
        <v>71</v>
      </c>
      <c r="F234" s="315">
        <v>34</v>
      </c>
      <c r="G234" s="40" t="s">
        <v>196</v>
      </c>
      <c r="H234" s="338">
        <v>16</v>
      </c>
      <c r="I234" s="338" t="s">
        <v>86</v>
      </c>
      <c r="J234" s="40" t="s">
        <v>86</v>
      </c>
      <c r="K234" s="315">
        <v>73</v>
      </c>
      <c r="L234" s="315">
        <v>68</v>
      </c>
      <c r="M234" s="40">
        <f t="shared" si="41"/>
        <v>107.35294117647058</v>
      </c>
      <c r="N234" s="40"/>
      <c r="O234" s="245"/>
      <c r="P234" s="243"/>
      <c r="Q234" s="245"/>
      <c r="R234" s="245"/>
      <c r="S234" s="243"/>
      <c r="T234" s="243"/>
      <c r="U234" s="243"/>
      <c r="V234" s="243"/>
      <c r="W234" s="245"/>
      <c r="X234" s="245"/>
      <c r="Y234" s="218"/>
    </row>
    <row r="235" spans="1:25" ht="12.75">
      <c r="A235" s="38" t="s">
        <v>133</v>
      </c>
      <c r="B235" s="77">
        <f t="shared" si="36"/>
        <v>23038</v>
      </c>
      <c r="C235" s="77">
        <f t="shared" si="37"/>
        <v>21578</v>
      </c>
      <c r="D235" s="40">
        <f t="shared" si="38"/>
        <v>106.76615070905552</v>
      </c>
      <c r="E235" s="315">
        <v>400</v>
      </c>
      <c r="F235" s="315">
        <v>78</v>
      </c>
      <c r="G235" s="40" t="s">
        <v>241</v>
      </c>
      <c r="H235" s="315">
        <v>13293</v>
      </c>
      <c r="I235" s="315">
        <v>12101</v>
      </c>
      <c r="J235" s="40">
        <f t="shared" si="40"/>
        <v>109.85042558466242</v>
      </c>
      <c r="K235" s="315">
        <v>9345</v>
      </c>
      <c r="L235" s="315">
        <v>9399</v>
      </c>
      <c r="M235" s="40">
        <f t="shared" si="41"/>
        <v>99.4254707947654</v>
      </c>
      <c r="N235" s="40"/>
      <c r="O235" s="245"/>
      <c r="P235" s="243"/>
      <c r="Q235" s="245"/>
      <c r="R235" s="245"/>
      <c r="S235" s="243"/>
      <c r="T235" s="245"/>
      <c r="U235" s="245"/>
      <c r="V235" s="243"/>
      <c r="W235" s="245"/>
      <c r="X235" s="245"/>
      <c r="Y235" s="218"/>
    </row>
    <row r="236" spans="1:25" s="157" customFormat="1" ht="12.75">
      <c r="A236" s="38" t="s">
        <v>134</v>
      </c>
      <c r="B236" s="77">
        <f t="shared" si="36"/>
        <v>7709</v>
      </c>
      <c r="C236" s="77">
        <f t="shared" si="37"/>
        <v>7277</v>
      </c>
      <c r="D236" s="40">
        <f t="shared" si="38"/>
        <v>105.93651229902433</v>
      </c>
      <c r="E236" s="315">
        <v>5153</v>
      </c>
      <c r="F236" s="315">
        <v>5160</v>
      </c>
      <c r="G236" s="40">
        <f t="shared" si="39"/>
        <v>99.86434108527132</v>
      </c>
      <c r="H236" s="315">
        <v>1994</v>
      </c>
      <c r="I236" s="315">
        <v>1623</v>
      </c>
      <c r="J236" s="40">
        <f t="shared" si="40"/>
        <v>122.8589032655576</v>
      </c>
      <c r="K236" s="315">
        <v>562</v>
      </c>
      <c r="L236" s="315">
        <v>494</v>
      </c>
      <c r="M236" s="40">
        <f t="shared" si="41"/>
        <v>113.76518218623481</v>
      </c>
      <c r="N236" s="40"/>
      <c r="O236" s="245"/>
      <c r="P236" s="243"/>
      <c r="Q236" s="245"/>
      <c r="R236" s="245"/>
      <c r="S236" s="243"/>
      <c r="T236" s="245"/>
      <c r="U236" s="245"/>
      <c r="V236" s="243"/>
      <c r="W236" s="245"/>
      <c r="X236" s="245"/>
      <c r="Y236" s="219"/>
    </row>
    <row r="237" spans="1:25" ht="12.75">
      <c r="A237" s="38" t="s">
        <v>135</v>
      </c>
      <c r="B237" s="77">
        <f t="shared" si="36"/>
        <v>38387</v>
      </c>
      <c r="C237" s="77">
        <f t="shared" si="37"/>
        <v>37502</v>
      </c>
      <c r="D237" s="40">
        <f t="shared" si="38"/>
        <v>102.35987414004587</v>
      </c>
      <c r="E237" s="315">
        <v>1666</v>
      </c>
      <c r="F237" s="315">
        <v>1653</v>
      </c>
      <c r="G237" s="40">
        <f t="shared" si="39"/>
        <v>100.78644888082275</v>
      </c>
      <c r="H237" s="315">
        <v>18774</v>
      </c>
      <c r="I237" s="315">
        <v>17782</v>
      </c>
      <c r="J237" s="40">
        <f t="shared" si="40"/>
        <v>105.57867506467214</v>
      </c>
      <c r="K237" s="315">
        <v>17947</v>
      </c>
      <c r="L237" s="315">
        <v>18067</v>
      </c>
      <c r="M237" s="40">
        <f t="shared" si="41"/>
        <v>99.33580561244258</v>
      </c>
      <c r="N237" s="40"/>
      <c r="O237" s="245"/>
      <c r="P237" s="243"/>
      <c r="Q237" s="245"/>
      <c r="R237" s="245"/>
      <c r="S237" s="243"/>
      <c r="T237" s="245"/>
      <c r="U237" s="245"/>
      <c r="V237" s="243"/>
      <c r="W237" s="245"/>
      <c r="X237" s="245"/>
      <c r="Y237" s="218"/>
    </row>
    <row r="238" spans="1:25" ht="12.75">
      <c r="A238" s="38" t="s">
        <v>136</v>
      </c>
      <c r="B238" s="77">
        <f t="shared" si="36"/>
        <v>2509</v>
      </c>
      <c r="C238" s="77">
        <f t="shared" si="37"/>
        <v>2538</v>
      </c>
      <c r="D238" s="40">
        <f t="shared" si="38"/>
        <v>98.85736800630418</v>
      </c>
      <c r="E238" s="315">
        <v>29</v>
      </c>
      <c r="F238" s="315">
        <v>17</v>
      </c>
      <c r="G238" s="40">
        <f t="shared" si="39"/>
        <v>170.58823529411762</v>
      </c>
      <c r="H238" s="315">
        <v>1851</v>
      </c>
      <c r="I238" s="315">
        <v>1891</v>
      </c>
      <c r="J238" s="40">
        <f t="shared" si="40"/>
        <v>97.88471708090957</v>
      </c>
      <c r="K238" s="315">
        <v>629</v>
      </c>
      <c r="L238" s="315">
        <v>630</v>
      </c>
      <c r="M238" s="40">
        <f t="shared" si="41"/>
        <v>99.84126984126985</v>
      </c>
      <c r="N238" s="40"/>
      <c r="O238" s="245"/>
      <c r="P238" s="243"/>
      <c r="Q238" s="245"/>
      <c r="R238" s="245"/>
      <c r="S238" s="243"/>
      <c r="T238" s="245"/>
      <c r="U238" s="245"/>
      <c r="V238" s="243"/>
      <c r="W238" s="245"/>
      <c r="X238" s="245"/>
      <c r="Y238" s="218"/>
    </row>
    <row r="239" spans="1:25" ht="12.75">
      <c r="A239" s="38" t="s">
        <v>137</v>
      </c>
      <c r="B239" s="77">
        <f t="shared" si="36"/>
        <v>8472</v>
      </c>
      <c r="C239" s="77">
        <f t="shared" si="37"/>
        <v>8309</v>
      </c>
      <c r="D239" s="40">
        <f t="shared" si="38"/>
        <v>101.96172824647972</v>
      </c>
      <c r="E239" s="315">
        <v>89</v>
      </c>
      <c r="F239" s="315">
        <v>81</v>
      </c>
      <c r="G239" s="40">
        <f t="shared" si="39"/>
        <v>109.87654320987653</v>
      </c>
      <c r="H239" s="315">
        <v>5404</v>
      </c>
      <c r="I239" s="315">
        <v>5349</v>
      </c>
      <c r="J239" s="40">
        <f t="shared" si="40"/>
        <v>101.02822957562161</v>
      </c>
      <c r="K239" s="315">
        <v>2979</v>
      </c>
      <c r="L239" s="315">
        <v>2879</v>
      </c>
      <c r="M239" s="40">
        <f t="shared" si="41"/>
        <v>103.47342827370615</v>
      </c>
      <c r="N239" s="40"/>
      <c r="O239" s="245"/>
      <c r="P239" s="243"/>
      <c r="Q239" s="245"/>
      <c r="R239" s="245"/>
      <c r="S239" s="243"/>
      <c r="T239" s="245"/>
      <c r="U239" s="245"/>
      <c r="V239" s="243"/>
      <c r="W239" s="245"/>
      <c r="X239" s="245"/>
      <c r="Y239" s="218"/>
    </row>
    <row r="240" spans="1:25" s="157" customFormat="1" ht="12.75">
      <c r="A240" s="38" t="s">
        <v>105</v>
      </c>
      <c r="B240" s="77">
        <f t="shared" si="36"/>
        <v>2470</v>
      </c>
      <c r="C240" s="77">
        <f t="shared" si="37"/>
        <v>1615</v>
      </c>
      <c r="D240" s="40">
        <f t="shared" si="38"/>
        <v>152.94117647058826</v>
      </c>
      <c r="E240" s="315">
        <v>704</v>
      </c>
      <c r="F240" s="315">
        <v>158</v>
      </c>
      <c r="G240" s="40" t="s">
        <v>242</v>
      </c>
      <c r="H240" s="315">
        <v>1469</v>
      </c>
      <c r="I240" s="315">
        <v>1204</v>
      </c>
      <c r="J240" s="40">
        <f t="shared" si="40"/>
        <v>122.00996677740865</v>
      </c>
      <c r="K240" s="315">
        <v>297</v>
      </c>
      <c r="L240" s="315">
        <v>253</v>
      </c>
      <c r="M240" s="40">
        <f t="shared" si="41"/>
        <v>117.3913043478261</v>
      </c>
      <c r="N240" s="40"/>
      <c r="O240" s="245"/>
      <c r="P240" s="243"/>
      <c r="Q240" s="245"/>
      <c r="R240" s="245"/>
      <c r="S240" s="243"/>
      <c r="T240" s="245"/>
      <c r="U240" s="245"/>
      <c r="V240" s="243"/>
      <c r="W240" s="245"/>
      <c r="X240" s="245"/>
      <c r="Y240" s="219"/>
    </row>
    <row r="241" spans="1:25" s="99" customFormat="1" ht="12.75">
      <c r="A241" s="38" t="s">
        <v>138</v>
      </c>
      <c r="B241" s="77">
        <f t="shared" si="36"/>
        <v>1313</v>
      </c>
      <c r="C241" s="77">
        <f>I241+L241</f>
        <v>1176</v>
      </c>
      <c r="D241" s="40">
        <f t="shared" si="38"/>
        <v>111.64965986394559</v>
      </c>
      <c r="E241" s="338">
        <v>11</v>
      </c>
      <c r="F241" s="338" t="s">
        <v>86</v>
      </c>
      <c r="G241" s="154" t="s">
        <v>86</v>
      </c>
      <c r="H241" s="315">
        <v>467</v>
      </c>
      <c r="I241" s="315">
        <v>344</v>
      </c>
      <c r="J241" s="40">
        <f t="shared" si="40"/>
        <v>135.75581395348837</v>
      </c>
      <c r="K241" s="315">
        <v>835</v>
      </c>
      <c r="L241" s="315">
        <v>832</v>
      </c>
      <c r="M241" s="40">
        <f t="shared" si="41"/>
        <v>100.36057692307692</v>
      </c>
      <c r="N241" s="40"/>
      <c r="O241" s="245"/>
      <c r="P241" s="243"/>
      <c r="Q241" s="243"/>
      <c r="R241" s="243"/>
      <c r="S241" s="243"/>
      <c r="T241" s="245"/>
      <c r="U241" s="245"/>
      <c r="V241" s="243"/>
      <c r="W241" s="245"/>
      <c r="X241" s="245"/>
      <c r="Y241" s="227"/>
    </row>
    <row r="242" spans="1:25" ht="12.75">
      <c r="A242" s="38" t="s">
        <v>139</v>
      </c>
      <c r="B242" s="77">
        <f t="shared" si="36"/>
        <v>257</v>
      </c>
      <c r="C242" s="77">
        <f t="shared" si="37"/>
        <v>247</v>
      </c>
      <c r="D242" s="40">
        <f t="shared" si="38"/>
        <v>104.0485829959514</v>
      </c>
      <c r="E242" s="315">
        <v>10</v>
      </c>
      <c r="F242" s="315">
        <v>11</v>
      </c>
      <c r="G242" s="40">
        <f t="shared" si="39"/>
        <v>90.9090909090909</v>
      </c>
      <c r="H242" s="315">
        <v>185</v>
      </c>
      <c r="I242" s="315">
        <v>153</v>
      </c>
      <c r="J242" s="40">
        <f t="shared" si="40"/>
        <v>120.91503267973856</v>
      </c>
      <c r="K242" s="315">
        <v>62</v>
      </c>
      <c r="L242" s="315">
        <v>83</v>
      </c>
      <c r="M242" s="40">
        <f t="shared" si="41"/>
        <v>74.6987951807229</v>
      </c>
      <c r="N242" s="40"/>
      <c r="O242" s="245"/>
      <c r="P242" s="243"/>
      <c r="Q242" s="245"/>
      <c r="R242" s="245"/>
      <c r="S242" s="243"/>
      <c r="T242" s="245"/>
      <c r="U242" s="245"/>
      <c r="V242" s="243"/>
      <c r="W242" s="245"/>
      <c r="X242" s="245"/>
      <c r="Y242" s="218"/>
    </row>
    <row r="243" spans="1:25" ht="12.75">
      <c r="A243" s="38" t="s">
        <v>140</v>
      </c>
      <c r="B243" s="77">
        <f t="shared" si="36"/>
        <v>63737</v>
      </c>
      <c r="C243" s="77">
        <f t="shared" si="37"/>
        <v>61592</v>
      </c>
      <c r="D243" s="40">
        <f t="shared" si="38"/>
        <v>103.48259514222627</v>
      </c>
      <c r="E243" s="315">
        <v>1768</v>
      </c>
      <c r="F243" s="315">
        <v>1768</v>
      </c>
      <c r="G243" s="40">
        <f t="shared" si="39"/>
        <v>100</v>
      </c>
      <c r="H243" s="315">
        <v>25984</v>
      </c>
      <c r="I243" s="315">
        <v>24965</v>
      </c>
      <c r="J243" s="40">
        <f t="shared" si="40"/>
        <v>104.08171440016022</v>
      </c>
      <c r="K243" s="315">
        <v>35985</v>
      </c>
      <c r="L243" s="315">
        <v>34859</v>
      </c>
      <c r="M243" s="40">
        <f t="shared" si="41"/>
        <v>103.23015577038929</v>
      </c>
      <c r="N243" s="40"/>
      <c r="O243" s="245"/>
      <c r="P243" s="243"/>
      <c r="Q243" s="245"/>
      <c r="R243" s="245"/>
      <c r="S243" s="243"/>
      <c r="T243" s="245"/>
      <c r="U243" s="245"/>
      <c r="V243" s="243"/>
      <c r="W243" s="245"/>
      <c r="X243" s="245"/>
      <c r="Y243" s="218"/>
    </row>
    <row r="244" spans="1:25" ht="12.75">
      <c r="A244" s="38" t="s">
        <v>141</v>
      </c>
      <c r="B244" s="77">
        <f t="shared" si="36"/>
        <v>87533</v>
      </c>
      <c r="C244" s="77">
        <f t="shared" si="37"/>
        <v>83350</v>
      </c>
      <c r="D244" s="40">
        <f t="shared" si="38"/>
        <v>105.01859628074385</v>
      </c>
      <c r="E244" s="315">
        <v>1548</v>
      </c>
      <c r="F244" s="315">
        <v>1550</v>
      </c>
      <c r="G244" s="40">
        <f t="shared" si="39"/>
        <v>99.87096774193549</v>
      </c>
      <c r="H244" s="315">
        <v>37186</v>
      </c>
      <c r="I244" s="315">
        <v>31569</v>
      </c>
      <c r="J244" s="40">
        <f t="shared" si="40"/>
        <v>117.7927713896544</v>
      </c>
      <c r="K244" s="315">
        <v>48799</v>
      </c>
      <c r="L244" s="315">
        <v>50231</v>
      </c>
      <c r="M244" s="40">
        <f t="shared" si="41"/>
        <v>97.14917083076188</v>
      </c>
      <c r="N244" s="40"/>
      <c r="O244" s="245"/>
      <c r="P244" s="243"/>
      <c r="Q244" s="245"/>
      <c r="R244" s="245"/>
      <c r="S244" s="243"/>
      <c r="T244" s="245"/>
      <c r="U244" s="245"/>
      <c r="V244" s="243"/>
      <c r="W244" s="245"/>
      <c r="X244" s="245"/>
      <c r="Y244" s="218"/>
    </row>
    <row r="245" spans="1:25" ht="12.75">
      <c r="A245" s="38" t="s">
        <v>142</v>
      </c>
      <c r="B245" s="77">
        <f t="shared" si="36"/>
        <v>26</v>
      </c>
      <c r="C245" s="77">
        <f>F245+L245</f>
        <v>32</v>
      </c>
      <c r="D245" s="40">
        <f t="shared" si="38"/>
        <v>81.25</v>
      </c>
      <c r="E245" s="315">
        <v>17</v>
      </c>
      <c r="F245" s="315">
        <v>17</v>
      </c>
      <c r="G245" s="40">
        <f t="shared" si="39"/>
        <v>99.99999999999999</v>
      </c>
      <c r="H245" s="315">
        <v>1</v>
      </c>
      <c r="I245" s="338" t="s">
        <v>86</v>
      </c>
      <c r="J245" s="40" t="s">
        <v>86</v>
      </c>
      <c r="K245" s="315">
        <v>8</v>
      </c>
      <c r="L245" s="315">
        <v>15</v>
      </c>
      <c r="M245" s="40">
        <f t="shared" si="41"/>
        <v>53.333333333333336</v>
      </c>
      <c r="N245" s="40"/>
      <c r="O245" s="245"/>
      <c r="P245" s="243"/>
      <c r="Q245" s="245"/>
      <c r="R245" s="243"/>
      <c r="S245" s="243"/>
      <c r="T245" s="243"/>
      <c r="U245" s="245"/>
      <c r="V245" s="243"/>
      <c r="W245" s="245"/>
      <c r="X245" s="245"/>
      <c r="Y245" s="218"/>
    </row>
    <row r="246" spans="1:25" ht="12.75">
      <c r="A246" s="38" t="s">
        <v>143</v>
      </c>
      <c r="B246" s="77">
        <f>H246</f>
        <v>11</v>
      </c>
      <c r="C246" s="77">
        <f>I246</f>
        <v>16</v>
      </c>
      <c r="D246" s="40">
        <f t="shared" si="38"/>
        <v>68.75</v>
      </c>
      <c r="E246" s="338" t="s">
        <v>86</v>
      </c>
      <c r="F246" s="338" t="s">
        <v>86</v>
      </c>
      <c r="G246" s="57" t="s">
        <v>86</v>
      </c>
      <c r="H246" s="315">
        <v>11</v>
      </c>
      <c r="I246" s="315">
        <v>16</v>
      </c>
      <c r="J246" s="40">
        <f t="shared" si="40"/>
        <v>68.75</v>
      </c>
      <c r="K246" s="338" t="s">
        <v>86</v>
      </c>
      <c r="L246" s="315" t="s">
        <v>86</v>
      </c>
      <c r="M246" s="40" t="s">
        <v>86</v>
      </c>
      <c r="N246" s="40"/>
      <c r="O246" s="245"/>
      <c r="P246" s="243"/>
      <c r="Q246" s="243"/>
      <c r="R246" s="243"/>
      <c r="S246" s="243"/>
      <c r="T246" s="245"/>
      <c r="U246" s="245"/>
      <c r="V246" s="243"/>
      <c r="W246" s="243"/>
      <c r="X246" s="243"/>
      <c r="Y246" s="218"/>
    </row>
    <row r="247" spans="1:25" ht="12.75">
      <c r="A247" s="38" t="s">
        <v>144</v>
      </c>
      <c r="B247" s="77">
        <f t="shared" si="36"/>
        <v>41471</v>
      </c>
      <c r="C247" s="77">
        <f t="shared" si="37"/>
        <v>38543</v>
      </c>
      <c r="D247" s="40">
        <f t="shared" si="38"/>
        <v>107.59671016786446</v>
      </c>
      <c r="E247" s="315">
        <v>7658</v>
      </c>
      <c r="F247" s="315">
        <v>6445</v>
      </c>
      <c r="G247" s="40">
        <f t="shared" si="39"/>
        <v>118.82079131109387</v>
      </c>
      <c r="H247" s="315">
        <v>21341</v>
      </c>
      <c r="I247" s="315">
        <v>16841</v>
      </c>
      <c r="J247" s="40">
        <f t="shared" si="40"/>
        <v>126.72050353304436</v>
      </c>
      <c r="K247" s="315">
        <v>12472</v>
      </c>
      <c r="L247" s="315">
        <v>15257</v>
      </c>
      <c r="M247" s="40">
        <f t="shared" si="41"/>
        <v>81.74608376482927</v>
      </c>
      <c r="N247" s="40"/>
      <c r="O247" s="245"/>
      <c r="P247" s="243"/>
      <c r="Q247" s="245"/>
      <c r="R247" s="245"/>
      <c r="S247" s="243"/>
      <c r="T247" s="245"/>
      <c r="U247" s="245"/>
      <c r="V247" s="243"/>
      <c r="W247" s="245"/>
      <c r="X247" s="245"/>
      <c r="Y247" s="218"/>
    </row>
    <row r="248" spans="1:25" s="178" customFormat="1" ht="12.75">
      <c r="A248" s="152" t="s">
        <v>106</v>
      </c>
      <c r="B248" s="77">
        <v>740</v>
      </c>
      <c r="C248" s="77">
        <v>722</v>
      </c>
      <c r="D248" s="40">
        <f t="shared" si="38"/>
        <v>102.49307479224377</v>
      </c>
      <c r="E248" s="338" t="s">
        <v>182</v>
      </c>
      <c r="F248" s="315" t="s">
        <v>182</v>
      </c>
      <c r="G248" s="40">
        <v>100</v>
      </c>
      <c r="H248" s="315">
        <v>648</v>
      </c>
      <c r="I248" s="315">
        <v>647</v>
      </c>
      <c r="J248" s="40">
        <f t="shared" si="40"/>
        <v>100.15455950540958</v>
      </c>
      <c r="K248" s="315">
        <v>79</v>
      </c>
      <c r="L248" s="315">
        <v>62</v>
      </c>
      <c r="M248" s="40">
        <f t="shared" si="41"/>
        <v>127.41935483870968</v>
      </c>
      <c r="N248" s="40"/>
      <c r="O248" s="245"/>
      <c r="P248" s="243"/>
      <c r="Q248" s="243"/>
      <c r="R248" s="245"/>
      <c r="S248" s="243"/>
      <c r="T248" s="245"/>
      <c r="U248" s="245"/>
      <c r="V248" s="243"/>
      <c r="W248" s="245"/>
      <c r="X248" s="245"/>
      <c r="Y248" s="227"/>
    </row>
    <row r="249" spans="1:25" s="157" customFormat="1" ht="12.75">
      <c r="A249" s="38" t="s">
        <v>145</v>
      </c>
      <c r="B249" s="77">
        <f t="shared" si="36"/>
        <v>270</v>
      </c>
      <c r="C249" s="77">
        <f t="shared" si="37"/>
        <v>241</v>
      </c>
      <c r="D249" s="40">
        <f t="shared" si="38"/>
        <v>112.03319502074689</v>
      </c>
      <c r="E249" s="315">
        <v>94</v>
      </c>
      <c r="F249" s="315">
        <v>84</v>
      </c>
      <c r="G249" s="40">
        <f t="shared" si="39"/>
        <v>111.90476190476191</v>
      </c>
      <c r="H249" s="315">
        <v>141</v>
      </c>
      <c r="I249" s="315">
        <v>99</v>
      </c>
      <c r="J249" s="40">
        <f t="shared" si="40"/>
        <v>142.42424242424244</v>
      </c>
      <c r="K249" s="315">
        <v>35</v>
      </c>
      <c r="L249" s="315">
        <v>58</v>
      </c>
      <c r="M249" s="40">
        <f t="shared" si="41"/>
        <v>60.344827586206904</v>
      </c>
      <c r="N249" s="40"/>
      <c r="O249" s="245"/>
      <c r="P249" s="243"/>
      <c r="Q249" s="245"/>
      <c r="R249" s="245"/>
      <c r="S249" s="243"/>
      <c r="T249" s="245"/>
      <c r="U249" s="245"/>
      <c r="V249" s="243"/>
      <c r="W249" s="245"/>
      <c r="X249" s="245"/>
      <c r="Y249" s="219"/>
    </row>
    <row r="250" spans="1:25" ht="12.75">
      <c r="A250" s="41" t="s">
        <v>148</v>
      </c>
      <c r="B250" s="147" t="s">
        <v>86</v>
      </c>
      <c r="C250" s="147">
        <f>L250</f>
        <v>4</v>
      </c>
      <c r="D250" s="42" t="s">
        <v>86</v>
      </c>
      <c r="E250" s="339" t="s">
        <v>86</v>
      </c>
      <c r="F250" s="339" t="s">
        <v>86</v>
      </c>
      <c r="G250" s="81" t="s">
        <v>86</v>
      </c>
      <c r="H250" s="339" t="s">
        <v>86</v>
      </c>
      <c r="I250" s="339" t="s">
        <v>86</v>
      </c>
      <c r="J250" s="42" t="s">
        <v>86</v>
      </c>
      <c r="K250" s="336" t="s">
        <v>86</v>
      </c>
      <c r="L250" s="336">
        <v>4</v>
      </c>
      <c r="M250" s="42" t="s">
        <v>86</v>
      </c>
      <c r="N250" s="40"/>
      <c r="O250" s="245"/>
      <c r="P250" s="243"/>
      <c r="Q250" s="243"/>
      <c r="R250" s="243"/>
      <c r="S250" s="243"/>
      <c r="T250" s="243"/>
      <c r="U250" s="243"/>
      <c r="V250" s="243"/>
      <c r="W250" s="245"/>
      <c r="X250" s="245"/>
      <c r="Y250" s="218"/>
    </row>
    <row r="251" spans="1:25" ht="12.75">
      <c r="A251" s="100"/>
      <c r="B251" s="155"/>
      <c r="C251" s="155"/>
      <c r="D251" s="108"/>
      <c r="E251" s="188"/>
      <c r="F251" s="155"/>
      <c r="G251" s="108"/>
      <c r="H251" s="188"/>
      <c r="I251" s="155"/>
      <c r="J251" s="108"/>
      <c r="K251" s="187"/>
      <c r="L251" s="155"/>
      <c r="M251" s="108"/>
      <c r="N251" s="108"/>
      <c r="O251" s="148"/>
      <c r="P251" s="154"/>
      <c r="Q251" s="154"/>
      <c r="R251" s="154"/>
      <c r="S251" s="154"/>
      <c r="T251" s="154"/>
      <c r="U251" s="154"/>
      <c r="V251" s="154"/>
      <c r="W251" s="148"/>
      <c r="X251" s="148"/>
      <c r="Y251" s="218"/>
    </row>
    <row r="252" spans="15:19" ht="12.75">
      <c r="O252" s="195"/>
      <c r="P252" s="195"/>
      <c r="Q252" s="195"/>
      <c r="R252" s="195"/>
      <c r="S252" s="195"/>
    </row>
    <row r="253" spans="1:14" ht="27" customHeight="1">
      <c r="A253" s="511" t="s">
        <v>225</v>
      </c>
      <c r="B253" s="511"/>
      <c r="C253" s="511"/>
      <c r="D253" s="511"/>
      <c r="E253" s="511"/>
      <c r="F253" s="511"/>
      <c r="G253" s="511"/>
      <c r="H253" s="511"/>
      <c r="I253" s="511"/>
      <c r="J253" s="511"/>
      <c r="K253" s="511"/>
      <c r="L253" s="511"/>
      <c r="M253" s="511"/>
      <c r="N253" s="352"/>
    </row>
    <row r="254" spans="1:14" ht="12.75">
      <c r="A254" s="222"/>
      <c r="B254" s="222"/>
      <c r="C254" s="222"/>
      <c r="D254" s="222"/>
      <c r="E254" s="222"/>
      <c r="F254" s="222"/>
      <c r="G254" s="222"/>
      <c r="H254" s="222"/>
      <c r="I254" s="222"/>
      <c r="J254" s="222"/>
      <c r="K254" s="222"/>
      <c r="L254" s="222"/>
      <c r="M254" s="223" t="s">
        <v>100</v>
      </c>
      <c r="N254" s="365"/>
    </row>
    <row r="255" spans="1:14" ht="14.25" customHeight="1">
      <c r="A255" s="457"/>
      <c r="B255" s="436" t="s">
        <v>108</v>
      </c>
      <c r="C255" s="436"/>
      <c r="D255" s="436"/>
      <c r="E255" s="436" t="s">
        <v>112</v>
      </c>
      <c r="F255" s="436"/>
      <c r="G255" s="437"/>
      <c r="H255" s="437"/>
      <c r="I255" s="437"/>
      <c r="J255" s="437"/>
      <c r="K255" s="437"/>
      <c r="L255" s="437"/>
      <c r="M255" s="438"/>
      <c r="N255" s="357"/>
    </row>
    <row r="256" spans="1:14" ht="36" customHeight="1">
      <c r="A256" s="458"/>
      <c r="B256" s="436"/>
      <c r="C256" s="436"/>
      <c r="D256" s="436"/>
      <c r="E256" s="436" t="s">
        <v>110</v>
      </c>
      <c r="F256" s="436"/>
      <c r="G256" s="436"/>
      <c r="H256" s="436" t="s">
        <v>111</v>
      </c>
      <c r="I256" s="436"/>
      <c r="J256" s="436"/>
      <c r="K256" s="436" t="s">
        <v>113</v>
      </c>
      <c r="L256" s="436"/>
      <c r="M256" s="439"/>
      <c r="N256" s="358"/>
    </row>
    <row r="257" spans="1:14" ht="42.75" customHeight="1">
      <c r="A257" s="459"/>
      <c r="B257" s="266" t="s">
        <v>183</v>
      </c>
      <c r="C257" s="266" t="s">
        <v>109</v>
      </c>
      <c r="D257" s="266" t="s">
        <v>184</v>
      </c>
      <c r="E257" s="266" t="s">
        <v>183</v>
      </c>
      <c r="F257" s="266" t="s">
        <v>109</v>
      </c>
      <c r="G257" s="266" t="s">
        <v>184</v>
      </c>
      <c r="H257" s="266" t="s">
        <v>183</v>
      </c>
      <c r="I257" s="266" t="s">
        <v>109</v>
      </c>
      <c r="J257" s="266" t="s">
        <v>184</v>
      </c>
      <c r="K257" s="266" t="s">
        <v>183</v>
      </c>
      <c r="L257" s="266" t="s">
        <v>109</v>
      </c>
      <c r="M257" s="267" t="s">
        <v>184</v>
      </c>
      <c r="N257" s="358"/>
    </row>
    <row r="258" spans="1:24" ht="12.75">
      <c r="A258" s="36" t="s">
        <v>131</v>
      </c>
      <c r="B258" s="107">
        <f>E258+H258+K258</f>
        <v>52099181</v>
      </c>
      <c r="C258" s="107">
        <f>F258+I258+L258</f>
        <v>50019554</v>
      </c>
      <c r="D258" s="263">
        <f>B258/C258%</f>
        <v>104.15762803482815</v>
      </c>
      <c r="E258" s="315">
        <v>37756626</v>
      </c>
      <c r="F258" s="315">
        <v>35115192</v>
      </c>
      <c r="G258" s="263">
        <f>E258/F258%</f>
        <v>107.52219723019029</v>
      </c>
      <c r="H258" s="148">
        <v>619097</v>
      </c>
      <c r="I258" s="77">
        <v>623760</v>
      </c>
      <c r="J258" s="263">
        <f>H258/I258%</f>
        <v>99.25243683468</v>
      </c>
      <c r="K258" s="77">
        <v>13723458</v>
      </c>
      <c r="L258" s="77">
        <v>14280602</v>
      </c>
      <c r="M258" s="263">
        <f>K258/L258%</f>
        <v>96.09859584350856</v>
      </c>
      <c r="N258" s="40"/>
      <c r="O258" s="245"/>
      <c r="P258" s="243"/>
      <c r="Q258" s="245"/>
      <c r="R258" s="245"/>
      <c r="S258" s="243"/>
      <c r="T258" s="245"/>
      <c r="U258" s="245"/>
      <c r="V258" s="243"/>
      <c r="W258" s="245"/>
      <c r="X258" s="245"/>
    </row>
    <row r="259" spans="1:24" s="157" customFormat="1" ht="12.75">
      <c r="A259" s="152" t="s">
        <v>104</v>
      </c>
      <c r="B259" s="315">
        <v>1409503</v>
      </c>
      <c r="C259" s="315">
        <v>1705029</v>
      </c>
      <c r="D259" s="40">
        <f aca="true" t="shared" si="42" ref="D259:D278">B259/C259%</f>
        <v>82.66739158102295</v>
      </c>
      <c r="E259" s="315">
        <v>662865</v>
      </c>
      <c r="F259" s="315">
        <v>935174</v>
      </c>
      <c r="G259" s="40">
        <f aca="true" t="shared" si="43" ref="G259:G278">E259/F259%</f>
        <v>70.88146163173913</v>
      </c>
      <c r="H259" s="148">
        <v>17502</v>
      </c>
      <c r="I259" s="77">
        <v>27244</v>
      </c>
      <c r="J259" s="40">
        <f aca="true" t="shared" si="44" ref="J259:J278">H259/I259%</f>
        <v>64.24166789017765</v>
      </c>
      <c r="K259" s="77">
        <v>729136</v>
      </c>
      <c r="L259" s="77">
        <v>742611</v>
      </c>
      <c r="M259" s="40">
        <f aca="true" t="shared" si="45" ref="M259:M278">K259/L259%</f>
        <v>98.1854564502815</v>
      </c>
      <c r="N259" s="40"/>
      <c r="O259" s="245"/>
      <c r="P259" s="243"/>
      <c r="Q259" s="245"/>
      <c r="R259" s="245"/>
      <c r="S259" s="243"/>
      <c r="T259" s="245"/>
      <c r="U259" s="245"/>
      <c r="V259" s="243"/>
      <c r="W259" s="245"/>
      <c r="X259" s="245"/>
    </row>
    <row r="260" spans="1:24" ht="12.75">
      <c r="A260" s="38" t="s">
        <v>132</v>
      </c>
      <c r="B260" s="315">
        <v>10229078</v>
      </c>
      <c r="C260" s="315">
        <v>8588006</v>
      </c>
      <c r="D260" s="40">
        <f t="shared" si="42"/>
        <v>119.1088827837335</v>
      </c>
      <c r="E260" s="315">
        <v>9072943</v>
      </c>
      <c r="F260" s="315">
        <v>7425533</v>
      </c>
      <c r="G260" s="40">
        <f t="shared" si="43"/>
        <v>122.18574747428904</v>
      </c>
      <c r="H260" s="148">
        <v>10189</v>
      </c>
      <c r="I260" s="77">
        <v>16473</v>
      </c>
      <c r="J260" s="40">
        <f t="shared" si="44"/>
        <v>61.85272870758211</v>
      </c>
      <c r="K260" s="77">
        <v>1145946</v>
      </c>
      <c r="L260" s="77">
        <v>1146000</v>
      </c>
      <c r="M260" s="40">
        <f t="shared" si="45"/>
        <v>99.99528795811518</v>
      </c>
      <c r="N260" s="40"/>
      <c r="O260" s="245"/>
      <c r="P260" s="243"/>
      <c r="Q260" s="245"/>
      <c r="R260" s="245"/>
      <c r="S260" s="243"/>
      <c r="T260" s="245"/>
      <c r="U260" s="245"/>
      <c r="V260" s="243"/>
      <c r="W260" s="245"/>
      <c r="X260" s="245"/>
    </row>
    <row r="261" spans="1:24" ht="12.75">
      <c r="A261" s="38" t="s">
        <v>133</v>
      </c>
      <c r="B261" s="315">
        <v>1404877</v>
      </c>
      <c r="C261" s="315">
        <v>1525882</v>
      </c>
      <c r="D261" s="40">
        <f t="shared" si="42"/>
        <v>92.06983239857341</v>
      </c>
      <c r="E261" s="315">
        <v>689864</v>
      </c>
      <c r="F261" s="315">
        <v>760479</v>
      </c>
      <c r="G261" s="40">
        <f t="shared" si="43"/>
        <v>90.71440500000658</v>
      </c>
      <c r="H261" s="148">
        <v>39066</v>
      </c>
      <c r="I261" s="77">
        <v>11043</v>
      </c>
      <c r="J261" s="40" t="s">
        <v>243</v>
      </c>
      <c r="K261" s="77">
        <v>675947</v>
      </c>
      <c r="L261" s="77">
        <v>754360</v>
      </c>
      <c r="M261" s="40">
        <f t="shared" si="45"/>
        <v>89.60536083567527</v>
      </c>
      <c r="N261" s="40"/>
      <c r="O261" s="245"/>
      <c r="P261" s="243"/>
      <c r="Q261" s="245"/>
      <c r="R261" s="245"/>
      <c r="S261" s="243"/>
      <c r="T261" s="245"/>
      <c r="U261" s="245"/>
      <c r="V261" s="243"/>
      <c r="W261" s="245"/>
      <c r="X261" s="245"/>
    </row>
    <row r="262" spans="1:24" s="157" customFormat="1" ht="12.75">
      <c r="A262" s="38" t="s">
        <v>134</v>
      </c>
      <c r="B262" s="315">
        <v>9811735</v>
      </c>
      <c r="C262" s="315">
        <v>9429133</v>
      </c>
      <c r="D262" s="40">
        <f t="shared" si="42"/>
        <v>104.05765832341108</v>
      </c>
      <c r="E262" s="315">
        <v>9091389</v>
      </c>
      <c r="F262" s="315">
        <v>8682236</v>
      </c>
      <c r="G262" s="40">
        <f t="shared" si="43"/>
        <v>104.71253027445925</v>
      </c>
      <c r="H262" s="148">
        <v>51340</v>
      </c>
      <c r="I262" s="77">
        <v>43626</v>
      </c>
      <c r="J262" s="40">
        <f t="shared" si="44"/>
        <v>117.68211616925687</v>
      </c>
      <c r="K262" s="77">
        <v>669006</v>
      </c>
      <c r="L262" s="77">
        <v>703271</v>
      </c>
      <c r="M262" s="40">
        <f t="shared" si="45"/>
        <v>95.12776724761862</v>
      </c>
      <c r="N262" s="40"/>
      <c r="O262" s="245"/>
      <c r="P262" s="243"/>
      <c r="Q262" s="245"/>
      <c r="R262" s="245"/>
      <c r="S262" s="243"/>
      <c r="T262" s="245"/>
      <c r="U262" s="245"/>
      <c r="V262" s="243"/>
      <c r="W262" s="245"/>
      <c r="X262" s="245"/>
    </row>
    <row r="263" spans="1:24" ht="12.75">
      <c r="A263" s="38" t="s">
        <v>135</v>
      </c>
      <c r="B263" s="315">
        <v>93178</v>
      </c>
      <c r="C263" s="315">
        <v>119251</v>
      </c>
      <c r="D263" s="40">
        <f t="shared" si="42"/>
        <v>78.13603240224401</v>
      </c>
      <c r="E263" s="338">
        <v>56000</v>
      </c>
      <c r="F263" s="315">
        <v>80100</v>
      </c>
      <c r="G263" s="40">
        <f t="shared" si="43"/>
        <v>69.91260923845194</v>
      </c>
      <c r="H263" s="148">
        <v>4951</v>
      </c>
      <c r="I263" s="77">
        <v>5019</v>
      </c>
      <c r="J263" s="40">
        <f t="shared" si="44"/>
        <v>98.64514843594343</v>
      </c>
      <c r="K263" s="77">
        <v>32227</v>
      </c>
      <c r="L263" s="77">
        <v>34132</v>
      </c>
      <c r="M263" s="40">
        <f t="shared" si="45"/>
        <v>94.41872729403492</v>
      </c>
      <c r="N263" s="40"/>
      <c r="O263" s="245"/>
      <c r="P263" s="243"/>
      <c r="Q263" s="245"/>
      <c r="R263" s="245"/>
      <c r="S263" s="243"/>
      <c r="T263" s="245"/>
      <c r="U263" s="245"/>
      <c r="V263" s="243"/>
      <c r="W263" s="245"/>
      <c r="X263" s="245"/>
    </row>
    <row r="264" spans="1:24" ht="12.75">
      <c r="A264" s="38" t="s">
        <v>136</v>
      </c>
      <c r="B264" s="315">
        <v>1577391</v>
      </c>
      <c r="C264" s="315">
        <v>1579552</v>
      </c>
      <c r="D264" s="40">
        <f t="shared" si="42"/>
        <v>99.86318905613743</v>
      </c>
      <c r="E264" s="315">
        <v>1113830</v>
      </c>
      <c r="F264" s="315">
        <v>1096319</v>
      </c>
      <c r="G264" s="40">
        <f t="shared" si="43"/>
        <v>101.59725408389346</v>
      </c>
      <c r="H264" s="148">
        <v>34079</v>
      </c>
      <c r="I264" s="77">
        <v>38473</v>
      </c>
      <c r="J264" s="40">
        <f t="shared" si="44"/>
        <v>88.57900345696982</v>
      </c>
      <c r="K264" s="77">
        <v>429482</v>
      </c>
      <c r="L264" s="77">
        <v>444760</v>
      </c>
      <c r="M264" s="40">
        <f t="shared" si="45"/>
        <v>96.5648889288605</v>
      </c>
      <c r="N264" s="40"/>
      <c r="O264" s="245"/>
      <c r="P264" s="243"/>
      <c r="Q264" s="245"/>
      <c r="R264" s="245"/>
      <c r="S264" s="243"/>
      <c r="T264" s="245"/>
      <c r="U264" s="245"/>
      <c r="V264" s="243"/>
      <c r="W264" s="245"/>
      <c r="X264" s="245"/>
    </row>
    <row r="265" spans="1:24" ht="12.75">
      <c r="A265" s="38" t="s">
        <v>137</v>
      </c>
      <c r="B265" s="315">
        <v>2201077</v>
      </c>
      <c r="C265" s="315">
        <v>2135779</v>
      </c>
      <c r="D265" s="40">
        <f t="shared" si="42"/>
        <v>103.05733879769396</v>
      </c>
      <c r="E265" s="315">
        <v>1253811</v>
      </c>
      <c r="F265" s="315">
        <v>1215713</v>
      </c>
      <c r="G265" s="40">
        <f t="shared" si="43"/>
        <v>103.13379884890595</v>
      </c>
      <c r="H265" s="148">
        <v>66705</v>
      </c>
      <c r="I265" s="77">
        <v>57225</v>
      </c>
      <c r="J265" s="40">
        <f t="shared" si="44"/>
        <v>116.56618610747051</v>
      </c>
      <c r="K265" s="77">
        <v>880561</v>
      </c>
      <c r="L265" s="77">
        <v>862841</v>
      </c>
      <c r="M265" s="40">
        <f t="shared" si="45"/>
        <v>102.05368080561772</v>
      </c>
      <c r="N265" s="40"/>
      <c r="O265" s="245"/>
      <c r="P265" s="243"/>
      <c r="Q265" s="245"/>
      <c r="R265" s="245"/>
      <c r="S265" s="243"/>
      <c r="T265" s="245"/>
      <c r="U265" s="245"/>
      <c r="V265" s="243"/>
      <c r="W265" s="245"/>
      <c r="X265" s="245"/>
    </row>
    <row r="266" spans="1:24" s="157" customFormat="1" ht="12.75">
      <c r="A266" s="38" t="s">
        <v>105</v>
      </c>
      <c r="B266" s="315">
        <v>2169095</v>
      </c>
      <c r="C266" s="315">
        <v>2378172</v>
      </c>
      <c r="D266" s="40">
        <f t="shared" si="42"/>
        <v>91.20849963753673</v>
      </c>
      <c r="E266" s="315">
        <v>1330639</v>
      </c>
      <c r="F266" s="315">
        <v>1515657</v>
      </c>
      <c r="G266" s="40">
        <f t="shared" si="43"/>
        <v>87.79288453786049</v>
      </c>
      <c r="H266" s="148">
        <v>56314</v>
      </c>
      <c r="I266" s="77">
        <v>80813</v>
      </c>
      <c r="J266" s="40">
        <f t="shared" si="44"/>
        <v>69.68433296623068</v>
      </c>
      <c r="K266" s="77">
        <v>782142</v>
      </c>
      <c r="L266" s="77">
        <v>781702</v>
      </c>
      <c r="M266" s="40">
        <f t="shared" si="45"/>
        <v>100.05628743434198</v>
      </c>
      <c r="N266" s="40"/>
      <c r="O266" s="245"/>
      <c r="P266" s="243"/>
      <c r="Q266" s="245"/>
      <c r="R266" s="245"/>
      <c r="S266" s="243"/>
      <c r="T266" s="245"/>
      <c r="U266" s="245"/>
      <c r="V266" s="243"/>
      <c r="W266" s="245"/>
      <c r="X266" s="245"/>
    </row>
    <row r="267" spans="1:24" s="99" customFormat="1" ht="12.75">
      <c r="A267" s="38" t="s">
        <v>138</v>
      </c>
      <c r="B267" s="315">
        <v>3688561</v>
      </c>
      <c r="C267" s="315">
        <v>3522501</v>
      </c>
      <c r="D267" s="40">
        <f t="shared" si="42"/>
        <v>104.71426409815071</v>
      </c>
      <c r="E267" s="315">
        <v>3237895</v>
      </c>
      <c r="F267" s="315">
        <v>3062361</v>
      </c>
      <c r="G267" s="40">
        <f t="shared" si="43"/>
        <v>105.73198261080258</v>
      </c>
      <c r="H267" s="148">
        <v>100415</v>
      </c>
      <c r="I267" s="77">
        <v>97892</v>
      </c>
      <c r="J267" s="40">
        <f t="shared" si="44"/>
        <v>102.57733011890656</v>
      </c>
      <c r="K267" s="77">
        <v>350251</v>
      </c>
      <c r="L267" s="77">
        <v>362248</v>
      </c>
      <c r="M267" s="40">
        <f t="shared" si="45"/>
        <v>96.68818047304609</v>
      </c>
      <c r="N267" s="40"/>
      <c r="O267" s="245"/>
      <c r="P267" s="243"/>
      <c r="Q267" s="245"/>
      <c r="R267" s="245"/>
      <c r="S267" s="243"/>
      <c r="T267" s="245"/>
      <c r="U267" s="245"/>
      <c r="V267" s="243"/>
      <c r="W267" s="245"/>
      <c r="X267" s="245"/>
    </row>
    <row r="268" spans="1:24" ht="12.75">
      <c r="A268" s="38" t="s">
        <v>139</v>
      </c>
      <c r="B268" s="315">
        <v>4628779</v>
      </c>
      <c r="C268" s="315">
        <v>4840453</v>
      </c>
      <c r="D268" s="40">
        <f t="shared" si="42"/>
        <v>95.62697954096446</v>
      </c>
      <c r="E268" s="315">
        <v>2151569</v>
      </c>
      <c r="F268" s="315">
        <v>1995231</v>
      </c>
      <c r="G268" s="40">
        <f t="shared" si="43"/>
        <v>107.83558394992859</v>
      </c>
      <c r="H268" s="148">
        <v>26218</v>
      </c>
      <c r="I268" s="77">
        <v>26542</v>
      </c>
      <c r="J268" s="40">
        <f t="shared" si="44"/>
        <v>98.77929319568985</v>
      </c>
      <c r="K268" s="77">
        <v>2450992</v>
      </c>
      <c r="L268" s="77">
        <v>2818680</v>
      </c>
      <c r="M268" s="40">
        <f t="shared" si="45"/>
        <v>86.9553124157407</v>
      </c>
      <c r="N268" s="40"/>
      <c r="O268" s="245"/>
      <c r="P268" s="243"/>
      <c r="Q268" s="245"/>
      <c r="R268" s="245"/>
      <c r="S268" s="243"/>
      <c r="T268" s="245"/>
      <c r="U268" s="245"/>
      <c r="V268" s="243"/>
      <c r="W268" s="245"/>
      <c r="X268" s="245"/>
    </row>
    <row r="269" spans="1:24" ht="12.75">
      <c r="A269" s="38" t="s">
        <v>140</v>
      </c>
      <c r="B269" s="315">
        <v>124100</v>
      </c>
      <c r="C269" s="315">
        <v>123885</v>
      </c>
      <c r="D269" s="40">
        <f t="shared" si="42"/>
        <v>100.17354804859346</v>
      </c>
      <c r="E269" s="338" t="s">
        <v>86</v>
      </c>
      <c r="F269" s="315" t="s">
        <v>86</v>
      </c>
      <c r="G269" s="154" t="s">
        <v>86</v>
      </c>
      <c r="H269" s="148">
        <v>5585</v>
      </c>
      <c r="I269" s="77">
        <v>6601</v>
      </c>
      <c r="J269" s="40">
        <f t="shared" si="44"/>
        <v>84.60839266777761</v>
      </c>
      <c r="K269" s="77">
        <v>118515</v>
      </c>
      <c r="L269" s="77">
        <v>117284</v>
      </c>
      <c r="M269" s="40">
        <f t="shared" si="45"/>
        <v>101.04958903175199</v>
      </c>
      <c r="N269" s="40"/>
      <c r="O269" s="245"/>
      <c r="P269" s="243"/>
      <c r="Q269" s="243"/>
      <c r="R269" s="245"/>
      <c r="S269" s="243"/>
      <c r="T269" s="245"/>
      <c r="U269" s="245"/>
      <c r="V269" s="243"/>
      <c r="W269" s="245"/>
      <c r="X269" s="245"/>
    </row>
    <row r="270" spans="1:24" ht="12.75">
      <c r="A270" s="38" t="s">
        <v>141</v>
      </c>
      <c r="B270" s="315">
        <v>451606</v>
      </c>
      <c r="C270" s="315">
        <v>525332</v>
      </c>
      <c r="D270" s="40">
        <f t="shared" si="42"/>
        <v>85.96582732443484</v>
      </c>
      <c r="E270" s="315">
        <v>431013</v>
      </c>
      <c r="F270" s="315">
        <v>505402</v>
      </c>
      <c r="G270" s="40">
        <f t="shared" si="43"/>
        <v>85.28122168095891</v>
      </c>
      <c r="H270" s="148">
        <v>3064</v>
      </c>
      <c r="I270" s="77">
        <v>2401</v>
      </c>
      <c r="J270" s="40">
        <f t="shared" si="44"/>
        <v>127.61349437734276</v>
      </c>
      <c r="K270" s="77">
        <v>17529</v>
      </c>
      <c r="L270" s="77">
        <v>17529</v>
      </c>
      <c r="M270" s="40">
        <f t="shared" si="45"/>
        <v>100</v>
      </c>
      <c r="N270" s="40"/>
      <c r="O270" s="245"/>
      <c r="P270" s="243"/>
      <c r="Q270" s="245"/>
      <c r="R270" s="245"/>
      <c r="S270" s="243"/>
      <c r="T270" s="245"/>
      <c r="U270" s="245"/>
      <c r="V270" s="243"/>
      <c r="W270" s="245"/>
      <c r="X270" s="245"/>
    </row>
    <row r="271" spans="1:24" ht="12.75">
      <c r="A271" s="38" t="s">
        <v>142</v>
      </c>
      <c r="B271" s="315">
        <v>1448090</v>
      </c>
      <c r="C271" s="315">
        <v>1349616</v>
      </c>
      <c r="D271" s="40">
        <f t="shared" si="42"/>
        <v>107.29644580384347</v>
      </c>
      <c r="E271" s="315">
        <v>817941</v>
      </c>
      <c r="F271" s="315">
        <v>720660</v>
      </c>
      <c r="G271" s="40">
        <f t="shared" si="43"/>
        <v>113.49887603030555</v>
      </c>
      <c r="H271" s="148">
        <v>33494</v>
      </c>
      <c r="I271" s="77">
        <v>33371</v>
      </c>
      <c r="J271" s="40">
        <f t="shared" si="44"/>
        <v>100.36858350064428</v>
      </c>
      <c r="K271" s="77">
        <v>596655</v>
      </c>
      <c r="L271" s="77">
        <v>595585</v>
      </c>
      <c r="M271" s="40">
        <f t="shared" si="45"/>
        <v>100.17965529689296</v>
      </c>
      <c r="N271" s="40"/>
      <c r="O271" s="245"/>
      <c r="P271" s="243"/>
      <c r="Q271" s="245"/>
      <c r="R271" s="245"/>
      <c r="S271" s="243"/>
      <c r="T271" s="245"/>
      <c r="U271" s="245"/>
      <c r="V271" s="243"/>
      <c r="W271" s="245"/>
      <c r="X271" s="245"/>
    </row>
    <row r="272" spans="1:24" ht="12.75">
      <c r="A272" s="38" t="s">
        <v>143</v>
      </c>
      <c r="B272" s="315">
        <v>5495201</v>
      </c>
      <c r="C272" s="315">
        <v>5070838</v>
      </c>
      <c r="D272" s="40">
        <f t="shared" si="42"/>
        <v>108.36869566726448</v>
      </c>
      <c r="E272" s="315">
        <v>2881534</v>
      </c>
      <c r="F272" s="315">
        <v>2407696</v>
      </c>
      <c r="G272" s="40">
        <f t="shared" si="43"/>
        <v>119.68014234355168</v>
      </c>
      <c r="H272" s="148">
        <v>16397</v>
      </c>
      <c r="I272" s="77">
        <v>28046</v>
      </c>
      <c r="J272" s="40">
        <f t="shared" si="44"/>
        <v>58.464665192897385</v>
      </c>
      <c r="K272" s="77">
        <v>2597270</v>
      </c>
      <c r="L272" s="77">
        <v>2635096</v>
      </c>
      <c r="M272" s="40">
        <f t="shared" si="45"/>
        <v>98.56453047630903</v>
      </c>
      <c r="N272" s="40"/>
      <c r="O272" s="245"/>
      <c r="P272" s="243"/>
      <c r="Q272" s="245"/>
      <c r="R272" s="245"/>
      <c r="S272" s="243"/>
      <c r="T272" s="245"/>
      <c r="U272" s="245"/>
      <c r="V272" s="243"/>
      <c r="W272" s="245"/>
      <c r="X272" s="245"/>
    </row>
    <row r="273" spans="1:24" ht="12.75">
      <c r="A273" s="38" t="s">
        <v>144</v>
      </c>
      <c r="B273" s="315">
        <v>2238983</v>
      </c>
      <c r="C273" s="315">
        <v>2014184</v>
      </c>
      <c r="D273" s="40">
        <f t="shared" si="42"/>
        <v>111.16079762325587</v>
      </c>
      <c r="E273" s="315">
        <v>720357</v>
      </c>
      <c r="F273" s="315">
        <v>534428</v>
      </c>
      <c r="G273" s="40">
        <f t="shared" si="43"/>
        <v>134.79028044937766</v>
      </c>
      <c r="H273" s="148">
        <v>136301</v>
      </c>
      <c r="I273" s="77">
        <v>130197</v>
      </c>
      <c r="J273" s="40">
        <f t="shared" si="44"/>
        <v>104.68828006789711</v>
      </c>
      <c r="K273" s="77">
        <v>1382325</v>
      </c>
      <c r="L273" s="77">
        <v>1349559</v>
      </c>
      <c r="M273" s="40">
        <f t="shared" si="45"/>
        <v>102.42790422649176</v>
      </c>
      <c r="N273" s="40"/>
      <c r="O273" s="245"/>
      <c r="P273" s="243"/>
      <c r="Q273" s="245"/>
      <c r="R273" s="245"/>
      <c r="S273" s="243"/>
      <c r="T273" s="245"/>
      <c r="U273" s="245"/>
      <c r="V273" s="243"/>
      <c r="W273" s="245"/>
      <c r="X273" s="245"/>
    </row>
    <row r="274" spans="1:24" s="178" customFormat="1" ht="12.75">
      <c r="A274" s="152" t="s">
        <v>106</v>
      </c>
      <c r="B274" s="315">
        <v>92967</v>
      </c>
      <c r="C274" s="315">
        <v>109318</v>
      </c>
      <c r="D274" s="40">
        <f t="shared" si="42"/>
        <v>85.04271940577031</v>
      </c>
      <c r="E274" s="315">
        <v>57500</v>
      </c>
      <c r="F274" s="315">
        <v>58444</v>
      </c>
      <c r="G274" s="40">
        <f t="shared" si="43"/>
        <v>98.38477859147217</v>
      </c>
      <c r="H274" s="148">
        <v>4978</v>
      </c>
      <c r="I274" s="77">
        <v>7782</v>
      </c>
      <c r="J274" s="40">
        <f t="shared" si="44"/>
        <v>63.96813158571062</v>
      </c>
      <c r="K274" s="77">
        <v>30489</v>
      </c>
      <c r="L274" s="77">
        <v>43092</v>
      </c>
      <c r="M274" s="40">
        <f t="shared" si="45"/>
        <v>70.75327206906154</v>
      </c>
      <c r="N274" s="40"/>
      <c r="O274" s="245"/>
      <c r="P274" s="243"/>
      <c r="Q274" s="245"/>
      <c r="R274" s="245"/>
      <c r="S274" s="243"/>
      <c r="T274" s="245"/>
      <c r="U274" s="245"/>
      <c r="V274" s="243"/>
      <c r="W274" s="245"/>
      <c r="X274" s="245"/>
    </row>
    <row r="275" spans="1:24" s="157" customFormat="1" ht="12.75">
      <c r="A275" s="38" t="s">
        <v>145</v>
      </c>
      <c r="B275" s="315">
        <v>4095537</v>
      </c>
      <c r="C275" s="315">
        <v>4234794</v>
      </c>
      <c r="D275" s="40">
        <f t="shared" si="42"/>
        <v>96.71159919467156</v>
      </c>
      <c r="E275" s="315">
        <v>3496962</v>
      </c>
      <c r="F275" s="315">
        <v>3562693</v>
      </c>
      <c r="G275" s="40">
        <f t="shared" si="43"/>
        <v>98.1550192508869</v>
      </c>
      <c r="H275" s="148">
        <v>9438</v>
      </c>
      <c r="I275" s="77">
        <v>7865</v>
      </c>
      <c r="J275" s="40">
        <f t="shared" si="44"/>
        <v>119.99999999999999</v>
      </c>
      <c r="K275" s="77">
        <v>589137</v>
      </c>
      <c r="L275" s="77">
        <v>664236</v>
      </c>
      <c r="M275" s="40">
        <f t="shared" si="45"/>
        <v>88.69392806171301</v>
      </c>
      <c r="N275" s="40"/>
      <c r="O275" s="245"/>
      <c r="P275" s="243"/>
      <c r="Q275" s="245"/>
      <c r="R275" s="245"/>
      <c r="S275" s="243"/>
      <c r="T275" s="245"/>
      <c r="U275" s="245"/>
      <c r="V275" s="243"/>
      <c r="W275" s="245"/>
      <c r="X275" s="245"/>
    </row>
    <row r="276" spans="1:24" ht="12.75">
      <c r="A276" s="38" t="s">
        <v>146</v>
      </c>
      <c r="B276" s="315">
        <v>496</v>
      </c>
      <c r="C276" s="315">
        <v>1636</v>
      </c>
      <c r="D276" s="40">
        <f t="shared" si="42"/>
        <v>30.317848410757946</v>
      </c>
      <c r="E276" s="338" t="s">
        <v>86</v>
      </c>
      <c r="F276" s="338" t="s">
        <v>86</v>
      </c>
      <c r="G276" s="154" t="s">
        <v>86</v>
      </c>
      <c r="H276" s="154" t="s">
        <v>86</v>
      </c>
      <c r="I276" s="57" t="s">
        <v>86</v>
      </c>
      <c r="J276" s="40" t="s">
        <v>86</v>
      </c>
      <c r="K276" s="77">
        <v>496</v>
      </c>
      <c r="L276" s="77">
        <v>1636</v>
      </c>
      <c r="M276" s="40">
        <f t="shared" si="45"/>
        <v>30.317848410757946</v>
      </c>
      <c r="N276" s="40"/>
      <c r="O276" s="245"/>
      <c r="P276" s="243"/>
      <c r="Q276" s="243"/>
      <c r="R276" s="243"/>
      <c r="S276" s="243"/>
      <c r="T276" s="243"/>
      <c r="U276" s="243"/>
      <c r="V276" s="243"/>
      <c r="W276" s="245"/>
      <c r="X276" s="245"/>
    </row>
    <row r="277" spans="1:24" ht="12.75">
      <c r="A277" s="38" t="s">
        <v>147</v>
      </c>
      <c r="B277" s="315">
        <v>8917</v>
      </c>
      <c r="C277" s="315">
        <v>9297</v>
      </c>
      <c r="D277" s="40">
        <f t="shared" si="42"/>
        <v>95.91265999784876</v>
      </c>
      <c r="E277" s="315">
        <v>31</v>
      </c>
      <c r="F277" s="315">
        <v>31</v>
      </c>
      <c r="G277" s="40">
        <f t="shared" si="43"/>
        <v>100</v>
      </c>
      <c r="H277" s="154" t="s">
        <v>86</v>
      </c>
      <c r="I277" s="57" t="s">
        <v>86</v>
      </c>
      <c r="J277" s="40" t="s">
        <v>86</v>
      </c>
      <c r="K277" s="77">
        <v>8886</v>
      </c>
      <c r="L277" s="77">
        <v>9266</v>
      </c>
      <c r="M277" s="40">
        <f t="shared" si="45"/>
        <v>95.89898553852795</v>
      </c>
      <c r="N277" s="40"/>
      <c r="O277" s="245"/>
      <c r="P277" s="243"/>
      <c r="Q277" s="245"/>
      <c r="R277" s="245"/>
      <c r="S277" s="243"/>
      <c r="T277" s="243"/>
      <c r="U277" s="243"/>
      <c r="V277" s="243"/>
      <c r="W277" s="245"/>
      <c r="X277" s="245"/>
    </row>
    <row r="278" spans="1:24" ht="12.75">
      <c r="A278" s="41" t="s">
        <v>148</v>
      </c>
      <c r="B278" s="315">
        <v>930010</v>
      </c>
      <c r="C278" s="315">
        <v>756896</v>
      </c>
      <c r="D278" s="40">
        <f t="shared" si="42"/>
        <v>122.87157020251131</v>
      </c>
      <c r="E278" s="315">
        <v>690483</v>
      </c>
      <c r="F278" s="315">
        <v>557035</v>
      </c>
      <c r="G278" s="40">
        <f t="shared" si="43"/>
        <v>123.95684292728463</v>
      </c>
      <c r="H278" s="148">
        <v>3061</v>
      </c>
      <c r="I278" s="77">
        <v>3147</v>
      </c>
      <c r="J278" s="42">
        <f t="shared" si="44"/>
        <v>97.26723863997458</v>
      </c>
      <c r="K278" s="77">
        <v>236466</v>
      </c>
      <c r="L278" s="77">
        <v>196714</v>
      </c>
      <c r="M278" s="42">
        <f t="shared" si="45"/>
        <v>120.20801773132567</v>
      </c>
      <c r="N278" s="40"/>
      <c r="O278" s="245"/>
      <c r="P278" s="243"/>
      <c r="Q278" s="245"/>
      <c r="R278" s="245"/>
      <c r="S278" s="243"/>
      <c r="T278" s="245"/>
      <c r="U278" s="245"/>
      <c r="V278" s="243"/>
      <c r="W278" s="245"/>
      <c r="X278" s="245"/>
    </row>
    <row r="279" spans="1:14" ht="12.75">
      <c r="A279" s="191"/>
      <c r="B279" s="191"/>
      <c r="C279" s="191"/>
      <c r="D279" s="191"/>
      <c r="E279" s="312"/>
      <c r="F279" s="312"/>
      <c r="G279" s="191"/>
      <c r="H279" s="312"/>
      <c r="I279" s="312"/>
      <c r="J279" s="191"/>
      <c r="K279" s="312"/>
      <c r="L279" s="312"/>
      <c r="M279" s="191"/>
      <c r="N279" s="76"/>
    </row>
    <row r="280" spans="5:12" ht="12.75">
      <c r="E280"/>
      <c r="F280"/>
      <c r="H280"/>
      <c r="I280"/>
      <c r="K280"/>
      <c r="L280"/>
    </row>
    <row r="281" spans="1:12" ht="12.75">
      <c r="A281" s="224"/>
      <c r="B281" s="202"/>
      <c r="C281" s="202"/>
      <c r="D281" s="202"/>
      <c r="E281"/>
      <c r="F281"/>
      <c r="G281" s="202"/>
      <c r="H281" s="202"/>
      <c r="I281" s="202"/>
      <c r="J281" s="202"/>
      <c r="K281"/>
      <c r="L281"/>
    </row>
    <row r="282" spans="1:12" ht="12.75">
      <c r="A282" s="224"/>
      <c r="B282" s="202"/>
      <c r="C282" s="202"/>
      <c r="D282" s="202"/>
      <c r="E282" s="202"/>
      <c r="F282" s="224"/>
      <c r="G282" s="202"/>
      <c r="H282" s="202"/>
      <c r="I282" s="202"/>
      <c r="J282" s="202"/>
      <c r="K282" s="202"/>
      <c r="L282" s="225"/>
    </row>
  </sheetData>
  <sheetProtection/>
  <mergeCells count="91">
    <mergeCell ref="A253:M253"/>
    <mergeCell ref="A255:A257"/>
    <mergeCell ref="B255:D256"/>
    <mergeCell ref="E255:M255"/>
    <mergeCell ref="E256:G256"/>
    <mergeCell ref="H256:J256"/>
    <mergeCell ref="K256:M256"/>
    <mergeCell ref="A227:M227"/>
    <mergeCell ref="A229:A231"/>
    <mergeCell ref="B229:D230"/>
    <mergeCell ref="E229:M229"/>
    <mergeCell ref="E230:G230"/>
    <mergeCell ref="H230:J230"/>
    <mergeCell ref="K230:M230"/>
    <mergeCell ref="A199:M199"/>
    <mergeCell ref="A201:A203"/>
    <mergeCell ref="B201:D202"/>
    <mergeCell ref="E201:M201"/>
    <mergeCell ref="E202:G202"/>
    <mergeCell ref="H202:J202"/>
    <mergeCell ref="K202:M202"/>
    <mergeCell ref="A171:M171"/>
    <mergeCell ref="A173:A175"/>
    <mergeCell ref="B173:D174"/>
    <mergeCell ref="E173:M173"/>
    <mergeCell ref="E174:G174"/>
    <mergeCell ref="H174:J174"/>
    <mergeCell ref="K174:M174"/>
    <mergeCell ref="A115:M115"/>
    <mergeCell ref="A117:A119"/>
    <mergeCell ref="A88:A91"/>
    <mergeCell ref="A143:M143"/>
    <mergeCell ref="A145:A147"/>
    <mergeCell ref="B145:D146"/>
    <mergeCell ref="E145:M145"/>
    <mergeCell ref="E146:G146"/>
    <mergeCell ref="H146:J146"/>
    <mergeCell ref="K146:M146"/>
    <mergeCell ref="K62:L62"/>
    <mergeCell ref="M62:M63"/>
    <mergeCell ref="B89:J89"/>
    <mergeCell ref="B117:D118"/>
    <mergeCell ref="E117:M117"/>
    <mergeCell ref="E118:G118"/>
    <mergeCell ref="H118:J118"/>
    <mergeCell ref="K118:M118"/>
    <mergeCell ref="M90:M91"/>
    <mergeCell ref="H90:I90"/>
    <mergeCell ref="A60:A63"/>
    <mergeCell ref="B60:J61"/>
    <mergeCell ref="B62:C62"/>
    <mergeCell ref="D62:D63"/>
    <mergeCell ref="B90:C90"/>
    <mergeCell ref="D90:D91"/>
    <mergeCell ref="E90:F90"/>
    <mergeCell ref="G90:G91"/>
    <mergeCell ref="J90:J91"/>
    <mergeCell ref="J62:J63"/>
    <mergeCell ref="A30:M30"/>
    <mergeCell ref="A32:A34"/>
    <mergeCell ref="B32:D33"/>
    <mergeCell ref="E32:M32"/>
    <mergeCell ref="E33:G33"/>
    <mergeCell ref="H33:J33"/>
    <mergeCell ref="K33:M33"/>
    <mergeCell ref="A1:M1"/>
    <mergeCell ref="A2:M2"/>
    <mergeCell ref="A4:A6"/>
    <mergeCell ref="B4:D5"/>
    <mergeCell ref="E4:M4"/>
    <mergeCell ref="E5:G5"/>
    <mergeCell ref="H5:J5"/>
    <mergeCell ref="K5:M5"/>
    <mergeCell ref="A58:S58"/>
    <mergeCell ref="K60:S60"/>
    <mergeCell ref="K61:S61"/>
    <mergeCell ref="P62:P63"/>
    <mergeCell ref="Q62:R62"/>
    <mergeCell ref="S62:S63"/>
    <mergeCell ref="E62:F62"/>
    <mergeCell ref="G62:G63"/>
    <mergeCell ref="H62:I62"/>
    <mergeCell ref="N62:O62"/>
    <mergeCell ref="O87:S87"/>
    <mergeCell ref="B88:S88"/>
    <mergeCell ref="K89:S89"/>
    <mergeCell ref="P90:P91"/>
    <mergeCell ref="Q90:R90"/>
    <mergeCell ref="S90:S91"/>
    <mergeCell ref="K90:L90"/>
    <mergeCell ref="N90:O90"/>
  </mergeCells>
  <printOptions/>
  <pageMargins left="0.5905511811023623" right="0.5905511811023623" top="0.5905511811023623" bottom="0.5905511811023623" header="0" footer="0.3937007874015748"/>
  <pageSetup firstPageNumber="22" useFirstPageNumber="1" horizontalDpi="600" verticalDpi="600" orientation="landscape" paperSize="9" scale="90" r:id="rId1"/>
  <headerFooter alignWithMargins="0">
    <oddFooter>&amp;R&amp;P</oddFooter>
  </headerFooter>
  <rowBreaks count="8" manualBreakCount="8">
    <brk id="29" max="18" man="1"/>
    <brk id="56" max="255" man="1"/>
    <brk id="85" max="255" man="1"/>
    <brk id="113" max="255" man="1"/>
    <brk id="141" max="255" man="1"/>
    <brk id="169" max="255" man="1"/>
    <brk id="198" max="13" man="1"/>
    <brk id="251" max="255" man="1"/>
  </rowBreaks>
  <ignoredErrors>
    <ignoredError sqref="G7 J7 B47:C47 G35 J35 G120 J120 G148 J148 G204 J204 B177:C180 B183:C184 C234:C235 C241 B246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A1" sqref="A1:E1"/>
    </sheetView>
  </sheetViews>
  <sheetFormatPr defaultColWidth="9.00390625" defaultRowHeight="12.75"/>
  <cols>
    <col min="1" max="1" width="23.125" style="109" customWidth="1"/>
    <col min="2" max="4" width="22.625" style="109" customWidth="1"/>
    <col min="5" max="5" width="22.625" style="114" customWidth="1"/>
    <col min="6" max="16384" width="9.125" style="109" customWidth="1"/>
  </cols>
  <sheetData>
    <row r="1" spans="1:5" ht="32.25" customHeight="1">
      <c r="A1" s="512" t="s">
        <v>226</v>
      </c>
      <c r="B1" s="512"/>
      <c r="C1" s="512"/>
      <c r="D1" s="512"/>
      <c r="E1" s="512"/>
    </row>
    <row r="2" spans="1:5" ht="12.75">
      <c r="A2" s="110"/>
      <c r="B2" s="111"/>
      <c r="C2" s="111"/>
      <c r="D2" s="111"/>
      <c r="E2" s="112" t="s">
        <v>103</v>
      </c>
    </row>
    <row r="3" spans="1:5" ht="36" customHeight="1">
      <c r="A3" s="113"/>
      <c r="B3" s="258" t="s">
        <v>108</v>
      </c>
      <c r="C3" s="258" t="s">
        <v>160</v>
      </c>
      <c r="D3" s="258" t="s">
        <v>161</v>
      </c>
      <c r="E3" s="259" t="s">
        <v>162</v>
      </c>
    </row>
    <row r="4" spans="1:6" ht="12.75">
      <c r="A4" s="36" t="s">
        <v>131</v>
      </c>
      <c r="B4" s="334">
        <v>1930</v>
      </c>
      <c r="C4" s="77">
        <v>4206</v>
      </c>
      <c r="D4" s="315">
        <v>1480</v>
      </c>
      <c r="E4" s="315">
        <v>1988</v>
      </c>
      <c r="F4" s="410"/>
    </row>
    <row r="5" spans="1:6" ht="12.75">
      <c r="A5" s="152" t="s">
        <v>104</v>
      </c>
      <c r="B5" s="335">
        <v>1507</v>
      </c>
      <c r="C5" s="77">
        <v>2958</v>
      </c>
      <c r="D5" s="315">
        <v>1168</v>
      </c>
      <c r="E5" s="315">
        <v>1879</v>
      </c>
      <c r="F5" s="410"/>
    </row>
    <row r="6" spans="1:6" ht="12.75">
      <c r="A6" s="38" t="s">
        <v>132</v>
      </c>
      <c r="B6" s="335">
        <v>2659</v>
      </c>
      <c r="C6" s="77">
        <v>4657</v>
      </c>
      <c r="D6" s="315">
        <v>2672</v>
      </c>
      <c r="E6" s="315">
        <v>2411</v>
      </c>
      <c r="F6" s="410"/>
    </row>
    <row r="7" spans="1:6" ht="12.75">
      <c r="A7" s="38" t="s">
        <v>133</v>
      </c>
      <c r="B7" s="335">
        <v>1543</v>
      </c>
      <c r="C7" s="77">
        <v>4455</v>
      </c>
      <c r="D7" s="315">
        <v>959</v>
      </c>
      <c r="E7" s="315">
        <v>1750</v>
      </c>
      <c r="F7" s="410"/>
    </row>
    <row r="8" spans="1:6" ht="12.75">
      <c r="A8" s="38" t="s">
        <v>134</v>
      </c>
      <c r="B8" s="335">
        <v>2172</v>
      </c>
      <c r="C8" s="77">
        <v>4234</v>
      </c>
      <c r="D8" s="315">
        <v>2273</v>
      </c>
      <c r="E8" s="315">
        <v>2062</v>
      </c>
      <c r="F8" s="410"/>
    </row>
    <row r="9" spans="1:6" ht="12.75">
      <c r="A9" s="38" t="s">
        <v>135</v>
      </c>
      <c r="B9" s="335">
        <v>1153</v>
      </c>
      <c r="C9" s="77">
        <v>4372</v>
      </c>
      <c r="D9" s="315">
        <v>833</v>
      </c>
      <c r="E9" s="315">
        <v>1214</v>
      </c>
      <c r="F9" s="410"/>
    </row>
    <row r="10" spans="1:6" ht="12.75">
      <c r="A10" s="38" t="s">
        <v>136</v>
      </c>
      <c r="B10" s="335">
        <v>1324</v>
      </c>
      <c r="C10" s="77">
        <v>1069</v>
      </c>
      <c r="D10" s="315">
        <v>827</v>
      </c>
      <c r="E10" s="315">
        <v>1756</v>
      </c>
      <c r="F10" s="410"/>
    </row>
    <row r="11" spans="1:6" ht="12.75">
      <c r="A11" s="38" t="s">
        <v>137</v>
      </c>
      <c r="B11" s="335">
        <v>2059</v>
      </c>
      <c r="C11" s="77">
        <v>3013</v>
      </c>
      <c r="D11" s="315">
        <v>1767</v>
      </c>
      <c r="E11" s="315">
        <v>2155</v>
      </c>
      <c r="F11" s="410"/>
    </row>
    <row r="12" spans="1:6" ht="12.75">
      <c r="A12" s="38" t="s">
        <v>105</v>
      </c>
      <c r="B12" s="335">
        <v>2272</v>
      </c>
      <c r="C12" s="77">
        <v>4317</v>
      </c>
      <c r="D12" s="315">
        <v>2040</v>
      </c>
      <c r="E12" s="315">
        <v>2271</v>
      </c>
      <c r="F12" s="410"/>
    </row>
    <row r="13" spans="1:6" ht="12.75">
      <c r="A13" s="38" t="s">
        <v>138</v>
      </c>
      <c r="B13" s="335">
        <v>1881</v>
      </c>
      <c r="C13" s="77">
        <v>2417</v>
      </c>
      <c r="D13" s="315">
        <v>1787</v>
      </c>
      <c r="E13" s="315">
        <v>1984</v>
      </c>
      <c r="F13" s="410"/>
    </row>
    <row r="14" spans="1:6" ht="12.75">
      <c r="A14" s="38" t="s">
        <v>139</v>
      </c>
      <c r="B14" s="335">
        <v>2415</v>
      </c>
      <c r="C14" s="77">
        <v>4969</v>
      </c>
      <c r="D14" s="315">
        <v>1922</v>
      </c>
      <c r="E14" s="315">
        <v>2278</v>
      </c>
      <c r="F14" s="410"/>
    </row>
    <row r="15" spans="1:6" ht="12.75">
      <c r="A15" s="38" t="s">
        <v>140</v>
      </c>
      <c r="B15" s="335">
        <v>984</v>
      </c>
      <c r="C15" s="77">
        <v>7287</v>
      </c>
      <c r="D15" s="315">
        <v>969</v>
      </c>
      <c r="E15" s="315">
        <v>916</v>
      </c>
      <c r="F15" s="410"/>
    </row>
    <row r="16" spans="1:6" ht="12.75">
      <c r="A16" s="38" t="s">
        <v>142</v>
      </c>
      <c r="B16" s="335">
        <v>2295</v>
      </c>
      <c r="C16" s="77">
        <v>4669</v>
      </c>
      <c r="D16" s="315">
        <v>1894</v>
      </c>
      <c r="E16" s="335">
        <v>2127</v>
      </c>
      <c r="F16" s="410"/>
    </row>
    <row r="17" spans="1:6" ht="14.25" customHeight="1">
      <c r="A17" s="38" t="s">
        <v>143</v>
      </c>
      <c r="B17" s="335">
        <v>2667</v>
      </c>
      <c r="C17" s="77">
        <v>4662</v>
      </c>
      <c r="D17" s="315">
        <v>2318</v>
      </c>
      <c r="E17" s="335">
        <v>2429</v>
      </c>
      <c r="F17" s="410"/>
    </row>
    <row r="18" spans="1:6" ht="12.75">
      <c r="A18" s="38" t="s">
        <v>144</v>
      </c>
      <c r="B18" s="335">
        <v>1968</v>
      </c>
      <c r="C18" s="77">
        <v>3988</v>
      </c>
      <c r="D18" s="315">
        <v>1546</v>
      </c>
      <c r="E18" s="388">
        <v>1929</v>
      </c>
      <c r="F18" s="410"/>
    </row>
    <row r="19" spans="1:6" ht="12.75">
      <c r="A19" s="152" t="s">
        <v>106</v>
      </c>
      <c r="B19" s="335">
        <v>1464</v>
      </c>
      <c r="C19" s="77">
        <v>497</v>
      </c>
      <c r="D19" s="315">
        <v>1396</v>
      </c>
      <c r="E19" s="388">
        <v>1599</v>
      </c>
      <c r="F19" s="410"/>
    </row>
    <row r="20" spans="1:6" ht="12.75">
      <c r="A20" s="38" t="s">
        <v>145</v>
      </c>
      <c r="B20" s="388">
        <v>1839</v>
      </c>
      <c r="C20" s="77">
        <v>5107</v>
      </c>
      <c r="D20" s="315">
        <v>1391</v>
      </c>
      <c r="E20" s="388">
        <v>2047</v>
      </c>
      <c r="F20" s="410"/>
    </row>
    <row r="21" spans="1:6" ht="12.75">
      <c r="A21" s="38" t="s">
        <v>146</v>
      </c>
      <c r="B21" s="388">
        <v>2063</v>
      </c>
      <c r="C21" s="279" t="s">
        <v>86</v>
      </c>
      <c r="D21" s="279" t="s">
        <v>86</v>
      </c>
      <c r="E21" s="388">
        <v>2063</v>
      </c>
      <c r="F21" s="410"/>
    </row>
    <row r="22" spans="1:6" ht="12.75">
      <c r="A22" s="38" t="s">
        <v>147</v>
      </c>
      <c r="B22" s="419">
        <v>305</v>
      </c>
      <c r="C22" s="279" t="s">
        <v>86</v>
      </c>
      <c r="D22" s="335">
        <v>500</v>
      </c>
      <c r="E22" s="419">
        <v>304</v>
      </c>
      <c r="F22" s="410"/>
    </row>
    <row r="23" spans="1:6" ht="12.75">
      <c r="A23" s="41" t="s">
        <v>148</v>
      </c>
      <c r="B23" s="389">
        <v>1629</v>
      </c>
      <c r="C23" s="390">
        <v>3936</v>
      </c>
      <c r="D23" s="336">
        <v>1847</v>
      </c>
      <c r="E23" s="389">
        <v>1364</v>
      </c>
      <c r="F23" s="410"/>
    </row>
  </sheetData>
  <sheetProtection/>
  <mergeCells count="1">
    <mergeCell ref="A1:E1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32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A1" sqref="A1:E1"/>
    </sheetView>
  </sheetViews>
  <sheetFormatPr defaultColWidth="9.00390625" defaultRowHeight="12.75"/>
  <cols>
    <col min="1" max="1" width="23.75390625" style="109" customWidth="1"/>
    <col min="2" max="4" width="28.25390625" style="109" customWidth="1"/>
    <col min="5" max="5" width="28.25390625" style="114" customWidth="1"/>
    <col min="6" max="16384" width="9.125" style="109" customWidth="1"/>
  </cols>
  <sheetData>
    <row r="1" spans="1:5" ht="33" customHeight="1">
      <c r="A1" s="512" t="s">
        <v>227</v>
      </c>
      <c r="B1" s="512"/>
      <c r="C1" s="512"/>
      <c r="D1" s="512"/>
      <c r="E1" s="512"/>
    </row>
    <row r="2" spans="1:5" ht="12.75">
      <c r="A2" s="92"/>
      <c r="B2" s="111"/>
      <c r="C2" s="111"/>
      <c r="D2" s="111"/>
      <c r="E2" s="112" t="s">
        <v>90</v>
      </c>
    </row>
    <row r="3" spans="1:5" ht="35.25" customHeight="1">
      <c r="A3" s="113"/>
      <c r="B3" s="258" t="s">
        <v>108</v>
      </c>
      <c r="C3" s="258" t="s">
        <v>160</v>
      </c>
      <c r="D3" s="258" t="s">
        <v>161</v>
      </c>
      <c r="E3" s="259" t="s">
        <v>162</v>
      </c>
    </row>
    <row r="4" spans="1:7" ht="12.75">
      <c r="A4" s="36" t="s">
        <v>131</v>
      </c>
      <c r="B4" s="77">
        <v>178</v>
      </c>
      <c r="C4" s="77">
        <v>203</v>
      </c>
      <c r="D4" s="77">
        <v>108</v>
      </c>
      <c r="E4" s="77">
        <v>132</v>
      </c>
      <c r="G4" s="77"/>
    </row>
    <row r="5" spans="1:7" ht="12.75">
      <c r="A5" s="152" t="s">
        <v>104</v>
      </c>
      <c r="B5" s="77">
        <v>149</v>
      </c>
      <c r="C5" s="77">
        <v>83</v>
      </c>
      <c r="D5" s="77">
        <v>115</v>
      </c>
      <c r="E5" s="77">
        <v>154</v>
      </c>
      <c r="G5" s="77"/>
    </row>
    <row r="6" spans="1:7" ht="12.75">
      <c r="A6" s="38" t="s">
        <v>132</v>
      </c>
      <c r="B6" s="77">
        <v>211</v>
      </c>
      <c r="C6" s="77">
        <v>236</v>
      </c>
      <c r="D6" s="77">
        <v>178</v>
      </c>
      <c r="E6" s="77">
        <v>121</v>
      </c>
      <c r="G6" s="77"/>
    </row>
    <row r="7" spans="1:7" ht="12.75">
      <c r="A7" s="38" t="s">
        <v>133</v>
      </c>
      <c r="B7" s="77">
        <v>180</v>
      </c>
      <c r="C7" s="77">
        <v>215</v>
      </c>
      <c r="D7" s="77">
        <v>90</v>
      </c>
      <c r="E7" s="77">
        <v>137</v>
      </c>
      <c r="G7" s="77"/>
    </row>
    <row r="8" spans="1:7" ht="12.75">
      <c r="A8" s="38" t="s">
        <v>134</v>
      </c>
      <c r="B8" s="77">
        <v>149</v>
      </c>
      <c r="C8" s="77">
        <v>146</v>
      </c>
      <c r="D8" s="77">
        <v>146</v>
      </c>
      <c r="E8" s="77">
        <v>163</v>
      </c>
      <c r="G8" s="77"/>
    </row>
    <row r="9" spans="1:7" ht="12.75">
      <c r="A9" s="38" t="s">
        <v>135</v>
      </c>
      <c r="B9" s="77">
        <v>109</v>
      </c>
      <c r="C9" s="77">
        <v>86</v>
      </c>
      <c r="D9" s="77">
        <v>133</v>
      </c>
      <c r="E9" s="77">
        <v>78</v>
      </c>
      <c r="G9" s="77"/>
    </row>
    <row r="10" spans="1:7" ht="12.75">
      <c r="A10" s="38" t="s">
        <v>136</v>
      </c>
      <c r="B10" s="77">
        <v>185</v>
      </c>
      <c r="C10" s="77">
        <v>212</v>
      </c>
      <c r="D10" s="77">
        <v>84</v>
      </c>
      <c r="E10" s="77">
        <v>138</v>
      </c>
      <c r="G10" s="77"/>
    </row>
    <row r="11" spans="1:7" ht="12.75">
      <c r="A11" s="38" t="s">
        <v>137</v>
      </c>
      <c r="B11" s="77">
        <v>132</v>
      </c>
      <c r="C11" s="77">
        <v>189</v>
      </c>
      <c r="D11" s="77">
        <v>71</v>
      </c>
      <c r="E11" s="77">
        <v>109</v>
      </c>
      <c r="G11" s="77"/>
    </row>
    <row r="12" spans="1:7" ht="12.75">
      <c r="A12" s="38" t="s">
        <v>105</v>
      </c>
      <c r="B12" s="77">
        <v>165</v>
      </c>
      <c r="C12" s="77">
        <v>173</v>
      </c>
      <c r="D12" s="77">
        <v>156</v>
      </c>
      <c r="E12" s="77">
        <v>144</v>
      </c>
      <c r="G12" s="77"/>
    </row>
    <row r="13" spans="1:7" ht="12.75">
      <c r="A13" s="38" t="s">
        <v>138</v>
      </c>
      <c r="B13" s="77">
        <v>209</v>
      </c>
      <c r="C13" s="77">
        <v>218</v>
      </c>
      <c r="D13" s="77">
        <v>132</v>
      </c>
      <c r="E13" s="77">
        <v>140</v>
      </c>
      <c r="G13" s="77"/>
    </row>
    <row r="14" spans="1:7" ht="12.75">
      <c r="A14" s="38" t="s">
        <v>139</v>
      </c>
      <c r="B14" s="77">
        <v>166</v>
      </c>
      <c r="C14" s="77">
        <v>210</v>
      </c>
      <c r="D14" s="77">
        <v>103</v>
      </c>
      <c r="E14" s="77">
        <v>122</v>
      </c>
      <c r="G14" s="77"/>
    </row>
    <row r="15" spans="1:7" ht="12.75">
      <c r="A15" s="38" t="s">
        <v>140</v>
      </c>
      <c r="B15" s="77">
        <v>123</v>
      </c>
      <c r="C15" s="57" t="s">
        <v>86</v>
      </c>
      <c r="D15" s="77">
        <v>65</v>
      </c>
      <c r="E15" s="77">
        <v>124</v>
      </c>
      <c r="G15" s="77"/>
    </row>
    <row r="16" spans="1:7" ht="12.75">
      <c r="A16" s="38" t="s">
        <v>141</v>
      </c>
      <c r="B16" s="77">
        <v>75</v>
      </c>
      <c r="C16" s="57" t="s">
        <v>86</v>
      </c>
      <c r="D16" s="77">
        <v>76</v>
      </c>
      <c r="E16" s="77">
        <v>75</v>
      </c>
      <c r="G16" s="77"/>
    </row>
    <row r="17" spans="1:7" ht="12.75">
      <c r="A17" s="38" t="s">
        <v>142</v>
      </c>
      <c r="B17" s="77">
        <v>194</v>
      </c>
      <c r="C17" s="77">
        <v>261</v>
      </c>
      <c r="D17" s="77">
        <v>114</v>
      </c>
      <c r="E17" s="77">
        <v>115</v>
      </c>
      <c r="G17" s="77"/>
    </row>
    <row r="18" spans="1:7" ht="14.25" customHeight="1">
      <c r="A18" s="38" t="s">
        <v>143</v>
      </c>
      <c r="B18" s="77">
        <v>177</v>
      </c>
      <c r="C18" s="77">
        <v>213</v>
      </c>
      <c r="D18" s="77">
        <v>125</v>
      </c>
      <c r="E18" s="77">
        <v>124</v>
      </c>
      <c r="G18" s="77"/>
    </row>
    <row r="19" spans="1:7" ht="12.75">
      <c r="A19" s="38" t="s">
        <v>144</v>
      </c>
      <c r="B19" s="77">
        <v>176</v>
      </c>
      <c r="C19" s="77">
        <v>221</v>
      </c>
      <c r="D19" s="77">
        <v>103</v>
      </c>
      <c r="E19" s="77">
        <v>153</v>
      </c>
      <c r="G19" s="77"/>
    </row>
    <row r="20" spans="1:7" ht="12.75">
      <c r="A20" s="152" t="s">
        <v>106</v>
      </c>
      <c r="B20" s="77">
        <v>184</v>
      </c>
      <c r="C20" s="77">
        <v>234</v>
      </c>
      <c r="D20" s="77">
        <v>126</v>
      </c>
      <c r="E20" s="77">
        <v>135</v>
      </c>
      <c r="G20" s="77"/>
    </row>
    <row r="21" spans="1:7" ht="12.75">
      <c r="A21" s="38" t="s">
        <v>145</v>
      </c>
      <c r="B21" s="77">
        <v>142</v>
      </c>
      <c r="C21" s="77">
        <v>196</v>
      </c>
      <c r="D21" s="77">
        <v>55</v>
      </c>
      <c r="E21" s="77">
        <v>140</v>
      </c>
      <c r="G21" s="77"/>
    </row>
    <row r="22" spans="1:7" ht="12.75">
      <c r="A22" s="38" t="s">
        <v>146</v>
      </c>
      <c r="B22" s="77">
        <v>55</v>
      </c>
      <c r="C22" s="77" t="s">
        <v>86</v>
      </c>
      <c r="D22" s="57" t="s">
        <v>86</v>
      </c>
      <c r="E22" s="77">
        <v>55</v>
      </c>
      <c r="G22" s="77"/>
    </row>
    <row r="23" spans="1:7" ht="12.75">
      <c r="A23" s="38" t="s">
        <v>147</v>
      </c>
      <c r="B23" s="77">
        <v>36</v>
      </c>
      <c r="C23" s="77">
        <v>29</v>
      </c>
      <c r="D23" s="57" t="s">
        <v>86</v>
      </c>
      <c r="E23" s="77">
        <v>36</v>
      </c>
      <c r="G23" s="77"/>
    </row>
    <row r="24" spans="1:7" ht="12.75">
      <c r="A24" s="41" t="s">
        <v>148</v>
      </c>
      <c r="B24" s="147">
        <v>222</v>
      </c>
      <c r="C24" s="147">
        <v>229</v>
      </c>
      <c r="D24" s="81" t="s">
        <v>86</v>
      </c>
      <c r="E24" s="147">
        <v>116</v>
      </c>
      <c r="G24" s="77"/>
    </row>
    <row r="25" spans="1:5" ht="12.75">
      <c r="A25" s="115"/>
      <c r="B25" s="115"/>
      <c r="C25" s="115"/>
      <c r="D25" s="115"/>
      <c r="E25" s="116"/>
    </row>
  </sheetData>
  <sheetProtection/>
  <mergeCells count="1">
    <mergeCell ref="A1:E1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33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1" sqref="A1:E1"/>
    </sheetView>
  </sheetViews>
  <sheetFormatPr defaultColWidth="9.00390625" defaultRowHeight="12.75"/>
  <cols>
    <col min="1" max="1" width="23.75390625" style="109" customWidth="1"/>
    <col min="2" max="4" width="22.25390625" style="109" customWidth="1"/>
    <col min="5" max="5" width="22.25390625" style="114" customWidth="1"/>
    <col min="6" max="6" width="7.00390625" style="114" customWidth="1"/>
    <col min="7" max="16384" width="9.125" style="109" customWidth="1"/>
  </cols>
  <sheetData>
    <row r="1" spans="1:6" ht="33" customHeight="1">
      <c r="A1" s="512" t="s">
        <v>236</v>
      </c>
      <c r="B1" s="512"/>
      <c r="C1" s="512"/>
      <c r="D1" s="512"/>
      <c r="E1" s="512"/>
      <c r="F1" s="396"/>
    </row>
    <row r="2" spans="1:6" ht="12.75">
      <c r="A2" s="73"/>
      <c r="B2" s="391"/>
      <c r="C2" s="391"/>
      <c r="D2" s="391"/>
      <c r="E2" s="112" t="s">
        <v>103</v>
      </c>
      <c r="F2" s="397"/>
    </row>
    <row r="3" spans="1:6" ht="57.75" customHeight="1">
      <c r="A3" s="113"/>
      <c r="B3" s="268" t="s">
        <v>108</v>
      </c>
      <c r="C3" s="268" t="s">
        <v>160</v>
      </c>
      <c r="D3" s="268" t="s">
        <v>161</v>
      </c>
      <c r="E3" s="393" t="s">
        <v>237</v>
      </c>
      <c r="F3" s="395"/>
    </row>
    <row r="4" spans="1:6" ht="12.75">
      <c r="A4" s="36" t="s">
        <v>131</v>
      </c>
      <c r="B4" s="56">
        <v>2.3</v>
      </c>
      <c r="C4" s="56">
        <v>2.2</v>
      </c>
      <c r="D4" s="56">
        <v>2.2</v>
      </c>
      <c r="E4" s="366">
        <v>2.3</v>
      </c>
      <c r="F4" s="150"/>
    </row>
    <row r="5" spans="1:6" ht="12.75">
      <c r="A5" s="152" t="s">
        <v>104</v>
      </c>
      <c r="B5" s="56">
        <v>2.2</v>
      </c>
      <c r="C5" s="56">
        <v>2.4</v>
      </c>
      <c r="D5" s="56">
        <v>2</v>
      </c>
      <c r="E5" s="150">
        <v>2.5</v>
      </c>
      <c r="F5" s="150"/>
    </row>
    <row r="6" spans="1:6" ht="12.75">
      <c r="A6" s="38" t="s">
        <v>132</v>
      </c>
      <c r="B6" s="56">
        <v>2.2</v>
      </c>
      <c r="C6" s="56">
        <v>2.1</v>
      </c>
      <c r="D6" s="56">
        <v>2.2</v>
      </c>
      <c r="E6" s="150">
        <v>2.3</v>
      </c>
      <c r="F6" s="150"/>
    </row>
    <row r="7" spans="1:6" ht="12.75">
      <c r="A7" s="38" t="s">
        <v>133</v>
      </c>
      <c r="B7" s="56">
        <v>2</v>
      </c>
      <c r="C7" s="56">
        <v>1.7</v>
      </c>
      <c r="D7" s="56">
        <v>2</v>
      </c>
      <c r="E7" s="150">
        <v>2</v>
      </c>
      <c r="F7" s="150"/>
    </row>
    <row r="8" spans="1:6" ht="12.75">
      <c r="A8" s="38" t="s">
        <v>134</v>
      </c>
      <c r="B8" s="56">
        <v>2.9</v>
      </c>
      <c r="C8" s="56">
        <v>2.7</v>
      </c>
      <c r="D8" s="56">
        <v>3</v>
      </c>
      <c r="E8" s="150">
        <v>2.9</v>
      </c>
      <c r="F8" s="150"/>
    </row>
    <row r="9" spans="1:6" ht="12.75">
      <c r="A9" s="38" t="s">
        <v>135</v>
      </c>
      <c r="B9" s="56">
        <v>1.1</v>
      </c>
      <c r="C9" s="56">
        <v>1</v>
      </c>
      <c r="D9" s="56">
        <v>1.1</v>
      </c>
      <c r="E9" s="150">
        <v>1.1</v>
      </c>
      <c r="F9" s="150"/>
    </row>
    <row r="10" spans="1:6" ht="12.75">
      <c r="A10" s="38" t="s">
        <v>136</v>
      </c>
      <c r="B10" s="56">
        <v>2</v>
      </c>
      <c r="C10" s="56">
        <v>1.8</v>
      </c>
      <c r="D10" s="56">
        <v>1.8</v>
      </c>
      <c r="E10" s="150">
        <v>2.1</v>
      </c>
      <c r="F10" s="150"/>
    </row>
    <row r="11" spans="1:6" ht="12.75">
      <c r="A11" s="38" t="s">
        <v>137</v>
      </c>
      <c r="B11" s="56">
        <v>2.3</v>
      </c>
      <c r="C11" s="56">
        <v>2.7</v>
      </c>
      <c r="D11" s="56">
        <v>2.1</v>
      </c>
      <c r="E11" s="150">
        <v>2.4</v>
      </c>
      <c r="F11" s="150"/>
    </row>
    <row r="12" spans="1:6" ht="12.75">
      <c r="A12" s="38" t="s">
        <v>105</v>
      </c>
      <c r="B12" s="56">
        <v>3.2</v>
      </c>
      <c r="C12" s="56">
        <v>3.3</v>
      </c>
      <c r="D12" s="56">
        <v>3.2</v>
      </c>
      <c r="E12" s="150">
        <v>3.1</v>
      </c>
      <c r="F12" s="150"/>
    </row>
    <row r="13" spans="1:6" ht="12.75">
      <c r="A13" s="38" t="s">
        <v>138</v>
      </c>
      <c r="B13" s="56">
        <v>2.2</v>
      </c>
      <c r="C13" s="56">
        <v>2.1</v>
      </c>
      <c r="D13" s="56">
        <v>2.6</v>
      </c>
      <c r="E13" s="150">
        <v>1.9</v>
      </c>
      <c r="F13" s="150"/>
    </row>
    <row r="14" spans="1:6" ht="12.75">
      <c r="A14" s="38" t="s">
        <v>139</v>
      </c>
      <c r="B14" s="56">
        <v>2.2</v>
      </c>
      <c r="C14" s="56">
        <v>1.8</v>
      </c>
      <c r="D14" s="56">
        <v>2.1</v>
      </c>
      <c r="E14" s="150">
        <v>2.3</v>
      </c>
      <c r="F14" s="150"/>
    </row>
    <row r="15" spans="1:6" ht="12.75">
      <c r="A15" s="38" t="s">
        <v>140</v>
      </c>
      <c r="B15" s="56">
        <v>1.1</v>
      </c>
      <c r="C15" s="56">
        <v>0.7</v>
      </c>
      <c r="D15" s="56">
        <v>0.8</v>
      </c>
      <c r="E15" s="150">
        <v>1.3</v>
      </c>
      <c r="F15" s="150"/>
    </row>
    <row r="16" spans="1:6" ht="12.75">
      <c r="A16" s="38" t="s">
        <v>141</v>
      </c>
      <c r="B16" s="56">
        <v>2.2</v>
      </c>
      <c r="C16" s="56">
        <v>2.1</v>
      </c>
      <c r="D16" s="56">
        <v>2.2</v>
      </c>
      <c r="E16" s="150">
        <v>2.2</v>
      </c>
      <c r="F16" s="150"/>
    </row>
    <row r="17" spans="1:6" ht="12.75">
      <c r="A17" s="38" t="s">
        <v>142</v>
      </c>
      <c r="B17" s="56">
        <v>2.1</v>
      </c>
      <c r="C17" s="56">
        <v>1.5</v>
      </c>
      <c r="D17" s="56">
        <v>2.3</v>
      </c>
      <c r="E17" s="150">
        <v>2.1</v>
      </c>
      <c r="F17" s="150"/>
    </row>
    <row r="18" spans="1:6" ht="14.25" customHeight="1">
      <c r="A18" s="38" t="s">
        <v>143</v>
      </c>
      <c r="B18" s="56">
        <v>2.4</v>
      </c>
      <c r="C18" s="56">
        <v>2.3</v>
      </c>
      <c r="D18" s="56">
        <v>2.2</v>
      </c>
      <c r="E18" s="150">
        <v>2.4</v>
      </c>
      <c r="F18" s="150"/>
    </row>
    <row r="19" spans="1:6" ht="12.75">
      <c r="A19" s="38" t="s">
        <v>144</v>
      </c>
      <c r="B19" s="56">
        <v>2.4</v>
      </c>
      <c r="C19" s="56">
        <v>2.2</v>
      </c>
      <c r="D19" s="56">
        <v>2.5</v>
      </c>
      <c r="E19" s="150">
        <v>2.3</v>
      </c>
      <c r="F19" s="150"/>
    </row>
    <row r="20" spans="1:6" ht="12.75">
      <c r="A20" s="152" t="s">
        <v>106</v>
      </c>
      <c r="B20" s="56">
        <v>1.6</v>
      </c>
      <c r="C20" s="56">
        <v>2</v>
      </c>
      <c r="D20" s="56">
        <v>1.4</v>
      </c>
      <c r="E20" s="150">
        <v>1.9</v>
      </c>
      <c r="F20" s="150"/>
    </row>
    <row r="21" spans="1:6" ht="12.75">
      <c r="A21" s="38" t="s">
        <v>145</v>
      </c>
      <c r="B21" s="56">
        <v>2.5</v>
      </c>
      <c r="C21" s="57" t="s">
        <v>86</v>
      </c>
      <c r="D21" s="56">
        <v>2.4</v>
      </c>
      <c r="E21" s="150">
        <v>2.6</v>
      </c>
      <c r="F21" s="150"/>
    </row>
    <row r="22" spans="1:6" ht="12.75">
      <c r="A22" s="38" t="s">
        <v>146</v>
      </c>
      <c r="B22" s="56">
        <v>1.9</v>
      </c>
      <c r="C22" s="57" t="s">
        <v>86</v>
      </c>
      <c r="D22" s="57" t="s">
        <v>86</v>
      </c>
      <c r="E22" s="150">
        <v>1.9</v>
      </c>
      <c r="F22" s="150"/>
    </row>
    <row r="23" spans="1:6" ht="12.75">
      <c r="A23" s="38" t="s">
        <v>147</v>
      </c>
      <c r="B23" s="56">
        <v>1.7</v>
      </c>
      <c r="C23" s="57" t="s">
        <v>86</v>
      </c>
      <c r="D23" s="56" t="s">
        <v>86</v>
      </c>
      <c r="E23" s="150">
        <v>1.7</v>
      </c>
      <c r="F23" s="150"/>
    </row>
    <row r="24" spans="1:6" ht="12.75">
      <c r="A24" s="41" t="s">
        <v>148</v>
      </c>
      <c r="B24" s="151">
        <v>2.4</v>
      </c>
      <c r="C24" s="392" t="s">
        <v>86</v>
      </c>
      <c r="D24" s="151">
        <v>3.1</v>
      </c>
      <c r="E24" s="151">
        <v>2.3</v>
      </c>
      <c r="F24" s="150"/>
    </row>
  </sheetData>
  <sheetProtection/>
  <mergeCells count="1">
    <mergeCell ref="A1:E1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34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F16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4.375" style="2" customWidth="1"/>
    <col min="2" max="2" width="53.375" style="2" customWidth="1"/>
    <col min="3" max="16384" width="9.125" style="8" customWidth="1"/>
  </cols>
  <sheetData>
    <row r="1" ht="12.75">
      <c r="B1" s="7"/>
    </row>
    <row r="2" ht="12.75">
      <c r="B2" s="7"/>
    </row>
    <row r="4" ht="12.75">
      <c r="B4" s="420" t="s">
        <v>1</v>
      </c>
    </row>
    <row r="5" ht="12.75">
      <c r="B5" s="9" t="s">
        <v>2</v>
      </c>
    </row>
    <row r="6" ht="12.75">
      <c r="B6" s="9" t="s">
        <v>3</v>
      </c>
    </row>
    <row r="7" ht="12.75">
      <c r="B7" s="9" t="s">
        <v>181</v>
      </c>
    </row>
    <row r="8" ht="12.75">
      <c r="B8" s="9" t="s">
        <v>4</v>
      </c>
    </row>
    <row r="9" ht="40.5" customHeight="1">
      <c r="B9" s="10" t="s">
        <v>5</v>
      </c>
    </row>
    <row r="11" ht="38.25">
      <c r="B11" s="421" t="s">
        <v>252</v>
      </c>
    </row>
    <row r="12" ht="63.75">
      <c r="B12" s="421" t="s">
        <v>253</v>
      </c>
    </row>
    <row r="13" ht="76.5">
      <c r="B13" s="421" t="s">
        <v>254</v>
      </c>
    </row>
    <row r="14" ht="51">
      <c r="B14" s="421" t="s">
        <v>255</v>
      </c>
    </row>
    <row r="16" spans="2:6" ht="9.75" customHeight="1">
      <c r="B16" s="432" t="s">
        <v>191</v>
      </c>
      <c r="C16" s="432"/>
      <c r="D16" s="432"/>
      <c r="E16" s="432"/>
      <c r="F16" s="432"/>
    </row>
  </sheetData>
  <sheetProtection/>
  <mergeCells count="1">
    <mergeCell ref="B16:F16"/>
  </mergeCells>
  <printOptions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W79"/>
  <sheetViews>
    <sheetView workbookViewId="0" topLeftCell="A1">
      <selection activeCell="A1" sqref="A1:K1"/>
    </sheetView>
  </sheetViews>
  <sheetFormatPr defaultColWidth="9.00390625" defaultRowHeight="12.75"/>
  <cols>
    <col min="1" max="1" width="19.125" style="117" customWidth="1"/>
    <col min="2" max="2" width="10.375" style="117" customWidth="1"/>
    <col min="3" max="4" width="9.875" style="117" customWidth="1"/>
    <col min="5" max="5" width="8.75390625" style="117" customWidth="1"/>
    <col min="6" max="6" width="9.375" style="117" customWidth="1"/>
    <col min="7" max="7" width="9.75390625" style="117" customWidth="1"/>
    <col min="8" max="8" width="10.25390625" style="117" customWidth="1"/>
    <col min="9" max="9" width="11.00390625" style="117" customWidth="1"/>
    <col min="10" max="11" width="8.875" style="117" customWidth="1"/>
    <col min="12" max="16384" width="9.125" style="117" customWidth="1"/>
  </cols>
  <sheetData>
    <row r="1" spans="1:11" s="239" customFormat="1" ht="29.25" customHeight="1">
      <c r="A1" s="513" t="s">
        <v>234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</row>
    <row r="2" spans="1:11" s="239" customFormat="1" ht="12.75">
      <c r="A2" s="286"/>
      <c r="B2" s="286"/>
      <c r="C2" s="286"/>
      <c r="D2" s="286"/>
      <c r="E2" s="286"/>
      <c r="F2" s="286"/>
      <c r="G2" s="286"/>
      <c r="H2" s="286"/>
      <c r="I2" s="286"/>
      <c r="J2" s="286"/>
      <c r="K2" s="287" t="s">
        <v>100</v>
      </c>
    </row>
    <row r="3" spans="1:11" s="239" customFormat="1" ht="18" customHeight="1">
      <c r="A3" s="514"/>
      <c r="B3" s="515" t="s">
        <v>163</v>
      </c>
      <c r="C3" s="515"/>
      <c r="D3" s="516"/>
      <c r="E3" s="516"/>
      <c r="F3" s="516"/>
      <c r="G3" s="515" t="s">
        <v>164</v>
      </c>
      <c r="H3" s="515"/>
      <c r="I3" s="516"/>
      <c r="J3" s="516"/>
      <c r="K3" s="517"/>
    </row>
    <row r="4" spans="1:11" s="239" customFormat="1" ht="14.25" customHeight="1">
      <c r="A4" s="514"/>
      <c r="B4" s="515" t="s">
        <v>165</v>
      </c>
      <c r="C4" s="515"/>
      <c r="D4" s="515"/>
      <c r="E4" s="515" t="s">
        <v>166</v>
      </c>
      <c r="F4" s="515"/>
      <c r="G4" s="515" t="s">
        <v>165</v>
      </c>
      <c r="H4" s="515"/>
      <c r="I4" s="515"/>
      <c r="J4" s="515" t="s">
        <v>166</v>
      </c>
      <c r="K4" s="518"/>
    </row>
    <row r="5" spans="1:11" s="239" customFormat="1" ht="42" customHeight="1">
      <c r="A5" s="514"/>
      <c r="B5" s="288" t="s">
        <v>183</v>
      </c>
      <c r="C5" s="288" t="s">
        <v>109</v>
      </c>
      <c r="D5" s="288" t="s">
        <v>184</v>
      </c>
      <c r="E5" s="288" t="s">
        <v>183</v>
      </c>
      <c r="F5" s="288" t="s">
        <v>109</v>
      </c>
      <c r="G5" s="288" t="s">
        <v>183</v>
      </c>
      <c r="H5" s="288" t="s">
        <v>109</v>
      </c>
      <c r="I5" s="288" t="s">
        <v>184</v>
      </c>
      <c r="J5" s="288" t="s">
        <v>183</v>
      </c>
      <c r="K5" s="288" t="s">
        <v>109</v>
      </c>
    </row>
    <row r="6" spans="1:23" s="237" customFormat="1" ht="12.75" customHeight="1">
      <c r="A6" s="36" t="s">
        <v>131</v>
      </c>
      <c r="B6" s="322">
        <f>SUM(B7:B27)</f>
        <v>3324490</v>
      </c>
      <c r="C6" s="322">
        <f>SUM(C7:C27)</f>
        <v>3201272</v>
      </c>
      <c r="D6" s="320">
        <f>B6/C6%</f>
        <v>103.84903250957744</v>
      </c>
      <c r="E6" s="323">
        <v>71</v>
      </c>
      <c r="F6" s="323">
        <v>70</v>
      </c>
      <c r="G6" s="322">
        <f>SUM(G7:G27)</f>
        <v>955518</v>
      </c>
      <c r="H6" s="322">
        <f>SUM(H7:H27)</f>
        <v>963027</v>
      </c>
      <c r="I6" s="320">
        <f>G6/H6%</f>
        <v>99.22027108274223</v>
      </c>
      <c r="J6" s="323">
        <v>657</v>
      </c>
      <c r="K6" s="323">
        <v>614</v>
      </c>
      <c r="L6" s="289"/>
      <c r="M6" s="240"/>
      <c r="N6" s="289"/>
      <c r="O6" s="289"/>
      <c r="P6" s="240"/>
      <c r="Q6" s="289"/>
      <c r="R6" s="289"/>
      <c r="S6" s="240"/>
      <c r="T6" s="289"/>
      <c r="U6" s="289"/>
      <c r="V6" s="240"/>
      <c r="W6" s="236"/>
    </row>
    <row r="7" spans="1:23" s="237" customFormat="1" ht="12.75" customHeight="1">
      <c r="A7" s="158" t="s">
        <v>104</v>
      </c>
      <c r="B7" s="326">
        <v>347726</v>
      </c>
      <c r="C7" s="326">
        <v>333908</v>
      </c>
      <c r="D7" s="26">
        <f aca="true" t="shared" si="0" ref="D7:D26">B7/C7%</f>
        <v>104.1382656300538</v>
      </c>
      <c r="E7" s="323">
        <v>83</v>
      </c>
      <c r="F7" s="323">
        <v>83</v>
      </c>
      <c r="G7" s="323">
        <v>14189</v>
      </c>
      <c r="H7" s="323">
        <v>13884</v>
      </c>
      <c r="I7" s="26">
        <f aca="true" t="shared" si="1" ref="I7:I22">G7/H7%</f>
        <v>102.19677326418899</v>
      </c>
      <c r="J7" s="323">
        <v>621</v>
      </c>
      <c r="K7" s="323">
        <v>518</v>
      </c>
      <c r="L7" s="289"/>
      <c r="M7" s="240"/>
      <c r="N7" s="289"/>
      <c r="O7" s="289"/>
      <c r="P7" s="240"/>
      <c r="Q7" s="289"/>
      <c r="R7" s="289"/>
      <c r="S7" s="240"/>
      <c r="T7" s="289"/>
      <c r="U7" s="289"/>
      <c r="V7" s="240"/>
      <c r="W7" s="236"/>
    </row>
    <row r="8" spans="1:23" s="237" customFormat="1" ht="12.75" customHeight="1">
      <c r="A8" s="38" t="s">
        <v>132</v>
      </c>
      <c r="B8" s="326">
        <v>182795</v>
      </c>
      <c r="C8" s="326">
        <v>183016</v>
      </c>
      <c r="D8" s="26">
        <f t="shared" si="0"/>
        <v>99.87924553044542</v>
      </c>
      <c r="E8" s="323">
        <v>71</v>
      </c>
      <c r="F8" s="323">
        <v>70</v>
      </c>
      <c r="G8" s="323">
        <v>77391</v>
      </c>
      <c r="H8" s="323">
        <v>103006</v>
      </c>
      <c r="I8" s="26">
        <f t="shared" si="1"/>
        <v>75.13251655243384</v>
      </c>
      <c r="J8" s="323">
        <v>399</v>
      </c>
      <c r="K8" s="323">
        <v>372</v>
      </c>
      <c r="L8" s="289"/>
      <c r="M8" s="240"/>
      <c r="N8" s="289"/>
      <c r="O8" s="289"/>
      <c r="P8" s="240"/>
      <c r="Q8" s="289"/>
      <c r="R8" s="289"/>
      <c r="S8" s="240"/>
      <c r="T8" s="289"/>
      <c r="U8" s="289"/>
      <c r="V8" s="240"/>
      <c r="W8" s="236"/>
    </row>
    <row r="9" spans="1:23" s="237" customFormat="1" ht="12.75" customHeight="1">
      <c r="A9" s="38" t="s">
        <v>133</v>
      </c>
      <c r="B9" s="326">
        <v>228473</v>
      </c>
      <c r="C9" s="326">
        <v>219050</v>
      </c>
      <c r="D9" s="26">
        <f t="shared" si="0"/>
        <v>104.30175758959142</v>
      </c>
      <c r="E9" s="323">
        <v>62</v>
      </c>
      <c r="F9" s="323">
        <v>66</v>
      </c>
      <c r="G9" s="323">
        <v>9283</v>
      </c>
      <c r="H9" s="323">
        <v>9211</v>
      </c>
      <c r="I9" s="26">
        <f t="shared" si="1"/>
        <v>100.78167408533275</v>
      </c>
      <c r="J9" s="323">
        <v>233</v>
      </c>
      <c r="K9" s="323">
        <v>209</v>
      </c>
      <c r="L9" s="289"/>
      <c r="M9" s="240"/>
      <c r="N9" s="289"/>
      <c r="O9" s="289"/>
      <c r="P9" s="240"/>
      <c r="Q9" s="289"/>
      <c r="R9" s="289"/>
      <c r="S9" s="240"/>
      <c r="T9" s="289"/>
      <c r="U9" s="289"/>
      <c r="V9" s="240"/>
      <c r="W9" s="236"/>
    </row>
    <row r="10" spans="1:23" s="237" customFormat="1" ht="12.75" customHeight="1">
      <c r="A10" s="38" t="s">
        <v>134</v>
      </c>
      <c r="B10" s="326">
        <v>299737</v>
      </c>
      <c r="C10" s="326">
        <v>280860</v>
      </c>
      <c r="D10" s="26">
        <f t="shared" si="0"/>
        <v>106.72114220608132</v>
      </c>
      <c r="E10" s="323">
        <v>82</v>
      </c>
      <c r="F10" s="323">
        <v>72</v>
      </c>
      <c r="G10" s="323">
        <v>37250</v>
      </c>
      <c r="H10" s="323">
        <v>38210</v>
      </c>
      <c r="I10" s="26">
        <f t="shared" si="1"/>
        <v>97.48756869929338</v>
      </c>
      <c r="J10" s="323">
        <v>759</v>
      </c>
      <c r="K10" s="323">
        <v>672</v>
      </c>
      <c r="L10" s="289"/>
      <c r="M10" s="240"/>
      <c r="N10" s="289"/>
      <c r="O10" s="289"/>
      <c r="P10" s="240"/>
      <c r="Q10" s="289"/>
      <c r="R10" s="289"/>
      <c r="S10" s="240"/>
      <c r="T10" s="289"/>
      <c r="U10" s="289"/>
      <c r="V10" s="240"/>
      <c r="W10" s="236"/>
    </row>
    <row r="11" spans="1:23" s="237" customFormat="1" ht="12.75" customHeight="1">
      <c r="A11" s="38" t="s">
        <v>135</v>
      </c>
      <c r="B11" s="326">
        <v>75105</v>
      </c>
      <c r="C11" s="326">
        <v>73958</v>
      </c>
      <c r="D11" s="26">
        <f t="shared" si="0"/>
        <v>101.55088022931933</v>
      </c>
      <c r="E11" s="323">
        <v>62</v>
      </c>
      <c r="F11" s="323">
        <v>63</v>
      </c>
      <c r="G11" s="323">
        <v>38</v>
      </c>
      <c r="H11" s="324" t="s">
        <v>86</v>
      </c>
      <c r="I11" s="26" t="s">
        <v>86</v>
      </c>
      <c r="J11" s="323">
        <v>46</v>
      </c>
      <c r="K11" s="324" t="s">
        <v>86</v>
      </c>
      <c r="L11" s="289"/>
      <c r="M11" s="240"/>
      <c r="N11" s="289"/>
      <c r="O11" s="289"/>
      <c r="P11" s="240"/>
      <c r="Q11" s="290"/>
      <c r="R11" s="289"/>
      <c r="S11" s="290"/>
      <c r="T11" s="290"/>
      <c r="U11" s="289"/>
      <c r="V11" s="290"/>
      <c r="W11" s="238"/>
    </row>
    <row r="12" spans="1:23" s="237" customFormat="1" ht="12.75" customHeight="1">
      <c r="A12" s="38" t="s">
        <v>136</v>
      </c>
      <c r="B12" s="326">
        <v>292808</v>
      </c>
      <c r="C12" s="326">
        <v>274318</v>
      </c>
      <c r="D12" s="26">
        <f t="shared" si="0"/>
        <v>106.74035243768182</v>
      </c>
      <c r="E12" s="323">
        <v>72</v>
      </c>
      <c r="F12" s="323">
        <v>71</v>
      </c>
      <c r="G12" s="323">
        <v>17032</v>
      </c>
      <c r="H12" s="323">
        <v>18631</v>
      </c>
      <c r="I12" s="26">
        <f t="shared" si="1"/>
        <v>91.4175299232462</v>
      </c>
      <c r="J12" s="323">
        <v>781</v>
      </c>
      <c r="K12" s="323">
        <v>792</v>
      </c>
      <c r="L12" s="289"/>
      <c r="M12" s="240"/>
      <c r="N12" s="289"/>
      <c r="O12" s="289"/>
      <c r="P12" s="240"/>
      <c r="Q12" s="289"/>
      <c r="R12" s="289"/>
      <c r="S12" s="240"/>
      <c r="T12" s="289"/>
      <c r="U12" s="289"/>
      <c r="V12" s="240"/>
      <c r="W12" s="236"/>
    </row>
    <row r="13" spans="1:23" s="237" customFormat="1" ht="12.75" customHeight="1">
      <c r="A13" s="38" t="s">
        <v>137</v>
      </c>
      <c r="B13" s="326">
        <v>133173</v>
      </c>
      <c r="C13" s="326">
        <v>134628</v>
      </c>
      <c r="D13" s="26">
        <f t="shared" si="0"/>
        <v>98.91924413940636</v>
      </c>
      <c r="E13" s="323">
        <v>62</v>
      </c>
      <c r="F13" s="323">
        <v>69</v>
      </c>
      <c r="G13" s="323">
        <v>6302</v>
      </c>
      <c r="H13" s="323">
        <v>8205</v>
      </c>
      <c r="I13" s="26">
        <f t="shared" si="1"/>
        <v>76.8068251066423</v>
      </c>
      <c r="J13" s="323">
        <v>202</v>
      </c>
      <c r="K13" s="323">
        <v>216</v>
      </c>
      <c r="L13" s="289"/>
      <c r="M13" s="240"/>
      <c r="N13" s="289"/>
      <c r="O13" s="289"/>
      <c r="P13" s="240"/>
      <c r="Q13" s="289"/>
      <c r="R13" s="289"/>
      <c r="S13" s="240"/>
      <c r="T13" s="289"/>
      <c r="U13" s="289"/>
      <c r="V13" s="240"/>
      <c r="W13" s="236"/>
    </row>
    <row r="14" spans="1:23" s="237" customFormat="1" ht="12.75" customHeight="1">
      <c r="A14" s="38" t="s">
        <v>105</v>
      </c>
      <c r="B14" s="326">
        <v>187140</v>
      </c>
      <c r="C14" s="326">
        <v>164333</v>
      </c>
      <c r="D14" s="26">
        <f t="shared" si="0"/>
        <v>113.87852713697188</v>
      </c>
      <c r="E14" s="323">
        <v>77</v>
      </c>
      <c r="F14" s="323">
        <v>63</v>
      </c>
      <c r="G14" s="323">
        <v>15118</v>
      </c>
      <c r="H14" s="323">
        <v>19348</v>
      </c>
      <c r="I14" s="26">
        <f t="shared" si="1"/>
        <v>78.13727517056027</v>
      </c>
      <c r="J14" s="323">
        <v>579</v>
      </c>
      <c r="K14" s="323">
        <v>801</v>
      </c>
      <c r="L14" s="289"/>
      <c r="M14" s="240"/>
      <c r="N14" s="289"/>
      <c r="O14" s="289"/>
      <c r="P14" s="240"/>
      <c r="Q14" s="289"/>
      <c r="R14" s="289"/>
      <c r="S14" s="240"/>
      <c r="T14" s="289"/>
      <c r="U14" s="289"/>
      <c r="V14" s="240"/>
      <c r="W14" s="236"/>
    </row>
    <row r="15" spans="1:23" s="237" customFormat="1" ht="12.75" customHeight="1">
      <c r="A15" s="38" t="s">
        <v>138</v>
      </c>
      <c r="B15" s="326">
        <v>243732</v>
      </c>
      <c r="C15" s="326">
        <v>229949</v>
      </c>
      <c r="D15" s="26">
        <f t="shared" si="0"/>
        <v>105.99393778620478</v>
      </c>
      <c r="E15" s="323">
        <v>86</v>
      </c>
      <c r="F15" s="323">
        <v>88</v>
      </c>
      <c r="G15" s="323">
        <v>93704</v>
      </c>
      <c r="H15" s="323">
        <v>97410</v>
      </c>
      <c r="I15" s="26">
        <f t="shared" si="1"/>
        <v>96.195462478185</v>
      </c>
      <c r="J15" s="323">
        <v>911</v>
      </c>
      <c r="K15" s="323">
        <v>935</v>
      </c>
      <c r="L15" s="289"/>
      <c r="M15" s="240"/>
      <c r="N15" s="289"/>
      <c r="O15" s="289"/>
      <c r="P15" s="240"/>
      <c r="Q15" s="289"/>
      <c r="R15" s="289"/>
      <c r="S15" s="240"/>
      <c r="T15" s="289"/>
      <c r="U15" s="289"/>
      <c r="V15" s="240"/>
      <c r="W15" s="236"/>
    </row>
    <row r="16" spans="1:23" s="237" customFormat="1" ht="12.75" customHeight="1">
      <c r="A16" s="38" t="s">
        <v>139</v>
      </c>
      <c r="B16" s="326">
        <v>190057</v>
      </c>
      <c r="C16" s="326">
        <v>184428</v>
      </c>
      <c r="D16" s="26">
        <f t="shared" si="0"/>
        <v>103.05213958834884</v>
      </c>
      <c r="E16" s="323">
        <v>83</v>
      </c>
      <c r="F16" s="323">
        <v>82</v>
      </c>
      <c r="G16" s="323">
        <v>143657</v>
      </c>
      <c r="H16" s="323">
        <v>140685</v>
      </c>
      <c r="I16" s="26">
        <f t="shared" si="1"/>
        <v>102.11252087998011</v>
      </c>
      <c r="J16" s="323">
        <v>566</v>
      </c>
      <c r="K16" s="323">
        <v>561</v>
      </c>
      <c r="L16" s="289"/>
      <c r="M16" s="240"/>
      <c r="N16" s="289"/>
      <c r="O16" s="289"/>
      <c r="P16" s="240"/>
      <c r="Q16" s="289"/>
      <c r="R16" s="289"/>
      <c r="S16" s="240"/>
      <c r="T16" s="289"/>
      <c r="U16" s="289"/>
      <c r="V16" s="240"/>
      <c r="W16" s="236"/>
    </row>
    <row r="17" spans="1:23" s="237" customFormat="1" ht="12.75" customHeight="1">
      <c r="A17" s="38" t="s">
        <v>140</v>
      </c>
      <c r="B17" s="326">
        <v>82310</v>
      </c>
      <c r="C17" s="326">
        <v>72603</v>
      </c>
      <c r="D17" s="26">
        <f t="shared" si="0"/>
        <v>113.36997093784004</v>
      </c>
      <c r="E17" s="323">
        <v>38</v>
      </c>
      <c r="F17" s="323">
        <v>36</v>
      </c>
      <c r="G17" s="323">
        <v>398</v>
      </c>
      <c r="H17" s="323">
        <v>929</v>
      </c>
      <c r="I17" s="26">
        <f t="shared" si="1"/>
        <v>42.84176533907428</v>
      </c>
      <c r="J17" s="323">
        <v>173</v>
      </c>
      <c r="K17" s="323">
        <v>246</v>
      </c>
      <c r="L17" s="289"/>
      <c r="M17" s="240"/>
      <c r="N17" s="289"/>
      <c r="O17" s="289"/>
      <c r="P17" s="240"/>
      <c r="Q17" s="289"/>
      <c r="R17" s="289"/>
      <c r="S17" s="240"/>
      <c r="T17" s="289"/>
      <c r="U17" s="289"/>
      <c r="V17" s="240"/>
      <c r="W17" s="236"/>
    </row>
    <row r="18" spans="1:23" s="237" customFormat="1" ht="12.75" customHeight="1">
      <c r="A18" s="316" t="s">
        <v>81</v>
      </c>
      <c r="B18" s="326">
        <v>7702</v>
      </c>
      <c r="C18" s="326">
        <v>8079</v>
      </c>
      <c r="D18" s="26">
        <f t="shared" si="0"/>
        <v>95.33358088872384</v>
      </c>
      <c r="E18" s="323">
        <v>49</v>
      </c>
      <c r="F18" s="323">
        <v>52</v>
      </c>
      <c r="G18" s="324" t="s">
        <v>86</v>
      </c>
      <c r="H18" s="323">
        <v>10</v>
      </c>
      <c r="I18" s="26" t="s">
        <v>86</v>
      </c>
      <c r="J18" s="324" t="s">
        <v>86</v>
      </c>
      <c r="K18" s="323">
        <v>29</v>
      </c>
      <c r="L18" s="289"/>
      <c r="M18" s="240"/>
      <c r="N18" s="289"/>
      <c r="O18" s="289"/>
      <c r="P18" s="240"/>
      <c r="Q18" s="289"/>
      <c r="R18" s="289"/>
      <c r="S18" s="240"/>
      <c r="T18" s="289"/>
      <c r="U18" s="289"/>
      <c r="V18" s="240"/>
      <c r="W18" s="236"/>
    </row>
    <row r="19" spans="1:23" s="237" customFormat="1" ht="12.75" customHeight="1">
      <c r="A19" s="38" t="s">
        <v>142</v>
      </c>
      <c r="B19" s="326">
        <v>204188</v>
      </c>
      <c r="C19" s="326">
        <v>206348</v>
      </c>
      <c r="D19" s="26">
        <f t="shared" si="0"/>
        <v>98.95322464962102</v>
      </c>
      <c r="E19" s="323">
        <v>76</v>
      </c>
      <c r="F19" s="323">
        <v>78</v>
      </c>
      <c r="G19" s="323">
        <v>166156</v>
      </c>
      <c r="H19" s="323">
        <v>122341</v>
      </c>
      <c r="I19" s="26">
        <f t="shared" si="1"/>
        <v>135.8138318307027</v>
      </c>
      <c r="J19" s="323">
        <v>1330</v>
      </c>
      <c r="K19" s="323">
        <v>1189</v>
      </c>
      <c r="L19" s="289"/>
      <c r="M19" s="240"/>
      <c r="N19" s="289"/>
      <c r="O19" s="289"/>
      <c r="P19" s="240"/>
      <c r="Q19" s="289"/>
      <c r="R19" s="289"/>
      <c r="S19" s="240"/>
      <c r="T19" s="289"/>
      <c r="U19" s="289"/>
      <c r="V19" s="240"/>
      <c r="W19" s="236"/>
    </row>
    <row r="20" spans="1:23" s="237" customFormat="1" ht="12.75" customHeight="1">
      <c r="A20" s="38" t="s">
        <v>143</v>
      </c>
      <c r="B20" s="326">
        <v>196788</v>
      </c>
      <c r="C20" s="326">
        <v>194908</v>
      </c>
      <c r="D20" s="26">
        <f t="shared" si="0"/>
        <v>100.96455763744947</v>
      </c>
      <c r="E20" s="323">
        <v>81</v>
      </c>
      <c r="F20" s="323">
        <v>83</v>
      </c>
      <c r="G20" s="323">
        <v>329826</v>
      </c>
      <c r="H20" s="323">
        <v>331366</v>
      </c>
      <c r="I20" s="26">
        <f t="shared" si="1"/>
        <v>99.53525708732943</v>
      </c>
      <c r="J20" s="323">
        <v>712</v>
      </c>
      <c r="K20" s="323">
        <v>701</v>
      </c>
      <c r="L20" s="289"/>
      <c r="M20" s="240"/>
      <c r="N20" s="289"/>
      <c r="O20" s="289"/>
      <c r="P20" s="240"/>
      <c r="Q20" s="289"/>
      <c r="R20" s="289"/>
      <c r="S20" s="240"/>
      <c r="T20" s="289"/>
      <c r="U20" s="289"/>
      <c r="V20" s="240"/>
      <c r="W20" s="236"/>
    </row>
    <row r="21" spans="1:23" s="237" customFormat="1" ht="12.75" customHeight="1">
      <c r="A21" s="38" t="s">
        <v>144</v>
      </c>
      <c r="B21" s="326">
        <v>359875</v>
      </c>
      <c r="C21" s="326">
        <v>334973</v>
      </c>
      <c r="D21" s="26">
        <f t="shared" si="0"/>
        <v>107.43403199660868</v>
      </c>
      <c r="E21" s="323">
        <v>60</v>
      </c>
      <c r="F21" s="323">
        <v>59</v>
      </c>
      <c r="G21" s="323">
        <v>1460</v>
      </c>
      <c r="H21" s="323">
        <v>4432</v>
      </c>
      <c r="I21" s="26">
        <f t="shared" si="1"/>
        <v>32.942238267148014</v>
      </c>
      <c r="J21" s="323">
        <v>214</v>
      </c>
      <c r="K21" s="323">
        <v>285</v>
      </c>
      <c r="L21" s="289"/>
      <c r="M21" s="240"/>
      <c r="N21" s="289"/>
      <c r="O21" s="289"/>
      <c r="P21" s="240"/>
      <c r="Q21" s="289"/>
      <c r="R21" s="289"/>
      <c r="S21" s="240"/>
      <c r="T21" s="289"/>
      <c r="U21" s="289"/>
      <c r="V21" s="240"/>
      <c r="W21" s="236"/>
    </row>
    <row r="22" spans="1:23" s="237" customFormat="1" ht="12.75" customHeight="1">
      <c r="A22" s="158" t="s">
        <v>106</v>
      </c>
      <c r="B22" s="326">
        <v>82468</v>
      </c>
      <c r="C22" s="326">
        <v>92763</v>
      </c>
      <c r="D22" s="26">
        <f t="shared" si="0"/>
        <v>88.9018250811207</v>
      </c>
      <c r="E22" s="323">
        <v>83</v>
      </c>
      <c r="F22" s="323">
        <v>86</v>
      </c>
      <c r="G22" s="323">
        <v>500</v>
      </c>
      <c r="H22" s="323">
        <v>1648</v>
      </c>
      <c r="I22" s="26">
        <f t="shared" si="1"/>
        <v>30.339805825242717</v>
      </c>
      <c r="J22" s="323">
        <v>327</v>
      </c>
      <c r="K22" s="323">
        <v>438</v>
      </c>
      <c r="L22" s="289"/>
      <c r="M22" s="240"/>
      <c r="N22" s="289"/>
      <c r="O22" s="289"/>
      <c r="P22" s="240"/>
      <c r="Q22" s="289"/>
      <c r="R22" s="289"/>
      <c r="S22" s="240"/>
      <c r="T22" s="289"/>
      <c r="U22" s="289"/>
      <c r="V22" s="240"/>
      <c r="W22" s="236"/>
    </row>
    <row r="23" spans="1:23" s="237" customFormat="1" ht="12.75" customHeight="1">
      <c r="A23" s="38" t="s">
        <v>145</v>
      </c>
      <c r="B23" s="326">
        <v>206720</v>
      </c>
      <c r="C23" s="326">
        <v>200421</v>
      </c>
      <c r="D23" s="26">
        <f t="shared" si="0"/>
        <v>103.14288422869859</v>
      </c>
      <c r="E23" s="323">
        <v>82</v>
      </c>
      <c r="F23" s="323">
        <v>83</v>
      </c>
      <c r="G23" s="323">
        <v>42993</v>
      </c>
      <c r="H23" s="323">
        <v>53351</v>
      </c>
      <c r="I23" s="26">
        <f>G23/H23%</f>
        <v>80.58518115874116</v>
      </c>
      <c r="J23" s="323">
        <v>418</v>
      </c>
      <c r="K23" s="323">
        <v>470</v>
      </c>
      <c r="L23" s="289"/>
      <c r="M23" s="240"/>
      <c r="N23" s="289"/>
      <c r="O23" s="289"/>
      <c r="P23" s="240"/>
      <c r="Q23" s="289"/>
      <c r="R23" s="289"/>
      <c r="S23" s="240"/>
      <c r="T23" s="289"/>
      <c r="U23" s="289"/>
      <c r="V23" s="240"/>
      <c r="W23" s="236"/>
    </row>
    <row r="24" spans="1:23" s="237" customFormat="1" ht="12.75" customHeight="1">
      <c r="A24" s="38" t="s">
        <v>146</v>
      </c>
      <c r="B24" s="326">
        <v>5</v>
      </c>
      <c r="C24" s="326">
        <v>4</v>
      </c>
      <c r="D24" s="26">
        <f t="shared" si="0"/>
        <v>125</v>
      </c>
      <c r="E24" s="323">
        <v>4</v>
      </c>
      <c r="F24" s="323">
        <v>4</v>
      </c>
      <c r="G24" s="324" t="s">
        <v>86</v>
      </c>
      <c r="H24" s="324" t="s">
        <v>86</v>
      </c>
      <c r="I24" s="26" t="s">
        <v>86</v>
      </c>
      <c r="J24" s="324" t="s">
        <v>86</v>
      </c>
      <c r="K24" s="324" t="s">
        <v>86</v>
      </c>
      <c r="L24" s="289"/>
      <c r="M24" s="240"/>
      <c r="N24" s="289"/>
      <c r="O24" s="289"/>
      <c r="P24" s="240"/>
      <c r="Q24" s="289"/>
      <c r="R24" s="289"/>
      <c r="S24" s="240"/>
      <c r="T24" s="289"/>
      <c r="U24" s="289"/>
      <c r="V24" s="240"/>
      <c r="W24" s="236"/>
    </row>
    <row r="25" spans="1:23" s="237" customFormat="1" ht="15" customHeight="1">
      <c r="A25" s="38" t="s">
        <v>147</v>
      </c>
      <c r="B25" s="326">
        <v>600</v>
      </c>
      <c r="C25" s="326">
        <v>825</v>
      </c>
      <c r="D25" s="26">
        <f t="shared" si="0"/>
        <v>72.72727272727273</v>
      </c>
      <c r="E25" s="323">
        <v>55</v>
      </c>
      <c r="F25" s="323">
        <v>58</v>
      </c>
      <c r="G25" s="323">
        <v>16</v>
      </c>
      <c r="H25" s="323">
        <v>43</v>
      </c>
      <c r="I25" s="26">
        <f>G25/H25%</f>
        <v>37.2093023255814</v>
      </c>
      <c r="J25" s="323">
        <v>100</v>
      </c>
      <c r="K25" s="323">
        <v>287</v>
      </c>
      <c r="L25" s="289"/>
      <c r="M25" s="240"/>
      <c r="N25" s="289"/>
      <c r="O25" s="289"/>
      <c r="P25" s="240"/>
      <c r="Q25" s="290"/>
      <c r="R25" s="290"/>
      <c r="S25" s="290"/>
      <c r="T25" s="290"/>
      <c r="U25" s="290"/>
      <c r="V25" s="290"/>
      <c r="W25" s="238"/>
    </row>
    <row r="26" spans="1:11" s="237" customFormat="1" ht="12.75">
      <c r="A26" s="41" t="s">
        <v>148</v>
      </c>
      <c r="B26" s="325">
        <v>3088</v>
      </c>
      <c r="C26" s="325">
        <v>11900</v>
      </c>
      <c r="D26" s="79">
        <f t="shared" si="0"/>
        <v>25.949579831932773</v>
      </c>
      <c r="E26" s="325">
        <v>9</v>
      </c>
      <c r="F26" s="325">
        <v>39</v>
      </c>
      <c r="G26" s="325">
        <v>205</v>
      </c>
      <c r="H26" s="325">
        <v>317</v>
      </c>
      <c r="I26" s="79">
        <f>G26/H26%</f>
        <v>64.66876971608833</v>
      </c>
      <c r="J26" s="325">
        <v>14</v>
      </c>
      <c r="K26" s="325">
        <v>20</v>
      </c>
    </row>
    <row r="27" spans="2:3" s="239" customFormat="1" ht="12.75">
      <c r="B27" s="317"/>
      <c r="C27" s="317"/>
    </row>
    <row r="28" spans="1:11" s="239" customFormat="1" ht="12.75" customHeight="1">
      <c r="A28" s="291"/>
      <c r="B28" s="287"/>
      <c r="C28" s="287"/>
      <c r="D28" s="286"/>
      <c r="E28" s="286"/>
      <c r="F28" s="286"/>
      <c r="G28" s="292"/>
      <c r="H28" s="292"/>
      <c r="I28" s="292"/>
      <c r="K28" s="293" t="s">
        <v>102</v>
      </c>
    </row>
    <row r="29" spans="1:11" s="239" customFormat="1" ht="15.75" customHeight="1">
      <c r="A29" s="514"/>
      <c r="B29" s="515" t="s">
        <v>167</v>
      </c>
      <c r="C29" s="515"/>
      <c r="D29" s="516"/>
      <c r="E29" s="516"/>
      <c r="F29" s="516"/>
      <c r="G29" s="515" t="s">
        <v>168</v>
      </c>
      <c r="H29" s="515"/>
      <c r="I29" s="516"/>
      <c r="J29" s="516"/>
      <c r="K29" s="517"/>
    </row>
    <row r="30" spans="1:11" s="239" customFormat="1" ht="15.75" customHeight="1">
      <c r="A30" s="514"/>
      <c r="B30" s="515" t="s">
        <v>165</v>
      </c>
      <c r="C30" s="515"/>
      <c r="D30" s="515"/>
      <c r="E30" s="515" t="s">
        <v>166</v>
      </c>
      <c r="F30" s="515"/>
      <c r="G30" s="515" t="s">
        <v>165</v>
      </c>
      <c r="H30" s="515"/>
      <c r="I30" s="515"/>
      <c r="J30" s="515" t="s">
        <v>166</v>
      </c>
      <c r="K30" s="518"/>
    </row>
    <row r="31" spans="1:11" s="239" customFormat="1" ht="36" customHeight="1">
      <c r="A31" s="514"/>
      <c r="B31" s="288" t="s">
        <v>183</v>
      </c>
      <c r="C31" s="288" t="s">
        <v>109</v>
      </c>
      <c r="D31" s="288" t="s">
        <v>184</v>
      </c>
      <c r="E31" s="288" t="s">
        <v>183</v>
      </c>
      <c r="F31" s="288" t="s">
        <v>109</v>
      </c>
      <c r="G31" s="288" t="s">
        <v>183</v>
      </c>
      <c r="H31" s="288" t="s">
        <v>109</v>
      </c>
      <c r="I31" s="288" t="s">
        <v>184</v>
      </c>
      <c r="J31" s="288" t="s">
        <v>183</v>
      </c>
      <c r="K31" s="288" t="s">
        <v>109</v>
      </c>
    </row>
    <row r="32" spans="1:23" s="239" customFormat="1" ht="12.75">
      <c r="A32" s="36" t="s">
        <v>131</v>
      </c>
      <c r="B32" s="96">
        <f>SUM(B33:B52)</f>
        <v>9094440</v>
      </c>
      <c r="C32" s="96">
        <f>SUM(C33:C52)</f>
        <v>8867615</v>
      </c>
      <c r="D32" s="278">
        <f>B32/C32%</f>
        <v>102.55790311149053</v>
      </c>
      <c r="E32" s="323">
        <v>81</v>
      </c>
      <c r="F32" s="323">
        <v>79</v>
      </c>
      <c r="G32" s="96">
        <f>SUM(G33:G52)</f>
        <v>1241737</v>
      </c>
      <c r="H32" s="96">
        <f>SUM(H33:H52)</f>
        <v>1205310</v>
      </c>
      <c r="I32" s="278">
        <f>G32/H32%</f>
        <v>103.02221005384507</v>
      </c>
      <c r="J32" s="323">
        <v>91</v>
      </c>
      <c r="K32" s="323">
        <v>89</v>
      </c>
      <c r="L32" s="289"/>
      <c r="M32" s="240"/>
      <c r="N32" s="289"/>
      <c r="O32" s="289"/>
      <c r="P32" s="240"/>
      <c r="Q32" s="289"/>
      <c r="R32" s="289"/>
      <c r="S32" s="240"/>
      <c r="T32" s="289"/>
      <c r="U32" s="289"/>
      <c r="V32" s="240"/>
      <c r="W32" s="240"/>
    </row>
    <row r="33" spans="1:23" s="239" customFormat="1" ht="12.75">
      <c r="A33" s="158" t="s">
        <v>104</v>
      </c>
      <c r="B33" s="323">
        <v>599556</v>
      </c>
      <c r="C33" s="323">
        <v>589699</v>
      </c>
      <c r="D33" s="26">
        <f aca="true" t="shared" si="2" ref="D33:D52">B33/C33%</f>
        <v>101.67153073008433</v>
      </c>
      <c r="E33" s="323">
        <v>87</v>
      </c>
      <c r="F33" s="323">
        <v>89</v>
      </c>
      <c r="G33" s="323">
        <v>89187</v>
      </c>
      <c r="H33" s="323">
        <v>81949</v>
      </c>
      <c r="I33" s="26">
        <f aca="true" t="shared" si="3" ref="I33:I52">G33/H33%</f>
        <v>108.83232254206885</v>
      </c>
      <c r="J33" s="323">
        <v>97</v>
      </c>
      <c r="K33" s="323">
        <v>92</v>
      </c>
      <c r="L33" s="289"/>
      <c r="M33" s="240"/>
      <c r="N33" s="289"/>
      <c r="O33" s="289"/>
      <c r="P33" s="240"/>
      <c r="Q33" s="289"/>
      <c r="R33" s="289"/>
      <c r="S33" s="240"/>
      <c r="T33" s="289"/>
      <c r="U33" s="289"/>
      <c r="V33" s="240"/>
      <c r="W33" s="240"/>
    </row>
    <row r="34" spans="1:23" s="239" customFormat="1" ht="12.75">
      <c r="A34" s="38" t="s">
        <v>132</v>
      </c>
      <c r="B34" s="323">
        <v>259807</v>
      </c>
      <c r="C34" s="323">
        <v>252594</v>
      </c>
      <c r="D34" s="26">
        <f t="shared" si="2"/>
        <v>102.85557059946</v>
      </c>
      <c r="E34" s="323">
        <v>74</v>
      </c>
      <c r="F34" s="323">
        <v>74</v>
      </c>
      <c r="G34" s="323">
        <v>22067</v>
      </c>
      <c r="H34" s="323">
        <v>21746</v>
      </c>
      <c r="I34" s="26">
        <f t="shared" si="3"/>
        <v>101.47613354180079</v>
      </c>
      <c r="J34" s="323">
        <v>87</v>
      </c>
      <c r="K34" s="323">
        <v>85</v>
      </c>
      <c r="L34" s="289"/>
      <c r="M34" s="240"/>
      <c r="N34" s="289"/>
      <c r="O34" s="289"/>
      <c r="P34" s="240"/>
      <c r="Q34" s="289"/>
      <c r="R34" s="289"/>
      <c r="S34" s="240"/>
      <c r="T34" s="289"/>
      <c r="U34" s="289"/>
      <c r="V34" s="240"/>
      <c r="W34" s="240"/>
    </row>
    <row r="35" spans="1:23" s="239" customFormat="1" ht="12.75">
      <c r="A35" s="38" t="s">
        <v>133</v>
      </c>
      <c r="B35" s="323">
        <v>608484</v>
      </c>
      <c r="C35" s="323">
        <v>574976</v>
      </c>
      <c r="D35" s="26">
        <f t="shared" si="2"/>
        <v>105.8277215048976</v>
      </c>
      <c r="E35" s="323">
        <v>81</v>
      </c>
      <c r="F35" s="323">
        <v>84</v>
      </c>
      <c r="G35" s="323">
        <v>86795</v>
      </c>
      <c r="H35" s="323">
        <v>85919</v>
      </c>
      <c r="I35" s="26">
        <f t="shared" si="3"/>
        <v>101.01956493907052</v>
      </c>
      <c r="J35" s="323">
        <v>84</v>
      </c>
      <c r="K35" s="323">
        <v>84</v>
      </c>
      <c r="L35" s="289"/>
      <c r="M35" s="240"/>
      <c r="N35" s="289"/>
      <c r="O35" s="289"/>
      <c r="P35" s="240"/>
      <c r="Q35" s="289"/>
      <c r="R35" s="289"/>
      <c r="S35" s="240"/>
      <c r="T35" s="289"/>
      <c r="U35" s="289"/>
      <c r="V35" s="240"/>
      <c r="W35" s="240"/>
    </row>
    <row r="36" spans="1:23" s="239" customFormat="1" ht="12.75">
      <c r="A36" s="38" t="s">
        <v>134</v>
      </c>
      <c r="B36" s="323">
        <v>1211063</v>
      </c>
      <c r="C36" s="323">
        <v>1021308</v>
      </c>
      <c r="D36" s="26">
        <f t="shared" si="2"/>
        <v>118.5796057604562</v>
      </c>
      <c r="E36" s="323">
        <v>99</v>
      </c>
      <c r="F36" s="323">
        <v>88</v>
      </c>
      <c r="G36" s="323">
        <v>120386</v>
      </c>
      <c r="H36" s="323">
        <v>68150</v>
      </c>
      <c r="I36" s="26">
        <f t="shared" si="3"/>
        <v>176.6485693323551</v>
      </c>
      <c r="J36" s="323">
        <v>149</v>
      </c>
      <c r="K36" s="323">
        <v>94</v>
      </c>
      <c r="L36" s="289"/>
      <c r="M36" s="240"/>
      <c r="N36" s="289"/>
      <c r="O36" s="289"/>
      <c r="P36" s="240"/>
      <c r="Q36" s="289"/>
      <c r="R36" s="289"/>
      <c r="S36" s="240"/>
      <c r="T36" s="289"/>
      <c r="U36" s="289"/>
      <c r="V36" s="240"/>
      <c r="W36" s="240"/>
    </row>
    <row r="37" spans="1:23" s="239" customFormat="1" ht="12.75">
      <c r="A37" s="38" t="s">
        <v>135</v>
      </c>
      <c r="B37" s="323">
        <v>252595</v>
      </c>
      <c r="C37" s="323">
        <v>260326</v>
      </c>
      <c r="D37" s="26">
        <f t="shared" si="2"/>
        <v>97.03026205603742</v>
      </c>
      <c r="E37" s="323">
        <v>86</v>
      </c>
      <c r="F37" s="323">
        <v>89</v>
      </c>
      <c r="G37" s="323">
        <v>57096</v>
      </c>
      <c r="H37" s="323">
        <v>57370</v>
      </c>
      <c r="I37" s="26">
        <f t="shared" si="3"/>
        <v>99.52239846609726</v>
      </c>
      <c r="J37" s="323">
        <v>76</v>
      </c>
      <c r="K37" s="323">
        <v>78</v>
      </c>
      <c r="L37" s="289"/>
      <c r="M37" s="240"/>
      <c r="N37" s="289"/>
      <c r="O37" s="289"/>
      <c r="P37" s="240"/>
      <c r="Q37" s="289"/>
      <c r="R37" s="289"/>
      <c r="S37" s="240"/>
      <c r="T37" s="289"/>
      <c r="U37" s="289"/>
      <c r="V37" s="240"/>
      <c r="W37" s="240"/>
    </row>
    <row r="38" spans="1:23" s="239" customFormat="1" ht="12.75">
      <c r="A38" s="38" t="s">
        <v>136</v>
      </c>
      <c r="B38" s="323">
        <v>668848</v>
      </c>
      <c r="C38" s="323">
        <v>636751</v>
      </c>
      <c r="D38" s="26">
        <f t="shared" si="2"/>
        <v>105.04074591166719</v>
      </c>
      <c r="E38" s="323">
        <v>95</v>
      </c>
      <c r="F38" s="323">
        <v>91</v>
      </c>
      <c r="G38" s="323">
        <v>126771</v>
      </c>
      <c r="H38" s="323">
        <v>128125</v>
      </c>
      <c r="I38" s="26">
        <f t="shared" si="3"/>
        <v>98.94321951219513</v>
      </c>
      <c r="J38" s="323">
        <v>98</v>
      </c>
      <c r="K38" s="323">
        <v>99</v>
      </c>
      <c r="L38" s="289"/>
      <c r="M38" s="240"/>
      <c r="N38" s="289"/>
      <c r="O38" s="289"/>
      <c r="P38" s="240"/>
      <c r="Q38" s="289"/>
      <c r="R38" s="289"/>
      <c r="S38" s="240"/>
      <c r="T38" s="289"/>
      <c r="U38" s="289"/>
      <c r="V38" s="240"/>
      <c r="W38" s="240"/>
    </row>
    <row r="39" spans="1:23" s="239" customFormat="1" ht="12.75">
      <c r="A39" s="38" t="s">
        <v>137</v>
      </c>
      <c r="B39" s="323">
        <v>1011612</v>
      </c>
      <c r="C39" s="323">
        <v>1031996</v>
      </c>
      <c r="D39" s="26">
        <f t="shared" si="2"/>
        <v>98.0247985457308</v>
      </c>
      <c r="E39" s="323">
        <v>79</v>
      </c>
      <c r="F39" s="323">
        <v>82</v>
      </c>
      <c r="G39" s="323">
        <v>118765</v>
      </c>
      <c r="H39" s="323">
        <v>126283</v>
      </c>
      <c r="I39" s="26">
        <f t="shared" si="3"/>
        <v>94.04670462374192</v>
      </c>
      <c r="J39" s="323">
        <v>102</v>
      </c>
      <c r="K39" s="323">
        <v>108</v>
      </c>
      <c r="L39" s="289"/>
      <c r="M39" s="240"/>
      <c r="N39" s="289"/>
      <c r="O39" s="289"/>
      <c r="P39" s="240"/>
      <c r="Q39" s="289"/>
      <c r="R39" s="289"/>
      <c r="S39" s="240"/>
      <c r="T39" s="289"/>
      <c r="U39" s="289"/>
      <c r="V39" s="240"/>
      <c r="W39" s="240"/>
    </row>
    <row r="40" spans="1:23" s="239" customFormat="1" ht="12.75">
      <c r="A40" s="38" t="s">
        <v>105</v>
      </c>
      <c r="B40" s="323">
        <v>675823</v>
      </c>
      <c r="C40" s="323">
        <v>715194</v>
      </c>
      <c r="D40" s="26">
        <f t="shared" si="2"/>
        <v>94.49506008160024</v>
      </c>
      <c r="E40" s="323">
        <v>87</v>
      </c>
      <c r="F40" s="323">
        <v>89</v>
      </c>
      <c r="G40" s="323">
        <v>115443</v>
      </c>
      <c r="H40" s="323">
        <v>119048</v>
      </c>
      <c r="I40" s="26">
        <f t="shared" si="3"/>
        <v>96.97180969020899</v>
      </c>
      <c r="J40" s="323">
        <v>95</v>
      </c>
      <c r="K40" s="323">
        <v>97</v>
      </c>
      <c r="L40" s="289"/>
      <c r="M40" s="240"/>
      <c r="N40" s="289"/>
      <c r="O40" s="289"/>
      <c r="P40" s="240"/>
      <c r="Q40" s="289"/>
      <c r="R40" s="289"/>
      <c r="S40" s="240"/>
      <c r="T40" s="289"/>
      <c r="U40" s="289"/>
      <c r="V40" s="240"/>
      <c r="W40" s="240"/>
    </row>
    <row r="41" spans="1:23" s="239" customFormat="1" ht="12.75">
      <c r="A41" s="38" t="s">
        <v>138</v>
      </c>
      <c r="B41" s="323">
        <v>374458</v>
      </c>
      <c r="C41" s="323">
        <v>356386</v>
      </c>
      <c r="D41" s="26">
        <f t="shared" si="2"/>
        <v>105.07090626455584</v>
      </c>
      <c r="E41" s="323">
        <v>92</v>
      </c>
      <c r="F41" s="323">
        <v>93</v>
      </c>
      <c r="G41" s="323">
        <v>96432</v>
      </c>
      <c r="H41" s="323">
        <v>92074</v>
      </c>
      <c r="I41" s="26">
        <f t="shared" si="3"/>
        <v>104.73314942328996</v>
      </c>
      <c r="J41" s="323">
        <v>96</v>
      </c>
      <c r="K41" s="323">
        <v>96</v>
      </c>
      <c r="L41" s="289"/>
      <c r="M41" s="240"/>
      <c r="N41" s="289"/>
      <c r="O41" s="289"/>
      <c r="P41" s="240"/>
      <c r="Q41" s="289"/>
      <c r="R41" s="289"/>
      <c r="S41" s="240"/>
      <c r="T41" s="289"/>
      <c r="U41" s="289"/>
      <c r="V41" s="240"/>
      <c r="W41" s="240"/>
    </row>
    <row r="42" spans="1:23" s="239" customFormat="1" ht="12.75">
      <c r="A42" s="38" t="s">
        <v>139</v>
      </c>
      <c r="B42" s="323">
        <v>170393</v>
      </c>
      <c r="C42" s="323">
        <v>163121</v>
      </c>
      <c r="D42" s="26">
        <f t="shared" si="2"/>
        <v>104.45804035041472</v>
      </c>
      <c r="E42" s="323">
        <v>94</v>
      </c>
      <c r="F42" s="323">
        <v>94</v>
      </c>
      <c r="G42" s="323">
        <v>6918</v>
      </c>
      <c r="H42" s="323">
        <v>7432</v>
      </c>
      <c r="I42" s="26">
        <f t="shared" si="3"/>
        <v>93.08396124865448</v>
      </c>
      <c r="J42" s="323">
        <v>40</v>
      </c>
      <c r="K42" s="323">
        <v>37</v>
      </c>
      <c r="L42" s="289"/>
      <c r="M42" s="240"/>
      <c r="N42" s="289"/>
      <c r="O42" s="289"/>
      <c r="P42" s="240"/>
      <c r="Q42" s="289"/>
      <c r="R42" s="289"/>
      <c r="S42" s="240"/>
      <c r="T42" s="289"/>
      <c r="U42" s="289"/>
      <c r="V42" s="240"/>
      <c r="W42" s="240"/>
    </row>
    <row r="43" spans="1:23" s="239" customFormat="1" ht="12.75">
      <c r="A43" s="38" t="s">
        <v>140</v>
      </c>
      <c r="B43" s="323">
        <v>215401</v>
      </c>
      <c r="C43" s="323">
        <v>212099</v>
      </c>
      <c r="D43" s="26">
        <f t="shared" si="2"/>
        <v>101.55682016416863</v>
      </c>
      <c r="E43" s="323">
        <v>60</v>
      </c>
      <c r="F43" s="323">
        <v>62</v>
      </c>
      <c r="G43" s="323">
        <v>81062</v>
      </c>
      <c r="H43" s="323">
        <v>84184</v>
      </c>
      <c r="I43" s="26">
        <f t="shared" si="3"/>
        <v>96.2914568088948</v>
      </c>
      <c r="J43" s="323">
        <v>90</v>
      </c>
      <c r="K43" s="323">
        <v>93</v>
      </c>
      <c r="L43" s="289"/>
      <c r="M43" s="240"/>
      <c r="N43" s="289"/>
      <c r="O43" s="289"/>
      <c r="P43" s="240"/>
      <c r="Q43" s="289"/>
      <c r="R43" s="289"/>
      <c r="S43" s="240"/>
      <c r="T43" s="289"/>
      <c r="U43" s="289"/>
      <c r="V43" s="240"/>
      <c r="W43" s="240"/>
    </row>
    <row r="44" spans="1:23" s="239" customFormat="1" ht="12.75">
      <c r="A44" s="38" t="s">
        <v>141</v>
      </c>
      <c r="B44" s="323">
        <v>142289</v>
      </c>
      <c r="C44" s="323">
        <v>156700</v>
      </c>
      <c r="D44" s="26">
        <f t="shared" si="2"/>
        <v>90.80344607530313</v>
      </c>
      <c r="E44" s="323">
        <v>78</v>
      </c>
      <c r="F44" s="323">
        <v>78</v>
      </c>
      <c r="G44" s="323">
        <v>45521</v>
      </c>
      <c r="H44" s="323">
        <v>51733</v>
      </c>
      <c r="I44" s="26">
        <f t="shared" si="3"/>
        <v>87.99219067133164</v>
      </c>
      <c r="J44" s="323">
        <v>82</v>
      </c>
      <c r="K44" s="323">
        <v>85</v>
      </c>
      <c r="L44" s="289"/>
      <c r="M44" s="240"/>
      <c r="N44" s="289"/>
      <c r="O44" s="289"/>
      <c r="P44" s="240"/>
      <c r="Q44" s="289"/>
      <c r="R44" s="289"/>
      <c r="S44" s="240"/>
      <c r="T44" s="289"/>
      <c r="U44" s="289"/>
      <c r="V44" s="240"/>
      <c r="W44" s="240"/>
    </row>
    <row r="45" spans="1:23" s="239" customFormat="1" ht="12.75">
      <c r="A45" s="38" t="s">
        <v>142</v>
      </c>
      <c r="B45" s="323">
        <v>276703</v>
      </c>
      <c r="C45" s="323">
        <v>280680</v>
      </c>
      <c r="D45" s="26">
        <f t="shared" si="2"/>
        <v>98.58308393900526</v>
      </c>
      <c r="E45" s="323">
        <v>85</v>
      </c>
      <c r="F45" s="323">
        <v>86</v>
      </c>
      <c r="G45" s="323">
        <v>42268</v>
      </c>
      <c r="H45" s="323">
        <v>42071</v>
      </c>
      <c r="I45" s="26">
        <f t="shared" si="3"/>
        <v>100.46825604335528</v>
      </c>
      <c r="J45" s="323">
        <v>100</v>
      </c>
      <c r="K45" s="323">
        <v>102</v>
      </c>
      <c r="L45" s="289"/>
      <c r="M45" s="240"/>
      <c r="N45" s="289"/>
      <c r="O45" s="289"/>
      <c r="P45" s="240"/>
      <c r="Q45" s="289"/>
      <c r="R45" s="289"/>
      <c r="S45" s="240"/>
      <c r="T45" s="289"/>
      <c r="U45" s="289"/>
      <c r="V45" s="240"/>
      <c r="W45" s="240"/>
    </row>
    <row r="46" spans="1:23" s="239" customFormat="1" ht="12.75">
      <c r="A46" s="38" t="s">
        <v>143</v>
      </c>
      <c r="B46" s="323">
        <v>246122</v>
      </c>
      <c r="C46" s="323">
        <v>239577</v>
      </c>
      <c r="D46" s="26">
        <f t="shared" si="2"/>
        <v>102.7318983040943</v>
      </c>
      <c r="E46" s="323">
        <v>96</v>
      </c>
      <c r="F46" s="323">
        <v>96</v>
      </c>
      <c r="G46" s="323">
        <v>9295</v>
      </c>
      <c r="H46" s="323">
        <v>9497</v>
      </c>
      <c r="I46" s="26">
        <f t="shared" si="3"/>
        <v>97.87301253027272</v>
      </c>
      <c r="J46" s="323">
        <v>98</v>
      </c>
      <c r="K46" s="323">
        <v>101</v>
      </c>
      <c r="L46" s="289"/>
      <c r="M46" s="240"/>
      <c r="N46" s="289"/>
      <c r="O46" s="289"/>
      <c r="P46" s="240"/>
      <c r="Q46" s="289"/>
      <c r="R46" s="289"/>
      <c r="S46" s="240"/>
      <c r="T46" s="289"/>
      <c r="U46" s="289"/>
      <c r="V46" s="240"/>
      <c r="W46" s="240"/>
    </row>
    <row r="47" spans="1:23" s="239" customFormat="1" ht="12.75">
      <c r="A47" s="38" t="s">
        <v>144</v>
      </c>
      <c r="B47" s="323">
        <v>1938517</v>
      </c>
      <c r="C47" s="323">
        <v>1919817</v>
      </c>
      <c r="D47" s="26">
        <f t="shared" si="2"/>
        <v>100.97405117258573</v>
      </c>
      <c r="E47" s="323">
        <v>65</v>
      </c>
      <c r="F47" s="323">
        <v>68</v>
      </c>
      <c r="G47" s="323">
        <v>118472</v>
      </c>
      <c r="H47" s="323">
        <v>119738</v>
      </c>
      <c r="I47" s="26">
        <f t="shared" si="3"/>
        <v>98.94269154320266</v>
      </c>
      <c r="J47" s="323">
        <v>61</v>
      </c>
      <c r="K47" s="323">
        <v>64</v>
      </c>
      <c r="L47" s="289"/>
      <c r="M47" s="240"/>
      <c r="N47" s="289"/>
      <c r="O47" s="289"/>
      <c r="P47" s="240"/>
      <c r="Q47" s="289"/>
      <c r="R47" s="289"/>
      <c r="S47" s="240"/>
      <c r="T47" s="289"/>
      <c r="U47" s="289"/>
      <c r="V47" s="240"/>
      <c r="W47" s="240"/>
    </row>
    <row r="48" spans="1:23" s="239" customFormat="1" ht="12.75">
      <c r="A48" s="158" t="s">
        <v>106</v>
      </c>
      <c r="B48" s="323">
        <v>153605</v>
      </c>
      <c r="C48" s="323">
        <v>168124</v>
      </c>
      <c r="D48" s="26">
        <f t="shared" si="2"/>
        <v>91.36411220289786</v>
      </c>
      <c r="E48" s="323">
        <v>91</v>
      </c>
      <c r="F48" s="323">
        <v>88</v>
      </c>
      <c r="G48" s="323">
        <v>31113</v>
      </c>
      <c r="H48" s="323">
        <v>34406</v>
      </c>
      <c r="I48" s="26">
        <f t="shared" si="3"/>
        <v>90.42899494274255</v>
      </c>
      <c r="J48" s="323">
        <v>86</v>
      </c>
      <c r="K48" s="323">
        <v>89</v>
      </c>
      <c r="L48" s="289"/>
      <c r="M48" s="240"/>
      <c r="N48" s="289"/>
      <c r="O48" s="289"/>
      <c r="P48" s="240"/>
      <c r="Q48" s="289"/>
      <c r="R48" s="289"/>
      <c r="S48" s="240"/>
      <c r="T48" s="289"/>
      <c r="U48" s="289"/>
      <c r="V48" s="240"/>
      <c r="W48" s="240"/>
    </row>
    <row r="49" spans="1:23" s="239" customFormat="1" ht="12.75">
      <c r="A49" s="38" t="s">
        <v>145</v>
      </c>
      <c r="B49" s="323">
        <v>285639</v>
      </c>
      <c r="C49" s="323">
        <v>279651</v>
      </c>
      <c r="D49" s="26">
        <f t="shared" si="2"/>
        <v>102.14124033169915</v>
      </c>
      <c r="E49" s="323">
        <v>88</v>
      </c>
      <c r="F49" s="323">
        <v>81</v>
      </c>
      <c r="G49" s="323">
        <v>73595</v>
      </c>
      <c r="H49" s="323">
        <v>75000</v>
      </c>
      <c r="I49" s="26">
        <f t="shared" si="3"/>
        <v>98.12666666666667</v>
      </c>
      <c r="J49" s="323">
        <v>98</v>
      </c>
      <c r="K49" s="323">
        <v>97</v>
      </c>
      <c r="L49" s="289"/>
      <c r="M49" s="240"/>
      <c r="N49" s="289"/>
      <c r="O49" s="289"/>
      <c r="P49" s="240"/>
      <c r="Q49" s="289"/>
      <c r="R49" s="289"/>
      <c r="S49" s="240"/>
      <c r="T49" s="289"/>
      <c r="U49" s="289"/>
      <c r="V49" s="240"/>
      <c r="W49" s="240"/>
    </row>
    <row r="50" spans="1:23" s="239" customFormat="1" ht="12.75">
      <c r="A50" s="38" t="s">
        <v>146</v>
      </c>
      <c r="B50" s="323">
        <v>16</v>
      </c>
      <c r="C50" s="323">
        <v>24</v>
      </c>
      <c r="D50" s="26">
        <f t="shared" si="2"/>
        <v>66.66666666666667</v>
      </c>
      <c r="E50" s="323">
        <v>1</v>
      </c>
      <c r="F50" s="323">
        <v>6</v>
      </c>
      <c r="G50" s="323">
        <v>1</v>
      </c>
      <c r="H50" s="323">
        <v>1</v>
      </c>
      <c r="I50" s="26">
        <f t="shared" si="3"/>
        <v>100</v>
      </c>
      <c r="J50" s="323">
        <v>1</v>
      </c>
      <c r="K50" s="323">
        <v>2</v>
      </c>
      <c r="L50" s="289"/>
      <c r="M50" s="240"/>
      <c r="N50" s="289"/>
      <c r="O50" s="289"/>
      <c r="P50" s="240"/>
      <c r="Q50" s="289"/>
      <c r="R50" s="289"/>
      <c r="S50" s="240"/>
      <c r="T50" s="289"/>
      <c r="U50" s="289"/>
      <c r="V50" s="240"/>
      <c r="W50" s="240"/>
    </row>
    <row r="51" spans="1:23" s="239" customFormat="1" ht="12.75">
      <c r="A51" s="38" t="s">
        <v>147</v>
      </c>
      <c r="B51" s="323">
        <v>320</v>
      </c>
      <c r="C51" s="323">
        <v>606</v>
      </c>
      <c r="D51" s="26">
        <f t="shared" si="2"/>
        <v>52.80528052805281</v>
      </c>
      <c r="E51" s="323">
        <v>70</v>
      </c>
      <c r="F51" s="323">
        <v>93</v>
      </c>
      <c r="G51" s="323">
        <v>179</v>
      </c>
      <c r="H51" s="323">
        <v>146</v>
      </c>
      <c r="I51" s="26">
        <f t="shared" si="3"/>
        <v>122.6027397260274</v>
      </c>
      <c r="J51" s="323">
        <v>50</v>
      </c>
      <c r="K51" s="323">
        <v>35</v>
      </c>
      <c r="L51" s="289"/>
      <c r="M51" s="240"/>
      <c r="N51" s="289"/>
      <c r="O51" s="289"/>
      <c r="P51" s="240"/>
      <c r="Q51" s="289"/>
      <c r="R51" s="289"/>
      <c r="S51" s="240"/>
      <c r="T51" s="289"/>
      <c r="U51" s="289"/>
      <c r="V51" s="240"/>
      <c r="W51" s="240"/>
    </row>
    <row r="52" spans="1:12" s="239" customFormat="1" ht="12.75">
      <c r="A52" s="41" t="s">
        <v>148</v>
      </c>
      <c r="B52" s="325">
        <v>3189</v>
      </c>
      <c r="C52" s="325">
        <v>7986</v>
      </c>
      <c r="D52" s="79">
        <f t="shared" si="2"/>
        <v>39.93238166791886</v>
      </c>
      <c r="E52" s="325">
        <v>8</v>
      </c>
      <c r="F52" s="325">
        <v>19</v>
      </c>
      <c r="G52" s="325">
        <v>371</v>
      </c>
      <c r="H52" s="325">
        <v>438</v>
      </c>
      <c r="I52" s="79">
        <f t="shared" si="3"/>
        <v>84.70319634703196</v>
      </c>
      <c r="J52" s="325">
        <v>25</v>
      </c>
      <c r="K52" s="325">
        <v>27</v>
      </c>
      <c r="L52" s="289"/>
    </row>
    <row r="53" spans="2:6" s="239" customFormat="1" ht="12.75">
      <c r="B53" s="304"/>
      <c r="C53" s="304"/>
      <c r="D53" s="304"/>
      <c r="E53" s="304"/>
      <c r="F53" s="304"/>
    </row>
    <row r="54" spans="1:11" s="239" customFormat="1" ht="12.75" customHeight="1">
      <c r="A54" s="291"/>
      <c r="B54" s="287"/>
      <c r="C54" s="287"/>
      <c r="D54" s="287"/>
      <c r="E54" s="287"/>
      <c r="F54" s="287"/>
      <c r="G54" s="292"/>
      <c r="H54" s="292"/>
      <c r="I54" s="292"/>
      <c r="J54" s="292"/>
      <c r="K54" s="287" t="s">
        <v>102</v>
      </c>
    </row>
    <row r="55" spans="1:11" s="239" customFormat="1" ht="18" customHeight="1">
      <c r="A55" s="514"/>
      <c r="B55" s="515" t="s">
        <v>169</v>
      </c>
      <c r="C55" s="515"/>
      <c r="D55" s="516"/>
      <c r="E55" s="516"/>
      <c r="F55" s="516"/>
      <c r="G55" s="515" t="s">
        <v>170</v>
      </c>
      <c r="H55" s="515"/>
      <c r="I55" s="516"/>
      <c r="J55" s="516"/>
      <c r="K55" s="517"/>
    </row>
    <row r="56" spans="1:11" s="239" customFormat="1" ht="18" customHeight="1">
      <c r="A56" s="514"/>
      <c r="B56" s="515" t="s">
        <v>165</v>
      </c>
      <c r="C56" s="515"/>
      <c r="D56" s="515"/>
      <c r="E56" s="515" t="s">
        <v>166</v>
      </c>
      <c r="F56" s="515"/>
      <c r="G56" s="515" t="s">
        <v>165</v>
      </c>
      <c r="H56" s="515"/>
      <c r="I56" s="515"/>
      <c r="J56" s="515" t="s">
        <v>166</v>
      </c>
      <c r="K56" s="518"/>
    </row>
    <row r="57" spans="1:11" s="239" customFormat="1" ht="33.75">
      <c r="A57" s="514"/>
      <c r="B57" s="288" t="s">
        <v>183</v>
      </c>
      <c r="C57" s="288" t="s">
        <v>109</v>
      </c>
      <c r="D57" s="319" t="s">
        <v>184</v>
      </c>
      <c r="E57" s="288" t="s">
        <v>183</v>
      </c>
      <c r="F57" s="288" t="s">
        <v>109</v>
      </c>
      <c r="G57" s="288" t="s">
        <v>183</v>
      </c>
      <c r="H57" s="288" t="s">
        <v>109</v>
      </c>
      <c r="I57" s="319" t="s">
        <v>184</v>
      </c>
      <c r="J57" s="288" t="s">
        <v>183</v>
      </c>
      <c r="K57" s="288" t="s">
        <v>109</v>
      </c>
    </row>
    <row r="58" spans="1:22" s="239" customFormat="1" ht="12.75">
      <c r="A58" s="36" t="s">
        <v>131</v>
      </c>
      <c r="B58" s="96">
        <f>SUM(B59:B78)</f>
        <v>1054956</v>
      </c>
      <c r="C58" s="96">
        <f>SUM(C59:C78)</f>
        <v>1000606</v>
      </c>
      <c r="D58" s="320">
        <f>B58/C58%</f>
        <v>105.43170838471886</v>
      </c>
      <c r="E58" s="328">
        <v>56</v>
      </c>
      <c r="F58" s="328">
        <v>57</v>
      </c>
      <c r="G58" s="96">
        <f>SUM(G59:G78)</f>
        <v>47395</v>
      </c>
      <c r="H58" s="96">
        <f>SUM(H59:H78)</f>
        <v>46606</v>
      </c>
      <c r="I58" s="320">
        <f>G58/H58%</f>
        <v>101.69291507531219</v>
      </c>
      <c r="J58" s="323">
        <v>34</v>
      </c>
      <c r="K58" s="323">
        <v>34</v>
      </c>
      <c r="L58" s="289"/>
      <c r="M58" s="240"/>
      <c r="N58" s="289"/>
      <c r="O58" s="289"/>
      <c r="P58" s="240"/>
      <c r="Q58" s="289"/>
      <c r="R58" s="289"/>
      <c r="S58" s="240"/>
      <c r="T58" s="289"/>
      <c r="U58" s="289"/>
      <c r="V58" s="240"/>
    </row>
    <row r="59" spans="1:22" s="239" customFormat="1" ht="12.75">
      <c r="A59" s="158" t="s">
        <v>104</v>
      </c>
      <c r="B59" s="323">
        <v>114040</v>
      </c>
      <c r="C59" s="323">
        <v>111335</v>
      </c>
      <c r="D59" s="26">
        <f aca="true" t="shared" si="4" ref="D59:D78">B59/C59%</f>
        <v>102.42960434724031</v>
      </c>
      <c r="E59" s="326">
        <v>68</v>
      </c>
      <c r="F59" s="326">
        <v>74</v>
      </c>
      <c r="G59" s="324">
        <v>16</v>
      </c>
      <c r="H59" s="323">
        <v>36</v>
      </c>
      <c r="I59" s="26">
        <f>G59/H59%</f>
        <v>44.44444444444444</v>
      </c>
      <c r="J59" s="324">
        <v>7</v>
      </c>
      <c r="K59" s="323">
        <v>15</v>
      </c>
      <c r="L59" s="289"/>
      <c r="M59" s="240"/>
      <c r="N59" s="289"/>
      <c r="O59" s="289"/>
      <c r="P59" s="240"/>
      <c r="Q59" s="289"/>
      <c r="R59" s="289"/>
      <c r="S59" s="240"/>
      <c r="T59" s="289"/>
      <c r="U59" s="289"/>
      <c r="V59" s="240"/>
    </row>
    <row r="60" spans="1:22" s="239" customFormat="1" ht="12.75">
      <c r="A60" s="38" t="s">
        <v>132</v>
      </c>
      <c r="B60" s="323">
        <v>61099</v>
      </c>
      <c r="C60" s="323">
        <v>59664</v>
      </c>
      <c r="D60" s="26">
        <f t="shared" si="4"/>
        <v>102.40513542504694</v>
      </c>
      <c r="E60" s="326">
        <v>46</v>
      </c>
      <c r="F60" s="326">
        <v>47</v>
      </c>
      <c r="G60" s="323">
        <v>14</v>
      </c>
      <c r="H60" s="323">
        <v>20</v>
      </c>
      <c r="I60" s="26">
        <f aca="true" t="shared" si="5" ref="I60:I75">G60/H60%</f>
        <v>70</v>
      </c>
      <c r="J60" s="323">
        <v>17</v>
      </c>
      <c r="K60" s="323">
        <v>46</v>
      </c>
      <c r="L60" s="289"/>
      <c r="M60" s="240"/>
      <c r="N60" s="289"/>
      <c r="O60" s="289"/>
      <c r="P60" s="240"/>
      <c r="Q60" s="289"/>
      <c r="R60" s="289"/>
      <c r="S60" s="240"/>
      <c r="T60" s="289"/>
      <c r="U60" s="289"/>
      <c r="V60" s="240"/>
    </row>
    <row r="61" spans="1:22" s="239" customFormat="1" ht="12.75">
      <c r="A61" s="38" t="s">
        <v>133</v>
      </c>
      <c r="B61" s="323">
        <v>65494</v>
      </c>
      <c r="C61" s="323">
        <v>54916</v>
      </c>
      <c r="D61" s="26">
        <f t="shared" si="4"/>
        <v>119.26214582271106</v>
      </c>
      <c r="E61" s="326">
        <v>45</v>
      </c>
      <c r="F61" s="326">
        <v>45</v>
      </c>
      <c r="G61" s="323">
        <v>3690</v>
      </c>
      <c r="H61" s="323">
        <v>3581</v>
      </c>
      <c r="I61" s="26">
        <f t="shared" si="5"/>
        <v>103.04384250209438</v>
      </c>
      <c r="J61" s="323">
        <v>36</v>
      </c>
      <c r="K61" s="323">
        <v>37</v>
      </c>
      <c r="L61" s="289"/>
      <c r="M61" s="240"/>
      <c r="N61" s="289"/>
      <c r="O61" s="289"/>
      <c r="P61" s="240"/>
      <c r="Q61" s="289"/>
      <c r="R61" s="289"/>
      <c r="S61" s="240"/>
      <c r="T61" s="289"/>
      <c r="U61" s="289"/>
      <c r="V61" s="240"/>
    </row>
    <row r="62" spans="1:22" s="239" customFormat="1" ht="12.75">
      <c r="A62" s="38" t="s">
        <v>134</v>
      </c>
      <c r="B62" s="323">
        <v>68000</v>
      </c>
      <c r="C62" s="323">
        <v>76969</v>
      </c>
      <c r="D62" s="26">
        <f t="shared" si="4"/>
        <v>88.34725668775741</v>
      </c>
      <c r="E62" s="326">
        <v>62</v>
      </c>
      <c r="F62" s="326">
        <v>76</v>
      </c>
      <c r="G62" s="323">
        <v>974</v>
      </c>
      <c r="H62" s="323">
        <v>908</v>
      </c>
      <c r="I62" s="26">
        <f t="shared" si="5"/>
        <v>107.26872246696036</v>
      </c>
      <c r="J62" s="323">
        <v>31</v>
      </c>
      <c r="K62" s="323">
        <v>38</v>
      </c>
      <c r="L62" s="289"/>
      <c r="M62" s="240"/>
      <c r="N62" s="289"/>
      <c r="O62" s="289"/>
      <c r="P62" s="240"/>
      <c r="Q62" s="289"/>
      <c r="R62" s="289"/>
      <c r="S62" s="240"/>
      <c r="T62" s="289"/>
      <c r="U62" s="289"/>
      <c r="V62" s="240"/>
    </row>
    <row r="63" spans="1:22" s="239" customFormat="1" ht="12.75">
      <c r="A63" s="38" t="s">
        <v>135</v>
      </c>
      <c r="B63" s="323">
        <v>24245</v>
      </c>
      <c r="C63" s="323">
        <v>25453</v>
      </c>
      <c r="D63" s="26">
        <f t="shared" si="4"/>
        <v>95.25399756413782</v>
      </c>
      <c r="E63" s="326">
        <v>40</v>
      </c>
      <c r="F63" s="326">
        <v>47</v>
      </c>
      <c r="G63" s="323">
        <v>7268</v>
      </c>
      <c r="H63" s="323">
        <v>7670</v>
      </c>
      <c r="I63" s="26">
        <f t="shared" si="5"/>
        <v>94.75880052151238</v>
      </c>
      <c r="J63" s="323">
        <v>38</v>
      </c>
      <c r="K63" s="323">
        <v>43</v>
      </c>
      <c r="L63" s="289"/>
      <c r="M63" s="240"/>
      <c r="N63" s="289"/>
      <c r="O63" s="289"/>
      <c r="P63" s="240"/>
      <c r="Q63" s="289"/>
      <c r="R63" s="289"/>
      <c r="S63" s="240"/>
      <c r="T63" s="289"/>
      <c r="U63" s="289"/>
      <c r="V63" s="240"/>
    </row>
    <row r="64" spans="1:22" s="239" customFormat="1" ht="12.75">
      <c r="A64" s="38" t="s">
        <v>136</v>
      </c>
      <c r="B64" s="323">
        <v>89152</v>
      </c>
      <c r="C64" s="323">
        <v>81247</v>
      </c>
      <c r="D64" s="26">
        <f t="shared" si="4"/>
        <v>109.72959001563135</v>
      </c>
      <c r="E64" s="326">
        <v>62</v>
      </c>
      <c r="F64" s="326">
        <v>65</v>
      </c>
      <c r="G64" s="323">
        <v>518</v>
      </c>
      <c r="H64" s="323">
        <v>502</v>
      </c>
      <c r="I64" s="26">
        <f t="shared" si="5"/>
        <v>103.18725099601595</v>
      </c>
      <c r="J64" s="323">
        <v>35</v>
      </c>
      <c r="K64" s="323">
        <v>35</v>
      </c>
      <c r="L64" s="289"/>
      <c r="M64" s="240"/>
      <c r="N64" s="289"/>
      <c r="O64" s="289"/>
      <c r="P64" s="240"/>
      <c r="Q64" s="289"/>
      <c r="R64" s="289"/>
      <c r="S64" s="240"/>
      <c r="T64" s="289"/>
      <c r="U64" s="289"/>
      <c r="V64" s="240"/>
    </row>
    <row r="65" spans="1:22" s="239" customFormat="1" ht="12.75">
      <c r="A65" s="38" t="s">
        <v>137</v>
      </c>
      <c r="B65" s="323">
        <v>40582</v>
      </c>
      <c r="C65" s="323">
        <v>37712</v>
      </c>
      <c r="D65" s="26">
        <f t="shared" si="4"/>
        <v>107.61030971574034</v>
      </c>
      <c r="E65" s="326">
        <v>59</v>
      </c>
      <c r="F65" s="326">
        <v>62</v>
      </c>
      <c r="G65" s="323">
        <v>1529</v>
      </c>
      <c r="H65" s="323">
        <v>1573</v>
      </c>
      <c r="I65" s="26">
        <f t="shared" si="5"/>
        <v>97.2027972027972</v>
      </c>
      <c r="J65" s="323">
        <v>44</v>
      </c>
      <c r="K65" s="323">
        <v>48</v>
      </c>
      <c r="L65" s="289"/>
      <c r="M65" s="240"/>
      <c r="N65" s="289"/>
      <c r="O65" s="289"/>
      <c r="P65" s="240"/>
      <c r="Q65" s="289"/>
      <c r="R65" s="289"/>
      <c r="S65" s="240"/>
      <c r="T65" s="289"/>
      <c r="U65" s="289"/>
      <c r="V65" s="240"/>
    </row>
    <row r="66" spans="1:22" s="239" customFormat="1" ht="12.75">
      <c r="A66" s="38" t="s">
        <v>105</v>
      </c>
      <c r="B66" s="323">
        <v>46993</v>
      </c>
      <c r="C66" s="323">
        <v>44145</v>
      </c>
      <c r="D66" s="26">
        <f t="shared" si="4"/>
        <v>106.45146675727716</v>
      </c>
      <c r="E66" s="326">
        <v>69</v>
      </c>
      <c r="F66" s="326">
        <v>61</v>
      </c>
      <c r="G66" s="323">
        <v>288</v>
      </c>
      <c r="H66" s="323">
        <v>172</v>
      </c>
      <c r="I66" s="26">
        <f t="shared" si="5"/>
        <v>167.4418604651163</v>
      </c>
      <c r="J66" s="323">
        <v>44</v>
      </c>
      <c r="K66" s="323">
        <v>30</v>
      </c>
      <c r="L66" s="289"/>
      <c r="M66" s="240"/>
      <c r="N66" s="289"/>
      <c r="O66" s="289"/>
      <c r="P66" s="240"/>
      <c r="Q66" s="289"/>
      <c r="R66" s="289"/>
      <c r="S66" s="240"/>
      <c r="T66" s="289"/>
      <c r="U66" s="289"/>
      <c r="V66" s="240"/>
    </row>
    <row r="67" spans="1:22" s="239" customFormat="1" ht="12.75">
      <c r="A67" s="38" t="s">
        <v>138</v>
      </c>
      <c r="B67" s="323">
        <v>119676</v>
      </c>
      <c r="C67" s="323">
        <v>105095</v>
      </c>
      <c r="D67" s="26">
        <f t="shared" si="4"/>
        <v>113.87411389695038</v>
      </c>
      <c r="E67" s="326">
        <v>74</v>
      </c>
      <c r="F67" s="326">
        <v>74</v>
      </c>
      <c r="G67" s="323">
        <v>365</v>
      </c>
      <c r="H67" s="323">
        <v>309</v>
      </c>
      <c r="I67" s="26">
        <f t="shared" si="5"/>
        <v>118.12297734627832</v>
      </c>
      <c r="J67" s="323">
        <v>56</v>
      </c>
      <c r="K67" s="323">
        <v>56</v>
      </c>
      <c r="L67" s="289"/>
      <c r="M67" s="240"/>
      <c r="N67" s="289"/>
      <c r="O67" s="289"/>
      <c r="P67" s="240"/>
      <c r="Q67" s="289"/>
      <c r="R67" s="289"/>
      <c r="S67" s="240"/>
      <c r="T67" s="289"/>
      <c r="U67" s="289"/>
      <c r="V67" s="240"/>
    </row>
    <row r="68" spans="1:22" s="239" customFormat="1" ht="12.75">
      <c r="A68" s="38" t="s">
        <v>139</v>
      </c>
      <c r="B68" s="323">
        <v>34241</v>
      </c>
      <c r="C68" s="323">
        <v>33093</v>
      </c>
      <c r="D68" s="26">
        <f t="shared" si="4"/>
        <v>103.46901157344453</v>
      </c>
      <c r="E68" s="326">
        <v>59</v>
      </c>
      <c r="F68" s="326">
        <v>61</v>
      </c>
      <c r="G68" s="323">
        <v>20</v>
      </c>
      <c r="H68" s="323">
        <v>21</v>
      </c>
      <c r="I68" s="26">
        <f t="shared" si="5"/>
        <v>95.23809523809524</v>
      </c>
      <c r="J68" s="323">
        <v>93</v>
      </c>
      <c r="K68" s="323">
        <v>49</v>
      </c>
      <c r="L68" s="289"/>
      <c r="M68" s="240"/>
      <c r="N68" s="289"/>
      <c r="O68" s="289"/>
      <c r="P68" s="240"/>
      <c r="Q68" s="289"/>
      <c r="R68" s="289"/>
      <c r="S68" s="240"/>
      <c r="T68" s="289"/>
      <c r="U68" s="289"/>
      <c r="V68" s="240"/>
    </row>
    <row r="69" spans="1:22" s="239" customFormat="1" ht="12.75">
      <c r="A69" s="38" t="s">
        <v>140</v>
      </c>
      <c r="B69" s="323">
        <v>27065</v>
      </c>
      <c r="C69" s="323">
        <v>23160</v>
      </c>
      <c r="D69" s="26">
        <f t="shared" si="4"/>
        <v>116.86096718480138</v>
      </c>
      <c r="E69" s="326">
        <v>31</v>
      </c>
      <c r="F69" s="326">
        <v>30</v>
      </c>
      <c r="G69" s="323">
        <v>9214</v>
      </c>
      <c r="H69" s="323">
        <v>9477</v>
      </c>
      <c r="I69" s="26">
        <f t="shared" si="5"/>
        <v>97.22486018782315</v>
      </c>
      <c r="J69" s="323">
        <v>37</v>
      </c>
      <c r="K69" s="323">
        <v>40</v>
      </c>
      <c r="L69" s="289"/>
      <c r="M69" s="240"/>
      <c r="N69" s="289"/>
      <c r="O69" s="289"/>
      <c r="P69" s="240"/>
      <c r="Q69" s="289"/>
      <c r="R69" s="289"/>
      <c r="S69" s="240"/>
      <c r="T69" s="289"/>
      <c r="U69" s="289"/>
      <c r="V69" s="240"/>
    </row>
    <row r="70" spans="1:22" s="239" customFormat="1" ht="12.75">
      <c r="A70" s="38" t="s">
        <v>141</v>
      </c>
      <c r="B70" s="323">
        <v>34400</v>
      </c>
      <c r="C70" s="323">
        <v>32167</v>
      </c>
      <c r="D70" s="26">
        <f t="shared" si="4"/>
        <v>106.94189697516087</v>
      </c>
      <c r="E70" s="326">
        <v>41</v>
      </c>
      <c r="F70" s="326">
        <v>42</v>
      </c>
      <c r="G70" s="323">
        <v>16249</v>
      </c>
      <c r="H70" s="323">
        <v>15179</v>
      </c>
      <c r="I70" s="26">
        <f t="shared" si="5"/>
        <v>107.04921272811121</v>
      </c>
      <c r="J70" s="323">
        <v>28</v>
      </c>
      <c r="K70" s="323">
        <v>28</v>
      </c>
      <c r="L70" s="289"/>
      <c r="M70" s="240"/>
      <c r="N70" s="289"/>
      <c r="O70" s="289"/>
      <c r="P70" s="240"/>
      <c r="Q70" s="289"/>
      <c r="R70" s="289"/>
      <c r="S70" s="240"/>
      <c r="T70" s="289"/>
      <c r="U70" s="289"/>
      <c r="V70" s="240"/>
    </row>
    <row r="71" spans="1:22" s="239" customFormat="1" ht="12.75">
      <c r="A71" s="38" t="s">
        <v>142</v>
      </c>
      <c r="B71" s="323">
        <v>60597</v>
      </c>
      <c r="C71" s="323">
        <v>61386</v>
      </c>
      <c r="D71" s="26">
        <f t="shared" si="4"/>
        <v>98.71469064607565</v>
      </c>
      <c r="E71" s="326">
        <v>53</v>
      </c>
      <c r="F71" s="326">
        <v>58</v>
      </c>
      <c r="G71" s="324" t="s">
        <v>86</v>
      </c>
      <c r="H71" s="324" t="s">
        <v>86</v>
      </c>
      <c r="I71" s="26" t="s">
        <v>86</v>
      </c>
      <c r="J71" s="324" t="s">
        <v>86</v>
      </c>
      <c r="K71" s="324" t="s">
        <v>86</v>
      </c>
      <c r="L71" s="289"/>
      <c r="M71" s="240"/>
      <c r="N71" s="289"/>
      <c r="O71" s="289"/>
      <c r="P71" s="240"/>
      <c r="Q71" s="289"/>
      <c r="R71" s="289"/>
      <c r="S71" s="240"/>
      <c r="T71" s="289"/>
      <c r="U71" s="289"/>
      <c r="V71" s="240"/>
    </row>
    <row r="72" spans="1:22" s="239" customFormat="1" ht="12.75">
      <c r="A72" s="38" t="s">
        <v>143</v>
      </c>
      <c r="B72" s="323">
        <v>60282</v>
      </c>
      <c r="C72" s="323">
        <v>59595</v>
      </c>
      <c r="D72" s="26">
        <f t="shared" si="4"/>
        <v>101.15278127359677</v>
      </c>
      <c r="E72" s="326">
        <v>74</v>
      </c>
      <c r="F72" s="326">
        <v>73</v>
      </c>
      <c r="G72" s="324">
        <v>2</v>
      </c>
      <c r="H72" s="324">
        <v>3</v>
      </c>
      <c r="I72" s="26">
        <f t="shared" si="5"/>
        <v>66.66666666666667</v>
      </c>
      <c r="J72" s="324">
        <v>100</v>
      </c>
      <c r="K72" s="324">
        <v>50</v>
      </c>
      <c r="L72" s="289"/>
      <c r="M72" s="240"/>
      <c r="N72" s="289"/>
      <c r="O72" s="289"/>
      <c r="P72" s="240"/>
      <c r="Q72" s="290"/>
      <c r="R72" s="290"/>
      <c r="S72" s="290"/>
      <c r="T72" s="290"/>
      <c r="U72" s="290"/>
      <c r="V72" s="290"/>
    </row>
    <row r="73" spans="1:22" s="239" customFormat="1" ht="12.75">
      <c r="A73" s="38" t="s">
        <v>144</v>
      </c>
      <c r="B73" s="323">
        <v>91144</v>
      </c>
      <c r="C73" s="323">
        <v>82989</v>
      </c>
      <c r="D73" s="26">
        <f t="shared" si="4"/>
        <v>109.82660352576848</v>
      </c>
      <c r="E73" s="326">
        <v>45</v>
      </c>
      <c r="F73" s="326">
        <v>43</v>
      </c>
      <c r="G73" s="323">
        <v>7135</v>
      </c>
      <c r="H73" s="323">
        <v>7069</v>
      </c>
      <c r="I73" s="26">
        <f t="shared" si="5"/>
        <v>100.9336539821757</v>
      </c>
      <c r="J73" s="323">
        <v>35</v>
      </c>
      <c r="K73" s="323">
        <v>38</v>
      </c>
      <c r="L73" s="289"/>
      <c r="M73" s="240"/>
      <c r="N73" s="289"/>
      <c r="O73" s="289"/>
      <c r="P73" s="240"/>
      <c r="Q73" s="289"/>
      <c r="R73" s="289"/>
      <c r="S73" s="240"/>
      <c r="T73" s="289"/>
      <c r="U73" s="289"/>
      <c r="V73" s="240"/>
    </row>
    <row r="74" spans="1:22" s="239" customFormat="1" ht="12.75">
      <c r="A74" s="158" t="s">
        <v>106</v>
      </c>
      <c r="B74" s="323">
        <v>61049</v>
      </c>
      <c r="C74" s="323">
        <v>60251</v>
      </c>
      <c r="D74" s="26">
        <f t="shared" si="4"/>
        <v>101.32445934507311</v>
      </c>
      <c r="E74" s="326">
        <v>74</v>
      </c>
      <c r="F74" s="326">
        <v>73</v>
      </c>
      <c r="G74" s="323">
        <v>88</v>
      </c>
      <c r="H74" s="323">
        <v>62</v>
      </c>
      <c r="I74" s="26">
        <f t="shared" si="5"/>
        <v>141.93548387096774</v>
      </c>
      <c r="J74" s="323">
        <v>22</v>
      </c>
      <c r="K74" s="323">
        <v>20</v>
      </c>
      <c r="L74" s="289"/>
      <c r="M74" s="240"/>
      <c r="N74" s="289"/>
      <c r="O74" s="289"/>
      <c r="P74" s="240"/>
      <c r="Q74" s="289"/>
      <c r="R74" s="289"/>
      <c r="S74" s="240"/>
      <c r="T74" s="289"/>
      <c r="U74" s="289"/>
      <c r="V74" s="240"/>
    </row>
    <row r="75" spans="1:22" s="239" customFormat="1" ht="12.75">
      <c r="A75" s="38" t="s">
        <v>145</v>
      </c>
      <c r="B75" s="323">
        <v>55908</v>
      </c>
      <c r="C75" s="323">
        <v>49607</v>
      </c>
      <c r="D75" s="26">
        <f t="shared" si="4"/>
        <v>112.70183643437419</v>
      </c>
      <c r="E75" s="326">
        <v>55</v>
      </c>
      <c r="F75" s="326">
        <v>50</v>
      </c>
      <c r="G75" s="323">
        <v>25</v>
      </c>
      <c r="H75" s="323">
        <v>24</v>
      </c>
      <c r="I75" s="26">
        <f t="shared" si="5"/>
        <v>104.16666666666667</v>
      </c>
      <c r="J75" s="323">
        <v>20</v>
      </c>
      <c r="K75" s="323">
        <v>17</v>
      </c>
      <c r="L75" s="289"/>
      <c r="M75" s="240"/>
      <c r="N75" s="289"/>
      <c r="O75" s="289"/>
      <c r="P75" s="240"/>
      <c r="Q75" s="289"/>
      <c r="R75" s="289"/>
      <c r="S75" s="240"/>
      <c r="T75" s="289"/>
      <c r="U75" s="289"/>
      <c r="V75" s="240"/>
    </row>
    <row r="76" spans="1:22" s="239" customFormat="1" ht="12.75">
      <c r="A76" s="38" t="s">
        <v>146</v>
      </c>
      <c r="B76" s="326">
        <v>2</v>
      </c>
      <c r="C76" s="327">
        <v>1</v>
      </c>
      <c r="D76" s="26" t="s">
        <v>185</v>
      </c>
      <c r="E76" s="326">
        <v>2</v>
      </c>
      <c r="F76" s="327">
        <v>1</v>
      </c>
      <c r="G76" s="324" t="s">
        <v>86</v>
      </c>
      <c r="H76" s="324" t="s">
        <v>86</v>
      </c>
      <c r="I76" s="26"/>
      <c r="J76" s="324" t="s">
        <v>86</v>
      </c>
      <c r="K76" s="324" t="s">
        <v>86</v>
      </c>
      <c r="L76" s="289"/>
      <c r="M76" s="240"/>
      <c r="N76" s="289"/>
      <c r="O76" s="289"/>
      <c r="P76" s="240"/>
      <c r="Q76" s="289"/>
      <c r="R76" s="289"/>
      <c r="S76" s="240"/>
      <c r="T76" s="289"/>
      <c r="U76" s="289"/>
      <c r="V76" s="240"/>
    </row>
    <row r="77" spans="1:12" ht="12.75">
      <c r="A77" s="38" t="s">
        <v>147</v>
      </c>
      <c r="B77" s="326">
        <v>115</v>
      </c>
      <c r="C77" s="326">
        <v>422</v>
      </c>
      <c r="D77" s="26">
        <f t="shared" si="4"/>
        <v>27.251184834123226</v>
      </c>
      <c r="E77" s="326">
        <v>21</v>
      </c>
      <c r="F77" s="326">
        <v>98</v>
      </c>
      <c r="G77" s="324" t="s">
        <v>86</v>
      </c>
      <c r="H77" s="324" t="s">
        <v>86</v>
      </c>
      <c r="I77" s="26" t="s">
        <v>86</v>
      </c>
      <c r="J77" s="324" t="s">
        <v>86</v>
      </c>
      <c r="K77" s="324" t="s">
        <v>86</v>
      </c>
      <c r="L77" s="289"/>
    </row>
    <row r="78" spans="1:12" ht="12.75">
      <c r="A78" s="41" t="s">
        <v>148</v>
      </c>
      <c r="B78" s="325">
        <v>872</v>
      </c>
      <c r="C78" s="325">
        <v>1399</v>
      </c>
      <c r="D78" s="79">
        <f t="shared" si="4"/>
        <v>62.33023588277341</v>
      </c>
      <c r="E78" s="325">
        <v>9</v>
      </c>
      <c r="F78" s="325">
        <v>15</v>
      </c>
      <c r="G78" s="329" t="s">
        <v>86</v>
      </c>
      <c r="H78" s="329" t="s">
        <v>86</v>
      </c>
      <c r="I78" s="79" t="s">
        <v>86</v>
      </c>
      <c r="J78" s="329" t="s">
        <v>86</v>
      </c>
      <c r="K78" s="329" t="s">
        <v>86</v>
      </c>
      <c r="L78" s="289"/>
    </row>
    <row r="79" spans="2:11" ht="12.75">
      <c r="B79" s="305"/>
      <c r="C79" s="305"/>
      <c r="D79" s="305"/>
      <c r="E79" s="305"/>
      <c r="F79" s="305"/>
      <c r="G79" s="305"/>
      <c r="H79" s="305"/>
      <c r="I79" s="305"/>
      <c r="J79" s="305"/>
      <c r="K79" s="305"/>
    </row>
  </sheetData>
  <sheetProtection/>
  <mergeCells count="22">
    <mergeCell ref="A55:A57"/>
    <mergeCell ref="B55:F55"/>
    <mergeCell ref="G55:K55"/>
    <mergeCell ref="B56:D56"/>
    <mergeCell ref="E56:F56"/>
    <mergeCell ref="G56:I56"/>
    <mergeCell ref="J56:K56"/>
    <mergeCell ref="A29:A31"/>
    <mergeCell ref="B29:F29"/>
    <mergeCell ref="G29:K29"/>
    <mergeCell ref="B30:D30"/>
    <mergeCell ref="E30:F30"/>
    <mergeCell ref="G30:I30"/>
    <mergeCell ref="J30:K30"/>
    <mergeCell ref="A1:K1"/>
    <mergeCell ref="A3:A5"/>
    <mergeCell ref="B3:F3"/>
    <mergeCell ref="G3:K3"/>
    <mergeCell ref="B4:D4"/>
    <mergeCell ref="E4:F4"/>
    <mergeCell ref="G4:I4"/>
    <mergeCell ref="J4:K4"/>
  </mergeCells>
  <printOptions/>
  <pageMargins left="0.5905511811023623" right="0.5905511811023623" top="0.5905511811023623" bottom="0.5905511811023623" header="0" footer="0.3937007874015748"/>
  <pageSetup firstPageNumber="35" useFirstPageNumber="1" horizontalDpi="600" verticalDpi="600" orientation="landscape" paperSize="9" r:id="rId1"/>
  <headerFooter alignWithMargins="0">
    <oddFooter>&amp;R&amp;"-,полужирный"&amp;8&amp;P</oddFooter>
  </headerFooter>
  <rowBreaks count="2" manualBreakCount="2">
    <brk id="26" max="255" man="1"/>
    <brk id="52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X77"/>
  <sheetViews>
    <sheetView workbookViewId="0" topLeftCell="A1">
      <selection activeCell="A1" sqref="A1:K1"/>
    </sheetView>
  </sheetViews>
  <sheetFormatPr defaultColWidth="9.00390625" defaultRowHeight="12.75"/>
  <cols>
    <col min="1" max="1" width="23.25390625" style="118" customWidth="1"/>
    <col min="2" max="2" width="9.625" style="118" customWidth="1"/>
    <col min="3" max="3" width="11.00390625" style="118" customWidth="1"/>
    <col min="4" max="4" width="10.625" style="118" customWidth="1"/>
    <col min="5" max="6" width="10.875" style="118" customWidth="1"/>
    <col min="7" max="7" width="11.375" style="118" customWidth="1"/>
    <col min="8" max="8" width="11.00390625" style="118" customWidth="1"/>
    <col min="9" max="9" width="10.875" style="118" customWidth="1"/>
    <col min="10" max="11" width="11.375" style="118" customWidth="1"/>
    <col min="12" max="16384" width="9.125" style="118" customWidth="1"/>
  </cols>
  <sheetData>
    <row r="1" spans="1:11" ht="28.5" customHeight="1">
      <c r="A1" s="521" t="s">
        <v>235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</row>
    <row r="2" spans="1:11" ht="12" customHeight="1">
      <c r="A2" s="119"/>
      <c r="B2" s="119"/>
      <c r="C2" s="119"/>
      <c r="D2" s="119"/>
      <c r="E2" s="119"/>
      <c r="F2" s="120"/>
      <c r="G2" s="121"/>
      <c r="H2" s="121"/>
      <c r="I2" s="121"/>
      <c r="J2" s="121"/>
      <c r="K2" s="120" t="s">
        <v>100</v>
      </c>
    </row>
    <row r="3" spans="1:11" ht="18.75" customHeight="1">
      <c r="A3" s="522"/>
      <c r="B3" s="523" t="s">
        <v>171</v>
      </c>
      <c r="C3" s="523"/>
      <c r="D3" s="523"/>
      <c r="E3" s="523"/>
      <c r="F3" s="523"/>
      <c r="G3" s="523" t="s">
        <v>64</v>
      </c>
      <c r="H3" s="523"/>
      <c r="I3" s="523"/>
      <c r="J3" s="523"/>
      <c r="K3" s="524"/>
    </row>
    <row r="4" spans="1:11" ht="16.5" customHeight="1">
      <c r="A4" s="522"/>
      <c r="B4" s="523" t="s">
        <v>172</v>
      </c>
      <c r="C4" s="523"/>
      <c r="D4" s="523"/>
      <c r="E4" s="523" t="s">
        <v>173</v>
      </c>
      <c r="F4" s="523"/>
      <c r="G4" s="523" t="s">
        <v>165</v>
      </c>
      <c r="H4" s="523"/>
      <c r="I4" s="523"/>
      <c r="J4" s="523" t="s">
        <v>173</v>
      </c>
      <c r="K4" s="525"/>
    </row>
    <row r="5" spans="1:11" ht="39.75" customHeight="1">
      <c r="A5" s="522"/>
      <c r="B5" s="266" t="s">
        <v>183</v>
      </c>
      <c r="C5" s="266" t="s">
        <v>109</v>
      </c>
      <c r="D5" s="266" t="s">
        <v>184</v>
      </c>
      <c r="E5" s="266" t="s">
        <v>183</v>
      </c>
      <c r="F5" s="266" t="s">
        <v>109</v>
      </c>
      <c r="G5" s="266" t="s">
        <v>183</v>
      </c>
      <c r="H5" s="266" t="s">
        <v>109</v>
      </c>
      <c r="I5" s="266" t="s">
        <v>184</v>
      </c>
      <c r="J5" s="266" t="s">
        <v>183</v>
      </c>
      <c r="K5" s="267" t="s">
        <v>109</v>
      </c>
    </row>
    <row r="6" spans="1:23" ht="12.75">
      <c r="A6" s="36" t="s">
        <v>131</v>
      </c>
      <c r="B6" s="96">
        <f>SUM(B7:B27)</f>
        <v>16247</v>
      </c>
      <c r="C6" s="96">
        <f>SUM(C7:C27)</f>
        <v>14162</v>
      </c>
      <c r="D6" s="26">
        <f>B6/C6%</f>
        <v>114.7224968224827</v>
      </c>
      <c r="E6" s="342">
        <v>0.1</v>
      </c>
      <c r="F6" s="342">
        <v>0.1</v>
      </c>
      <c r="G6" s="96">
        <f>SUM(G7:G27)</f>
        <v>30536</v>
      </c>
      <c r="H6" s="96">
        <f>SUM(H7:H27)</f>
        <v>32741</v>
      </c>
      <c r="I6" s="26">
        <f>G6/H6%</f>
        <v>93.2653248220885</v>
      </c>
      <c r="J6" s="337">
        <v>0.1</v>
      </c>
      <c r="K6" s="337">
        <v>0.1</v>
      </c>
      <c r="L6" s="77"/>
      <c r="M6" s="77"/>
      <c r="N6" s="56"/>
      <c r="O6" s="56"/>
      <c r="P6" s="56"/>
      <c r="Q6" s="56"/>
      <c r="R6" s="77"/>
      <c r="S6" s="77"/>
      <c r="T6" s="56"/>
      <c r="U6" s="56"/>
      <c r="V6" s="56"/>
      <c r="W6" s="56"/>
    </row>
    <row r="7" spans="1:23" ht="12.75">
      <c r="A7" s="152" t="s">
        <v>104</v>
      </c>
      <c r="B7" s="77">
        <v>521</v>
      </c>
      <c r="C7" s="77">
        <v>426</v>
      </c>
      <c r="D7" s="26">
        <f aca="true" t="shared" si="0" ref="D7:D25">B7/C7%</f>
        <v>122.30046948356808</v>
      </c>
      <c r="E7" s="343">
        <v>0</v>
      </c>
      <c r="F7" s="343">
        <v>0</v>
      </c>
      <c r="G7" s="77">
        <v>4026</v>
      </c>
      <c r="H7" s="77">
        <v>2716</v>
      </c>
      <c r="I7" s="26">
        <f aca="true" t="shared" si="1" ref="I7:I23">G7/H7%</f>
        <v>148.23269513991164</v>
      </c>
      <c r="J7" s="337">
        <v>0.2</v>
      </c>
      <c r="K7" s="337">
        <v>0.2</v>
      </c>
      <c r="L7" s="77"/>
      <c r="M7" s="77"/>
      <c r="N7" s="56"/>
      <c r="O7" s="56"/>
      <c r="P7" s="56"/>
      <c r="Q7" s="56"/>
      <c r="R7" s="77"/>
      <c r="S7" s="77"/>
      <c r="T7" s="56"/>
      <c r="U7" s="56"/>
      <c r="V7" s="56"/>
      <c r="W7" s="56"/>
    </row>
    <row r="8" spans="1:23" ht="12.75">
      <c r="A8" s="38" t="s">
        <v>132</v>
      </c>
      <c r="B8" s="77">
        <v>2804</v>
      </c>
      <c r="C8" s="77">
        <v>2842</v>
      </c>
      <c r="D8" s="26">
        <f t="shared" si="0"/>
        <v>98.66291344123856</v>
      </c>
      <c r="E8" s="343">
        <v>0.4</v>
      </c>
      <c r="F8" s="343">
        <v>0.4</v>
      </c>
      <c r="G8" s="77">
        <v>1125</v>
      </c>
      <c r="H8" s="77">
        <v>513</v>
      </c>
      <c r="I8" s="26" t="s">
        <v>197</v>
      </c>
      <c r="J8" s="337">
        <v>0.1</v>
      </c>
      <c r="K8" s="337">
        <v>0.1</v>
      </c>
      <c r="L8" s="77"/>
      <c r="M8" s="77"/>
      <c r="N8" s="56"/>
      <c r="O8" s="56"/>
      <c r="P8" s="56"/>
      <c r="Q8" s="56"/>
      <c r="R8" s="77"/>
      <c r="S8" s="77"/>
      <c r="T8" s="56"/>
      <c r="U8" s="56"/>
      <c r="V8" s="56"/>
      <c r="W8" s="56"/>
    </row>
    <row r="9" spans="1:23" ht="12.75">
      <c r="A9" s="38" t="s">
        <v>133</v>
      </c>
      <c r="B9" s="77">
        <v>504</v>
      </c>
      <c r="C9" s="77">
        <v>435</v>
      </c>
      <c r="D9" s="26">
        <f t="shared" si="0"/>
        <v>115.86206896551725</v>
      </c>
      <c r="E9" s="343">
        <v>0.1</v>
      </c>
      <c r="F9" s="343">
        <v>0</v>
      </c>
      <c r="G9" s="77">
        <v>776</v>
      </c>
      <c r="H9" s="77">
        <v>616</v>
      </c>
      <c r="I9" s="26">
        <f t="shared" si="1"/>
        <v>125.97402597402598</v>
      </c>
      <c r="J9" s="337">
        <v>0</v>
      </c>
      <c r="K9" s="337">
        <v>0</v>
      </c>
      <c r="L9" s="77"/>
      <c r="M9" s="77"/>
      <c r="N9" s="56"/>
      <c r="O9" s="56"/>
      <c r="P9" s="56"/>
      <c r="Q9" s="56"/>
      <c r="R9" s="77"/>
      <c r="S9" s="77"/>
      <c r="T9" s="56"/>
      <c r="U9" s="56"/>
      <c r="V9" s="56"/>
      <c r="W9" s="56"/>
    </row>
    <row r="10" spans="1:23" ht="12.75">
      <c r="A10" s="38" t="s">
        <v>134</v>
      </c>
      <c r="B10" s="77">
        <v>1580</v>
      </c>
      <c r="C10" s="77">
        <v>1615</v>
      </c>
      <c r="D10" s="26">
        <f t="shared" si="0"/>
        <v>97.83281733746131</v>
      </c>
      <c r="E10" s="343">
        <v>0.1</v>
      </c>
      <c r="F10" s="343">
        <v>0.2</v>
      </c>
      <c r="G10" s="77">
        <v>5729</v>
      </c>
      <c r="H10" s="77">
        <v>6734</v>
      </c>
      <c r="I10" s="26">
        <f t="shared" si="1"/>
        <v>85.07573507573507</v>
      </c>
      <c r="J10" s="337">
        <v>0.2</v>
      </c>
      <c r="K10" s="337">
        <v>0.2</v>
      </c>
      <c r="L10" s="77"/>
      <c r="M10" s="77"/>
      <c r="N10" s="56"/>
      <c r="O10" s="56"/>
      <c r="P10" s="56"/>
      <c r="Q10" s="56"/>
      <c r="R10" s="77"/>
      <c r="S10" s="77"/>
      <c r="T10" s="56"/>
      <c r="U10" s="56"/>
      <c r="V10" s="56"/>
      <c r="W10" s="56"/>
    </row>
    <row r="11" spans="1:23" ht="12.75">
      <c r="A11" s="38" t="s">
        <v>135</v>
      </c>
      <c r="B11" s="77">
        <v>107</v>
      </c>
      <c r="C11" s="77">
        <v>67</v>
      </c>
      <c r="D11" s="26">
        <f t="shared" si="0"/>
        <v>159.7014925373134</v>
      </c>
      <c r="E11" s="343">
        <v>0</v>
      </c>
      <c r="F11" s="343">
        <v>0</v>
      </c>
      <c r="G11" s="77">
        <v>2071</v>
      </c>
      <c r="H11" s="77">
        <v>4669</v>
      </c>
      <c r="I11" s="26">
        <f t="shared" si="1"/>
        <v>44.35639323195545</v>
      </c>
      <c r="J11" s="337">
        <v>0.3</v>
      </c>
      <c r="K11" s="337">
        <v>0.6</v>
      </c>
      <c r="L11" s="77"/>
      <c r="M11" s="77"/>
      <c r="N11" s="56"/>
      <c r="O11" s="56"/>
      <c r="P11" s="56"/>
      <c r="Q11" s="56"/>
      <c r="R11" s="77"/>
      <c r="S11" s="77"/>
      <c r="T11" s="56"/>
      <c r="U11" s="56"/>
      <c r="V11" s="56"/>
      <c r="W11" s="56"/>
    </row>
    <row r="12" spans="1:23" ht="12.75">
      <c r="A12" s="38" t="s">
        <v>136</v>
      </c>
      <c r="B12" s="77">
        <v>312</v>
      </c>
      <c r="C12" s="77">
        <v>173</v>
      </c>
      <c r="D12" s="26">
        <f t="shared" si="0"/>
        <v>180.34682080924856</v>
      </c>
      <c r="E12" s="343">
        <v>0</v>
      </c>
      <c r="F12" s="343">
        <v>0</v>
      </c>
      <c r="G12" s="77">
        <v>657</v>
      </c>
      <c r="H12" s="77">
        <v>929</v>
      </c>
      <c r="I12" s="26">
        <f t="shared" si="1"/>
        <v>70.72120559741658</v>
      </c>
      <c r="J12" s="337">
        <v>0</v>
      </c>
      <c r="K12" s="337">
        <v>0.1</v>
      </c>
      <c r="L12" s="77"/>
      <c r="M12" s="77"/>
      <c r="N12" s="56"/>
      <c r="O12" s="56"/>
      <c r="P12" s="56"/>
      <c r="Q12" s="56"/>
      <c r="R12" s="77"/>
      <c r="S12" s="77"/>
      <c r="T12" s="56"/>
      <c r="U12" s="56"/>
      <c r="V12" s="56"/>
      <c r="W12" s="56"/>
    </row>
    <row r="13" spans="1:23" ht="12.75">
      <c r="A13" s="38" t="s">
        <v>137</v>
      </c>
      <c r="B13" s="77">
        <v>751</v>
      </c>
      <c r="C13" s="77">
        <v>146</v>
      </c>
      <c r="D13" s="26" t="s">
        <v>241</v>
      </c>
      <c r="E13" s="343">
        <v>0.1</v>
      </c>
      <c r="F13" s="343">
        <v>0</v>
      </c>
      <c r="G13" s="77">
        <v>470</v>
      </c>
      <c r="H13" s="77">
        <v>1722</v>
      </c>
      <c r="I13" s="26">
        <f t="shared" si="1"/>
        <v>27.2938443670151</v>
      </c>
      <c r="J13" s="337">
        <v>0</v>
      </c>
      <c r="K13" s="337">
        <v>0</v>
      </c>
      <c r="L13" s="77"/>
      <c r="M13" s="77"/>
      <c r="N13" s="56"/>
      <c r="O13" s="56"/>
      <c r="P13" s="56"/>
      <c r="Q13" s="56"/>
      <c r="R13" s="77"/>
      <c r="S13" s="77"/>
      <c r="T13" s="56"/>
      <c r="U13" s="56"/>
      <c r="V13" s="56"/>
      <c r="W13" s="56"/>
    </row>
    <row r="14" spans="1:23" ht="12.75">
      <c r="A14" s="38" t="s">
        <v>105</v>
      </c>
      <c r="B14" s="77">
        <v>900</v>
      </c>
      <c r="C14" s="77">
        <v>1120</v>
      </c>
      <c r="D14" s="26">
        <f t="shared" si="0"/>
        <v>80.35714285714286</v>
      </c>
      <c r="E14" s="343">
        <v>0.1</v>
      </c>
      <c r="F14" s="343">
        <v>0.2</v>
      </c>
      <c r="G14" s="77">
        <v>9824</v>
      </c>
      <c r="H14" s="77">
        <v>5914</v>
      </c>
      <c r="I14" s="26">
        <f t="shared" si="1"/>
        <v>166.11430503889076</v>
      </c>
      <c r="J14" s="337">
        <v>0.4</v>
      </c>
      <c r="K14" s="337">
        <v>0.3</v>
      </c>
      <c r="L14" s="77"/>
      <c r="M14" s="77"/>
      <c r="N14" s="56"/>
      <c r="O14" s="56"/>
      <c r="P14" s="56"/>
      <c r="Q14" s="56"/>
      <c r="R14" s="77"/>
      <c r="S14" s="77"/>
      <c r="T14" s="56"/>
      <c r="U14" s="56"/>
      <c r="V14" s="56"/>
      <c r="W14" s="56"/>
    </row>
    <row r="15" spans="1:23" ht="12.75">
      <c r="A15" s="38" t="s">
        <v>138</v>
      </c>
      <c r="B15" s="77">
        <v>232</v>
      </c>
      <c r="C15" s="77">
        <v>236</v>
      </c>
      <c r="D15" s="26">
        <f t="shared" si="0"/>
        <v>98.30508474576271</v>
      </c>
      <c r="E15" s="343">
        <v>0</v>
      </c>
      <c r="F15" s="343">
        <v>0</v>
      </c>
      <c r="G15" s="77">
        <v>980</v>
      </c>
      <c r="H15" s="77">
        <v>442</v>
      </c>
      <c r="I15" s="26" t="s">
        <v>197</v>
      </c>
      <c r="J15" s="337">
        <v>0.1</v>
      </c>
      <c r="K15" s="337">
        <v>0</v>
      </c>
      <c r="L15" s="77"/>
      <c r="M15" s="77"/>
      <c r="N15" s="56"/>
      <c r="O15" s="56"/>
      <c r="P15" s="56"/>
      <c r="Q15" s="56"/>
      <c r="R15" s="77"/>
      <c r="S15" s="77"/>
      <c r="T15" s="56"/>
      <c r="U15" s="56"/>
      <c r="V15" s="56"/>
      <c r="W15" s="56"/>
    </row>
    <row r="16" spans="1:23" ht="14.25" customHeight="1">
      <c r="A16" s="38" t="s">
        <v>139</v>
      </c>
      <c r="B16" s="77">
        <v>2726</v>
      </c>
      <c r="C16" s="77">
        <v>2312</v>
      </c>
      <c r="D16" s="26">
        <f t="shared" si="0"/>
        <v>117.90657439446366</v>
      </c>
      <c r="E16" s="343">
        <v>0.4</v>
      </c>
      <c r="F16" s="343">
        <v>0.4</v>
      </c>
      <c r="G16" s="77">
        <v>493</v>
      </c>
      <c r="H16" s="77">
        <v>567</v>
      </c>
      <c r="I16" s="26">
        <f t="shared" si="1"/>
        <v>86.94885361552028</v>
      </c>
      <c r="J16" s="337">
        <v>0.1</v>
      </c>
      <c r="K16" s="337">
        <v>0.1</v>
      </c>
      <c r="L16" s="77"/>
      <c r="M16" s="77"/>
      <c r="N16" s="56"/>
      <c r="O16" s="56"/>
      <c r="P16" s="56"/>
      <c r="Q16" s="56"/>
      <c r="R16" s="77"/>
      <c r="S16" s="77"/>
      <c r="T16" s="56"/>
      <c r="U16" s="56"/>
      <c r="V16" s="56"/>
      <c r="W16" s="56"/>
    </row>
    <row r="17" spans="1:23" ht="14.25" customHeight="1">
      <c r="A17" s="38" t="s">
        <v>140</v>
      </c>
      <c r="B17" s="77">
        <v>134</v>
      </c>
      <c r="C17" s="77">
        <v>239</v>
      </c>
      <c r="D17" s="26">
        <f t="shared" si="0"/>
        <v>56.06694560669456</v>
      </c>
      <c r="E17" s="343">
        <v>0</v>
      </c>
      <c r="F17" s="343">
        <v>0.1</v>
      </c>
      <c r="G17" s="77">
        <v>26</v>
      </c>
      <c r="H17" s="77">
        <v>146</v>
      </c>
      <c r="I17" s="26">
        <f t="shared" si="1"/>
        <v>17.808219178082194</v>
      </c>
      <c r="J17" s="337">
        <v>0</v>
      </c>
      <c r="K17" s="337">
        <v>0</v>
      </c>
      <c r="L17" s="77"/>
      <c r="M17" s="77"/>
      <c r="N17" s="56"/>
      <c r="O17" s="56"/>
      <c r="P17" s="56"/>
      <c r="Q17" s="56"/>
      <c r="R17" s="77"/>
      <c r="S17" s="77"/>
      <c r="T17" s="56"/>
      <c r="U17" s="56"/>
      <c r="V17" s="56"/>
      <c r="W17" s="56"/>
    </row>
    <row r="18" spans="1:23" ht="14.25" customHeight="1">
      <c r="A18" s="38" t="s">
        <v>141</v>
      </c>
      <c r="B18" s="77">
        <v>79</v>
      </c>
      <c r="C18" s="77">
        <v>143</v>
      </c>
      <c r="D18" s="26">
        <f t="shared" si="0"/>
        <v>55.24475524475525</v>
      </c>
      <c r="E18" s="343">
        <v>0.2</v>
      </c>
      <c r="F18" s="343">
        <v>0.4</v>
      </c>
      <c r="G18" s="77">
        <v>1168</v>
      </c>
      <c r="H18" s="77">
        <v>1998</v>
      </c>
      <c r="I18" s="26">
        <f t="shared" si="1"/>
        <v>58.45845845845846</v>
      </c>
      <c r="J18" s="337">
        <v>0.3</v>
      </c>
      <c r="K18" s="337">
        <v>0.4</v>
      </c>
      <c r="L18" s="77"/>
      <c r="M18" s="77"/>
      <c r="N18" s="56"/>
      <c r="O18" s="56"/>
      <c r="P18" s="56"/>
      <c r="Q18" s="56"/>
      <c r="R18" s="77"/>
      <c r="S18" s="77"/>
      <c r="T18" s="56"/>
      <c r="U18" s="56"/>
      <c r="V18" s="56"/>
      <c r="W18" s="56"/>
    </row>
    <row r="19" spans="1:23" ht="14.25" customHeight="1">
      <c r="A19" s="38" t="s">
        <v>142</v>
      </c>
      <c r="B19" s="77">
        <v>2121</v>
      </c>
      <c r="C19" s="77">
        <v>1255</v>
      </c>
      <c r="D19" s="26">
        <f t="shared" si="0"/>
        <v>169.003984063745</v>
      </c>
      <c r="E19" s="343">
        <v>0.3</v>
      </c>
      <c r="F19" s="343">
        <v>0.2</v>
      </c>
      <c r="G19" s="77">
        <v>356</v>
      </c>
      <c r="H19" s="77">
        <v>220</v>
      </c>
      <c r="I19" s="26">
        <f t="shared" si="1"/>
        <v>161.8181818181818</v>
      </c>
      <c r="J19" s="337">
        <v>0</v>
      </c>
      <c r="K19" s="337">
        <v>0</v>
      </c>
      <c r="L19" s="77"/>
      <c r="M19" s="77"/>
      <c r="N19" s="56"/>
      <c r="O19" s="56"/>
      <c r="P19" s="56"/>
      <c r="Q19" s="56"/>
      <c r="R19" s="77"/>
      <c r="S19" s="77"/>
      <c r="T19" s="56"/>
      <c r="U19" s="56"/>
      <c r="V19" s="56"/>
      <c r="W19" s="56"/>
    </row>
    <row r="20" spans="1:23" ht="14.25" customHeight="1">
      <c r="A20" s="38" t="s">
        <v>143</v>
      </c>
      <c r="B20" s="77">
        <v>2251</v>
      </c>
      <c r="C20" s="77">
        <v>2113</v>
      </c>
      <c r="D20" s="26">
        <f t="shared" si="0"/>
        <v>106.5309985802177</v>
      </c>
      <c r="E20" s="343">
        <v>0.4</v>
      </c>
      <c r="F20" s="343">
        <v>0.3</v>
      </c>
      <c r="G20" s="77">
        <v>296</v>
      </c>
      <c r="H20" s="77">
        <v>372</v>
      </c>
      <c r="I20" s="26">
        <f t="shared" si="1"/>
        <v>79.56989247311827</v>
      </c>
      <c r="J20" s="337">
        <v>0</v>
      </c>
      <c r="K20" s="337">
        <v>0.1</v>
      </c>
      <c r="L20" s="77"/>
      <c r="M20" s="77"/>
      <c r="N20" s="56"/>
      <c r="O20" s="56"/>
      <c r="P20" s="56"/>
      <c r="Q20" s="56"/>
      <c r="R20" s="77"/>
      <c r="S20" s="77"/>
      <c r="T20" s="56"/>
      <c r="U20" s="56"/>
      <c r="V20" s="56"/>
      <c r="W20" s="56"/>
    </row>
    <row r="21" spans="1:23" ht="14.25" customHeight="1">
      <c r="A21" s="38" t="s">
        <v>144</v>
      </c>
      <c r="B21" s="77">
        <v>423</v>
      </c>
      <c r="C21" s="77">
        <v>356</v>
      </c>
      <c r="D21" s="26">
        <f t="shared" si="0"/>
        <v>118.82022471910112</v>
      </c>
      <c r="E21" s="343">
        <v>0</v>
      </c>
      <c r="F21" s="343">
        <v>0</v>
      </c>
      <c r="G21" s="77">
        <v>2159</v>
      </c>
      <c r="H21" s="77">
        <v>3791</v>
      </c>
      <c r="I21" s="26">
        <f t="shared" si="1"/>
        <v>56.950672645739914</v>
      </c>
      <c r="J21" s="337">
        <v>0</v>
      </c>
      <c r="K21" s="337">
        <v>0.1</v>
      </c>
      <c r="L21" s="77"/>
      <c r="M21" s="77"/>
      <c r="N21" s="56"/>
      <c r="O21" s="56"/>
      <c r="P21" s="56"/>
      <c r="Q21" s="56"/>
      <c r="R21" s="77"/>
      <c r="S21" s="77"/>
      <c r="T21" s="56"/>
      <c r="U21" s="56"/>
      <c r="V21" s="56"/>
      <c r="W21" s="56"/>
    </row>
    <row r="22" spans="1:23" ht="14.25" customHeight="1">
      <c r="A22" s="152" t="s">
        <v>106</v>
      </c>
      <c r="B22" s="57" t="s">
        <v>86</v>
      </c>
      <c r="C22" s="57" t="s">
        <v>86</v>
      </c>
      <c r="D22" s="26" t="s">
        <v>86</v>
      </c>
      <c r="E22" s="341" t="s">
        <v>86</v>
      </c>
      <c r="F22" s="341" t="s">
        <v>86</v>
      </c>
      <c r="G22" s="77">
        <v>238</v>
      </c>
      <c r="H22" s="77">
        <v>1080</v>
      </c>
      <c r="I22" s="26">
        <f t="shared" si="1"/>
        <v>22.037037037037035</v>
      </c>
      <c r="J22" s="337">
        <v>0.1</v>
      </c>
      <c r="K22" s="337">
        <v>0.3</v>
      </c>
      <c r="L22" s="57"/>
      <c r="M22" s="77"/>
      <c r="N22" s="57"/>
      <c r="O22" s="57"/>
      <c r="P22" s="56"/>
      <c r="Q22" s="57"/>
      <c r="R22" s="77"/>
      <c r="S22" s="77"/>
      <c r="T22" s="56"/>
      <c r="U22" s="56"/>
      <c r="V22" s="56"/>
      <c r="W22" s="56"/>
    </row>
    <row r="23" spans="1:23" ht="14.25" customHeight="1">
      <c r="A23" s="38" t="s">
        <v>145</v>
      </c>
      <c r="B23" s="77">
        <v>792</v>
      </c>
      <c r="C23" s="77">
        <v>673</v>
      </c>
      <c r="D23" s="26">
        <f t="shared" si="0"/>
        <v>117.68202080237741</v>
      </c>
      <c r="E23" s="343">
        <v>0.1</v>
      </c>
      <c r="F23" s="343">
        <v>0.1</v>
      </c>
      <c r="G23" s="77">
        <v>91</v>
      </c>
      <c r="H23" s="77">
        <v>304</v>
      </c>
      <c r="I23" s="26">
        <f t="shared" si="1"/>
        <v>29.934210526315788</v>
      </c>
      <c r="J23" s="337">
        <v>0</v>
      </c>
      <c r="K23" s="337">
        <v>0</v>
      </c>
      <c r="L23" s="77"/>
      <c r="M23" s="77"/>
      <c r="N23" s="56"/>
      <c r="O23" s="56"/>
      <c r="P23" s="56"/>
      <c r="Q23" s="56"/>
      <c r="R23" s="77"/>
      <c r="S23" s="77"/>
      <c r="T23" s="56"/>
      <c r="U23" s="56"/>
      <c r="V23" s="56"/>
      <c r="W23" s="56"/>
    </row>
    <row r="24" spans="1:11" ht="12.75">
      <c r="A24" s="38" t="s">
        <v>147</v>
      </c>
      <c r="B24" s="77">
        <v>1</v>
      </c>
      <c r="C24" s="77">
        <v>1</v>
      </c>
      <c r="D24" s="26">
        <f t="shared" si="0"/>
        <v>100</v>
      </c>
      <c r="E24" s="343">
        <v>0</v>
      </c>
      <c r="F24" s="343">
        <v>0</v>
      </c>
      <c r="G24" s="355" t="s">
        <v>86</v>
      </c>
      <c r="H24" s="355" t="s">
        <v>86</v>
      </c>
      <c r="I24" s="26" t="s">
        <v>86</v>
      </c>
      <c r="J24" s="343" t="s">
        <v>86</v>
      </c>
      <c r="K24" s="343" t="s">
        <v>86</v>
      </c>
    </row>
    <row r="25" spans="1:11" ht="12.75">
      <c r="A25" s="41" t="s">
        <v>148</v>
      </c>
      <c r="B25" s="147">
        <v>9</v>
      </c>
      <c r="C25" s="147">
        <v>10</v>
      </c>
      <c r="D25" s="79">
        <f t="shared" si="0"/>
        <v>90</v>
      </c>
      <c r="E25" s="340">
        <v>0</v>
      </c>
      <c r="F25" s="340">
        <v>0</v>
      </c>
      <c r="G25" s="147">
        <v>51</v>
      </c>
      <c r="H25" s="147">
        <v>8</v>
      </c>
      <c r="I25" s="79" t="s">
        <v>244</v>
      </c>
      <c r="J25" s="340">
        <v>0</v>
      </c>
      <c r="K25" s="340">
        <v>0</v>
      </c>
    </row>
    <row r="26" spans="2:11" ht="12.75">
      <c r="B26" s="77"/>
      <c r="C26" s="77"/>
      <c r="J26" s="149"/>
      <c r="K26" s="149"/>
    </row>
    <row r="27" spans="1:11" ht="12.75">
      <c r="A27" s="122"/>
      <c r="B27" s="119"/>
      <c r="C27" s="119"/>
      <c r="D27" s="119"/>
      <c r="E27" s="119"/>
      <c r="F27" s="119"/>
      <c r="G27" s="121"/>
      <c r="H27" s="121"/>
      <c r="I27" s="121"/>
      <c r="J27"/>
      <c r="K27"/>
    </row>
    <row r="28" spans="1:11" ht="19.5" customHeight="1">
      <c r="A28" s="522"/>
      <c r="B28" s="523" t="s">
        <v>65</v>
      </c>
      <c r="C28" s="523"/>
      <c r="D28" s="526"/>
      <c r="E28" s="526"/>
      <c r="F28" s="526"/>
      <c r="G28" s="523" t="s">
        <v>66</v>
      </c>
      <c r="H28" s="523"/>
      <c r="I28" s="526"/>
      <c r="J28" s="526"/>
      <c r="K28" s="527"/>
    </row>
    <row r="29" spans="1:11" ht="17.25" customHeight="1">
      <c r="A29" s="522"/>
      <c r="B29" s="523" t="s">
        <v>172</v>
      </c>
      <c r="C29" s="523"/>
      <c r="D29" s="523"/>
      <c r="E29" s="523" t="s">
        <v>173</v>
      </c>
      <c r="F29" s="523"/>
      <c r="G29" s="523" t="s">
        <v>165</v>
      </c>
      <c r="H29" s="523"/>
      <c r="I29" s="523"/>
      <c r="J29" s="523" t="s">
        <v>173</v>
      </c>
      <c r="K29" s="525"/>
    </row>
    <row r="30" spans="1:11" ht="33.75">
      <c r="A30" s="522"/>
      <c r="B30" s="266" t="s">
        <v>183</v>
      </c>
      <c r="C30" s="266" t="s">
        <v>109</v>
      </c>
      <c r="D30" s="266" t="s">
        <v>184</v>
      </c>
      <c r="E30" s="266" t="s">
        <v>183</v>
      </c>
      <c r="F30" s="266" t="s">
        <v>109</v>
      </c>
      <c r="G30" s="266" t="s">
        <v>183</v>
      </c>
      <c r="H30" s="266" t="s">
        <v>109</v>
      </c>
      <c r="I30" s="266" t="s">
        <v>184</v>
      </c>
      <c r="J30" s="266" t="s">
        <v>183</v>
      </c>
      <c r="K30" s="267" t="s">
        <v>109</v>
      </c>
    </row>
    <row r="31" spans="1:24" ht="12.75">
      <c r="A31" s="101" t="s">
        <v>71</v>
      </c>
      <c r="B31" s="315">
        <v>1396</v>
      </c>
      <c r="C31" s="315">
        <v>1049</v>
      </c>
      <c r="D31" s="26">
        <f>B31/C31%</f>
        <v>133.0791229742612</v>
      </c>
      <c r="E31" s="337">
        <v>0</v>
      </c>
      <c r="F31" s="337">
        <v>0</v>
      </c>
      <c r="G31" s="77">
        <v>27266</v>
      </c>
      <c r="H31" s="77">
        <v>25049</v>
      </c>
      <c r="I31" s="26">
        <f>G31/H31%</f>
        <v>108.85065272066748</v>
      </c>
      <c r="J31" s="337">
        <v>1.5</v>
      </c>
      <c r="K31" s="337">
        <v>1.3</v>
      </c>
      <c r="L31" s="77"/>
      <c r="M31" s="77"/>
      <c r="N31" s="56"/>
      <c r="O31" s="56"/>
      <c r="P31" s="56"/>
      <c r="Q31" s="56"/>
      <c r="R31" s="77"/>
      <c r="S31" s="77"/>
      <c r="T31" s="56"/>
      <c r="U31" s="56"/>
      <c r="V31" s="56"/>
      <c r="W31" s="56"/>
      <c r="X31" s="229"/>
    </row>
    <row r="32" spans="1:24" ht="12.75">
      <c r="A32" s="102" t="s">
        <v>72</v>
      </c>
      <c r="B32" s="315">
        <v>35</v>
      </c>
      <c r="C32" s="315">
        <v>101</v>
      </c>
      <c r="D32" s="26">
        <f>B32/C32%</f>
        <v>34.65346534653465</v>
      </c>
      <c r="E32" s="337">
        <v>0.1</v>
      </c>
      <c r="F32" s="337">
        <v>0.2</v>
      </c>
      <c r="G32" s="77">
        <v>479</v>
      </c>
      <c r="H32" s="77">
        <v>1444</v>
      </c>
      <c r="I32" s="26">
        <f aca="true" t="shared" si="2" ref="I32:I46">G32/H32%</f>
        <v>33.171745152354575</v>
      </c>
      <c r="J32" s="337">
        <v>0.3</v>
      </c>
      <c r="K32" s="337">
        <v>0.7</v>
      </c>
      <c r="L32" s="77"/>
      <c r="M32" s="77"/>
      <c r="N32" s="56"/>
      <c r="O32" s="56"/>
      <c r="P32" s="56"/>
      <c r="Q32" s="56"/>
      <c r="R32" s="77"/>
      <c r="S32" s="77"/>
      <c r="T32" s="56"/>
      <c r="U32" s="56"/>
      <c r="V32" s="56"/>
      <c r="W32" s="56"/>
      <c r="X32" s="229"/>
    </row>
    <row r="33" spans="1:24" ht="12.75">
      <c r="A33" s="102" t="s">
        <v>73</v>
      </c>
      <c r="B33" s="315">
        <v>11</v>
      </c>
      <c r="C33" s="315">
        <v>8</v>
      </c>
      <c r="D33" s="26">
        <f>B33/C33%</f>
        <v>137.5</v>
      </c>
      <c r="E33" s="337">
        <v>0</v>
      </c>
      <c r="F33" s="337">
        <v>0</v>
      </c>
      <c r="G33" s="57" t="s">
        <v>86</v>
      </c>
      <c r="H33" s="57" t="s">
        <v>86</v>
      </c>
      <c r="I33" s="154" t="s">
        <v>86</v>
      </c>
      <c r="J33" s="338" t="s">
        <v>86</v>
      </c>
      <c r="K33" s="338" t="s">
        <v>86</v>
      </c>
      <c r="L33" s="77"/>
      <c r="M33" s="77"/>
      <c r="N33" s="56"/>
      <c r="O33" s="56"/>
      <c r="P33" s="56"/>
      <c r="Q33" s="56"/>
      <c r="R33" s="57"/>
      <c r="S33" s="77"/>
      <c r="T33" s="57"/>
      <c r="U33" s="57"/>
      <c r="V33" s="56"/>
      <c r="W33" s="57"/>
      <c r="X33" s="230"/>
    </row>
    <row r="34" spans="1:24" ht="12.75">
      <c r="A34" s="102" t="s">
        <v>74</v>
      </c>
      <c r="B34" s="315">
        <v>821</v>
      </c>
      <c r="C34" s="315">
        <v>170</v>
      </c>
      <c r="D34" s="26" t="s">
        <v>245</v>
      </c>
      <c r="E34" s="337">
        <v>0.3</v>
      </c>
      <c r="F34" s="337">
        <v>0.1</v>
      </c>
      <c r="G34" s="77">
        <v>6493</v>
      </c>
      <c r="H34" s="77">
        <v>5923</v>
      </c>
      <c r="I34" s="26">
        <f t="shared" si="2"/>
        <v>109.62350160391694</v>
      </c>
      <c r="J34" s="337">
        <v>8.4</v>
      </c>
      <c r="K34" s="337">
        <v>6.4</v>
      </c>
      <c r="L34" s="77"/>
      <c r="M34" s="77"/>
      <c r="N34" s="56"/>
      <c r="O34" s="56"/>
      <c r="P34" s="56"/>
      <c r="Q34" s="56"/>
      <c r="R34" s="77"/>
      <c r="S34" s="77"/>
      <c r="T34" s="56"/>
      <c r="U34" s="56"/>
      <c r="V34" s="56"/>
      <c r="W34" s="56"/>
      <c r="X34" s="229"/>
    </row>
    <row r="35" spans="1:24" ht="12.75">
      <c r="A35" s="102" t="s">
        <v>75</v>
      </c>
      <c r="B35" s="315">
        <v>23</v>
      </c>
      <c r="C35" s="315">
        <v>13</v>
      </c>
      <c r="D35" s="26">
        <f>B35/C35%</f>
        <v>176.9230769230769</v>
      </c>
      <c r="E35" s="337">
        <v>0</v>
      </c>
      <c r="F35" s="337">
        <v>0</v>
      </c>
      <c r="G35" s="57" t="s">
        <v>86</v>
      </c>
      <c r="H35" s="57" t="s">
        <v>86</v>
      </c>
      <c r="I35" s="26" t="s">
        <v>86</v>
      </c>
      <c r="J35" s="338" t="s">
        <v>86</v>
      </c>
      <c r="K35" s="338" t="s">
        <v>86</v>
      </c>
      <c r="L35" s="77"/>
      <c r="M35" s="77"/>
      <c r="N35" s="56"/>
      <c r="O35" s="56"/>
      <c r="P35" s="56"/>
      <c r="Q35" s="56"/>
      <c r="R35" s="57"/>
      <c r="S35" s="77"/>
      <c r="T35" s="57"/>
      <c r="U35" s="57"/>
      <c r="V35" s="56"/>
      <c r="W35" s="57"/>
      <c r="X35" s="230"/>
    </row>
    <row r="36" spans="1:24" ht="12.75">
      <c r="A36" s="102" t="s">
        <v>76</v>
      </c>
      <c r="B36" s="315">
        <v>3</v>
      </c>
      <c r="C36" s="315">
        <v>3</v>
      </c>
      <c r="D36" s="26">
        <f aca="true" t="shared" si="3" ref="D36:D42">B36/C36%</f>
        <v>100</v>
      </c>
      <c r="E36" s="337">
        <v>0</v>
      </c>
      <c r="F36" s="337">
        <v>0</v>
      </c>
      <c r="G36" s="77">
        <v>19</v>
      </c>
      <c r="H36" s="77">
        <v>13</v>
      </c>
      <c r="I36" s="26">
        <f t="shared" si="2"/>
        <v>146.15384615384616</v>
      </c>
      <c r="J36" s="337">
        <v>0.1</v>
      </c>
      <c r="K36" s="337">
        <v>0</v>
      </c>
      <c r="L36" s="77"/>
      <c r="M36" s="77"/>
      <c r="N36" s="56"/>
      <c r="O36" s="56"/>
      <c r="P36" s="56"/>
      <c r="Q36" s="56"/>
      <c r="R36" s="77"/>
      <c r="S36" s="77"/>
      <c r="T36" s="56"/>
      <c r="U36" s="56"/>
      <c r="V36" s="56"/>
      <c r="W36" s="56"/>
      <c r="X36" s="229"/>
    </row>
    <row r="37" spans="1:24" ht="12.75">
      <c r="A37" s="102" t="s">
        <v>77</v>
      </c>
      <c r="B37" s="315">
        <v>61</v>
      </c>
      <c r="C37" s="315">
        <v>61</v>
      </c>
      <c r="D37" s="26">
        <f t="shared" si="3"/>
        <v>100</v>
      </c>
      <c r="E37" s="337">
        <v>0</v>
      </c>
      <c r="F37" s="337">
        <v>0</v>
      </c>
      <c r="G37" s="77">
        <v>23</v>
      </c>
      <c r="H37" s="77">
        <v>303</v>
      </c>
      <c r="I37" s="26">
        <f t="shared" si="2"/>
        <v>7.590759075907592</v>
      </c>
      <c r="J37" s="337">
        <v>0.1</v>
      </c>
      <c r="K37" s="337">
        <v>1.4</v>
      </c>
      <c r="L37" s="77"/>
      <c r="M37" s="77"/>
      <c r="N37" s="56"/>
      <c r="O37" s="56"/>
      <c r="P37" s="56"/>
      <c r="Q37" s="56"/>
      <c r="R37" s="77"/>
      <c r="S37" s="77"/>
      <c r="T37" s="56"/>
      <c r="U37" s="56"/>
      <c r="V37" s="56"/>
      <c r="W37" s="56"/>
      <c r="X37" s="229"/>
    </row>
    <row r="38" spans="1:24" ht="12.75">
      <c r="A38" s="38" t="s">
        <v>105</v>
      </c>
      <c r="B38" s="315">
        <v>4</v>
      </c>
      <c r="C38" s="315">
        <v>8</v>
      </c>
      <c r="D38" s="26">
        <f t="shared" si="3"/>
        <v>50</v>
      </c>
      <c r="E38" s="337">
        <v>0</v>
      </c>
      <c r="F38" s="337">
        <v>0</v>
      </c>
      <c r="G38" s="77">
        <v>2806</v>
      </c>
      <c r="H38" s="77">
        <v>2725</v>
      </c>
      <c r="I38" s="26">
        <f t="shared" si="2"/>
        <v>102.97247706422019</v>
      </c>
      <c r="J38" s="337">
        <v>7.5</v>
      </c>
      <c r="K38" s="337">
        <v>6.6</v>
      </c>
      <c r="L38" s="77"/>
      <c r="M38" s="77"/>
      <c r="N38" s="56"/>
      <c r="O38" s="56"/>
      <c r="P38" s="56"/>
      <c r="Q38" s="56"/>
      <c r="R38" s="77"/>
      <c r="S38" s="77"/>
      <c r="T38" s="56"/>
      <c r="U38" s="56"/>
      <c r="V38" s="56"/>
      <c r="W38" s="56"/>
      <c r="X38" s="229"/>
    </row>
    <row r="39" spans="1:24" ht="12.75">
      <c r="A39" s="102" t="s">
        <v>78</v>
      </c>
      <c r="B39" s="315">
        <v>3</v>
      </c>
      <c r="C39" s="315">
        <v>2</v>
      </c>
      <c r="D39" s="26">
        <f t="shared" si="3"/>
        <v>150</v>
      </c>
      <c r="E39" s="337">
        <v>0</v>
      </c>
      <c r="F39" s="337">
        <v>0</v>
      </c>
      <c r="G39" s="77">
        <v>6120</v>
      </c>
      <c r="H39" s="77">
        <v>5862</v>
      </c>
      <c r="I39" s="26">
        <f t="shared" si="2"/>
        <v>104.40122824974412</v>
      </c>
      <c r="J39" s="337">
        <v>3.7</v>
      </c>
      <c r="K39" s="337">
        <v>3.3</v>
      </c>
      <c r="L39" s="77"/>
      <c r="M39" s="57"/>
      <c r="N39" s="57"/>
      <c r="O39" s="56"/>
      <c r="P39" s="57"/>
      <c r="Q39" s="57"/>
      <c r="R39" s="77"/>
      <c r="S39" s="77"/>
      <c r="T39" s="56"/>
      <c r="U39" s="56"/>
      <c r="V39" s="56"/>
      <c r="W39" s="56"/>
      <c r="X39" s="229"/>
    </row>
    <row r="40" spans="1:24" ht="12.75">
      <c r="A40" s="102" t="s">
        <v>79</v>
      </c>
      <c r="B40" s="338">
        <v>11</v>
      </c>
      <c r="C40" s="315">
        <v>83</v>
      </c>
      <c r="D40" s="26">
        <f t="shared" si="3"/>
        <v>13.253012048192772</v>
      </c>
      <c r="E40" s="337">
        <v>0</v>
      </c>
      <c r="F40" s="337">
        <v>0.1</v>
      </c>
      <c r="G40" s="77">
        <v>1282</v>
      </c>
      <c r="H40" s="77">
        <v>1404</v>
      </c>
      <c r="I40" s="26">
        <f t="shared" si="2"/>
        <v>91.31054131054131</v>
      </c>
      <c r="J40" s="337">
        <v>0.5</v>
      </c>
      <c r="K40" s="337">
        <v>0.5</v>
      </c>
      <c r="L40" s="77"/>
      <c r="M40" s="77"/>
      <c r="N40" s="56"/>
      <c r="O40" s="56"/>
      <c r="P40" s="56"/>
      <c r="Q40" s="56"/>
      <c r="R40" s="77"/>
      <c r="S40" s="77"/>
      <c r="T40" s="56"/>
      <c r="U40" s="56"/>
      <c r="V40" s="56"/>
      <c r="W40" s="56"/>
      <c r="X40" s="229"/>
    </row>
    <row r="41" spans="1:24" ht="12.75">
      <c r="A41" s="102" t="s">
        <v>80</v>
      </c>
      <c r="B41" s="315">
        <v>16</v>
      </c>
      <c r="C41" s="338">
        <v>7</v>
      </c>
      <c r="D41" s="26" t="s">
        <v>194</v>
      </c>
      <c r="E41" s="337">
        <v>0</v>
      </c>
      <c r="F41" s="337">
        <v>0</v>
      </c>
      <c r="G41" s="57" t="s">
        <v>86</v>
      </c>
      <c r="H41" s="57" t="s">
        <v>86</v>
      </c>
      <c r="I41" s="57" t="s">
        <v>86</v>
      </c>
      <c r="J41" s="338" t="s">
        <v>86</v>
      </c>
      <c r="K41" s="338" t="s">
        <v>86</v>
      </c>
      <c r="L41" s="77"/>
      <c r="M41" s="57"/>
      <c r="N41" s="57"/>
      <c r="O41" s="56"/>
      <c r="P41" s="57"/>
      <c r="Q41" s="57"/>
      <c r="R41" s="57"/>
      <c r="S41" s="57"/>
      <c r="T41" s="57"/>
      <c r="U41" s="57"/>
      <c r="V41" s="57"/>
      <c r="W41" s="57"/>
      <c r="X41" s="230"/>
    </row>
    <row r="42" spans="1:24" ht="12.75">
      <c r="A42" s="102" t="s">
        <v>81</v>
      </c>
      <c r="B42" s="315">
        <v>326</v>
      </c>
      <c r="C42" s="315">
        <v>445</v>
      </c>
      <c r="D42" s="26">
        <f t="shared" si="3"/>
        <v>73.25842696629213</v>
      </c>
      <c r="E42" s="337">
        <v>0.3</v>
      </c>
      <c r="F42" s="337">
        <v>0.3</v>
      </c>
      <c r="G42" s="57" t="s">
        <v>86</v>
      </c>
      <c r="H42" s="57" t="s">
        <v>86</v>
      </c>
      <c r="I42" s="57" t="s">
        <v>86</v>
      </c>
      <c r="J42" s="338" t="s">
        <v>86</v>
      </c>
      <c r="K42" s="338" t="s">
        <v>86</v>
      </c>
      <c r="L42" s="77"/>
      <c r="M42" s="77"/>
      <c r="N42" s="56"/>
      <c r="O42" s="56"/>
      <c r="P42" s="56"/>
      <c r="Q42" s="56"/>
      <c r="R42" s="57"/>
      <c r="S42" s="57"/>
      <c r="T42" s="57"/>
      <c r="U42" s="57"/>
      <c r="V42" s="57"/>
      <c r="W42" s="57"/>
      <c r="X42" s="230"/>
    </row>
    <row r="43" spans="1:24" ht="12.75">
      <c r="A43" s="102" t="s">
        <v>82</v>
      </c>
      <c r="B43" s="315">
        <v>62</v>
      </c>
      <c r="C43" s="338" t="s">
        <v>86</v>
      </c>
      <c r="D43" s="26" t="s">
        <v>86</v>
      </c>
      <c r="E43" s="337">
        <v>0.1</v>
      </c>
      <c r="F43" s="338" t="s">
        <v>86</v>
      </c>
      <c r="G43" s="57" t="s">
        <v>86</v>
      </c>
      <c r="H43" s="77">
        <v>24</v>
      </c>
      <c r="I43" s="57" t="s">
        <v>86</v>
      </c>
      <c r="J43" s="338" t="s">
        <v>86</v>
      </c>
      <c r="K43" s="337">
        <v>0</v>
      </c>
      <c r="L43" s="57"/>
      <c r="M43" s="77"/>
      <c r="N43" s="57"/>
      <c r="O43" s="57"/>
      <c r="P43" s="56"/>
      <c r="Q43" s="57"/>
      <c r="R43" s="77"/>
      <c r="S43" s="77"/>
      <c r="T43" s="56"/>
      <c r="U43" s="56"/>
      <c r="V43" s="56"/>
      <c r="W43" s="56"/>
      <c r="X43" s="229"/>
    </row>
    <row r="44" spans="1:24" ht="12.75">
      <c r="A44" s="102" t="s">
        <v>83</v>
      </c>
      <c r="B44" s="315">
        <v>1</v>
      </c>
      <c r="C44" s="338" t="s">
        <v>86</v>
      </c>
      <c r="D44" s="26" t="s">
        <v>86</v>
      </c>
      <c r="E44" s="337">
        <v>0</v>
      </c>
      <c r="F44" s="338" t="s">
        <v>86</v>
      </c>
      <c r="G44" s="77">
        <v>8692</v>
      </c>
      <c r="H44" s="77">
        <v>5354</v>
      </c>
      <c r="I44" s="26">
        <f t="shared" si="2"/>
        <v>162.34590960029885</v>
      </c>
      <c r="J44" s="337">
        <v>1.6</v>
      </c>
      <c r="K44" s="337">
        <v>1</v>
      </c>
      <c r="L44" s="57"/>
      <c r="M44" s="57"/>
      <c r="N44" s="57"/>
      <c r="O44" s="57"/>
      <c r="P44" s="57"/>
      <c r="Q44" s="57"/>
      <c r="R44" s="77"/>
      <c r="S44" s="77"/>
      <c r="T44" s="56"/>
      <c r="U44" s="56"/>
      <c r="V44" s="56"/>
      <c r="W44" s="56"/>
      <c r="X44" s="229"/>
    </row>
    <row r="45" spans="1:24" ht="12.75">
      <c r="A45" s="102" t="s">
        <v>84</v>
      </c>
      <c r="B45" s="315">
        <v>19</v>
      </c>
      <c r="C45" s="315">
        <v>148</v>
      </c>
      <c r="D45" s="26">
        <f>B45/C45%</f>
        <v>12.837837837837839</v>
      </c>
      <c r="E45" s="337">
        <v>0</v>
      </c>
      <c r="F45" s="337">
        <v>0</v>
      </c>
      <c r="G45" s="57" t="s">
        <v>86</v>
      </c>
      <c r="H45" s="57" t="s">
        <v>86</v>
      </c>
      <c r="I45" s="57" t="s">
        <v>86</v>
      </c>
      <c r="J45" s="338" t="s">
        <v>86</v>
      </c>
      <c r="K45" s="338" t="s">
        <v>86</v>
      </c>
      <c r="L45" s="77"/>
      <c r="M45" s="77"/>
      <c r="N45" s="56"/>
      <c r="O45" s="56"/>
      <c r="P45" s="56"/>
      <c r="Q45" s="56"/>
      <c r="R45" s="57"/>
      <c r="S45" s="57"/>
      <c r="T45" s="57"/>
      <c r="U45" s="57"/>
      <c r="V45" s="57"/>
      <c r="W45" s="57"/>
      <c r="X45" s="230"/>
    </row>
    <row r="46" spans="1:24" ht="12.75">
      <c r="A46" s="104" t="s">
        <v>85</v>
      </c>
      <c r="B46" s="339" t="s">
        <v>86</v>
      </c>
      <c r="C46" s="339" t="s">
        <v>86</v>
      </c>
      <c r="D46" s="79" t="s">
        <v>86</v>
      </c>
      <c r="E46" s="339" t="s">
        <v>86</v>
      </c>
      <c r="F46" s="339" t="s">
        <v>86</v>
      </c>
      <c r="G46" s="147">
        <v>1352</v>
      </c>
      <c r="H46" s="147">
        <v>1997</v>
      </c>
      <c r="I46" s="79">
        <f t="shared" si="2"/>
        <v>67.70155232849274</v>
      </c>
      <c r="J46" s="340">
        <v>1.3</v>
      </c>
      <c r="K46" s="340">
        <v>1.7</v>
      </c>
      <c r="L46" s="77"/>
      <c r="M46" s="77"/>
      <c r="N46" s="56"/>
      <c r="O46" s="56"/>
      <c r="P46" s="56"/>
      <c r="Q46" s="56"/>
      <c r="R46" s="57"/>
      <c r="S46" s="57"/>
      <c r="T46" s="57"/>
      <c r="U46" s="57"/>
      <c r="V46" s="57"/>
      <c r="W46" s="57"/>
      <c r="X46" s="230"/>
    </row>
    <row r="48" spans="1:11" ht="12.75">
      <c r="A48" s="123"/>
      <c r="B48" s="124"/>
      <c r="C48" s="124"/>
      <c r="D48" s="124"/>
      <c r="E48" s="124"/>
      <c r="F48" s="124"/>
      <c r="G48" s="125"/>
      <c r="H48" s="125"/>
      <c r="I48" s="125"/>
      <c r="J48" s="125"/>
      <c r="K48" s="126" t="s">
        <v>102</v>
      </c>
    </row>
    <row r="49" spans="1:11" ht="18.75" customHeight="1">
      <c r="A49" s="528"/>
      <c r="B49" s="531" t="s">
        <v>67</v>
      </c>
      <c r="C49" s="532"/>
      <c r="D49" s="532"/>
      <c r="E49" s="532"/>
      <c r="F49" s="533"/>
      <c r="G49" s="531" t="s">
        <v>68</v>
      </c>
      <c r="H49" s="532"/>
      <c r="I49" s="532"/>
      <c r="J49" s="532"/>
      <c r="K49" s="532"/>
    </row>
    <row r="50" spans="1:11" ht="16.5" customHeight="1">
      <c r="A50" s="529"/>
      <c r="B50" s="524" t="s">
        <v>172</v>
      </c>
      <c r="C50" s="534"/>
      <c r="D50" s="535"/>
      <c r="E50" s="524" t="s">
        <v>173</v>
      </c>
      <c r="F50" s="535"/>
      <c r="G50" s="524" t="s">
        <v>165</v>
      </c>
      <c r="H50" s="534"/>
      <c r="I50" s="535"/>
      <c r="J50" s="524" t="s">
        <v>173</v>
      </c>
      <c r="K50" s="534"/>
    </row>
    <row r="51" spans="1:11" ht="33.75">
      <c r="A51" s="530"/>
      <c r="B51" s="266" t="s">
        <v>183</v>
      </c>
      <c r="C51" s="266" t="s">
        <v>109</v>
      </c>
      <c r="D51" s="306" t="s">
        <v>184</v>
      </c>
      <c r="E51" s="266" t="s">
        <v>183</v>
      </c>
      <c r="F51" s="266" t="s">
        <v>109</v>
      </c>
      <c r="G51" s="266" t="s">
        <v>183</v>
      </c>
      <c r="H51" s="266" t="s">
        <v>109</v>
      </c>
      <c r="I51" s="266" t="s">
        <v>184</v>
      </c>
      <c r="J51" s="266" t="s">
        <v>183</v>
      </c>
      <c r="K51" s="267" t="s">
        <v>109</v>
      </c>
    </row>
    <row r="52" spans="1:23" ht="12.75">
      <c r="A52" s="36" t="s">
        <v>131</v>
      </c>
      <c r="B52" s="315">
        <v>3558</v>
      </c>
      <c r="C52" s="315">
        <v>3658</v>
      </c>
      <c r="D52" s="320">
        <f aca="true" t="shared" si="4" ref="D52:D68">B52/C52%</f>
        <v>97.26626571897212</v>
      </c>
      <c r="E52" s="56">
        <v>0.1</v>
      </c>
      <c r="F52" s="56">
        <v>0.1</v>
      </c>
      <c r="G52" s="77">
        <v>454</v>
      </c>
      <c r="H52" s="77">
        <v>615</v>
      </c>
      <c r="I52" s="278">
        <f>G52/H52%</f>
        <v>73.8211382113821</v>
      </c>
      <c r="J52" s="342">
        <v>0.1</v>
      </c>
      <c r="K52" s="342">
        <v>0.2</v>
      </c>
      <c r="L52" s="231"/>
      <c r="M52" s="231"/>
      <c r="N52" s="229"/>
      <c r="O52" s="229"/>
      <c r="P52" s="229"/>
      <c r="Q52" s="229"/>
      <c r="R52" s="231"/>
      <c r="S52" s="231"/>
      <c r="T52" s="229"/>
      <c r="U52" s="229"/>
      <c r="V52" s="229"/>
      <c r="W52" s="229"/>
    </row>
    <row r="53" spans="1:23" ht="12.75">
      <c r="A53" s="300" t="s">
        <v>104</v>
      </c>
      <c r="B53" s="315">
        <v>93</v>
      </c>
      <c r="C53" s="315">
        <v>51</v>
      </c>
      <c r="D53" s="26">
        <f t="shared" si="4"/>
        <v>182.35294117647058</v>
      </c>
      <c r="E53" s="56">
        <v>0</v>
      </c>
      <c r="F53" s="56">
        <v>0</v>
      </c>
      <c r="G53" s="57" t="s">
        <v>86</v>
      </c>
      <c r="H53" s="57" t="s">
        <v>86</v>
      </c>
      <c r="I53" s="26" t="s">
        <v>86</v>
      </c>
      <c r="J53" s="341" t="s">
        <v>86</v>
      </c>
      <c r="K53" s="341" t="s">
        <v>86</v>
      </c>
      <c r="L53" s="231"/>
      <c r="M53" s="231"/>
      <c r="N53" s="229"/>
      <c r="O53" s="229"/>
      <c r="P53" s="229"/>
      <c r="Q53" s="229"/>
      <c r="R53" s="230"/>
      <c r="S53" s="230"/>
      <c r="T53" s="230"/>
      <c r="U53" s="230"/>
      <c r="V53" s="230"/>
      <c r="W53" s="230"/>
    </row>
    <row r="54" spans="1:23" ht="12.75">
      <c r="A54" s="300" t="s">
        <v>132</v>
      </c>
      <c r="B54" s="315">
        <v>683</v>
      </c>
      <c r="C54" s="315">
        <v>662</v>
      </c>
      <c r="D54" s="26">
        <f t="shared" si="4"/>
        <v>103.17220543806647</v>
      </c>
      <c r="E54" s="56">
        <v>0.2</v>
      </c>
      <c r="F54" s="56">
        <v>0.2</v>
      </c>
      <c r="G54" s="57" t="s">
        <v>86</v>
      </c>
      <c r="H54" s="57" t="s">
        <v>86</v>
      </c>
      <c r="I54" s="26" t="s">
        <v>86</v>
      </c>
      <c r="J54" s="341" t="s">
        <v>86</v>
      </c>
      <c r="K54" s="341" t="s">
        <v>86</v>
      </c>
      <c r="L54" s="231"/>
      <c r="M54" s="231"/>
      <c r="N54" s="229"/>
      <c r="O54" s="229"/>
      <c r="P54" s="229"/>
      <c r="Q54" s="229"/>
      <c r="R54" s="230"/>
      <c r="S54" s="230"/>
      <c r="T54" s="230"/>
      <c r="U54" s="230"/>
      <c r="V54" s="230"/>
      <c r="W54" s="230"/>
    </row>
    <row r="55" spans="1:23" ht="12.75">
      <c r="A55" s="300" t="s">
        <v>133</v>
      </c>
      <c r="B55" s="315">
        <v>256</v>
      </c>
      <c r="C55" s="315">
        <v>246</v>
      </c>
      <c r="D55" s="26">
        <f t="shared" si="4"/>
        <v>104.0650406504065</v>
      </c>
      <c r="E55" s="56">
        <v>0.1</v>
      </c>
      <c r="F55" s="56">
        <v>0.1</v>
      </c>
      <c r="G55" s="57" t="s">
        <v>86</v>
      </c>
      <c r="H55" s="57" t="s">
        <v>86</v>
      </c>
      <c r="I55" s="26" t="s">
        <v>86</v>
      </c>
      <c r="J55" s="341" t="s">
        <v>86</v>
      </c>
      <c r="K55" s="341" t="s">
        <v>86</v>
      </c>
      <c r="L55" s="231"/>
      <c r="M55" s="231"/>
      <c r="N55" s="229"/>
      <c r="O55" s="229"/>
      <c r="P55" s="229"/>
      <c r="Q55" s="229"/>
      <c r="R55" s="230"/>
      <c r="S55" s="230"/>
      <c r="T55" s="230"/>
      <c r="U55" s="230"/>
      <c r="V55" s="230"/>
      <c r="W55" s="230"/>
    </row>
    <row r="56" spans="1:23" ht="12.75">
      <c r="A56" s="300" t="s">
        <v>134</v>
      </c>
      <c r="B56" s="315">
        <v>381</v>
      </c>
      <c r="C56" s="315">
        <v>261</v>
      </c>
      <c r="D56" s="26">
        <f t="shared" si="4"/>
        <v>145.97701149425288</v>
      </c>
      <c r="E56" s="56">
        <v>0.1</v>
      </c>
      <c r="F56" s="56">
        <v>0.1</v>
      </c>
      <c r="G56" s="77">
        <v>86</v>
      </c>
      <c r="H56" s="77">
        <v>131</v>
      </c>
      <c r="I56" s="26">
        <f>G56/H56%</f>
        <v>65.64885496183206</v>
      </c>
      <c r="J56" s="343">
        <v>1</v>
      </c>
      <c r="K56" s="343">
        <v>1.7</v>
      </c>
      <c r="L56" s="231"/>
      <c r="M56" s="231"/>
      <c r="N56" s="229"/>
      <c r="O56" s="229"/>
      <c r="P56" s="229"/>
      <c r="Q56" s="229"/>
      <c r="R56" s="231"/>
      <c r="S56" s="231"/>
      <c r="T56" s="229"/>
      <c r="U56" s="229"/>
      <c r="V56" s="229"/>
      <c r="W56" s="229"/>
    </row>
    <row r="57" spans="1:23" ht="12.75">
      <c r="A57" s="300" t="s">
        <v>135</v>
      </c>
      <c r="B57" s="315">
        <v>46</v>
      </c>
      <c r="C57" s="315">
        <v>37</v>
      </c>
      <c r="D57" s="26">
        <f t="shared" si="4"/>
        <v>124.32432432432432</v>
      </c>
      <c r="E57" s="56">
        <v>0</v>
      </c>
      <c r="F57" s="56">
        <v>0</v>
      </c>
      <c r="G57" s="77">
        <v>43</v>
      </c>
      <c r="H57" s="77">
        <v>75</v>
      </c>
      <c r="I57" s="26">
        <f>G57/H57%</f>
        <v>57.333333333333336</v>
      </c>
      <c r="J57" s="343">
        <v>0.1</v>
      </c>
      <c r="K57" s="343">
        <v>0.2</v>
      </c>
      <c r="L57" s="231"/>
      <c r="M57" s="231"/>
      <c r="N57" s="229"/>
      <c r="O57" s="229"/>
      <c r="P57" s="229"/>
      <c r="Q57" s="229"/>
      <c r="R57" s="231"/>
      <c r="S57" s="231"/>
      <c r="T57" s="229"/>
      <c r="U57" s="229"/>
      <c r="V57" s="229"/>
      <c r="W57" s="229"/>
    </row>
    <row r="58" spans="1:23" ht="12.75">
      <c r="A58" s="300" t="s">
        <v>136</v>
      </c>
      <c r="B58" s="315">
        <v>101</v>
      </c>
      <c r="C58" s="315">
        <v>114</v>
      </c>
      <c r="D58" s="26">
        <f t="shared" si="4"/>
        <v>88.59649122807018</v>
      </c>
      <c r="E58" s="56">
        <v>0</v>
      </c>
      <c r="F58" s="56">
        <v>0</v>
      </c>
      <c r="G58" s="57" t="s">
        <v>86</v>
      </c>
      <c r="H58" s="57" t="s">
        <v>86</v>
      </c>
      <c r="I58" s="26" t="s">
        <v>86</v>
      </c>
      <c r="J58" s="341" t="s">
        <v>86</v>
      </c>
      <c r="K58" s="341" t="s">
        <v>86</v>
      </c>
      <c r="L58" s="231"/>
      <c r="M58" s="231"/>
      <c r="N58" s="229"/>
      <c r="O58" s="229"/>
      <c r="P58" s="229"/>
      <c r="Q58" s="229"/>
      <c r="R58" s="230"/>
      <c r="S58" s="230"/>
      <c r="T58" s="230"/>
      <c r="U58" s="230"/>
      <c r="V58" s="230"/>
      <c r="W58" s="230"/>
    </row>
    <row r="59" spans="1:23" ht="12.75">
      <c r="A59" s="300" t="s">
        <v>137</v>
      </c>
      <c r="B59" s="315">
        <v>23</v>
      </c>
      <c r="C59" s="315">
        <v>64</v>
      </c>
      <c r="D59" s="26">
        <f t="shared" si="4"/>
        <v>35.9375</v>
      </c>
      <c r="E59" s="56">
        <v>0</v>
      </c>
      <c r="F59" s="56">
        <v>0</v>
      </c>
      <c r="G59" s="57">
        <v>1</v>
      </c>
      <c r="H59" s="57" t="s">
        <v>86</v>
      </c>
      <c r="I59" s="154" t="s">
        <v>86</v>
      </c>
      <c r="J59" s="343">
        <v>0</v>
      </c>
      <c r="K59" s="341" t="s">
        <v>86</v>
      </c>
      <c r="L59" s="231"/>
      <c r="M59" s="231"/>
      <c r="N59" s="229"/>
      <c r="O59" s="229"/>
      <c r="P59" s="229"/>
      <c r="Q59" s="229"/>
      <c r="R59" s="230"/>
      <c r="S59" s="231"/>
      <c r="T59" s="230"/>
      <c r="U59" s="230"/>
      <c r="V59" s="229"/>
      <c r="W59" s="230"/>
    </row>
    <row r="60" spans="1:23" ht="13.5" customHeight="1">
      <c r="A60" s="300" t="s">
        <v>105</v>
      </c>
      <c r="B60" s="315">
        <v>171</v>
      </c>
      <c r="C60" s="315">
        <v>151</v>
      </c>
      <c r="D60" s="26">
        <f t="shared" si="4"/>
        <v>113.24503311258277</v>
      </c>
      <c r="E60" s="56">
        <v>0.1</v>
      </c>
      <c r="F60" s="56">
        <v>0.1</v>
      </c>
      <c r="G60" s="57">
        <v>8</v>
      </c>
      <c r="H60" s="57">
        <v>4</v>
      </c>
      <c r="I60" s="26" t="s">
        <v>185</v>
      </c>
      <c r="J60" s="341">
        <v>0.3</v>
      </c>
      <c r="K60" s="341">
        <v>0.2</v>
      </c>
      <c r="L60" s="231"/>
      <c r="M60" s="231"/>
      <c r="N60" s="229"/>
      <c r="O60" s="229"/>
      <c r="P60" s="229"/>
      <c r="Q60" s="229"/>
      <c r="R60" s="230"/>
      <c r="S60" s="231"/>
      <c r="T60" s="230"/>
      <c r="U60" s="230"/>
      <c r="V60" s="229"/>
      <c r="W60" s="230"/>
    </row>
    <row r="61" spans="1:23" ht="12.75">
      <c r="A61" s="300" t="s">
        <v>138</v>
      </c>
      <c r="B61" s="315">
        <v>222</v>
      </c>
      <c r="C61" s="315">
        <v>356</v>
      </c>
      <c r="D61" s="26">
        <f t="shared" si="4"/>
        <v>62.359550561797754</v>
      </c>
      <c r="E61" s="56">
        <v>0</v>
      </c>
      <c r="F61" s="56">
        <v>0.1</v>
      </c>
      <c r="G61" s="57" t="s">
        <v>86</v>
      </c>
      <c r="H61" s="57" t="s">
        <v>86</v>
      </c>
      <c r="I61" s="154" t="s">
        <v>86</v>
      </c>
      <c r="J61" s="341" t="s">
        <v>86</v>
      </c>
      <c r="K61" s="341" t="s">
        <v>86</v>
      </c>
      <c r="L61" s="231"/>
      <c r="M61" s="231"/>
      <c r="N61" s="229"/>
      <c r="O61" s="229"/>
      <c r="P61" s="229"/>
      <c r="Q61" s="229"/>
      <c r="R61" s="230"/>
      <c r="S61" s="230"/>
      <c r="T61" s="230"/>
      <c r="U61" s="230"/>
      <c r="V61" s="230"/>
      <c r="W61" s="230"/>
    </row>
    <row r="62" spans="1:23" ht="12.75">
      <c r="A62" s="300" t="s">
        <v>139</v>
      </c>
      <c r="B62" s="315">
        <v>412</v>
      </c>
      <c r="C62" s="315">
        <v>500</v>
      </c>
      <c r="D62" s="26">
        <f t="shared" si="4"/>
        <v>82.4</v>
      </c>
      <c r="E62" s="56">
        <v>0.2</v>
      </c>
      <c r="F62" s="56">
        <v>0.3</v>
      </c>
      <c r="G62" s="57">
        <v>2</v>
      </c>
      <c r="H62" s="57">
        <v>1</v>
      </c>
      <c r="I62" s="26" t="s">
        <v>185</v>
      </c>
      <c r="J62" s="341">
        <v>0.7</v>
      </c>
      <c r="K62" s="343">
        <v>0.4</v>
      </c>
      <c r="L62" s="231"/>
      <c r="M62" s="231"/>
      <c r="N62" s="229"/>
      <c r="O62" s="229"/>
      <c r="P62" s="229"/>
      <c r="Q62" s="229"/>
      <c r="R62" s="231"/>
      <c r="S62" s="230"/>
      <c r="T62" s="230"/>
      <c r="U62" s="229"/>
      <c r="V62" s="230"/>
      <c r="W62" s="230"/>
    </row>
    <row r="63" spans="1:23" ht="12.75">
      <c r="A63" s="300" t="s">
        <v>140</v>
      </c>
      <c r="B63" s="315">
        <v>45</v>
      </c>
      <c r="C63" s="315">
        <v>177</v>
      </c>
      <c r="D63" s="26">
        <f t="shared" si="4"/>
        <v>25.423728813559322</v>
      </c>
      <c r="E63" s="56">
        <v>0</v>
      </c>
      <c r="F63" s="56">
        <v>0.1</v>
      </c>
      <c r="G63" s="77">
        <v>16</v>
      </c>
      <c r="H63" s="77">
        <v>30</v>
      </c>
      <c r="I63" s="26">
        <f>G63/H63%</f>
        <v>53.333333333333336</v>
      </c>
      <c r="J63" s="343">
        <v>0</v>
      </c>
      <c r="K63" s="343">
        <v>0</v>
      </c>
      <c r="L63" s="231"/>
      <c r="M63" s="231"/>
      <c r="N63" s="229"/>
      <c r="O63" s="229"/>
      <c r="P63" s="229"/>
      <c r="Q63" s="229"/>
      <c r="R63" s="231"/>
      <c r="S63" s="231"/>
      <c r="T63" s="229"/>
      <c r="U63" s="229"/>
      <c r="V63" s="229"/>
      <c r="W63" s="229"/>
    </row>
    <row r="64" spans="1:23" ht="12.75">
      <c r="A64" s="300" t="s">
        <v>141</v>
      </c>
      <c r="B64" s="315">
        <v>428</v>
      </c>
      <c r="C64" s="315">
        <v>541</v>
      </c>
      <c r="D64" s="26">
        <f t="shared" si="4"/>
        <v>79.11275415896488</v>
      </c>
      <c r="E64" s="56">
        <v>0.3</v>
      </c>
      <c r="F64" s="56">
        <v>0.4</v>
      </c>
      <c r="G64" s="77">
        <v>287</v>
      </c>
      <c r="H64" s="77">
        <v>360</v>
      </c>
      <c r="I64" s="26">
        <f>G64/H64%</f>
        <v>79.72222222222221</v>
      </c>
      <c r="J64" s="343">
        <v>0.3</v>
      </c>
      <c r="K64" s="343">
        <v>0.4</v>
      </c>
      <c r="L64" s="231"/>
      <c r="M64" s="231"/>
      <c r="N64" s="229"/>
      <c r="O64" s="229"/>
      <c r="P64" s="229"/>
      <c r="Q64" s="229"/>
      <c r="R64" s="231"/>
      <c r="S64" s="231"/>
      <c r="T64" s="229"/>
      <c r="U64" s="229"/>
      <c r="V64" s="229"/>
      <c r="W64" s="229"/>
    </row>
    <row r="65" spans="1:23" ht="12.75">
      <c r="A65" s="300" t="s">
        <v>142</v>
      </c>
      <c r="B65" s="315">
        <v>212</v>
      </c>
      <c r="C65" s="315">
        <v>150</v>
      </c>
      <c r="D65" s="26">
        <f t="shared" si="4"/>
        <v>141.33333333333334</v>
      </c>
      <c r="E65" s="56">
        <v>0.1</v>
      </c>
      <c r="F65" s="56">
        <v>0</v>
      </c>
      <c r="G65" s="57" t="s">
        <v>86</v>
      </c>
      <c r="H65" s="57" t="s">
        <v>86</v>
      </c>
      <c r="I65" s="154" t="s">
        <v>86</v>
      </c>
      <c r="J65" s="341" t="s">
        <v>86</v>
      </c>
      <c r="K65" s="341" t="s">
        <v>86</v>
      </c>
      <c r="L65" s="231"/>
      <c r="M65" s="231"/>
      <c r="N65" s="229"/>
      <c r="O65" s="229"/>
      <c r="P65" s="229"/>
      <c r="Q65" s="229"/>
      <c r="R65" s="230"/>
      <c r="S65" s="230"/>
      <c r="T65" s="230"/>
      <c r="U65" s="230"/>
      <c r="V65" s="230"/>
      <c r="W65" s="230"/>
    </row>
    <row r="66" spans="1:23" ht="12.75">
      <c r="A66" s="300" t="s">
        <v>143</v>
      </c>
      <c r="B66" s="315">
        <v>273</v>
      </c>
      <c r="C66" s="315">
        <v>217</v>
      </c>
      <c r="D66" s="26">
        <f t="shared" si="4"/>
        <v>125.80645161290323</v>
      </c>
      <c r="E66" s="56">
        <v>0.1</v>
      </c>
      <c r="F66" s="56">
        <v>0.1</v>
      </c>
      <c r="G66" s="57" t="s">
        <v>86</v>
      </c>
      <c r="H66" s="57" t="s">
        <v>86</v>
      </c>
      <c r="I66" s="154" t="s">
        <v>86</v>
      </c>
      <c r="J66" s="341" t="s">
        <v>86</v>
      </c>
      <c r="K66" s="341" t="s">
        <v>86</v>
      </c>
      <c r="L66" s="231"/>
      <c r="M66" s="231"/>
      <c r="N66" s="229"/>
      <c r="O66" s="229"/>
      <c r="P66" s="229"/>
      <c r="Q66" s="229"/>
      <c r="R66" s="230"/>
      <c r="S66" s="230"/>
      <c r="T66" s="230"/>
      <c r="U66" s="230"/>
      <c r="V66" s="230"/>
      <c r="W66" s="230"/>
    </row>
    <row r="67" spans="1:23" ht="12.75">
      <c r="A67" s="300" t="s">
        <v>192</v>
      </c>
      <c r="B67" s="315">
        <v>63</v>
      </c>
      <c r="C67" s="315">
        <v>63</v>
      </c>
      <c r="D67" s="26">
        <f t="shared" si="4"/>
        <v>100</v>
      </c>
      <c r="E67" s="56">
        <v>0</v>
      </c>
      <c r="F67" s="56">
        <v>0</v>
      </c>
      <c r="G67" s="77">
        <v>11</v>
      </c>
      <c r="H67" s="77">
        <v>14</v>
      </c>
      <c r="I67" s="26">
        <f>G67/H67%</f>
        <v>78.57142857142857</v>
      </c>
      <c r="J67" s="343">
        <v>0</v>
      </c>
      <c r="K67" s="343">
        <v>0</v>
      </c>
      <c r="L67" s="231"/>
      <c r="M67" s="231"/>
      <c r="N67" s="229"/>
      <c r="O67" s="229"/>
      <c r="P67" s="229"/>
      <c r="Q67" s="229"/>
      <c r="R67" s="231"/>
      <c r="S67" s="231"/>
      <c r="T67" s="229"/>
      <c r="U67" s="229"/>
      <c r="V67" s="229"/>
      <c r="W67" s="229"/>
    </row>
    <row r="68" spans="1:23" ht="12.75">
      <c r="A68" s="300" t="s">
        <v>106</v>
      </c>
      <c r="B68" s="315">
        <v>13</v>
      </c>
      <c r="C68" s="338">
        <v>9</v>
      </c>
      <c r="D68" s="26">
        <f t="shared" si="4"/>
        <v>144.44444444444446</v>
      </c>
      <c r="E68" s="56">
        <v>0</v>
      </c>
      <c r="F68" s="56">
        <v>0</v>
      </c>
      <c r="G68" s="57" t="s">
        <v>86</v>
      </c>
      <c r="H68" s="57" t="s">
        <v>86</v>
      </c>
      <c r="I68" s="294" t="s">
        <v>86</v>
      </c>
      <c r="J68" s="341" t="s">
        <v>86</v>
      </c>
      <c r="K68" s="341" t="s">
        <v>86</v>
      </c>
      <c r="L68" s="231"/>
      <c r="M68" s="231"/>
      <c r="N68" s="229"/>
      <c r="O68" s="229"/>
      <c r="P68" s="229"/>
      <c r="Q68" s="229"/>
      <c r="R68" s="230"/>
      <c r="S68" s="230"/>
      <c r="T68" s="230"/>
      <c r="U68" s="230"/>
      <c r="V68" s="230"/>
      <c r="W68" s="230"/>
    </row>
    <row r="69" spans="1:11" ht="12.75">
      <c r="A69" s="330" t="s">
        <v>145</v>
      </c>
      <c r="B69" s="315">
        <v>135</v>
      </c>
      <c r="C69" s="315">
        <v>59</v>
      </c>
      <c r="D69" s="26" t="s">
        <v>194</v>
      </c>
      <c r="E69" s="56">
        <v>0.1</v>
      </c>
      <c r="F69" s="56">
        <v>0</v>
      </c>
      <c r="G69" s="57" t="s">
        <v>86</v>
      </c>
      <c r="H69" s="57" t="s">
        <v>86</v>
      </c>
      <c r="I69" s="294" t="s">
        <v>86</v>
      </c>
      <c r="J69" s="341" t="s">
        <v>86</v>
      </c>
      <c r="K69" s="341" t="s">
        <v>86</v>
      </c>
    </row>
    <row r="70" spans="1:11" ht="12.75">
      <c r="A70" s="41" t="s">
        <v>146</v>
      </c>
      <c r="B70" s="336">
        <v>1</v>
      </c>
      <c r="C70" s="339" t="s">
        <v>86</v>
      </c>
      <c r="D70" s="79" t="s">
        <v>86</v>
      </c>
      <c r="E70" s="151">
        <v>0.2</v>
      </c>
      <c r="F70" s="81" t="s">
        <v>86</v>
      </c>
      <c r="G70" s="81" t="s">
        <v>86</v>
      </c>
      <c r="H70" s="81" t="s">
        <v>86</v>
      </c>
      <c r="I70" s="308"/>
      <c r="J70" s="339" t="s">
        <v>86</v>
      </c>
      <c r="K70" s="339" t="s">
        <v>86</v>
      </c>
    </row>
    <row r="71" spans="4:10" ht="12.75">
      <c r="D71" s="309"/>
      <c r="E71" s="149"/>
      <c r="F71" s="149"/>
      <c r="G71" s="309"/>
      <c r="H71" s="309"/>
      <c r="I71" s="309"/>
      <c r="J71" s="309"/>
    </row>
    <row r="72" spans="1:11" ht="12.75">
      <c r="A72" s="127" t="s">
        <v>265</v>
      </c>
      <c r="B72" s="128"/>
      <c r="C72" s="128"/>
      <c r="D72" s="129"/>
      <c r="E72" s="128"/>
      <c r="F72" s="128"/>
      <c r="G72" s="128"/>
      <c r="H72" s="128"/>
      <c r="I72" s="128"/>
      <c r="J72" s="128"/>
      <c r="K72" s="130"/>
    </row>
    <row r="73" spans="1:11" ht="12.75">
      <c r="A73" s="131" t="s">
        <v>262</v>
      </c>
      <c r="B73" s="132"/>
      <c r="C73" s="132"/>
      <c r="D73" s="132"/>
      <c r="E73" s="132"/>
      <c r="F73" s="132"/>
      <c r="G73" s="132"/>
      <c r="H73" s="132"/>
      <c r="I73" s="132"/>
      <c r="J73" s="132"/>
      <c r="K73" s="133"/>
    </row>
    <row r="74" spans="1:11" ht="12.75">
      <c r="A74" s="297" t="s">
        <v>190</v>
      </c>
      <c r="B74" s="134"/>
      <c r="C74" s="134"/>
      <c r="D74" s="135" t="s">
        <v>246</v>
      </c>
      <c r="E74" s="134"/>
      <c r="F74" s="134"/>
      <c r="G74" s="136"/>
      <c r="H74" s="298" t="s">
        <v>195</v>
      </c>
      <c r="I74" s="105"/>
      <c r="J74" s="136"/>
      <c r="K74" s="137"/>
    </row>
    <row r="75" spans="1:11" ht="12.75">
      <c r="A75" s="519" t="s">
        <v>247</v>
      </c>
      <c r="B75" s="519"/>
      <c r="C75" s="135"/>
      <c r="D75" s="22" t="s">
        <v>187</v>
      </c>
      <c r="E75" s="135"/>
      <c r="F75" s="135"/>
      <c r="G75" s="135"/>
      <c r="H75" s="138" t="s">
        <v>248</v>
      </c>
      <c r="I75" s="105"/>
      <c r="J75" s="139"/>
      <c r="K75" s="140"/>
    </row>
    <row r="76" spans="1:11" ht="12.75">
      <c r="A76" s="520"/>
      <c r="B76" s="520"/>
      <c r="C76" s="141"/>
      <c r="D76" s="142" t="s">
        <v>188</v>
      </c>
      <c r="E76" s="143"/>
      <c r="F76" s="144"/>
      <c r="G76" s="145"/>
      <c r="H76" s="146" t="s">
        <v>249</v>
      </c>
      <c r="I76" s="143"/>
      <c r="J76" s="146"/>
      <c r="K76" s="143"/>
    </row>
    <row r="77" spans="4:10" ht="12.75">
      <c r="D77" s="309"/>
      <c r="E77" s="309"/>
      <c r="F77" s="309"/>
      <c r="G77" s="309"/>
      <c r="H77" s="309"/>
      <c r="I77" s="309"/>
      <c r="J77" s="309"/>
    </row>
  </sheetData>
  <sheetProtection/>
  <mergeCells count="23">
    <mergeCell ref="A49:A51"/>
    <mergeCell ref="B49:F49"/>
    <mergeCell ref="G49:K49"/>
    <mergeCell ref="B50:D50"/>
    <mergeCell ref="E50:F50"/>
    <mergeCell ref="G50:I50"/>
    <mergeCell ref="J50:K50"/>
    <mergeCell ref="B28:F28"/>
    <mergeCell ref="G28:K28"/>
    <mergeCell ref="B29:D29"/>
    <mergeCell ref="E29:F29"/>
    <mergeCell ref="G29:I29"/>
    <mergeCell ref="J29:K29"/>
    <mergeCell ref="A75:B76"/>
    <mergeCell ref="A1:K1"/>
    <mergeCell ref="A3:A5"/>
    <mergeCell ref="B3:F3"/>
    <mergeCell ref="G3:K3"/>
    <mergeCell ref="B4:D4"/>
    <mergeCell ref="E4:F4"/>
    <mergeCell ref="G4:I4"/>
    <mergeCell ref="J4:K4"/>
    <mergeCell ref="A28:A30"/>
  </mergeCells>
  <printOptions/>
  <pageMargins left="0.7874015748031497" right="0.5905511811023623" top="0.5905511811023623" bottom="0.5905511811023623" header="0" footer="0.3937007874015748"/>
  <pageSetup firstPageNumber="38" useFirstPageNumber="1" horizontalDpi="600" verticalDpi="600" orientation="landscape" paperSize="9" r:id="rId1"/>
  <headerFooter alignWithMargins="0">
    <oddFooter>&amp;R&amp;"-,полужирный"&amp;8&amp;P</oddFooter>
  </headerFooter>
  <rowBreaks count="1" manualBreakCount="1">
    <brk id="2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PageLayoutView="0" workbookViewId="0" topLeftCell="B1">
      <selection activeCell="B1" sqref="B1"/>
    </sheetView>
  </sheetViews>
  <sheetFormatPr defaultColWidth="9.00390625" defaultRowHeight="12.75"/>
  <cols>
    <col min="1" max="1" width="8.75390625" style="11" customWidth="1"/>
    <col min="2" max="2" width="112.25390625" style="5" customWidth="1"/>
  </cols>
  <sheetData>
    <row r="1" ht="12.75">
      <c r="B1" s="12" t="s">
        <v>6</v>
      </c>
    </row>
    <row r="2" ht="12.75">
      <c r="B2" s="12"/>
    </row>
    <row r="3" spans="1:2" ht="12.75">
      <c r="A3" s="255" t="s">
        <v>7</v>
      </c>
      <c r="B3" s="295" t="s">
        <v>8</v>
      </c>
    </row>
    <row r="4" spans="1:2" ht="12.75">
      <c r="A4" s="255" t="s">
        <v>9</v>
      </c>
      <c r="B4" s="295" t="s">
        <v>10</v>
      </c>
    </row>
    <row r="5" spans="1:2" ht="12.75">
      <c r="A5" s="256" t="s">
        <v>11</v>
      </c>
      <c r="B5" s="295" t="s">
        <v>12</v>
      </c>
    </row>
    <row r="6" spans="1:2" ht="12.75">
      <c r="A6" s="256" t="s">
        <v>13</v>
      </c>
      <c r="B6" s="295" t="s">
        <v>14</v>
      </c>
    </row>
    <row r="7" spans="1:2" ht="12.75" customHeight="1">
      <c r="A7" s="256" t="s">
        <v>15</v>
      </c>
      <c r="B7" s="295" t="s">
        <v>16</v>
      </c>
    </row>
    <row r="8" spans="1:2" ht="15" customHeight="1">
      <c r="A8" s="256" t="s">
        <v>17</v>
      </c>
      <c r="B8" s="295" t="s">
        <v>18</v>
      </c>
    </row>
    <row r="9" spans="1:2" ht="12.75">
      <c r="A9" s="255" t="s">
        <v>19</v>
      </c>
      <c r="B9" s="296" t="s">
        <v>20</v>
      </c>
    </row>
    <row r="10" spans="1:2" ht="15" customHeight="1">
      <c r="A10" s="256" t="s">
        <v>21</v>
      </c>
      <c r="B10" s="296" t="s">
        <v>22</v>
      </c>
    </row>
    <row r="11" spans="1:2" ht="12.75">
      <c r="A11" s="255" t="s">
        <v>23</v>
      </c>
      <c r="B11" s="296" t="s">
        <v>24</v>
      </c>
    </row>
    <row r="12" spans="1:2" ht="12.75">
      <c r="A12" s="255" t="s">
        <v>25</v>
      </c>
      <c r="B12" s="296" t="s">
        <v>26</v>
      </c>
    </row>
    <row r="13" spans="1:2" ht="12.75">
      <c r="A13" s="255" t="s">
        <v>27</v>
      </c>
      <c r="B13" s="296" t="s">
        <v>28</v>
      </c>
    </row>
    <row r="14" spans="1:2" ht="12.75">
      <c r="A14" s="255" t="s">
        <v>174</v>
      </c>
      <c r="B14" s="384" t="s">
        <v>198</v>
      </c>
    </row>
    <row r="15" spans="1:2" ht="12.75">
      <c r="A15" s="255" t="s">
        <v>35</v>
      </c>
      <c r="B15" s="384" t="s">
        <v>29</v>
      </c>
    </row>
    <row r="16" spans="1:2" ht="12.75">
      <c r="A16" s="256" t="s">
        <v>199</v>
      </c>
      <c r="B16" s="384" t="s">
        <v>30</v>
      </c>
    </row>
    <row r="17" spans="1:2" ht="12.75">
      <c r="A17" s="256" t="s">
        <v>37</v>
      </c>
      <c r="B17" s="384" t="s">
        <v>31</v>
      </c>
    </row>
    <row r="18" spans="1:2" ht="12.75">
      <c r="A18" s="256" t="s">
        <v>39</v>
      </c>
      <c r="B18" s="296" t="s">
        <v>32</v>
      </c>
    </row>
    <row r="19" spans="1:2" ht="12.75">
      <c r="A19" s="256" t="s">
        <v>41</v>
      </c>
      <c r="B19" s="384" t="s">
        <v>33</v>
      </c>
    </row>
    <row r="20" spans="1:2" ht="12.75">
      <c r="A20" s="256" t="s">
        <v>43</v>
      </c>
      <c r="B20" s="384" t="s">
        <v>34</v>
      </c>
    </row>
    <row r="21" spans="1:2" ht="12.75">
      <c r="A21" s="256" t="s">
        <v>175</v>
      </c>
      <c r="B21" s="384" t="s">
        <v>229</v>
      </c>
    </row>
    <row r="22" spans="1:2" ht="12.75">
      <c r="A22" s="255" t="s">
        <v>49</v>
      </c>
      <c r="B22" s="384" t="s">
        <v>251</v>
      </c>
    </row>
    <row r="23" spans="1:2" ht="13.5" customHeight="1">
      <c r="A23" s="256" t="s">
        <v>200</v>
      </c>
      <c r="B23" s="384" t="s">
        <v>36</v>
      </c>
    </row>
    <row r="24" spans="1:2" ht="12.75">
      <c r="A24" s="256" t="s">
        <v>201</v>
      </c>
      <c r="B24" s="384" t="s">
        <v>38</v>
      </c>
    </row>
    <row r="25" spans="1:2" ht="12.75">
      <c r="A25" s="256" t="s">
        <v>202</v>
      </c>
      <c r="B25" s="384" t="s">
        <v>40</v>
      </c>
    </row>
    <row r="26" spans="1:2" ht="12.75">
      <c r="A26" s="256" t="s">
        <v>203</v>
      </c>
      <c r="B26" s="384" t="s">
        <v>42</v>
      </c>
    </row>
    <row r="27" spans="1:2" ht="12.75">
      <c r="A27" s="256" t="s">
        <v>204</v>
      </c>
      <c r="B27" s="384" t="s">
        <v>44</v>
      </c>
    </row>
    <row r="28" spans="1:2" ht="13.5" customHeight="1">
      <c r="A28" s="256" t="s">
        <v>205</v>
      </c>
      <c r="B28" s="384" t="s">
        <v>45</v>
      </c>
    </row>
    <row r="29" spans="1:2" ht="12.75">
      <c r="A29" s="256" t="s">
        <v>206</v>
      </c>
      <c r="B29" s="384" t="s">
        <v>46</v>
      </c>
    </row>
    <row r="30" spans="1:2" ht="14.25" customHeight="1">
      <c r="A30" s="256" t="s">
        <v>207</v>
      </c>
      <c r="B30" s="384" t="s">
        <v>47</v>
      </c>
    </row>
    <row r="31" spans="1:2" ht="12.75">
      <c r="A31" s="256" t="s">
        <v>208</v>
      </c>
      <c r="B31" s="384" t="s">
        <v>48</v>
      </c>
    </row>
    <row r="32" spans="1:2" ht="13.5" customHeight="1">
      <c r="A32" s="255" t="s">
        <v>51</v>
      </c>
      <c r="B32" s="384" t="s">
        <v>50</v>
      </c>
    </row>
    <row r="33" spans="1:2" ht="12.75">
      <c r="A33" s="255" t="s">
        <v>53</v>
      </c>
      <c r="B33" s="384" t="s">
        <v>52</v>
      </c>
    </row>
    <row r="34" spans="1:2" ht="12.75">
      <c r="A34" s="255" t="s">
        <v>176</v>
      </c>
      <c r="B34" s="384" t="s">
        <v>231</v>
      </c>
    </row>
    <row r="35" spans="1:2" ht="12.75">
      <c r="A35" s="255" t="s">
        <v>209</v>
      </c>
      <c r="B35" s="384" t="s">
        <v>54</v>
      </c>
    </row>
    <row r="36" spans="1:2" ht="12.75">
      <c r="A36" s="255" t="s">
        <v>232</v>
      </c>
      <c r="B36" s="384" t="s">
        <v>55</v>
      </c>
    </row>
    <row r="39" ht="12.75">
      <c r="B39" s="370"/>
    </row>
    <row r="40" ht="12.75">
      <c r="B40" s="370"/>
    </row>
  </sheetData>
  <sheetProtection/>
  <hyperlinks>
    <hyperlink ref="B3" location="'1.'!A1" display="Основные показатели развития животноводства во всех категориях хозяйств"/>
    <hyperlink ref="B4" location="'2.1'!A1" display="Забито в хозяйстве или реализовано на убой скота и птицы"/>
    <hyperlink ref="B5" location="'2.1'!A1" display="Забито в хозяйстве или реализовано на убой скота и птицы (в живом весе)"/>
    <hyperlink ref="B6" location="'2.2'!A1" display="Забито в хозяйстве или реализовано на убой скота и птицы (в живом весе) по всем  категориям хозяйств"/>
    <hyperlink ref="B7" location="'2.3'!A1" display="Забито в хозяйстве или реализовано на убой скота и птицы (в убойном весе)"/>
    <hyperlink ref="B8" location="'2.4'!A1" display="Забито в хозяйстве или реализовано на убой скота и птицы (в убойном весе) во всех категориях хозяйств"/>
    <hyperlink ref="B9" location="'3'!A1" display="Надоено молока коровьего"/>
    <hyperlink ref="B10" location="'3.1'!A1" display="Объем товарного производства сырого коровьего молока"/>
    <hyperlink ref="B11" location="'4'!A1" display="Получено яиц куриных "/>
    <hyperlink ref="B12" location="'5'!A1" display="Получено шкур крупных"/>
    <hyperlink ref="B13" location="'6'!A1" display="Получено шкур мелких"/>
    <hyperlink ref="B15" location="'8'!A1" display="Реализовано продукции животноводства сельскохозяйственными предприятиями"/>
    <hyperlink ref="B16" location="'8'!A1" display="Реализовано на убой всех видов скота и птицы в живом весе"/>
    <hyperlink ref="B17" location="'8'!A1" display="Реализовано молока коровьего"/>
    <hyperlink ref="B18" location="'8'!A1" display="Реализовано яиц куриных "/>
    <hyperlink ref="B19" location="'8'!A1" display="Реализовано шкур крупных "/>
    <hyperlink ref="B20" location="'8'!A1" display="Реализовано шкур мелких "/>
    <hyperlink ref="B22" location="'9'!A1" display="Численность скота и птицы по состоянию на 1 июля"/>
    <hyperlink ref="B23" location="'9'!A1" display="Крупный рогатый скот "/>
    <hyperlink ref="B24" location="'9'!A1" display="из них коровы "/>
    <hyperlink ref="B25" location="'9'!A1" display="Численность крупного рогатого скота по направлению продуктивности"/>
    <hyperlink ref="B26" location="'9'!A1" display="Овцы "/>
    <hyperlink ref="B27" location="'9'!A1" display="Козы "/>
    <hyperlink ref="B28" location="'9'!A1" display="Свиньи "/>
    <hyperlink ref="B29" location="'9'!A1" display="Лошади  "/>
    <hyperlink ref="B30" location="'9'!A1" display="Верблюды  "/>
    <hyperlink ref="B31" location="'9'!A1" display="Птица "/>
    <hyperlink ref="B32" location="'10'!A1" display="Средний надой молока на одну дойную корову"/>
    <hyperlink ref="B33" location="'11'!A1" display="Средний выход яиц на одну курицу-несушку"/>
    <hyperlink ref="B35" location="'13'!A1" display="Получено приплода от сельскохозяйственных животных"/>
    <hyperlink ref="B36" location="'14'!A1" display="Падеж скота"/>
    <hyperlink ref="B14" location="'7'!A1" display="Настрижено шерсти овечьей"/>
    <hyperlink ref="B21" location="'8'!A1" display="Реализовано шкур мелких "/>
    <hyperlink ref="B34" location="'12'!A1" display="Средний настриг шерсти на одну овцу"/>
  </hyperlinks>
  <printOptions/>
  <pageMargins left="0.7874015748031497" right="0.3937007874015748" top="0.3937007874015748" bottom="0.3937007874015748" header="0" footer="0"/>
  <pageSetup horizontalDpi="600" verticalDpi="600" orientation="landscape" paperSize="9" scale="98" r:id="rId1"/>
  <headerFooter>
    <oddFooter>&amp;R&amp;"+,полужирный"&amp;8&amp;P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4"/>
  <sheetViews>
    <sheetView zoomScaleSheetLayoutView="75" workbookViewId="0" topLeftCell="A1">
      <selection activeCell="A1" sqref="A1:M1"/>
    </sheetView>
  </sheetViews>
  <sheetFormatPr defaultColWidth="9.00390625" defaultRowHeight="12.75"/>
  <cols>
    <col min="1" max="1" width="23.125" style="13" customWidth="1"/>
    <col min="2" max="2" width="11.25390625" style="13" customWidth="1"/>
    <col min="3" max="3" width="11.75390625" style="13" customWidth="1"/>
    <col min="4" max="4" width="10.125" style="13" customWidth="1"/>
    <col min="5" max="6" width="10.875" style="13" customWidth="1"/>
    <col min="7" max="7" width="8.875" style="13" customWidth="1"/>
    <col min="8" max="9" width="9.875" style="13" customWidth="1"/>
    <col min="10" max="10" width="9.375" style="13" customWidth="1"/>
    <col min="11" max="11" width="11.125" style="13" customWidth="1"/>
    <col min="12" max="12" width="10.125" style="13" customWidth="1"/>
    <col min="13" max="13" width="9.375" style="13" customWidth="1"/>
    <col min="14" max="14" width="7.875" style="13" customWidth="1"/>
    <col min="15" max="16384" width="9.125" style="13" customWidth="1"/>
  </cols>
  <sheetData>
    <row r="1" spans="1:13" ht="32.25" customHeight="1">
      <c r="A1" s="434" t="s">
        <v>189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</row>
    <row r="2" spans="1:13" ht="1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4" ht="18" customHeight="1">
      <c r="A3" s="435"/>
      <c r="B3" s="436" t="s">
        <v>108</v>
      </c>
      <c r="C3" s="436"/>
      <c r="D3" s="436"/>
      <c r="E3" s="436" t="s">
        <v>112</v>
      </c>
      <c r="F3" s="436"/>
      <c r="G3" s="437"/>
      <c r="H3" s="437"/>
      <c r="I3" s="437"/>
      <c r="J3" s="437"/>
      <c r="K3" s="437"/>
      <c r="L3" s="437"/>
      <c r="M3" s="438"/>
      <c r="N3" s="257"/>
    </row>
    <row r="4" spans="1:14" ht="30.75" customHeight="1">
      <c r="A4" s="435"/>
      <c r="B4" s="436"/>
      <c r="C4" s="436"/>
      <c r="D4" s="436"/>
      <c r="E4" s="436" t="s">
        <v>110</v>
      </c>
      <c r="F4" s="436"/>
      <c r="G4" s="436"/>
      <c r="H4" s="436" t="s">
        <v>111</v>
      </c>
      <c r="I4" s="436"/>
      <c r="J4" s="436"/>
      <c r="K4" s="436" t="s">
        <v>113</v>
      </c>
      <c r="L4" s="436"/>
      <c r="M4" s="439"/>
      <c r="N4" s="257"/>
    </row>
    <row r="5" spans="1:14" ht="39.75" customHeight="1">
      <c r="A5" s="435"/>
      <c r="B5" s="266" t="s">
        <v>183</v>
      </c>
      <c r="C5" s="266" t="s">
        <v>109</v>
      </c>
      <c r="D5" s="266" t="s">
        <v>184</v>
      </c>
      <c r="E5" s="266" t="s">
        <v>183</v>
      </c>
      <c r="F5" s="266" t="s">
        <v>109</v>
      </c>
      <c r="G5" s="266" t="s">
        <v>184</v>
      </c>
      <c r="H5" s="266" t="s">
        <v>183</v>
      </c>
      <c r="I5" s="266" t="s">
        <v>109</v>
      </c>
      <c r="J5" s="266" t="s">
        <v>184</v>
      </c>
      <c r="K5" s="266" t="s">
        <v>183</v>
      </c>
      <c r="L5" s="266" t="s">
        <v>109</v>
      </c>
      <c r="M5" s="267" t="s">
        <v>184</v>
      </c>
      <c r="N5" s="257"/>
    </row>
    <row r="6" spans="1:13" ht="33" customHeight="1">
      <c r="A6" s="433" t="s">
        <v>259</v>
      </c>
      <c r="B6" s="433"/>
      <c r="C6" s="433"/>
      <c r="D6" s="433"/>
      <c r="E6" s="433"/>
      <c r="F6" s="433"/>
      <c r="G6" s="433"/>
      <c r="H6" s="433"/>
      <c r="I6" s="433"/>
      <c r="J6" s="433"/>
      <c r="K6" s="433"/>
      <c r="L6" s="433"/>
      <c r="M6" s="433"/>
    </row>
    <row r="7" spans="1:14" ht="45.75" customHeight="1">
      <c r="A7" s="15" t="s">
        <v>56</v>
      </c>
      <c r="B7" s="40">
        <f>E7+H7+K7</f>
        <v>1535884.9499999997</v>
      </c>
      <c r="C7" s="272">
        <f aca="true" t="shared" si="0" ref="B7:C12">F7+I7+L7</f>
        <v>1464479.19</v>
      </c>
      <c r="D7" s="272">
        <f aca="true" t="shared" si="1" ref="D7:D12">B7/C7*100</f>
        <v>104.87584668239633</v>
      </c>
      <c r="E7" s="16">
        <f>'2.1'!E7</f>
        <v>443664.4399999999</v>
      </c>
      <c r="F7" s="273">
        <f>'2.1'!F7</f>
        <v>394211.42000000004</v>
      </c>
      <c r="G7" s="272">
        <f aca="true" t="shared" si="2" ref="G7:G13">E7/F7*100</f>
        <v>112.54479639377261</v>
      </c>
      <c r="H7" s="16">
        <f>'2.1'!H7</f>
        <v>303186.81</v>
      </c>
      <c r="I7" s="273">
        <f>'2.1'!I7</f>
        <v>291514.57000000007</v>
      </c>
      <c r="J7" s="272">
        <f aca="true" t="shared" si="3" ref="J7:J13">H7/I7*100</f>
        <v>104.00399883957769</v>
      </c>
      <c r="K7" s="401">
        <f>'2.1'!K7</f>
        <v>789033.6999999997</v>
      </c>
      <c r="L7" s="273">
        <f>'2.1'!L7</f>
        <v>778753.1999999998</v>
      </c>
      <c r="M7" s="272">
        <f aca="true" t="shared" si="4" ref="M7:M13">K7/L7*100</f>
        <v>101.3201229863325</v>
      </c>
      <c r="N7" s="270"/>
    </row>
    <row r="8" spans="1:16" ht="46.5" customHeight="1">
      <c r="A8" s="17" t="s">
        <v>57</v>
      </c>
      <c r="B8" s="37">
        <f>E8+H8+K8</f>
        <v>891111.05</v>
      </c>
      <c r="C8" s="37">
        <f t="shared" si="0"/>
        <v>846959.1100000001</v>
      </c>
      <c r="D8" s="37">
        <f t="shared" si="1"/>
        <v>105.21299546562524</v>
      </c>
      <c r="E8" s="401">
        <f>'2.3'!E6</f>
        <v>319802.59</v>
      </c>
      <c r="F8" s="401">
        <f>'2.3'!F6</f>
        <v>285815.76000000007</v>
      </c>
      <c r="G8" s="37">
        <f t="shared" si="2"/>
        <v>111.89116723304548</v>
      </c>
      <c r="H8" s="37">
        <f>'2.3'!H6</f>
        <v>157742.36000000002</v>
      </c>
      <c r="I8" s="273">
        <f>'2.3'!I6</f>
        <v>152004.55</v>
      </c>
      <c r="J8" s="37">
        <f t="shared" si="3"/>
        <v>103.77476200547946</v>
      </c>
      <c r="K8" s="37">
        <f>'2.3'!K6</f>
        <v>413566.1</v>
      </c>
      <c r="L8" s="273">
        <f>'2.3'!L6</f>
        <v>409138.80000000005</v>
      </c>
      <c r="M8" s="37">
        <f t="shared" si="4"/>
        <v>101.08210221079005</v>
      </c>
      <c r="N8" s="406"/>
      <c r="O8" s="27"/>
      <c r="P8" s="27"/>
    </row>
    <row r="9" spans="1:15" ht="16.5" customHeight="1">
      <c r="A9" s="17" t="s">
        <v>58</v>
      </c>
      <c r="B9" s="274">
        <f t="shared" si="0"/>
        <v>5227035.499999999</v>
      </c>
      <c r="C9" s="274">
        <f t="shared" si="0"/>
        <v>5087718.300000001</v>
      </c>
      <c r="D9" s="274">
        <f t="shared" si="1"/>
        <v>102.73830412348102</v>
      </c>
      <c r="E9" s="274">
        <f>3!E6</f>
        <v>447306.9</v>
      </c>
      <c r="F9" s="275">
        <f>3!F6</f>
        <v>398471</v>
      </c>
      <c r="G9" s="274">
        <f t="shared" si="2"/>
        <v>112.25582288297016</v>
      </c>
      <c r="H9" s="274">
        <f>3!H6</f>
        <v>1147888.2999999998</v>
      </c>
      <c r="I9" s="275">
        <f>3!I6</f>
        <v>1100079.9000000004</v>
      </c>
      <c r="J9" s="274">
        <f t="shared" si="3"/>
        <v>104.34590251126299</v>
      </c>
      <c r="K9" s="274">
        <f>3!K6</f>
        <v>3631840.2999999993</v>
      </c>
      <c r="L9" s="275">
        <f>3!L6</f>
        <v>3589167.4</v>
      </c>
      <c r="M9" s="274">
        <f t="shared" si="4"/>
        <v>101.18893590753106</v>
      </c>
      <c r="N9" s="271"/>
      <c r="O9" s="18"/>
    </row>
    <row r="10" spans="1:14" ht="16.5" customHeight="1">
      <c r="A10" s="17" t="s">
        <v>59</v>
      </c>
      <c r="B10" s="274">
        <f t="shared" si="0"/>
        <v>3753246.8</v>
      </c>
      <c r="C10" s="274">
        <f t="shared" si="0"/>
        <v>3824430.8999999994</v>
      </c>
      <c r="D10" s="274">
        <f t="shared" si="1"/>
        <v>98.13870084566048</v>
      </c>
      <c r="E10" s="274">
        <f>4!E6</f>
        <v>2729729.5</v>
      </c>
      <c r="F10" s="274">
        <f>4!F6</f>
        <v>2790536.9</v>
      </c>
      <c r="G10" s="274">
        <f t="shared" si="2"/>
        <v>97.82094262935567</v>
      </c>
      <c r="H10" s="274">
        <f>4!H6</f>
        <v>18547.699999999997</v>
      </c>
      <c r="I10" s="274">
        <f>4!I6</f>
        <v>19697.800000000003</v>
      </c>
      <c r="J10" s="274">
        <f t="shared" si="3"/>
        <v>94.1612768938663</v>
      </c>
      <c r="K10" s="274">
        <f>4!K6</f>
        <v>1004969.5999999999</v>
      </c>
      <c r="L10" s="274">
        <f>4!L6</f>
        <v>1014196.2</v>
      </c>
      <c r="M10" s="274">
        <f t="shared" si="4"/>
        <v>99.09025492306122</v>
      </c>
      <c r="N10" s="271"/>
    </row>
    <row r="11" spans="1:14" ht="16.5" customHeight="1">
      <c r="A11" s="15" t="s">
        <v>60</v>
      </c>
      <c r="B11" s="276">
        <f>E11+H11+K11</f>
        <v>2352298</v>
      </c>
      <c r="C11" s="276">
        <f t="shared" si="0"/>
        <v>2308257</v>
      </c>
      <c r="D11" s="274">
        <f t="shared" si="1"/>
        <v>101.90797645149566</v>
      </c>
      <c r="E11" s="19">
        <f>5!E6</f>
        <v>176131</v>
      </c>
      <c r="F11" s="19">
        <f>5!F6</f>
        <v>161738</v>
      </c>
      <c r="G11" s="274">
        <f t="shared" si="2"/>
        <v>108.89896004649495</v>
      </c>
      <c r="H11" s="19">
        <f>5!H6</f>
        <v>631101</v>
      </c>
      <c r="I11" s="19">
        <f>5!I6</f>
        <v>608379</v>
      </c>
      <c r="J11" s="274">
        <f t="shared" si="3"/>
        <v>103.73484291864116</v>
      </c>
      <c r="K11" s="19">
        <f>5!K6</f>
        <v>1545066</v>
      </c>
      <c r="L11" s="19">
        <f>5!L6</f>
        <v>1538140</v>
      </c>
      <c r="M11" s="274">
        <f t="shared" si="4"/>
        <v>100.45028410937886</v>
      </c>
      <c r="N11" s="270"/>
    </row>
    <row r="12" spans="1:14" ht="16.5" customHeight="1">
      <c r="A12" s="15" t="s">
        <v>61</v>
      </c>
      <c r="B12" s="277">
        <f t="shared" si="0"/>
        <v>5261589</v>
      </c>
      <c r="C12" s="277">
        <f t="shared" si="0"/>
        <v>5176685</v>
      </c>
      <c r="D12" s="272">
        <f t="shared" si="1"/>
        <v>101.6401229744518</v>
      </c>
      <c r="E12" s="20">
        <f>6!E6</f>
        <v>93088</v>
      </c>
      <c r="F12" s="20">
        <f>6!F6</f>
        <v>65877</v>
      </c>
      <c r="G12" s="274">
        <f t="shared" si="2"/>
        <v>141.30576680783886</v>
      </c>
      <c r="H12" s="20">
        <f>6!H6</f>
        <v>1358886</v>
      </c>
      <c r="I12" s="20">
        <f>6!I6</f>
        <v>1310456</v>
      </c>
      <c r="J12" s="272">
        <f t="shared" si="3"/>
        <v>103.69566013662418</v>
      </c>
      <c r="K12" s="20">
        <f>6!K6</f>
        <v>3809615</v>
      </c>
      <c r="L12" s="20">
        <f>6!L6</f>
        <v>3800352</v>
      </c>
      <c r="M12" s="272">
        <f t="shared" si="4"/>
        <v>100.24374057981997</v>
      </c>
      <c r="N12" s="270"/>
    </row>
    <row r="13" spans="1:13" ht="16.5" customHeight="1">
      <c r="A13" s="394" t="s">
        <v>238</v>
      </c>
      <c r="B13" s="272">
        <f>E13+H13+K13</f>
        <v>41709.29999999999</v>
      </c>
      <c r="C13" s="272">
        <f>F13+I13+L13</f>
        <v>40581.100000000006</v>
      </c>
      <c r="D13" s="272">
        <f>B13/C13*100</f>
        <v>102.7801119240237</v>
      </c>
      <c r="E13" s="272">
        <f>7!E6</f>
        <v>1668.6000000000001</v>
      </c>
      <c r="F13" s="272">
        <f>7!F6</f>
        <v>1777.6999999999998</v>
      </c>
      <c r="G13" s="274">
        <f t="shared" si="2"/>
        <v>93.8628564999719</v>
      </c>
      <c r="H13" s="272">
        <f>7!H6</f>
        <v>17759.499999999996</v>
      </c>
      <c r="I13" s="272">
        <f>7!I6</f>
        <v>16753.600000000002</v>
      </c>
      <c r="J13" s="274">
        <f t="shared" si="3"/>
        <v>106.0040827046127</v>
      </c>
      <c r="K13" s="272">
        <f>7!K6</f>
        <v>22281.199999999997</v>
      </c>
      <c r="L13" s="272">
        <f>7!L6</f>
        <v>22049.800000000003</v>
      </c>
      <c r="M13" s="274">
        <f t="shared" si="4"/>
        <v>101.04944262532992</v>
      </c>
    </row>
    <row r="14" spans="1:14" s="21" customFormat="1" ht="28.5" customHeight="1">
      <c r="A14" s="434" t="s">
        <v>250</v>
      </c>
      <c r="B14" s="434"/>
      <c r="C14" s="434"/>
      <c r="D14" s="434"/>
      <c r="E14" s="434"/>
      <c r="F14" s="434"/>
      <c r="G14" s="434"/>
      <c r="H14" s="434"/>
      <c r="I14" s="434"/>
      <c r="J14" s="434"/>
      <c r="K14" s="434"/>
      <c r="L14" s="434"/>
      <c r="M14" s="434"/>
      <c r="N14" s="270"/>
    </row>
    <row r="15" spans="1:13" ht="12.75" customHeight="1">
      <c r="A15" s="22" t="s">
        <v>62</v>
      </c>
      <c r="B15" s="25">
        <f aca="true" t="shared" si="5" ref="B15:C22">E15+H15+K15</f>
        <v>9220523</v>
      </c>
      <c r="C15" s="25">
        <f t="shared" si="5"/>
        <v>8963856</v>
      </c>
      <c r="D15" s="26">
        <f aca="true" t="shared" si="6" ref="D15:D21">B15/C15*100</f>
        <v>102.8633547883857</v>
      </c>
      <c r="E15" s="25">
        <f>9!E7</f>
        <v>876358</v>
      </c>
      <c r="F15" s="25">
        <f>9!F7</f>
        <v>808691</v>
      </c>
      <c r="G15" s="26">
        <f aca="true" t="shared" si="7" ref="G15:G22">E15/F15*100</f>
        <v>108.36747286664499</v>
      </c>
      <c r="H15" s="25">
        <f>9!H7</f>
        <v>3843587</v>
      </c>
      <c r="I15" s="20">
        <f>9!I7</f>
        <v>3608477</v>
      </c>
      <c r="J15" s="283">
        <f aca="true" t="shared" si="8" ref="J15:J22">H15/I15*100</f>
        <v>106.51549116150665</v>
      </c>
      <c r="K15" s="20">
        <f>9!K7</f>
        <v>4500578</v>
      </c>
      <c r="L15" s="20">
        <f>9!L7</f>
        <v>4546688</v>
      </c>
      <c r="M15" s="283">
        <f aca="true" t="shared" si="9" ref="M15:M22">K15/L15*100</f>
        <v>98.98585519833338</v>
      </c>
    </row>
    <row r="16" spans="1:13" ht="12.75" customHeight="1">
      <c r="A16" s="23" t="s">
        <v>63</v>
      </c>
      <c r="B16" s="25">
        <f>E16+H16+K16</f>
        <v>4783257</v>
      </c>
      <c r="C16" s="25">
        <f t="shared" si="5"/>
        <v>4559608</v>
      </c>
      <c r="D16" s="26">
        <f>B16/C16*100</f>
        <v>104.90500499165718</v>
      </c>
      <c r="E16" s="155">
        <f>9!E35</f>
        <v>338344</v>
      </c>
      <c r="F16" s="155">
        <f>9!F35</f>
        <v>302947</v>
      </c>
      <c r="G16" s="26">
        <f>E16/F16*100</f>
        <v>111.68422199262578</v>
      </c>
      <c r="H16" s="155">
        <f>9!H35</f>
        <v>2040433</v>
      </c>
      <c r="I16" s="277">
        <f>9!I35</f>
        <v>1889849</v>
      </c>
      <c r="J16" s="283">
        <f t="shared" si="8"/>
        <v>107.96804400774877</v>
      </c>
      <c r="K16" s="277">
        <f>9!K35</f>
        <v>2404480</v>
      </c>
      <c r="L16" s="277">
        <f>9!L35</f>
        <v>2366812</v>
      </c>
      <c r="M16" s="283">
        <f t="shared" si="9"/>
        <v>101.5915079017683</v>
      </c>
    </row>
    <row r="17" spans="1:13" ht="12.75" customHeight="1">
      <c r="A17" s="22" t="s">
        <v>64</v>
      </c>
      <c r="B17" s="25">
        <f t="shared" si="5"/>
        <v>21837876</v>
      </c>
      <c r="C17" s="25">
        <f t="shared" si="5"/>
        <v>20960522</v>
      </c>
      <c r="D17" s="26">
        <f t="shared" si="6"/>
        <v>104.18574499241954</v>
      </c>
      <c r="E17" s="402">
        <f>9!E120</f>
        <v>1336908</v>
      </c>
      <c r="F17" s="402">
        <f>9!F120</f>
        <v>1229388</v>
      </c>
      <c r="G17" s="26">
        <f t="shared" si="7"/>
        <v>108.7458149908735</v>
      </c>
      <c r="H17" s="402">
        <f>9!H120</f>
        <v>11120443</v>
      </c>
      <c r="I17" s="19">
        <f>9!I120</f>
        <v>9808486</v>
      </c>
      <c r="J17" s="283">
        <f t="shared" si="8"/>
        <v>113.37573403275489</v>
      </c>
      <c r="K17" s="19">
        <f>9!K120</f>
        <v>9380525</v>
      </c>
      <c r="L17" s="19">
        <f>9!L120</f>
        <v>9922648</v>
      </c>
      <c r="M17" s="283">
        <f t="shared" si="9"/>
        <v>94.53650880289213</v>
      </c>
    </row>
    <row r="18" spans="1:13" ht="13.5" customHeight="1">
      <c r="A18" s="22" t="s">
        <v>65</v>
      </c>
      <c r="B18" s="25">
        <f>E18+H18+K18</f>
        <v>2422893</v>
      </c>
      <c r="C18" s="25">
        <f t="shared" si="5"/>
        <v>2509611</v>
      </c>
      <c r="D18" s="26">
        <f t="shared" si="6"/>
        <v>96.54456407785908</v>
      </c>
      <c r="E18" s="402">
        <f>9!E148</f>
        <v>27244</v>
      </c>
      <c r="F18" s="402">
        <f>9!F148</f>
        <v>24262</v>
      </c>
      <c r="G18" s="26">
        <f t="shared" si="7"/>
        <v>112.29082515868436</v>
      </c>
      <c r="H18" s="402">
        <f>9!H148</f>
        <v>875462</v>
      </c>
      <c r="I18" s="19">
        <f>9!I148</f>
        <v>848588</v>
      </c>
      <c r="J18" s="283">
        <f t="shared" si="8"/>
        <v>103.16690785163118</v>
      </c>
      <c r="K18" s="19">
        <f>9!K148</f>
        <v>1520187</v>
      </c>
      <c r="L18" s="19">
        <f>9!L148</f>
        <v>1636761</v>
      </c>
      <c r="M18" s="283">
        <f t="shared" si="9"/>
        <v>92.87776284992127</v>
      </c>
    </row>
    <row r="19" spans="1:13" ht="13.5" customHeight="1">
      <c r="A19" s="22" t="s">
        <v>66</v>
      </c>
      <c r="B19" s="25">
        <f t="shared" si="5"/>
        <v>831959</v>
      </c>
      <c r="C19" s="25">
        <f t="shared" si="5"/>
        <v>849296</v>
      </c>
      <c r="D19" s="26">
        <f t="shared" si="6"/>
        <v>97.95866223319078</v>
      </c>
      <c r="E19" s="402">
        <f>9!E176</f>
        <v>277512</v>
      </c>
      <c r="F19" s="402">
        <f>9!F176</f>
        <v>218965</v>
      </c>
      <c r="G19" s="26">
        <f t="shared" si="7"/>
        <v>126.73806316077912</v>
      </c>
      <c r="H19" s="402">
        <f>9!H176</f>
        <v>64781</v>
      </c>
      <c r="I19" s="19">
        <f>9!I176</f>
        <v>88335</v>
      </c>
      <c r="J19" s="283">
        <f t="shared" si="8"/>
        <v>73.33559744155771</v>
      </c>
      <c r="K19" s="19">
        <f>9!K176</f>
        <v>489666</v>
      </c>
      <c r="L19" s="19">
        <f>9!L176</f>
        <v>541996</v>
      </c>
      <c r="M19" s="283">
        <f t="shared" si="9"/>
        <v>90.34494719518226</v>
      </c>
    </row>
    <row r="20" spans="1:13" ht="12" customHeight="1">
      <c r="A20" s="22" t="s">
        <v>67</v>
      </c>
      <c r="B20" s="25">
        <f t="shared" si="5"/>
        <v>4095121</v>
      </c>
      <c r="C20" s="25">
        <f t="shared" si="5"/>
        <v>3785680</v>
      </c>
      <c r="D20" s="26">
        <f t="shared" si="6"/>
        <v>108.17398723611082</v>
      </c>
      <c r="E20" s="402">
        <f>9!E204</f>
        <v>337485</v>
      </c>
      <c r="F20" s="402">
        <f>9!F204</f>
        <v>269995</v>
      </c>
      <c r="G20" s="26">
        <f t="shared" si="7"/>
        <v>124.99675919924442</v>
      </c>
      <c r="H20" s="402">
        <f>9!H204</f>
        <v>2076825</v>
      </c>
      <c r="I20" s="19">
        <f>9!I204</f>
        <v>1894057</v>
      </c>
      <c r="J20" s="283">
        <f t="shared" si="8"/>
        <v>109.6495512014686</v>
      </c>
      <c r="K20" s="19">
        <f>9!K204</f>
        <v>1680811</v>
      </c>
      <c r="L20" s="19">
        <f>9!L204</f>
        <v>1621628</v>
      </c>
      <c r="M20" s="283">
        <f t="shared" si="9"/>
        <v>103.64960397822436</v>
      </c>
    </row>
    <row r="21" spans="1:14" s="27" customFormat="1" ht="12.75">
      <c r="A21" s="24" t="s">
        <v>68</v>
      </c>
      <c r="B21" s="25">
        <f t="shared" si="5"/>
        <v>278588</v>
      </c>
      <c r="C21" s="25">
        <f t="shared" si="5"/>
        <v>265298</v>
      </c>
      <c r="D21" s="26">
        <f t="shared" si="6"/>
        <v>105.00946105888474</v>
      </c>
      <c r="E21" s="402">
        <f>9!E232</f>
        <v>19371</v>
      </c>
      <c r="F21" s="402">
        <f>9!F232</f>
        <v>17185</v>
      </c>
      <c r="G21" s="26">
        <f t="shared" si="7"/>
        <v>112.72039569391912</v>
      </c>
      <c r="H21" s="402">
        <f>9!H232</f>
        <v>129080</v>
      </c>
      <c r="I21" s="19">
        <f>9!I232</f>
        <v>114893</v>
      </c>
      <c r="J21" s="26">
        <f t="shared" si="8"/>
        <v>112.34801075783555</v>
      </c>
      <c r="K21" s="19">
        <f>9!K232</f>
        <v>130137</v>
      </c>
      <c r="L21" s="19">
        <f>9!L232</f>
        <v>133220</v>
      </c>
      <c r="M21" s="26">
        <f t="shared" si="9"/>
        <v>97.68578291547816</v>
      </c>
      <c r="N21" s="262"/>
    </row>
    <row r="22" spans="1:13" ht="12">
      <c r="A22" s="28" t="s">
        <v>69</v>
      </c>
      <c r="B22" s="78">
        <f t="shared" si="5"/>
        <v>52099181</v>
      </c>
      <c r="C22" s="78">
        <f>F22+I22+L22</f>
        <v>50019554</v>
      </c>
      <c r="D22" s="79">
        <f>B22/C22*100</f>
        <v>104.15762803482814</v>
      </c>
      <c r="E22" s="78">
        <f>9!E258</f>
        <v>37756626</v>
      </c>
      <c r="F22" s="78">
        <f>9!F258</f>
        <v>35115192</v>
      </c>
      <c r="G22" s="79">
        <f t="shared" si="7"/>
        <v>107.52219723019027</v>
      </c>
      <c r="H22" s="78">
        <f>9!H258</f>
        <v>619097</v>
      </c>
      <c r="I22" s="29">
        <f>9!I258</f>
        <v>623760</v>
      </c>
      <c r="J22" s="30">
        <f t="shared" si="8"/>
        <v>99.25243683468</v>
      </c>
      <c r="K22" s="29">
        <f>9!K258</f>
        <v>13723458</v>
      </c>
      <c r="L22" s="29">
        <f>9!L258</f>
        <v>14280602</v>
      </c>
      <c r="M22" s="30">
        <f t="shared" si="9"/>
        <v>96.09859584350856</v>
      </c>
    </row>
    <row r="24" spans="2:3" ht="12">
      <c r="B24" s="425"/>
      <c r="C24" s="425"/>
    </row>
  </sheetData>
  <sheetProtection/>
  <mergeCells count="9">
    <mergeCell ref="A6:M6"/>
    <mergeCell ref="A14:M14"/>
    <mergeCell ref="A1:M1"/>
    <mergeCell ref="A3:A5"/>
    <mergeCell ref="B3:D4"/>
    <mergeCell ref="E3:M3"/>
    <mergeCell ref="E4:G4"/>
    <mergeCell ref="H4:J4"/>
    <mergeCell ref="K4:M4"/>
  </mergeCells>
  <printOptions/>
  <pageMargins left="0.2362204724409449" right="0.15748031496062992" top="0.4330708661417323" bottom="0.07874015748031496" header="0.15748031496062992" footer="0"/>
  <pageSetup firstPageNumber="4" useFirstPageNumber="1" horizontalDpi="300" verticalDpi="300" orientation="landscape" paperSize="9" scale="87" r:id="rId1"/>
  <headerFooter alignWithMargins="0">
    <oddFooter>&amp;R&amp;"-,полужирный"&amp;8 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29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22.875" style="31" customWidth="1"/>
    <col min="2" max="2" width="10.25390625" style="31" customWidth="1"/>
    <col min="3" max="3" width="9.875" style="31" customWidth="1"/>
    <col min="4" max="5" width="9.125" style="31" customWidth="1"/>
    <col min="6" max="6" width="10.00390625" style="31" customWidth="1"/>
    <col min="7" max="8" width="9.125" style="31" customWidth="1"/>
    <col min="9" max="9" width="9.375" style="31" customWidth="1"/>
    <col min="10" max="11" width="9.125" style="31" customWidth="1"/>
    <col min="12" max="12" width="9.625" style="31" customWidth="1"/>
    <col min="13" max="13" width="9.125" style="31" customWidth="1"/>
    <col min="14" max="14" width="13.75390625" style="31" customWidth="1"/>
    <col min="15" max="15" width="10.25390625" style="31" customWidth="1"/>
    <col min="16" max="16" width="10.875" style="31" customWidth="1"/>
    <col min="17" max="16384" width="9.125" style="31" customWidth="1"/>
  </cols>
  <sheetData>
    <row r="1" spans="1:13" ht="18.75" customHeight="1">
      <c r="A1" s="440" t="s">
        <v>114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</row>
    <row r="2" spans="1:13" ht="18.75" customHeight="1">
      <c r="A2" s="440" t="s">
        <v>115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</row>
    <row r="3" spans="1:13" ht="12.7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3" t="s">
        <v>70</v>
      </c>
    </row>
    <row r="4" spans="1:13" ht="15.75" customHeight="1">
      <c r="A4" s="435"/>
      <c r="B4" s="436" t="s">
        <v>108</v>
      </c>
      <c r="C4" s="436"/>
      <c r="D4" s="436"/>
      <c r="E4" s="436" t="s">
        <v>112</v>
      </c>
      <c r="F4" s="436"/>
      <c r="G4" s="437"/>
      <c r="H4" s="437"/>
      <c r="I4" s="437"/>
      <c r="J4" s="437"/>
      <c r="K4" s="437"/>
      <c r="L4" s="437"/>
      <c r="M4" s="438"/>
    </row>
    <row r="5" spans="1:13" ht="36.75" customHeight="1">
      <c r="A5" s="435"/>
      <c r="B5" s="436"/>
      <c r="C5" s="436"/>
      <c r="D5" s="436"/>
      <c r="E5" s="436" t="s">
        <v>110</v>
      </c>
      <c r="F5" s="436"/>
      <c r="G5" s="436"/>
      <c r="H5" s="436" t="s">
        <v>111</v>
      </c>
      <c r="I5" s="436"/>
      <c r="J5" s="436"/>
      <c r="K5" s="436" t="s">
        <v>113</v>
      </c>
      <c r="L5" s="436"/>
      <c r="M5" s="439"/>
    </row>
    <row r="6" spans="1:15" ht="35.25" customHeight="1">
      <c r="A6" s="435"/>
      <c r="B6" s="266" t="s">
        <v>183</v>
      </c>
      <c r="C6" s="266" t="s">
        <v>109</v>
      </c>
      <c r="D6" s="266" t="s">
        <v>184</v>
      </c>
      <c r="E6" s="266" t="s">
        <v>183</v>
      </c>
      <c r="F6" s="266" t="s">
        <v>109</v>
      </c>
      <c r="G6" s="266" t="s">
        <v>184</v>
      </c>
      <c r="H6" s="266" t="s">
        <v>183</v>
      </c>
      <c r="I6" s="266" t="s">
        <v>109</v>
      </c>
      <c r="J6" s="266" t="s">
        <v>184</v>
      </c>
      <c r="K6" s="266" t="s">
        <v>183</v>
      </c>
      <c r="L6" s="266" t="s">
        <v>109</v>
      </c>
      <c r="M6" s="267" t="s">
        <v>184</v>
      </c>
      <c r="N6" s="34"/>
      <c r="O6" s="35"/>
    </row>
    <row r="7" spans="1:26" s="156" customFormat="1" ht="12.75" customHeight="1">
      <c r="A7" s="36" t="s">
        <v>131</v>
      </c>
      <c r="B7" s="37">
        <f>E7+H7+K7</f>
        <v>1535884.9499999997</v>
      </c>
      <c r="C7" s="37">
        <f>F7+I7+L7</f>
        <v>1464479.19</v>
      </c>
      <c r="D7" s="37">
        <f>B7/C7%</f>
        <v>104.87584668239633</v>
      </c>
      <c r="E7" s="37">
        <f>SUM(E8:E27)</f>
        <v>443664.4399999999</v>
      </c>
      <c r="F7" s="37">
        <f>SUM(F8:F27)</f>
        <v>394211.42000000004</v>
      </c>
      <c r="G7" s="37">
        <f>E7/F7%</f>
        <v>112.54479639377261</v>
      </c>
      <c r="H7" s="37">
        <f>SUM(H8:H27)</f>
        <v>303186.81</v>
      </c>
      <c r="I7" s="37">
        <f>SUM(I8:I27)</f>
        <v>291514.57000000007</v>
      </c>
      <c r="J7" s="37">
        <f>H7/I7%</f>
        <v>104.0039988395777</v>
      </c>
      <c r="K7" s="37">
        <f>SUM(K8:K27)</f>
        <v>789033.6999999997</v>
      </c>
      <c r="L7" s="37">
        <f>SUM(L8:L27)</f>
        <v>778753.1999999998</v>
      </c>
      <c r="M7" s="37">
        <f>K7/L7%</f>
        <v>101.32012298633249</v>
      </c>
      <c r="N7" s="265"/>
      <c r="O7" s="241"/>
      <c r="P7" s="241"/>
      <c r="Q7" s="242"/>
      <c r="R7" s="241"/>
      <c r="S7" s="241"/>
      <c r="T7" s="242"/>
      <c r="U7" s="241"/>
      <c r="V7" s="241"/>
      <c r="W7" s="242"/>
      <c r="X7" s="241"/>
      <c r="Y7" s="241"/>
      <c r="Z7" s="242"/>
    </row>
    <row r="8" spans="1:26" s="156" customFormat="1" ht="12.75" customHeight="1">
      <c r="A8" s="152" t="s">
        <v>104</v>
      </c>
      <c r="B8" s="37">
        <f aca="true" t="shared" si="0" ref="B8:C24">E8+H8+K8</f>
        <v>117666.70999999999</v>
      </c>
      <c r="C8" s="37">
        <f t="shared" si="0"/>
        <v>114338.81</v>
      </c>
      <c r="D8" s="37">
        <f aca="true" t="shared" si="1" ref="D8:D27">B8/C8%</f>
        <v>102.91056029007125</v>
      </c>
      <c r="E8" s="39">
        <v>17311.61</v>
      </c>
      <c r="F8" s="39">
        <v>17262.09</v>
      </c>
      <c r="G8" s="37">
        <f aca="true" t="shared" si="2" ref="G8:G27">E8/F8%</f>
        <v>100.28687140433169</v>
      </c>
      <c r="H8" s="39">
        <v>59383.6</v>
      </c>
      <c r="I8" s="39">
        <v>56928.82</v>
      </c>
      <c r="J8" s="37">
        <f aca="true" t="shared" si="3" ref="J8:J27">H8/I8%</f>
        <v>104.31201630386859</v>
      </c>
      <c r="K8" s="39">
        <v>40971.5</v>
      </c>
      <c r="L8" s="39">
        <v>40147.9</v>
      </c>
      <c r="M8" s="37">
        <f aca="true" t="shared" si="4" ref="M8:M27">K8/L8%</f>
        <v>102.05141489343153</v>
      </c>
      <c r="N8" s="265"/>
      <c r="O8" s="241"/>
      <c r="P8" s="241"/>
      <c r="Q8" s="242"/>
      <c r="R8" s="241"/>
      <c r="S8" s="241"/>
      <c r="T8" s="242"/>
      <c r="U8" s="241"/>
      <c r="V8" s="241"/>
      <c r="W8" s="242"/>
      <c r="X8" s="241"/>
      <c r="Y8" s="241"/>
      <c r="Z8" s="242"/>
    </row>
    <row r="9" spans="1:26" s="156" customFormat="1" ht="12.75" customHeight="1">
      <c r="A9" s="38" t="s">
        <v>132</v>
      </c>
      <c r="B9" s="37">
        <f t="shared" si="0"/>
        <v>153035.87</v>
      </c>
      <c r="C9" s="37">
        <f t="shared" si="0"/>
        <v>140419.96</v>
      </c>
      <c r="D9" s="37">
        <f t="shared" si="1"/>
        <v>108.98441361185404</v>
      </c>
      <c r="E9" s="39">
        <v>104462.57</v>
      </c>
      <c r="F9" s="39">
        <v>91462.06</v>
      </c>
      <c r="G9" s="37">
        <f t="shared" si="2"/>
        <v>114.21410145365194</v>
      </c>
      <c r="H9" s="39">
        <v>5636.1</v>
      </c>
      <c r="I9" s="39">
        <v>5701.3</v>
      </c>
      <c r="J9" s="37">
        <f t="shared" si="3"/>
        <v>98.8564011716626</v>
      </c>
      <c r="K9" s="39">
        <v>42937.2</v>
      </c>
      <c r="L9" s="39">
        <v>43256.6</v>
      </c>
      <c r="M9" s="37">
        <f t="shared" si="4"/>
        <v>99.26161556849128</v>
      </c>
      <c r="N9" s="265"/>
      <c r="O9" s="241"/>
      <c r="P9" s="241"/>
      <c r="Q9" s="242"/>
      <c r="R9" s="241"/>
      <c r="S9" s="241"/>
      <c r="T9" s="242"/>
      <c r="U9" s="241"/>
      <c r="V9" s="241"/>
      <c r="W9" s="242"/>
      <c r="X9" s="241"/>
      <c r="Y9" s="241"/>
      <c r="Z9" s="242"/>
    </row>
    <row r="10" spans="1:26" s="156" customFormat="1" ht="12.75" customHeight="1">
      <c r="A10" s="38" t="s">
        <v>133</v>
      </c>
      <c r="B10" s="37">
        <f t="shared" si="0"/>
        <v>103652.29999999999</v>
      </c>
      <c r="C10" s="37">
        <f t="shared" si="0"/>
        <v>100590.84</v>
      </c>
      <c r="D10" s="37">
        <f t="shared" si="1"/>
        <v>103.0434779150865</v>
      </c>
      <c r="E10" s="39">
        <v>17215</v>
      </c>
      <c r="F10" s="39">
        <v>16832.84</v>
      </c>
      <c r="G10" s="37">
        <f t="shared" si="2"/>
        <v>102.27032396196958</v>
      </c>
      <c r="H10" s="39">
        <v>19007.9</v>
      </c>
      <c r="I10" s="39">
        <v>17288.8</v>
      </c>
      <c r="J10" s="37">
        <f t="shared" si="3"/>
        <v>109.94343158576652</v>
      </c>
      <c r="K10" s="39">
        <v>67429.4</v>
      </c>
      <c r="L10" s="39">
        <v>66469.2</v>
      </c>
      <c r="M10" s="37">
        <f t="shared" si="4"/>
        <v>101.44457884253157</v>
      </c>
      <c r="N10" s="265"/>
      <c r="O10" s="241"/>
      <c r="P10" s="241"/>
      <c r="Q10" s="242"/>
      <c r="R10" s="241"/>
      <c r="S10" s="241"/>
      <c r="T10" s="242"/>
      <c r="U10" s="241"/>
      <c r="V10" s="241"/>
      <c r="W10" s="242"/>
      <c r="X10" s="241"/>
      <c r="Y10" s="241"/>
      <c r="Z10" s="242"/>
    </row>
    <row r="11" spans="1:26" s="156" customFormat="1" ht="12.75" customHeight="1">
      <c r="A11" s="38" t="s">
        <v>134</v>
      </c>
      <c r="B11" s="37">
        <f t="shared" si="0"/>
        <v>194435.62</v>
      </c>
      <c r="C11" s="37">
        <f t="shared" si="0"/>
        <v>197711.87</v>
      </c>
      <c r="D11" s="37">
        <f t="shared" si="1"/>
        <v>98.34291689214209</v>
      </c>
      <c r="E11" s="39">
        <v>84287.12</v>
      </c>
      <c r="F11" s="39">
        <v>92430.57</v>
      </c>
      <c r="G11" s="37">
        <f t="shared" si="2"/>
        <v>91.18965727464408</v>
      </c>
      <c r="H11" s="39">
        <v>37317.8</v>
      </c>
      <c r="I11" s="39">
        <v>35499.7</v>
      </c>
      <c r="J11" s="37">
        <f t="shared" si="3"/>
        <v>105.12145173057803</v>
      </c>
      <c r="K11" s="39">
        <v>72830.7</v>
      </c>
      <c r="L11" s="39">
        <v>69781.6</v>
      </c>
      <c r="M11" s="37">
        <f t="shared" si="4"/>
        <v>104.36948995150583</v>
      </c>
      <c r="N11" s="265"/>
      <c r="O11" s="241"/>
      <c r="P11" s="241"/>
      <c r="Q11" s="242"/>
      <c r="R11" s="241"/>
      <c r="S11" s="241"/>
      <c r="T11" s="242"/>
      <c r="U11" s="241"/>
      <c r="V11" s="241"/>
      <c r="W11" s="242"/>
      <c r="X11" s="241"/>
      <c r="Y11" s="241"/>
      <c r="Z11" s="242"/>
    </row>
    <row r="12" spans="1:26" s="156" customFormat="1" ht="12.75" customHeight="1">
      <c r="A12" s="38" t="s">
        <v>135</v>
      </c>
      <c r="B12" s="37">
        <f>E12+H12+K12</f>
        <v>38609.64</v>
      </c>
      <c r="C12" s="37">
        <f t="shared" si="0"/>
        <v>37462.06</v>
      </c>
      <c r="D12" s="37">
        <f t="shared" si="1"/>
        <v>103.06331258878984</v>
      </c>
      <c r="E12" s="39">
        <v>397.45</v>
      </c>
      <c r="F12" s="39">
        <v>320.16</v>
      </c>
      <c r="G12" s="37">
        <f t="shared" si="2"/>
        <v>124.1410544727636</v>
      </c>
      <c r="H12" s="39">
        <v>10443.19</v>
      </c>
      <c r="I12" s="39">
        <v>10048.2</v>
      </c>
      <c r="J12" s="37">
        <f t="shared" si="3"/>
        <v>103.93095280746799</v>
      </c>
      <c r="K12" s="39">
        <v>27769</v>
      </c>
      <c r="L12" s="39">
        <v>27093.7</v>
      </c>
      <c r="M12" s="37">
        <f t="shared" si="4"/>
        <v>102.49246134710283</v>
      </c>
      <c r="N12" s="265"/>
      <c r="O12" s="241"/>
      <c r="P12" s="241"/>
      <c r="Q12" s="242"/>
      <c r="R12" s="241"/>
      <c r="S12" s="241"/>
      <c r="T12" s="242"/>
      <c r="U12" s="241"/>
      <c r="V12" s="241"/>
      <c r="W12" s="242"/>
      <c r="X12" s="241"/>
      <c r="Y12" s="241"/>
      <c r="Z12" s="242"/>
    </row>
    <row r="13" spans="1:26" s="156" customFormat="1" ht="12.75" customHeight="1">
      <c r="A13" s="38" t="s">
        <v>136</v>
      </c>
      <c r="B13" s="37">
        <f t="shared" si="0"/>
        <v>75944.60999999999</v>
      </c>
      <c r="C13" s="37">
        <f t="shared" si="0"/>
        <v>71707.94</v>
      </c>
      <c r="D13" s="37">
        <f t="shared" si="1"/>
        <v>105.90822996728114</v>
      </c>
      <c r="E13" s="39">
        <v>13758.91</v>
      </c>
      <c r="F13" s="39">
        <v>13252.14</v>
      </c>
      <c r="G13" s="37">
        <f t="shared" si="2"/>
        <v>103.8240616232548</v>
      </c>
      <c r="H13" s="39">
        <v>27986.1</v>
      </c>
      <c r="I13" s="39">
        <v>25775</v>
      </c>
      <c r="J13" s="37">
        <f t="shared" si="3"/>
        <v>108.57846750727448</v>
      </c>
      <c r="K13" s="39">
        <v>34199.6</v>
      </c>
      <c r="L13" s="39">
        <v>32680.8</v>
      </c>
      <c r="M13" s="37">
        <f t="shared" si="4"/>
        <v>104.64737705319331</v>
      </c>
      <c r="N13" s="265"/>
      <c r="O13" s="241"/>
      <c r="P13" s="241"/>
      <c r="Q13" s="242"/>
      <c r="R13" s="241"/>
      <c r="S13" s="241"/>
      <c r="T13" s="242"/>
      <c r="U13" s="241"/>
      <c r="V13" s="241"/>
      <c r="W13" s="242"/>
      <c r="X13" s="241"/>
      <c r="Y13" s="241"/>
      <c r="Z13" s="242"/>
    </row>
    <row r="14" spans="1:26" s="156" customFormat="1" ht="12.75" customHeight="1">
      <c r="A14" s="38" t="s">
        <v>137</v>
      </c>
      <c r="B14" s="37">
        <f t="shared" si="0"/>
        <v>96056.94</v>
      </c>
      <c r="C14" s="37">
        <f t="shared" si="0"/>
        <v>92653.76999999999</v>
      </c>
      <c r="D14" s="37">
        <f t="shared" si="1"/>
        <v>103.67299679225142</v>
      </c>
      <c r="E14" s="39">
        <v>15978.64</v>
      </c>
      <c r="F14" s="39">
        <v>14845.07</v>
      </c>
      <c r="G14" s="37">
        <f t="shared" si="2"/>
        <v>107.63600306364336</v>
      </c>
      <c r="H14" s="39">
        <v>23575.7</v>
      </c>
      <c r="I14" s="39">
        <v>22554.8</v>
      </c>
      <c r="J14" s="37">
        <f t="shared" si="3"/>
        <v>104.52630925567951</v>
      </c>
      <c r="K14" s="39">
        <v>56502.6</v>
      </c>
      <c r="L14" s="39">
        <v>55253.9</v>
      </c>
      <c r="M14" s="37">
        <f t="shared" si="4"/>
        <v>102.25993097319827</v>
      </c>
      <c r="N14" s="265"/>
      <c r="O14" s="241"/>
      <c r="P14" s="241"/>
      <c r="Q14" s="242"/>
      <c r="R14" s="241"/>
      <c r="S14" s="241"/>
      <c r="T14" s="242"/>
      <c r="U14" s="241"/>
      <c r="V14" s="241"/>
      <c r="W14" s="242"/>
      <c r="X14" s="241"/>
      <c r="Y14" s="241"/>
      <c r="Z14" s="242"/>
    </row>
    <row r="15" spans="1:26" s="156" customFormat="1" ht="12.75" customHeight="1">
      <c r="A15" s="38" t="s">
        <v>105</v>
      </c>
      <c r="B15" s="37">
        <f t="shared" si="0"/>
        <v>76292.18</v>
      </c>
      <c r="C15" s="37">
        <f t="shared" si="0"/>
        <v>74679.54000000001</v>
      </c>
      <c r="D15" s="37">
        <f t="shared" si="1"/>
        <v>102.15941340827753</v>
      </c>
      <c r="E15" s="39">
        <v>3566.78</v>
      </c>
      <c r="F15" s="39">
        <v>3202.9</v>
      </c>
      <c r="G15" s="37">
        <f t="shared" si="2"/>
        <v>111.36095413531487</v>
      </c>
      <c r="H15" s="39">
        <v>24584.4</v>
      </c>
      <c r="I15" s="39">
        <v>24017.84</v>
      </c>
      <c r="J15" s="37">
        <f t="shared" si="3"/>
        <v>102.35891320784883</v>
      </c>
      <c r="K15" s="39">
        <v>48141</v>
      </c>
      <c r="L15" s="39">
        <v>47458.8</v>
      </c>
      <c r="M15" s="37">
        <f t="shared" si="4"/>
        <v>101.43745733141166</v>
      </c>
      <c r="N15" s="265"/>
      <c r="O15" s="241"/>
      <c r="P15" s="241"/>
      <c r="Q15" s="242"/>
      <c r="R15" s="241"/>
      <c r="S15" s="241"/>
      <c r="T15" s="242"/>
      <c r="U15" s="241"/>
      <c r="V15" s="241"/>
      <c r="W15" s="242"/>
      <c r="X15" s="241"/>
      <c r="Y15" s="241"/>
      <c r="Z15" s="242"/>
    </row>
    <row r="16" spans="1:26" s="156" customFormat="1" ht="12.75" customHeight="1">
      <c r="A16" s="38" t="s">
        <v>138</v>
      </c>
      <c r="B16" s="37">
        <f t="shared" si="0"/>
        <v>81792.82</v>
      </c>
      <c r="C16" s="37">
        <f t="shared" si="0"/>
        <v>81767.5</v>
      </c>
      <c r="D16" s="37">
        <f t="shared" si="1"/>
        <v>100.03096584828937</v>
      </c>
      <c r="E16" s="39">
        <v>15639.52</v>
      </c>
      <c r="F16" s="39">
        <v>16951.3</v>
      </c>
      <c r="G16" s="37">
        <f t="shared" si="2"/>
        <v>92.26147847067776</v>
      </c>
      <c r="H16" s="39">
        <v>23784.3</v>
      </c>
      <c r="I16" s="39">
        <v>22594.7</v>
      </c>
      <c r="J16" s="37">
        <f t="shared" si="3"/>
        <v>105.26495151517834</v>
      </c>
      <c r="K16" s="39">
        <v>42369</v>
      </c>
      <c r="L16" s="39">
        <v>42221.5</v>
      </c>
      <c r="M16" s="37">
        <f t="shared" si="4"/>
        <v>100.34934808095402</v>
      </c>
      <c r="N16" s="265"/>
      <c r="O16" s="241"/>
      <c r="P16" s="241"/>
      <c r="Q16" s="242"/>
      <c r="R16" s="241"/>
      <c r="S16" s="241"/>
      <c r="T16" s="242"/>
      <c r="U16" s="241"/>
      <c r="V16" s="241"/>
      <c r="W16" s="242"/>
      <c r="X16" s="241"/>
      <c r="Y16" s="241"/>
      <c r="Z16" s="242"/>
    </row>
    <row r="17" spans="1:26" s="156" customFormat="1" ht="12.75" customHeight="1">
      <c r="A17" s="38" t="s">
        <v>139</v>
      </c>
      <c r="B17" s="37">
        <f t="shared" si="0"/>
        <v>71166.91</v>
      </c>
      <c r="C17" s="37">
        <f t="shared" si="0"/>
        <v>69797.92</v>
      </c>
      <c r="D17" s="37">
        <f t="shared" si="1"/>
        <v>101.96136217239712</v>
      </c>
      <c r="E17" s="39">
        <v>23563.91</v>
      </c>
      <c r="F17" s="39">
        <v>23260.72</v>
      </c>
      <c r="G17" s="37">
        <f t="shared" si="2"/>
        <v>101.30344202587023</v>
      </c>
      <c r="H17" s="39">
        <v>3002.7</v>
      </c>
      <c r="I17" s="39">
        <v>3003</v>
      </c>
      <c r="J17" s="37">
        <f t="shared" si="3"/>
        <v>99.99000999000998</v>
      </c>
      <c r="K17" s="39">
        <v>44600.3</v>
      </c>
      <c r="L17" s="39">
        <v>43534.2</v>
      </c>
      <c r="M17" s="37">
        <f t="shared" si="4"/>
        <v>102.44887927192875</v>
      </c>
      <c r="N17" s="265"/>
      <c r="O17" s="241"/>
      <c r="P17" s="241"/>
      <c r="Q17" s="242"/>
      <c r="R17" s="241"/>
      <c r="S17" s="241"/>
      <c r="T17" s="242"/>
      <c r="U17" s="241"/>
      <c r="V17" s="241"/>
      <c r="W17" s="242"/>
      <c r="X17" s="241"/>
      <c r="Y17" s="241"/>
      <c r="Z17" s="242"/>
    </row>
    <row r="18" spans="1:26" s="156" customFormat="1" ht="12.75" customHeight="1">
      <c r="A18" s="38" t="s">
        <v>140</v>
      </c>
      <c r="B18" s="37">
        <f t="shared" si="0"/>
        <v>28091.05</v>
      </c>
      <c r="C18" s="37">
        <f t="shared" si="0"/>
        <v>27448.24</v>
      </c>
      <c r="D18" s="37">
        <f t="shared" si="1"/>
        <v>102.34189878841046</v>
      </c>
      <c r="E18" s="39">
        <v>1015.95</v>
      </c>
      <c r="F18" s="39">
        <v>977.14</v>
      </c>
      <c r="G18" s="37">
        <f t="shared" si="2"/>
        <v>103.97179523916738</v>
      </c>
      <c r="H18" s="39">
        <v>4142.5</v>
      </c>
      <c r="I18" s="39">
        <v>4009.9</v>
      </c>
      <c r="J18" s="37">
        <f t="shared" si="3"/>
        <v>103.30681563131249</v>
      </c>
      <c r="K18" s="39">
        <v>22932.6</v>
      </c>
      <c r="L18" s="39">
        <v>22461.2</v>
      </c>
      <c r="M18" s="37">
        <f t="shared" si="4"/>
        <v>102.09873025483945</v>
      </c>
      <c r="N18" s="265"/>
      <c r="O18" s="241"/>
      <c r="P18" s="241"/>
      <c r="Q18" s="242"/>
      <c r="R18" s="241"/>
      <c r="S18" s="241"/>
      <c r="T18" s="242"/>
      <c r="U18" s="241"/>
      <c r="V18" s="241"/>
      <c r="W18" s="242"/>
      <c r="X18" s="241"/>
      <c r="Y18" s="241"/>
      <c r="Z18" s="242"/>
    </row>
    <row r="19" spans="1:26" s="156" customFormat="1" ht="12.75" customHeight="1">
      <c r="A19" s="38" t="s">
        <v>141</v>
      </c>
      <c r="B19" s="37">
        <f t="shared" si="0"/>
        <v>14101.6</v>
      </c>
      <c r="C19" s="37">
        <f t="shared" si="0"/>
        <v>12074.85</v>
      </c>
      <c r="D19" s="37">
        <f t="shared" si="1"/>
        <v>116.78488759694737</v>
      </c>
      <c r="E19" s="39">
        <v>7236</v>
      </c>
      <c r="F19" s="39">
        <v>4948.05</v>
      </c>
      <c r="G19" s="37">
        <f t="shared" si="2"/>
        <v>146.239427653318</v>
      </c>
      <c r="H19" s="39">
        <v>1916.1</v>
      </c>
      <c r="I19" s="39">
        <v>1912.7</v>
      </c>
      <c r="J19" s="37">
        <f t="shared" si="3"/>
        <v>100.17775918858159</v>
      </c>
      <c r="K19" s="39">
        <v>4949.5</v>
      </c>
      <c r="L19" s="39">
        <v>5214.1</v>
      </c>
      <c r="M19" s="37">
        <f t="shared" si="4"/>
        <v>94.92529870926909</v>
      </c>
      <c r="N19" s="265"/>
      <c r="O19" s="241"/>
      <c r="P19" s="241"/>
      <c r="Q19" s="242"/>
      <c r="R19" s="241"/>
      <c r="S19" s="241"/>
      <c r="T19" s="242"/>
      <c r="U19" s="241"/>
      <c r="V19" s="241"/>
      <c r="W19" s="242"/>
      <c r="X19" s="241"/>
      <c r="Y19" s="241"/>
      <c r="Z19" s="242"/>
    </row>
    <row r="20" spans="1:26" s="156" customFormat="1" ht="12.75" customHeight="1">
      <c r="A20" s="38" t="s">
        <v>142</v>
      </c>
      <c r="B20" s="37">
        <f t="shared" si="0"/>
        <v>80895.41</v>
      </c>
      <c r="C20" s="37">
        <f t="shared" si="0"/>
        <v>72161.93</v>
      </c>
      <c r="D20" s="37">
        <f t="shared" si="1"/>
        <v>112.10261421777385</v>
      </c>
      <c r="E20" s="39">
        <v>33774.18</v>
      </c>
      <c r="F20" s="285">
        <v>25338.47</v>
      </c>
      <c r="G20" s="37">
        <f t="shared" si="2"/>
        <v>133.29210485084536</v>
      </c>
      <c r="H20" s="39">
        <v>16585.53</v>
      </c>
      <c r="I20" s="39">
        <v>16547.76</v>
      </c>
      <c r="J20" s="37">
        <f t="shared" si="3"/>
        <v>100.2282484154955</v>
      </c>
      <c r="K20" s="39">
        <v>30535.7</v>
      </c>
      <c r="L20" s="39">
        <v>30275.7</v>
      </c>
      <c r="M20" s="37">
        <f t="shared" si="4"/>
        <v>100.85877452874747</v>
      </c>
      <c r="N20" s="265"/>
      <c r="O20" s="241"/>
      <c r="P20" s="241"/>
      <c r="Q20" s="242"/>
      <c r="R20" s="241"/>
      <c r="S20" s="241"/>
      <c r="T20" s="242"/>
      <c r="U20" s="241"/>
      <c r="V20" s="241"/>
      <c r="W20" s="242"/>
      <c r="X20" s="241"/>
      <c r="Y20" s="241"/>
      <c r="Z20" s="242"/>
    </row>
    <row r="21" spans="1:26" s="156" customFormat="1" ht="12.75" customHeight="1">
      <c r="A21" s="38" t="s">
        <v>143</v>
      </c>
      <c r="B21" s="37">
        <f t="shared" si="0"/>
        <v>82349.04999999999</v>
      </c>
      <c r="C21" s="37">
        <f t="shared" si="0"/>
        <v>80187.23</v>
      </c>
      <c r="D21" s="37">
        <f t="shared" si="1"/>
        <v>102.69596542990696</v>
      </c>
      <c r="E21" s="39">
        <v>18585.69</v>
      </c>
      <c r="F21" s="39">
        <v>15333.53</v>
      </c>
      <c r="G21" s="37">
        <f t="shared" si="2"/>
        <v>121.20946709596548</v>
      </c>
      <c r="H21" s="39">
        <v>6899.76</v>
      </c>
      <c r="I21" s="39">
        <v>6770.7</v>
      </c>
      <c r="J21" s="37">
        <f t="shared" si="3"/>
        <v>101.90615445965706</v>
      </c>
      <c r="K21" s="39">
        <v>56863.6</v>
      </c>
      <c r="L21" s="39">
        <v>58083</v>
      </c>
      <c r="M21" s="37">
        <f t="shared" si="4"/>
        <v>97.90059053423548</v>
      </c>
      <c r="N21" s="265"/>
      <c r="O21" s="241"/>
      <c r="P21" s="241"/>
      <c r="Q21" s="242"/>
      <c r="R21" s="241"/>
      <c r="S21" s="241"/>
      <c r="T21" s="242"/>
      <c r="U21" s="241"/>
      <c r="V21" s="241"/>
      <c r="W21" s="242"/>
      <c r="X21" s="241"/>
      <c r="Y21" s="241"/>
      <c r="Z21" s="242"/>
    </row>
    <row r="22" spans="1:26" s="156" customFormat="1" ht="12.75" customHeight="1">
      <c r="A22" s="38" t="s">
        <v>144</v>
      </c>
      <c r="B22" s="37">
        <f t="shared" si="0"/>
        <v>172238.56</v>
      </c>
      <c r="C22" s="37">
        <f t="shared" si="0"/>
        <v>163743.33000000002</v>
      </c>
      <c r="D22" s="37">
        <f t="shared" si="1"/>
        <v>105.18813804507333</v>
      </c>
      <c r="E22" s="39">
        <v>29927.56</v>
      </c>
      <c r="F22" s="39">
        <v>21660.83</v>
      </c>
      <c r="G22" s="37">
        <f t="shared" si="2"/>
        <v>138.16441936897155</v>
      </c>
      <c r="H22" s="39">
        <v>7714.3</v>
      </c>
      <c r="I22" s="39">
        <v>7421</v>
      </c>
      <c r="J22" s="37">
        <f t="shared" si="3"/>
        <v>103.95229753402508</v>
      </c>
      <c r="K22" s="39">
        <v>134596.7</v>
      </c>
      <c r="L22" s="39">
        <v>134661.5</v>
      </c>
      <c r="M22" s="37">
        <f t="shared" si="4"/>
        <v>99.95187934190545</v>
      </c>
      <c r="N22" s="265"/>
      <c r="O22" s="241"/>
      <c r="P22" s="241"/>
      <c r="Q22" s="242"/>
      <c r="R22" s="241"/>
      <c r="S22" s="241"/>
      <c r="T22" s="242"/>
      <c r="U22" s="241"/>
      <c r="V22" s="241"/>
      <c r="W22" s="242"/>
      <c r="X22" s="241"/>
      <c r="Y22" s="241"/>
      <c r="Z22" s="242"/>
    </row>
    <row r="23" spans="1:26" s="156" customFormat="1" ht="12.75" customHeight="1">
      <c r="A23" s="152" t="s">
        <v>106</v>
      </c>
      <c r="B23" s="37">
        <f t="shared" si="0"/>
        <v>23295.4</v>
      </c>
      <c r="C23" s="37">
        <f t="shared" si="0"/>
        <v>23229.63</v>
      </c>
      <c r="D23" s="37">
        <f t="shared" si="1"/>
        <v>100.28312977864908</v>
      </c>
      <c r="E23" s="39">
        <v>129.8</v>
      </c>
      <c r="F23" s="39">
        <v>115.93</v>
      </c>
      <c r="G23" s="37">
        <f t="shared" si="2"/>
        <v>111.96411627706375</v>
      </c>
      <c r="H23" s="39">
        <v>11672.4</v>
      </c>
      <c r="I23" s="39">
        <v>11605.5</v>
      </c>
      <c r="J23" s="37">
        <f t="shared" si="3"/>
        <v>100.57645082073154</v>
      </c>
      <c r="K23" s="39">
        <v>11493.2</v>
      </c>
      <c r="L23" s="39">
        <v>11508.2</v>
      </c>
      <c r="M23" s="37">
        <f t="shared" si="4"/>
        <v>99.86965815679255</v>
      </c>
      <c r="N23" s="265"/>
      <c r="O23" s="241"/>
      <c r="P23" s="241"/>
      <c r="Q23" s="242"/>
      <c r="R23" s="241"/>
      <c r="S23" s="241"/>
      <c r="T23" s="242"/>
      <c r="U23" s="241"/>
      <c r="V23" s="241"/>
      <c r="W23" s="242"/>
      <c r="X23" s="241"/>
      <c r="Y23" s="241"/>
      <c r="Z23" s="242"/>
    </row>
    <row r="24" spans="1:26" s="156" customFormat="1" ht="12.75" customHeight="1">
      <c r="A24" s="38" t="s">
        <v>145</v>
      </c>
      <c r="B24" s="37">
        <f t="shared" si="0"/>
        <v>119786.09</v>
      </c>
      <c r="C24" s="37">
        <f t="shared" si="0"/>
        <v>97390.83</v>
      </c>
      <c r="D24" s="37">
        <f t="shared" si="1"/>
        <v>122.99524503487648</v>
      </c>
      <c r="E24" s="39">
        <v>55338.86</v>
      </c>
      <c r="F24" s="39">
        <v>33978.48</v>
      </c>
      <c r="G24" s="37">
        <f t="shared" si="2"/>
        <v>162.86443654925117</v>
      </c>
      <c r="H24" s="39">
        <v>18492.03</v>
      </c>
      <c r="I24" s="412">
        <v>18787.65</v>
      </c>
      <c r="J24" s="37">
        <f>H24/I24%</f>
        <v>98.4265195487461</v>
      </c>
      <c r="K24" s="39">
        <v>45955.2</v>
      </c>
      <c r="L24" s="39">
        <v>44624.7</v>
      </c>
      <c r="M24" s="37">
        <f t="shared" si="4"/>
        <v>102.98153264895899</v>
      </c>
      <c r="N24" s="265"/>
      <c r="O24" s="241"/>
      <c r="P24" s="241"/>
      <c r="Q24" s="242"/>
      <c r="R24" s="241"/>
      <c r="S24" s="241"/>
      <c r="T24" s="242"/>
      <c r="U24" s="241"/>
      <c r="V24" s="241"/>
      <c r="W24" s="242"/>
      <c r="X24" s="241"/>
      <c r="Y24" s="241"/>
      <c r="Z24" s="242"/>
    </row>
    <row r="25" spans="1:26" s="156" customFormat="1" ht="12.75" customHeight="1">
      <c r="A25" s="38" t="s">
        <v>146</v>
      </c>
      <c r="B25" s="37">
        <f>E25+K25</f>
        <v>73.73</v>
      </c>
      <c r="C25" s="37">
        <f>F25+L25</f>
        <v>74.48</v>
      </c>
      <c r="D25" s="37">
        <f t="shared" si="1"/>
        <v>98.99301825993555</v>
      </c>
      <c r="E25" s="39">
        <v>6.73</v>
      </c>
      <c r="F25" s="39">
        <v>4.78</v>
      </c>
      <c r="G25" s="37">
        <f t="shared" si="2"/>
        <v>140.79497907949792</v>
      </c>
      <c r="H25" s="39" t="s">
        <v>86</v>
      </c>
      <c r="I25" s="39" t="s">
        <v>86</v>
      </c>
      <c r="J25" s="37" t="s">
        <v>86</v>
      </c>
      <c r="K25" s="39">
        <v>67</v>
      </c>
      <c r="L25" s="39">
        <v>69.7</v>
      </c>
      <c r="M25" s="37">
        <f t="shared" si="4"/>
        <v>96.12625538020085</v>
      </c>
      <c r="N25" s="265"/>
      <c r="O25" s="241"/>
      <c r="P25" s="241"/>
      <c r="Q25" s="242"/>
      <c r="R25" s="241"/>
      <c r="S25" s="241"/>
      <c r="T25" s="242"/>
      <c r="U25" s="243"/>
      <c r="V25" s="241"/>
      <c r="W25" s="243"/>
      <c r="X25" s="241"/>
      <c r="Y25" s="241"/>
      <c r="Z25" s="242"/>
    </row>
    <row r="26" spans="1:26" s="156" customFormat="1" ht="12.75" customHeight="1">
      <c r="A26" s="38" t="s">
        <v>147</v>
      </c>
      <c r="B26" s="37">
        <f>H26+K26</f>
        <v>16</v>
      </c>
      <c r="C26" s="37">
        <f>F26+L26</f>
        <v>69.25</v>
      </c>
      <c r="D26" s="37">
        <f t="shared" si="1"/>
        <v>23.104693140794225</v>
      </c>
      <c r="E26" s="39" t="s">
        <v>86</v>
      </c>
      <c r="F26" s="39">
        <v>5.05</v>
      </c>
      <c r="G26" s="40" t="s">
        <v>86</v>
      </c>
      <c r="H26" s="39">
        <v>0.3</v>
      </c>
      <c r="I26" s="39" t="s">
        <v>86</v>
      </c>
      <c r="J26" s="40" t="s">
        <v>86</v>
      </c>
      <c r="K26" s="39">
        <v>15.7</v>
      </c>
      <c r="L26" s="39">
        <v>64.2</v>
      </c>
      <c r="M26" s="37">
        <f t="shared" si="4"/>
        <v>24.454828660436135</v>
      </c>
      <c r="N26" s="265"/>
      <c r="O26" s="241"/>
      <c r="P26" s="241"/>
      <c r="Q26" s="242"/>
      <c r="R26" s="241"/>
      <c r="S26" s="241"/>
      <c r="T26" s="242"/>
      <c r="U26" s="243"/>
      <c r="V26" s="243"/>
      <c r="W26" s="243"/>
      <c r="X26" s="241"/>
      <c r="Y26" s="241"/>
      <c r="Z26" s="242"/>
    </row>
    <row r="27" spans="1:26" s="156" customFormat="1" ht="12.75" customHeight="1">
      <c r="A27" s="41" t="s">
        <v>148</v>
      </c>
      <c r="B27" s="42">
        <f>E27+H27+K27</f>
        <v>6384.46</v>
      </c>
      <c r="C27" s="42">
        <f>F27+I27+L27</f>
        <v>6969.21</v>
      </c>
      <c r="D27" s="42">
        <f t="shared" si="1"/>
        <v>91.60952245663425</v>
      </c>
      <c r="E27" s="43">
        <v>1468.16</v>
      </c>
      <c r="F27" s="43">
        <v>2029.31</v>
      </c>
      <c r="G27" s="42">
        <f t="shared" si="2"/>
        <v>72.34774381439998</v>
      </c>
      <c r="H27" s="43">
        <v>1042.1</v>
      </c>
      <c r="I27" s="43">
        <v>1047.2</v>
      </c>
      <c r="J27" s="42">
        <f t="shared" si="3"/>
        <v>99.512987012987</v>
      </c>
      <c r="K27" s="43">
        <v>3874.2</v>
      </c>
      <c r="L27" s="43">
        <v>3892.7</v>
      </c>
      <c r="M27" s="42">
        <f t="shared" si="4"/>
        <v>99.52475145785701</v>
      </c>
      <c r="N27" s="265"/>
      <c r="O27" s="241"/>
      <c r="P27" s="241"/>
      <c r="Q27" s="242"/>
      <c r="R27" s="241"/>
      <c r="S27" s="241"/>
      <c r="T27" s="242"/>
      <c r="U27" s="241"/>
      <c r="V27" s="241"/>
      <c r="W27" s="242"/>
      <c r="X27" s="241"/>
      <c r="Y27" s="241"/>
      <c r="Z27" s="242"/>
    </row>
    <row r="28" s="156" customFormat="1" ht="12.75">
      <c r="O28" s="244"/>
    </row>
    <row r="29" spans="2:6" ht="12.75">
      <c r="B29" s="310"/>
      <c r="F29" s="310"/>
    </row>
  </sheetData>
  <sheetProtection/>
  <mergeCells count="8">
    <mergeCell ref="A1:M1"/>
    <mergeCell ref="A2:M2"/>
    <mergeCell ref="A4:A6"/>
    <mergeCell ref="B4:D5"/>
    <mergeCell ref="E4:M4"/>
    <mergeCell ref="E5:G5"/>
    <mergeCell ref="H5:J5"/>
    <mergeCell ref="K5:M5"/>
  </mergeCells>
  <printOptions/>
  <pageMargins left="0.5905511811023623" right="0.5905511811023623" top="0.5905511811023623" bottom="0.3937007874015748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6</oddFooter>
  </headerFooter>
  <ignoredErrors>
    <ignoredError sqref="G7:J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22.25390625" style="44" customWidth="1"/>
    <col min="2" max="2" width="15.375" style="44" customWidth="1"/>
    <col min="3" max="9" width="13.875" style="44" customWidth="1"/>
    <col min="10" max="16384" width="9.125" style="44" customWidth="1"/>
  </cols>
  <sheetData>
    <row r="1" spans="1:9" ht="22.5" customHeight="1">
      <c r="A1" s="441" t="s">
        <v>116</v>
      </c>
      <c r="B1" s="441"/>
      <c r="C1" s="441"/>
      <c r="D1" s="441"/>
      <c r="E1" s="441"/>
      <c r="F1" s="441"/>
      <c r="G1" s="441"/>
      <c r="H1" s="441"/>
      <c r="I1" s="441"/>
    </row>
    <row r="2" spans="1:9" ht="15">
      <c r="A2" s="45"/>
      <c r="B2" s="46"/>
      <c r="C2" s="46"/>
      <c r="D2" s="46"/>
      <c r="E2" s="46"/>
      <c r="F2" s="46"/>
      <c r="G2" s="46"/>
      <c r="H2" s="46"/>
      <c r="I2" s="46"/>
    </row>
    <row r="3" spans="1:9" s="50" customFormat="1" ht="11.25">
      <c r="A3" s="47"/>
      <c r="B3" s="48"/>
      <c r="C3" s="48"/>
      <c r="D3" s="48"/>
      <c r="E3" s="48"/>
      <c r="F3" s="48"/>
      <c r="G3" s="48"/>
      <c r="H3" s="48"/>
      <c r="I3" s="49" t="s">
        <v>87</v>
      </c>
    </row>
    <row r="4" spans="1:9" ht="12.75" customHeight="1">
      <c r="A4" s="442"/>
      <c r="B4" s="443" t="s">
        <v>124</v>
      </c>
      <c r="C4" s="444" t="s">
        <v>112</v>
      </c>
      <c r="D4" s="445"/>
      <c r="E4" s="445"/>
      <c r="F4" s="445"/>
      <c r="G4" s="445"/>
      <c r="H4" s="445"/>
      <c r="I4" s="445"/>
    </row>
    <row r="5" spans="1:9" ht="26.25" customHeight="1">
      <c r="A5" s="442"/>
      <c r="B5" s="443"/>
      <c r="C5" s="246" t="s">
        <v>117</v>
      </c>
      <c r="D5" s="246" t="s">
        <v>118</v>
      </c>
      <c r="E5" s="246" t="s">
        <v>119</v>
      </c>
      <c r="F5" s="246" t="s">
        <v>120</v>
      </c>
      <c r="G5" s="246" t="s">
        <v>121</v>
      </c>
      <c r="H5" s="248" t="s">
        <v>122</v>
      </c>
      <c r="I5" s="248" t="s">
        <v>123</v>
      </c>
    </row>
    <row r="6" spans="1:10" s="51" customFormat="1" ht="12.75" customHeight="1">
      <c r="A6" s="36" t="s">
        <v>131</v>
      </c>
      <c r="B6" s="423">
        <f>SUM(C6:I6)</f>
        <v>1535884.95</v>
      </c>
      <c r="C6" s="423">
        <f>SUM(C7:C26)</f>
        <v>703467.1</v>
      </c>
      <c r="D6" s="423">
        <f aca="true" t="shared" si="0" ref="D6:I6">SUM(D7:D26)</f>
        <v>208849.12000000002</v>
      </c>
      <c r="E6" s="423">
        <f t="shared" si="0"/>
        <v>25902.77</v>
      </c>
      <c r="F6" s="423">
        <f t="shared" si="0"/>
        <v>74997.44999999998</v>
      </c>
      <c r="G6" s="423">
        <f t="shared" si="0"/>
        <v>210972.63</v>
      </c>
      <c r="H6" s="423">
        <f t="shared" si="0"/>
        <v>8898.039999999999</v>
      </c>
      <c r="I6" s="423">
        <f t="shared" si="0"/>
        <v>302797.84</v>
      </c>
      <c r="J6" s="160"/>
    </row>
    <row r="7" spans="1:10" s="51" customFormat="1" ht="12.75" customHeight="1">
      <c r="A7" s="152" t="s">
        <v>104</v>
      </c>
      <c r="B7" s="37">
        <f aca="true" t="shared" si="1" ref="B7:B26">SUM(C7:I7)</f>
        <v>117666.74</v>
      </c>
      <c r="C7" s="424">
        <v>55552.65</v>
      </c>
      <c r="D7" s="424">
        <v>16739.76</v>
      </c>
      <c r="E7" s="424">
        <v>1790.37</v>
      </c>
      <c r="F7" s="424">
        <v>737.7</v>
      </c>
      <c r="G7" s="424">
        <v>26020.46</v>
      </c>
      <c r="H7" s="424">
        <v>2.1</v>
      </c>
      <c r="I7" s="424">
        <v>16823.7</v>
      </c>
      <c r="J7" s="160"/>
    </row>
    <row r="8" spans="1:10" ht="12.75" customHeight="1">
      <c r="A8" s="38" t="s">
        <v>132</v>
      </c>
      <c r="B8" s="37">
        <f t="shared" si="1"/>
        <v>153035.88</v>
      </c>
      <c r="C8" s="280">
        <v>34874.56</v>
      </c>
      <c r="D8" s="280">
        <v>5880.68</v>
      </c>
      <c r="E8" s="280">
        <v>319.75</v>
      </c>
      <c r="F8" s="280">
        <v>6964.54</v>
      </c>
      <c r="G8" s="280">
        <v>11073.25</v>
      </c>
      <c r="H8" s="280">
        <v>0.4</v>
      </c>
      <c r="I8" s="280">
        <v>93922.7</v>
      </c>
      <c r="J8" s="160"/>
    </row>
    <row r="9" spans="1:10" ht="12.75" customHeight="1">
      <c r="A9" s="38" t="s">
        <v>133</v>
      </c>
      <c r="B9" s="37">
        <f t="shared" si="1"/>
        <v>103652.29999999999</v>
      </c>
      <c r="C9" s="280">
        <v>69121.62</v>
      </c>
      <c r="D9" s="280">
        <v>15393.3</v>
      </c>
      <c r="E9" s="280">
        <v>2005.89</v>
      </c>
      <c r="F9" s="280">
        <v>1023</v>
      </c>
      <c r="G9" s="280">
        <v>14526.47</v>
      </c>
      <c r="H9" s="280">
        <v>1080.12</v>
      </c>
      <c r="I9" s="280">
        <v>501.9</v>
      </c>
      <c r="J9" s="160"/>
    </row>
    <row r="10" spans="1:10" ht="12.75" customHeight="1">
      <c r="A10" s="38" t="s">
        <v>134</v>
      </c>
      <c r="B10" s="37">
        <f t="shared" si="1"/>
        <v>194435.62</v>
      </c>
      <c r="C10" s="280">
        <v>73886.9</v>
      </c>
      <c r="D10" s="280">
        <v>21447.58</v>
      </c>
      <c r="E10" s="280">
        <v>584.1</v>
      </c>
      <c r="F10" s="280">
        <v>3225.39</v>
      </c>
      <c r="G10" s="280">
        <v>15271.46</v>
      </c>
      <c r="H10" s="280">
        <v>173.3</v>
      </c>
      <c r="I10" s="280">
        <v>79846.89</v>
      </c>
      <c r="J10" s="160"/>
    </row>
    <row r="11" spans="1:10" ht="12.75" customHeight="1">
      <c r="A11" s="38" t="s">
        <v>135</v>
      </c>
      <c r="B11" s="37">
        <f t="shared" si="1"/>
        <v>38609.60999999999</v>
      </c>
      <c r="C11" s="280">
        <v>18512.7</v>
      </c>
      <c r="D11" s="280">
        <v>8273.55</v>
      </c>
      <c r="E11" s="280">
        <v>1999.1</v>
      </c>
      <c r="F11" s="280">
        <v>5.35</v>
      </c>
      <c r="G11" s="280">
        <v>6735.95</v>
      </c>
      <c r="H11" s="280">
        <v>2988.71</v>
      </c>
      <c r="I11" s="280">
        <v>94.25</v>
      </c>
      <c r="J11" s="160"/>
    </row>
    <row r="12" spans="1:10" ht="12.75" customHeight="1">
      <c r="A12" s="38" t="s">
        <v>136</v>
      </c>
      <c r="B12" s="37">
        <f t="shared" si="1"/>
        <v>75944.61</v>
      </c>
      <c r="C12" s="280">
        <v>42432.52</v>
      </c>
      <c r="D12" s="280">
        <v>11507.2</v>
      </c>
      <c r="E12" s="280">
        <v>2230.57</v>
      </c>
      <c r="F12" s="280">
        <v>1647.6</v>
      </c>
      <c r="G12" s="280">
        <v>9527.89</v>
      </c>
      <c r="H12" s="280">
        <v>119.1</v>
      </c>
      <c r="I12" s="280">
        <v>8479.73</v>
      </c>
      <c r="J12" s="160"/>
    </row>
    <row r="13" spans="1:10" ht="12.75" customHeight="1">
      <c r="A13" s="38" t="s">
        <v>137</v>
      </c>
      <c r="B13" s="37">
        <f t="shared" si="1"/>
        <v>96056.90999999999</v>
      </c>
      <c r="C13" s="280">
        <v>40234.1</v>
      </c>
      <c r="D13" s="280">
        <v>25608.16</v>
      </c>
      <c r="E13" s="280">
        <v>3169.9</v>
      </c>
      <c r="F13" s="280">
        <v>675.6</v>
      </c>
      <c r="G13" s="280">
        <v>13382.54</v>
      </c>
      <c r="H13" s="280">
        <v>279.5</v>
      </c>
      <c r="I13" s="280">
        <v>12707.11</v>
      </c>
      <c r="J13" s="160"/>
    </row>
    <row r="14" spans="1:10" ht="12.75" customHeight="1">
      <c r="A14" s="38" t="s">
        <v>105</v>
      </c>
      <c r="B14" s="37">
        <f t="shared" si="1"/>
        <v>76292.19</v>
      </c>
      <c r="C14" s="280">
        <v>47355.37</v>
      </c>
      <c r="D14" s="280">
        <v>14561</v>
      </c>
      <c r="E14" s="280">
        <v>1682.21</v>
      </c>
      <c r="F14" s="280">
        <v>1111.04</v>
      </c>
      <c r="G14" s="280">
        <v>10755.02</v>
      </c>
      <c r="H14" s="280">
        <v>11.7</v>
      </c>
      <c r="I14" s="280">
        <v>815.85</v>
      </c>
      <c r="J14" s="160"/>
    </row>
    <row r="15" spans="1:10" ht="12.75" customHeight="1">
      <c r="A15" s="38" t="s">
        <v>138</v>
      </c>
      <c r="B15" s="37">
        <f t="shared" si="1"/>
        <v>81792.83</v>
      </c>
      <c r="C15" s="280">
        <v>40019.98</v>
      </c>
      <c r="D15" s="280">
        <v>9263.76</v>
      </c>
      <c r="E15" s="280">
        <v>2608.5</v>
      </c>
      <c r="F15" s="280">
        <v>7373.17</v>
      </c>
      <c r="G15" s="280">
        <v>15179.23</v>
      </c>
      <c r="H15" s="280">
        <v>35.7</v>
      </c>
      <c r="I15" s="280">
        <v>7312.49</v>
      </c>
      <c r="J15" s="160"/>
    </row>
    <row r="16" spans="1:10" ht="12.75" customHeight="1">
      <c r="A16" s="38" t="s">
        <v>139</v>
      </c>
      <c r="B16" s="37">
        <f t="shared" si="1"/>
        <v>71166.90000000001</v>
      </c>
      <c r="C16" s="280">
        <v>40773.65</v>
      </c>
      <c r="D16" s="280">
        <v>3906.73</v>
      </c>
      <c r="E16" s="280">
        <v>212.55</v>
      </c>
      <c r="F16" s="280">
        <v>8430.32</v>
      </c>
      <c r="G16" s="280">
        <v>6529.52</v>
      </c>
      <c r="H16" s="280">
        <v>0.4</v>
      </c>
      <c r="I16" s="280">
        <v>11313.73</v>
      </c>
      <c r="J16" s="160"/>
    </row>
    <row r="17" spans="1:10" ht="12.75" customHeight="1">
      <c r="A17" s="38" t="s">
        <v>140</v>
      </c>
      <c r="B17" s="37">
        <f t="shared" si="1"/>
        <v>28091.06</v>
      </c>
      <c r="C17" s="280">
        <v>15371.43</v>
      </c>
      <c r="D17" s="280">
        <v>3929.23</v>
      </c>
      <c r="E17" s="280">
        <v>1736</v>
      </c>
      <c r="F17" s="280">
        <v>81.9</v>
      </c>
      <c r="G17" s="280">
        <v>5801.55</v>
      </c>
      <c r="H17" s="280">
        <v>1156.05</v>
      </c>
      <c r="I17" s="280">
        <v>14.9</v>
      </c>
      <c r="J17" s="160"/>
    </row>
    <row r="18" spans="1:10" ht="12.75" customHeight="1">
      <c r="A18" s="38" t="s">
        <v>141</v>
      </c>
      <c r="B18" s="37">
        <f t="shared" si="1"/>
        <v>14101.599999999999</v>
      </c>
      <c r="C18" s="280">
        <v>1493.79</v>
      </c>
      <c r="D18" s="280">
        <v>1377.07</v>
      </c>
      <c r="E18" s="280">
        <v>590.58</v>
      </c>
      <c r="F18" s="280" t="s">
        <v>86</v>
      </c>
      <c r="G18" s="280">
        <v>1462.82</v>
      </c>
      <c r="H18" s="280">
        <v>2003.56</v>
      </c>
      <c r="I18" s="280">
        <v>7173.78</v>
      </c>
      <c r="J18" s="160"/>
    </row>
    <row r="19" spans="1:10" ht="12.75" customHeight="1">
      <c r="A19" s="38" t="s">
        <v>142</v>
      </c>
      <c r="B19" s="37">
        <f t="shared" si="1"/>
        <v>80895.40999999999</v>
      </c>
      <c r="C19" s="280">
        <v>36752.14</v>
      </c>
      <c r="D19" s="280">
        <v>6562.26</v>
      </c>
      <c r="E19" s="280">
        <v>829.38</v>
      </c>
      <c r="F19" s="280">
        <v>15005.81</v>
      </c>
      <c r="G19" s="280">
        <v>19025.26</v>
      </c>
      <c r="H19" s="280" t="s">
        <v>86</v>
      </c>
      <c r="I19" s="280">
        <v>2720.56</v>
      </c>
      <c r="J19" s="160"/>
    </row>
    <row r="20" spans="1:10" ht="12.75" customHeight="1">
      <c r="A20" s="38" t="s">
        <v>143</v>
      </c>
      <c r="B20" s="37">
        <f t="shared" si="1"/>
        <v>82349.06</v>
      </c>
      <c r="C20" s="280">
        <v>38152.48</v>
      </c>
      <c r="D20" s="280">
        <v>5666.68</v>
      </c>
      <c r="E20" s="280">
        <v>184.02</v>
      </c>
      <c r="F20" s="280">
        <v>23735.16</v>
      </c>
      <c r="G20" s="280">
        <v>11502.85</v>
      </c>
      <c r="H20" s="280" t="s">
        <v>86</v>
      </c>
      <c r="I20" s="280">
        <v>3107.87</v>
      </c>
      <c r="J20" s="160"/>
    </row>
    <row r="21" spans="1:10" ht="12.75" customHeight="1">
      <c r="A21" s="38" t="s">
        <v>144</v>
      </c>
      <c r="B21" s="37">
        <f t="shared" si="1"/>
        <v>172238.55999999997</v>
      </c>
      <c r="C21" s="280">
        <v>91506.17</v>
      </c>
      <c r="D21" s="280">
        <v>47516.13</v>
      </c>
      <c r="E21" s="280">
        <v>3121.35</v>
      </c>
      <c r="F21" s="280">
        <v>119.4</v>
      </c>
      <c r="G21" s="280">
        <v>24579.97</v>
      </c>
      <c r="H21" s="280">
        <v>1045.8</v>
      </c>
      <c r="I21" s="280">
        <v>4349.74</v>
      </c>
      <c r="J21" s="160"/>
    </row>
    <row r="22" spans="1:10" ht="12.75" customHeight="1">
      <c r="A22" s="152" t="s">
        <v>106</v>
      </c>
      <c r="B22" s="37">
        <f t="shared" si="1"/>
        <v>23295.4</v>
      </c>
      <c r="C22" s="280">
        <v>11533.86</v>
      </c>
      <c r="D22" s="280">
        <v>3202.19</v>
      </c>
      <c r="E22" s="280">
        <v>767.1</v>
      </c>
      <c r="F22" s="280">
        <v>36.4</v>
      </c>
      <c r="G22" s="280">
        <v>7716.25</v>
      </c>
      <c r="H22" s="280" t="s">
        <v>86</v>
      </c>
      <c r="I22" s="280">
        <v>39.6</v>
      </c>
      <c r="J22" s="160"/>
    </row>
    <row r="23" spans="1:10" ht="12.75" customHeight="1">
      <c r="A23" s="38" t="s">
        <v>145</v>
      </c>
      <c r="B23" s="37">
        <f t="shared" si="1"/>
        <v>119786.09000000001</v>
      </c>
      <c r="C23" s="280">
        <v>41464.05</v>
      </c>
      <c r="D23" s="280">
        <v>7295.07</v>
      </c>
      <c r="E23" s="280">
        <v>2066</v>
      </c>
      <c r="F23" s="280">
        <v>4804.07</v>
      </c>
      <c r="G23" s="280">
        <v>11386.83</v>
      </c>
      <c r="H23" s="280">
        <v>1.6</v>
      </c>
      <c r="I23" s="280">
        <v>52768.47</v>
      </c>
      <c r="J23" s="160"/>
    </row>
    <row r="24" spans="1:10" ht="12.75" customHeight="1">
      <c r="A24" s="38" t="s">
        <v>146</v>
      </c>
      <c r="B24" s="37">
        <f t="shared" si="1"/>
        <v>73.73</v>
      </c>
      <c r="C24" s="280">
        <v>38.6</v>
      </c>
      <c r="D24" s="280">
        <v>8.5</v>
      </c>
      <c r="E24" s="280">
        <v>1.7</v>
      </c>
      <c r="F24" s="280" t="s">
        <v>86</v>
      </c>
      <c r="G24" s="280">
        <v>24.43</v>
      </c>
      <c r="H24" s="280" t="s">
        <v>86</v>
      </c>
      <c r="I24" s="280">
        <v>0.5</v>
      </c>
      <c r="J24" s="160"/>
    </row>
    <row r="25" spans="1:10" ht="12.75" customHeight="1">
      <c r="A25" s="38" t="s">
        <v>147</v>
      </c>
      <c r="B25" s="37">
        <f t="shared" si="1"/>
        <v>15.999999999999998</v>
      </c>
      <c r="C25" s="280">
        <v>13.2</v>
      </c>
      <c r="D25" s="280">
        <v>0</v>
      </c>
      <c r="E25" s="280">
        <v>0.4</v>
      </c>
      <c r="F25" s="280">
        <v>0.7</v>
      </c>
      <c r="G25" s="280">
        <v>0.7</v>
      </c>
      <c r="H25" s="280" t="s">
        <v>86</v>
      </c>
      <c r="I25" s="280">
        <v>1</v>
      </c>
      <c r="J25" s="160"/>
    </row>
    <row r="26" spans="1:10" ht="12.75" customHeight="1">
      <c r="A26" s="41" t="s">
        <v>148</v>
      </c>
      <c r="B26" s="42">
        <f t="shared" si="1"/>
        <v>6384.450000000001</v>
      </c>
      <c r="C26" s="43">
        <v>4377.33</v>
      </c>
      <c r="D26" s="43">
        <v>710.27</v>
      </c>
      <c r="E26" s="43">
        <v>3.3</v>
      </c>
      <c r="F26" s="43">
        <v>20.3</v>
      </c>
      <c r="G26" s="43">
        <v>470.18</v>
      </c>
      <c r="H26" s="43" t="s">
        <v>86</v>
      </c>
      <c r="I26" s="43">
        <v>803.07</v>
      </c>
      <c r="J26" s="160"/>
    </row>
    <row r="27" spans="2:9" ht="12.75">
      <c r="B27" s="52"/>
      <c r="C27" s="313"/>
      <c r="D27" s="313"/>
      <c r="E27" s="313"/>
      <c r="F27" s="313"/>
      <c r="G27" s="313"/>
      <c r="H27" s="313"/>
      <c r="I27" s="313"/>
    </row>
    <row r="28" spans="3:9" ht="12.75">
      <c r="C28" s="314"/>
      <c r="D28" s="314"/>
      <c r="E28" s="314"/>
      <c r="F28" s="314"/>
      <c r="G28" s="314"/>
      <c r="H28" s="314"/>
      <c r="I28" s="314"/>
    </row>
    <row r="29" ht="12.75">
      <c r="C29" s="52"/>
    </row>
  </sheetData>
  <sheetProtection/>
  <mergeCells count="4">
    <mergeCell ref="A1:I1"/>
    <mergeCell ref="A4:A5"/>
    <mergeCell ref="B4:B5"/>
    <mergeCell ref="C4:I4"/>
  </mergeCells>
  <printOptions/>
  <pageMargins left="0.2362204724409449" right="0.1968503937007874" top="0.5905511811023623" bottom="0.5905511811023623" header="0.3937007874015748" footer="0.3937007874015748"/>
  <pageSetup horizontalDpi="600" verticalDpi="600" orientation="landscape" paperSize="9" r:id="rId1"/>
  <headerFooter alignWithMargins="0">
    <oddFooter>&amp;R&amp;"-,полужирный"&amp;8 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Z45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21.75390625" style="54" customWidth="1"/>
    <col min="2" max="2" width="11.875" style="54" customWidth="1"/>
    <col min="3" max="3" width="10.00390625" style="54" customWidth="1"/>
    <col min="4" max="4" width="8.75390625" style="54" customWidth="1"/>
    <col min="5" max="6" width="9.875" style="54" customWidth="1"/>
    <col min="7" max="7" width="8.375" style="54" customWidth="1"/>
    <col min="8" max="9" width="9.875" style="54" customWidth="1"/>
    <col min="10" max="10" width="8.75390625" style="54" customWidth="1"/>
    <col min="11" max="11" width="9.625" style="54" customWidth="1"/>
    <col min="12" max="13" width="9.00390625" style="54" customWidth="1"/>
    <col min="14" max="14" width="5.625" style="54" customWidth="1"/>
    <col min="15" max="15" width="10.875" style="54" customWidth="1"/>
    <col min="16" max="16384" width="9.125" style="54" customWidth="1"/>
  </cols>
  <sheetData>
    <row r="1" spans="1:13" ht="29.25" customHeight="1">
      <c r="A1" s="440" t="s">
        <v>125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</row>
    <row r="2" spans="1:13" ht="12.7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3" t="s">
        <v>70</v>
      </c>
    </row>
    <row r="3" spans="1:13" ht="15.75" customHeight="1">
      <c r="A3" s="435"/>
      <c r="B3" s="436" t="s">
        <v>108</v>
      </c>
      <c r="C3" s="436"/>
      <c r="D3" s="436"/>
      <c r="E3" s="436" t="s">
        <v>112</v>
      </c>
      <c r="F3" s="436"/>
      <c r="G3" s="437"/>
      <c r="H3" s="437"/>
      <c r="I3" s="437"/>
      <c r="J3" s="437"/>
      <c r="K3" s="437"/>
      <c r="L3" s="437"/>
      <c r="M3" s="438"/>
    </row>
    <row r="4" spans="1:13" ht="37.5" customHeight="1">
      <c r="A4" s="435"/>
      <c r="B4" s="436"/>
      <c r="C4" s="436"/>
      <c r="D4" s="436"/>
      <c r="E4" s="436" t="s">
        <v>110</v>
      </c>
      <c r="F4" s="436"/>
      <c r="G4" s="436"/>
      <c r="H4" s="436" t="s">
        <v>111</v>
      </c>
      <c r="I4" s="436"/>
      <c r="J4" s="436"/>
      <c r="K4" s="436" t="s">
        <v>113</v>
      </c>
      <c r="L4" s="436"/>
      <c r="M4" s="439"/>
    </row>
    <row r="5" spans="1:14" ht="42" customHeight="1">
      <c r="A5" s="435"/>
      <c r="B5" s="266" t="s">
        <v>183</v>
      </c>
      <c r="C5" s="266" t="s">
        <v>109</v>
      </c>
      <c r="D5" s="266" t="s">
        <v>184</v>
      </c>
      <c r="E5" s="266" t="s">
        <v>183</v>
      </c>
      <c r="F5" s="266" t="s">
        <v>109</v>
      </c>
      <c r="G5" s="266" t="s">
        <v>184</v>
      </c>
      <c r="H5" s="266" t="s">
        <v>183</v>
      </c>
      <c r="I5" s="266" t="s">
        <v>109</v>
      </c>
      <c r="J5" s="266" t="s">
        <v>184</v>
      </c>
      <c r="K5" s="266" t="s">
        <v>183</v>
      </c>
      <c r="L5" s="266" t="s">
        <v>109</v>
      </c>
      <c r="M5" s="267" t="s">
        <v>184</v>
      </c>
      <c r="N5" s="162"/>
    </row>
    <row r="6" spans="1:26" s="161" customFormat="1" ht="12.75" customHeight="1">
      <c r="A6" s="36" t="s">
        <v>131</v>
      </c>
      <c r="B6" s="37">
        <f>E6+H6+K6</f>
        <v>891111.05</v>
      </c>
      <c r="C6" s="37">
        <f>F6+I6+L6</f>
        <v>846959.1100000001</v>
      </c>
      <c r="D6" s="37">
        <f>B6/C6%</f>
        <v>105.21299546562524</v>
      </c>
      <c r="E6" s="37">
        <f>SUM(E7:E26)</f>
        <v>319802.59</v>
      </c>
      <c r="F6" s="37">
        <f>SUM(F7:F26)</f>
        <v>285815.76000000007</v>
      </c>
      <c r="G6" s="37">
        <f>E6/F6%</f>
        <v>111.89116723304551</v>
      </c>
      <c r="H6" s="37">
        <f>SUM(H7:H26)</f>
        <v>157742.36000000002</v>
      </c>
      <c r="I6" s="37">
        <f>SUM(I7:I26)</f>
        <v>152004.55</v>
      </c>
      <c r="J6" s="37">
        <f>H6/I6%</f>
        <v>103.77476200547946</v>
      </c>
      <c r="K6" s="37">
        <f>SUM(K7:K26)</f>
        <v>413566.1</v>
      </c>
      <c r="L6" s="37">
        <f>SUM(L7:L26)</f>
        <v>409138.80000000005</v>
      </c>
      <c r="M6" s="37">
        <f>K6/L6%</f>
        <v>101.08210221079007</v>
      </c>
      <c r="N6" s="53"/>
      <c r="O6" s="39"/>
      <c r="P6" s="55"/>
      <c r="Q6" s="56"/>
      <c r="R6" s="55"/>
      <c r="S6" s="55"/>
      <c r="T6" s="56"/>
      <c r="U6" s="55"/>
      <c r="V6" s="55"/>
      <c r="W6" s="56"/>
      <c r="X6" s="55"/>
      <c r="Y6" s="55"/>
      <c r="Z6" s="56"/>
    </row>
    <row r="7" spans="1:26" s="161" customFormat="1" ht="12.75" customHeight="1">
      <c r="A7" s="152" t="s">
        <v>104</v>
      </c>
      <c r="B7" s="37">
        <f aca="true" t="shared" si="0" ref="B7:C26">E7+H7+K7</f>
        <v>66203.48000000001</v>
      </c>
      <c r="C7" s="37">
        <f t="shared" si="0"/>
        <v>64630.11</v>
      </c>
      <c r="D7" s="37">
        <f aca="true" t="shared" si="1" ref="D7:D26">B7/C7%</f>
        <v>102.43442259343209</v>
      </c>
      <c r="E7" s="39">
        <v>13088.5</v>
      </c>
      <c r="F7" s="39">
        <v>13188.81</v>
      </c>
      <c r="G7" s="37">
        <f aca="true" t="shared" si="2" ref="G7:G26">E7/F7%</f>
        <v>99.23943100249377</v>
      </c>
      <c r="H7" s="39">
        <v>31361.88</v>
      </c>
      <c r="I7" s="39">
        <v>30072.6</v>
      </c>
      <c r="J7" s="37">
        <f aca="true" t="shared" si="3" ref="J7:J26">H7/I7%</f>
        <v>104.287224915704</v>
      </c>
      <c r="K7" s="39">
        <v>21753.1</v>
      </c>
      <c r="L7" s="39">
        <v>21368.7</v>
      </c>
      <c r="M7" s="37">
        <f aca="true" t="shared" si="4" ref="M7:M26">K7/L7%</f>
        <v>101.79889277307463</v>
      </c>
      <c r="N7" s="53"/>
      <c r="O7" s="39"/>
      <c r="P7" s="55"/>
      <c r="Q7" s="56"/>
      <c r="R7" s="55"/>
      <c r="S7" s="55"/>
      <c r="T7" s="56"/>
      <c r="U7" s="55"/>
      <c r="V7" s="55"/>
      <c r="W7" s="56"/>
      <c r="X7" s="55"/>
      <c r="Y7" s="55"/>
      <c r="Z7" s="56"/>
    </row>
    <row r="8" spans="1:26" s="161" customFormat="1" ht="12.75" customHeight="1">
      <c r="A8" s="38" t="s">
        <v>132</v>
      </c>
      <c r="B8" s="37">
        <f>E8+H8+K8</f>
        <v>104866.87000000001</v>
      </c>
      <c r="C8" s="37">
        <f t="shared" si="0"/>
        <v>98593.6</v>
      </c>
      <c r="D8" s="37">
        <f t="shared" si="1"/>
        <v>106.36275579753656</v>
      </c>
      <c r="E8" s="39">
        <v>78885.27</v>
      </c>
      <c r="F8" s="39">
        <v>72227.8</v>
      </c>
      <c r="G8" s="37">
        <f t="shared" si="2"/>
        <v>109.2173235236294</v>
      </c>
      <c r="H8" s="39">
        <v>2952.3</v>
      </c>
      <c r="I8" s="39">
        <v>3042.5</v>
      </c>
      <c r="J8" s="37">
        <f t="shared" si="3"/>
        <v>97.03533278553822</v>
      </c>
      <c r="K8" s="39">
        <v>23029.3</v>
      </c>
      <c r="L8" s="39">
        <v>23323.3</v>
      </c>
      <c r="M8" s="37">
        <f t="shared" si="4"/>
        <v>98.73945796692577</v>
      </c>
      <c r="N8" s="53"/>
      <c r="O8" s="39"/>
      <c r="P8" s="55"/>
      <c r="Q8" s="56"/>
      <c r="R8" s="55"/>
      <c r="S8" s="55"/>
      <c r="T8" s="56"/>
      <c r="U8" s="55"/>
      <c r="V8" s="55"/>
      <c r="W8" s="56"/>
      <c r="X8" s="55"/>
      <c r="Y8" s="55"/>
      <c r="Z8" s="56"/>
    </row>
    <row r="9" spans="1:26" s="161" customFormat="1" ht="12.75" customHeight="1">
      <c r="A9" s="38" t="s">
        <v>133</v>
      </c>
      <c r="B9" s="37">
        <f t="shared" si="0"/>
        <v>52168.77</v>
      </c>
      <c r="C9" s="37">
        <f t="shared" si="0"/>
        <v>50619.42</v>
      </c>
      <c r="D9" s="37">
        <f t="shared" si="1"/>
        <v>103.06078181061734</v>
      </c>
      <c r="E9" s="39">
        <v>8797.77</v>
      </c>
      <c r="F9" s="39">
        <v>8596.22</v>
      </c>
      <c r="G9" s="37">
        <f t="shared" si="2"/>
        <v>102.34463520012285</v>
      </c>
      <c r="H9" s="39">
        <v>9411.8</v>
      </c>
      <c r="I9" s="39">
        <v>8552.5</v>
      </c>
      <c r="J9" s="37">
        <f t="shared" si="3"/>
        <v>110.04735457468576</v>
      </c>
      <c r="K9" s="39">
        <v>33959.2</v>
      </c>
      <c r="L9" s="39">
        <v>33470.7</v>
      </c>
      <c r="M9" s="37">
        <f t="shared" si="4"/>
        <v>101.45948546041761</v>
      </c>
      <c r="N9" s="53"/>
      <c r="O9" s="39"/>
      <c r="P9" s="55"/>
      <c r="Q9" s="56"/>
      <c r="R9" s="55"/>
      <c r="S9" s="55"/>
      <c r="T9" s="56"/>
      <c r="U9" s="55"/>
      <c r="V9" s="55"/>
      <c r="W9" s="56"/>
      <c r="X9" s="55"/>
      <c r="Y9" s="55"/>
      <c r="Z9" s="56"/>
    </row>
    <row r="10" spans="1:26" s="161" customFormat="1" ht="12.75" customHeight="1">
      <c r="A10" s="38" t="s">
        <v>134</v>
      </c>
      <c r="B10" s="37">
        <f t="shared" si="0"/>
        <v>123561.75</v>
      </c>
      <c r="C10" s="37">
        <f t="shared" si="0"/>
        <v>127572.54000000001</v>
      </c>
      <c r="D10" s="37">
        <f t="shared" si="1"/>
        <v>96.856071063569</v>
      </c>
      <c r="E10" s="39">
        <v>67690.85</v>
      </c>
      <c r="F10" s="39">
        <v>73562.64</v>
      </c>
      <c r="G10" s="37">
        <f t="shared" si="2"/>
        <v>92.01797271006045</v>
      </c>
      <c r="H10" s="39">
        <v>19169.7</v>
      </c>
      <c r="I10" s="39">
        <v>18379.9</v>
      </c>
      <c r="J10" s="37">
        <f t="shared" si="3"/>
        <v>104.29708540307618</v>
      </c>
      <c r="K10" s="39">
        <v>36701.2</v>
      </c>
      <c r="L10" s="39">
        <v>35630</v>
      </c>
      <c r="M10" s="37">
        <f t="shared" si="4"/>
        <v>103.00645523435306</v>
      </c>
      <c r="N10" s="53"/>
      <c r="O10" s="39"/>
      <c r="P10" s="55"/>
      <c r="Q10" s="56"/>
      <c r="R10" s="55"/>
      <c r="S10" s="55"/>
      <c r="T10" s="56"/>
      <c r="U10" s="55"/>
      <c r="V10" s="55"/>
      <c r="W10" s="56"/>
      <c r="X10" s="55"/>
      <c r="Y10" s="55"/>
      <c r="Z10" s="56"/>
    </row>
    <row r="11" spans="1:26" s="161" customFormat="1" ht="12.75" customHeight="1">
      <c r="A11" s="38" t="s">
        <v>135</v>
      </c>
      <c r="B11" s="37">
        <f t="shared" si="0"/>
        <v>20031.239999999998</v>
      </c>
      <c r="C11" s="37">
        <f t="shared" si="0"/>
        <v>19464.61</v>
      </c>
      <c r="D11" s="37">
        <f t="shared" si="1"/>
        <v>102.9110781053409</v>
      </c>
      <c r="E11" s="39">
        <v>228.74</v>
      </c>
      <c r="F11" s="39">
        <v>171.01</v>
      </c>
      <c r="G11" s="37">
        <f t="shared" si="2"/>
        <v>133.75825975089177</v>
      </c>
      <c r="H11" s="39">
        <v>5413.9</v>
      </c>
      <c r="I11" s="39">
        <v>5251.9</v>
      </c>
      <c r="J11" s="37">
        <f t="shared" si="3"/>
        <v>103.0845979550258</v>
      </c>
      <c r="K11" s="39">
        <v>14388.6</v>
      </c>
      <c r="L11" s="39">
        <v>14041.7</v>
      </c>
      <c r="M11" s="37">
        <f t="shared" si="4"/>
        <v>102.4704985863535</v>
      </c>
      <c r="N11" s="53"/>
      <c r="O11" s="39"/>
      <c r="P11" s="55"/>
      <c r="Q11" s="56"/>
      <c r="R11" s="55"/>
      <c r="S11" s="55"/>
      <c r="T11" s="56"/>
      <c r="U11" s="55"/>
      <c r="V11" s="55"/>
      <c r="W11" s="56"/>
      <c r="X11" s="55"/>
      <c r="Y11" s="55"/>
      <c r="Z11" s="56"/>
    </row>
    <row r="12" spans="1:26" s="161" customFormat="1" ht="12.75" customHeight="1">
      <c r="A12" s="38" t="s">
        <v>136</v>
      </c>
      <c r="B12" s="37">
        <f t="shared" si="0"/>
        <v>39716</v>
      </c>
      <c r="C12" s="37">
        <f t="shared" si="0"/>
        <v>37254.09</v>
      </c>
      <c r="D12" s="37">
        <f t="shared" si="1"/>
        <v>106.608428765808</v>
      </c>
      <c r="E12" s="39">
        <v>8761.6</v>
      </c>
      <c r="F12" s="39">
        <v>8146.99</v>
      </c>
      <c r="G12" s="37">
        <f t="shared" si="2"/>
        <v>107.54401318769264</v>
      </c>
      <c r="H12" s="39">
        <v>13884.4</v>
      </c>
      <c r="I12" s="39">
        <v>12787.3</v>
      </c>
      <c r="J12" s="37">
        <f t="shared" si="3"/>
        <v>108.57960632815372</v>
      </c>
      <c r="K12" s="39">
        <v>17070</v>
      </c>
      <c r="L12" s="39">
        <v>16319.8</v>
      </c>
      <c r="M12" s="37">
        <f t="shared" si="4"/>
        <v>104.59687005968212</v>
      </c>
      <c r="N12" s="53"/>
      <c r="O12" s="39"/>
      <c r="P12" s="55"/>
      <c r="Q12" s="56"/>
      <c r="R12" s="55"/>
      <c r="S12" s="55"/>
      <c r="T12" s="56"/>
      <c r="U12" s="55"/>
      <c r="V12" s="55"/>
      <c r="W12" s="56"/>
      <c r="X12" s="55"/>
      <c r="Y12" s="55"/>
      <c r="Z12" s="56"/>
    </row>
    <row r="13" spans="1:26" s="161" customFormat="1" ht="12.75" customHeight="1">
      <c r="A13" s="38" t="s">
        <v>137</v>
      </c>
      <c r="B13" s="37">
        <f t="shared" si="0"/>
        <v>53158.06</v>
      </c>
      <c r="C13" s="37">
        <f t="shared" si="0"/>
        <v>50727.4</v>
      </c>
      <c r="D13" s="37">
        <f t="shared" si="1"/>
        <v>104.7916116339493</v>
      </c>
      <c r="E13" s="39">
        <v>11341.56</v>
      </c>
      <c r="F13" s="39">
        <v>10052.13</v>
      </c>
      <c r="G13" s="37">
        <f t="shared" si="2"/>
        <v>112.82743060425999</v>
      </c>
      <c r="H13" s="39">
        <v>12398.8</v>
      </c>
      <c r="I13" s="39">
        <v>11886.27</v>
      </c>
      <c r="J13" s="37">
        <f t="shared" si="3"/>
        <v>104.31194983792223</v>
      </c>
      <c r="K13" s="39">
        <v>29417.7</v>
      </c>
      <c r="L13" s="39">
        <v>28789</v>
      </c>
      <c r="M13" s="37">
        <f t="shared" si="4"/>
        <v>102.18382020910765</v>
      </c>
      <c r="N13" s="53"/>
      <c r="O13" s="39"/>
      <c r="P13" s="55"/>
      <c r="Q13" s="56"/>
      <c r="R13" s="55"/>
      <c r="S13" s="55"/>
      <c r="T13" s="56"/>
      <c r="U13" s="55"/>
      <c r="V13" s="55"/>
      <c r="W13" s="56"/>
      <c r="X13" s="55"/>
      <c r="Y13" s="55"/>
      <c r="Z13" s="56"/>
    </row>
    <row r="14" spans="1:26" s="161" customFormat="1" ht="12.75" customHeight="1">
      <c r="A14" s="38" t="s">
        <v>105</v>
      </c>
      <c r="B14" s="37">
        <f t="shared" si="0"/>
        <v>39172.509999999995</v>
      </c>
      <c r="C14" s="37">
        <f t="shared" si="0"/>
        <v>38260.59</v>
      </c>
      <c r="D14" s="37">
        <f t="shared" si="1"/>
        <v>102.38344468812426</v>
      </c>
      <c r="E14" s="39">
        <v>2048.11</v>
      </c>
      <c r="F14" s="39">
        <v>1949.02</v>
      </c>
      <c r="G14" s="37">
        <f t="shared" si="2"/>
        <v>105.08409354444798</v>
      </c>
      <c r="H14" s="39">
        <v>12425.3</v>
      </c>
      <c r="I14" s="39">
        <v>12101.47</v>
      </c>
      <c r="J14" s="37">
        <f t="shared" si="3"/>
        <v>102.67595589626715</v>
      </c>
      <c r="K14" s="39">
        <v>24699.1</v>
      </c>
      <c r="L14" s="39">
        <v>24210.1</v>
      </c>
      <c r="M14" s="37">
        <f t="shared" si="4"/>
        <v>102.01981817505916</v>
      </c>
      <c r="N14" s="53"/>
      <c r="O14" s="39"/>
      <c r="P14" s="55"/>
      <c r="Q14" s="56"/>
      <c r="R14" s="55"/>
      <c r="S14" s="55"/>
      <c r="T14" s="56"/>
      <c r="U14" s="55"/>
      <c r="V14" s="55"/>
      <c r="W14" s="56"/>
      <c r="X14" s="55"/>
      <c r="Y14" s="55"/>
      <c r="Z14" s="56"/>
    </row>
    <row r="15" spans="1:26" s="161" customFormat="1" ht="12.75" customHeight="1">
      <c r="A15" s="38" t="s">
        <v>138</v>
      </c>
      <c r="B15" s="37">
        <f t="shared" si="0"/>
        <v>46353.25</v>
      </c>
      <c r="C15" s="37">
        <f t="shared" si="0"/>
        <v>46646.61</v>
      </c>
      <c r="D15" s="37">
        <f t="shared" si="1"/>
        <v>99.37110113682431</v>
      </c>
      <c r="E15" s="39">
        <v>11016.25</v>
      </c>
      <c r="F15" s="39">
        <v>11975.01</v>
      </c>
      <c r="G15" s="37">
        <f t="shared" si="2"/>
        <v>91.99366013055521</v>
      </c>
      <c r="H15" s="39">
        <v>12705.6</v>
      </c>
      <c r="I15" s="39">
        <v>12081.2</v>
      </c>
      <c r="J15" s="37">
        <f t="shared" si="3"/>
        <v>105.168360758865</v>
      </c>
      <c r="K15" s="39">
        <v>22631.4</v>
      </c>
      <c r="L15" s="39">
        <v>22590.4</v>
      </c>
      <c r="M15" s="37">
        <f t="shared" si="4"/>
        <v>100.18149302358523</v>
      </c>
      <c r="N15" s="53"/>
      <c r="O15" s="39"/>
      <c r="P15" s="55"/>
      <c r="Q15" s="56"/>
      <c r="R15" s="55"/>
      <c r="S15" s="55"/>
      <c r="T15" s="56"/>
      <c r="U15" s="55"/>
      <c r="V15" s="55"/>
      <c r="W15" s="56"/>
      <c r="X15" s="55"/>
      <c r="Y15" s="55"/>
      <c r="Z15" s="56"/>
    </row>
    <row r="16" spans="1:26" s="161" customFormat="1" ht="12.75" customHeight="1">
      <c r="A16" s="38" t="s">
        <v>139</v>
      </c>
      <c r="B16" s="37">
        <f>E16+H16+K16</f>
        <v>40906.74</v>
      </c>
      <c r="C16" s="37">
        <f t="shared" si="0"/>
        <v>39752.020000000004</v>
      </c>
      <c r="D16" s="37">
        <f t="shared" si="1"/>
        <v>102.90480835942424</v>
      </c>
      <c r="E16" s="39">
        <v>14834.74</v>
      </c>
      <c r="F16" s="39">
        <v>14185.82</v>
      </c>
      <c r="G16" s="37">
        <f t="shared" si="2"/>
        <v>104.57442713921365</v>
      </c>
      <c r="H16" s="39">
        <v>1557</v>
      </c>
      <c r="I16" s="39">
        <v>1582.3</v>
      </c>
      <c r="J16" s="37">
        <f t="shared" si="3"/>
        <v>98.40106174556026</v>
      </c>
      <c r="K16" s="39">
        <v>24515</v>
      </c>
      <c r="L16" s="39">
        <v>23983.9</v>
      </c>
      <c r="M16" s="37">
        <f t="shared" si="4"/>
        <v>102.21440216144997</v>
      </c>
      <c r="N16" s="53"/>
      <c r="O16" s="39"/>
      <c r="P16" s="55"/>
      <c r="Q16" s="56"/>
      <c r="R16" s="55"/>
      <c r="S16" s="55"/>
      <c r="T16" s="56"/>
      <c r="U16" s="55"/>
      <c r="V16" s="55"/>
      <c r="W16" s="56"/>
      <c r="X16" s="55"/>
      <c r="Y16" s="55"/>
      <c r="Z16" s="56"/>
    </row>
    <row r="17" spans="1:26" s="161" customFormat="1" ht="12.75" customHeight="1">
      <c r="A17" s="38" t="s">
        <v>140</v>
      </c>
      <c r="B17" s="37">
        <f t="shared" si="0"/>
        <v>14590.789999999999</v>
      </c>
      <c r="C17" s="37">
        <f t="shared" si="0"/>
        <v>14288.11</v>
      </c>
      <c r="D17" s="37">
        <f t="shared" si="1"/>
        <v>102.11840474352451</v>
      </c>
      <c r="E17" s="39">
        <v>533.39</v>
      </c>
      <c r="F17" s="39">
        <v>515.41</v>
      </c>
      <c r="G17" s="37">
        <f t="shared" si="2"/>
        <v>103.48848489552007</v>
      </c>
      <c r="H17" s="39">
        <v>2134.5</v>
      </c>
      <c r="I17" s="39">
        <v>2057.8</v>
      </c>
      <c r="J17" s="37">
        <f t="shared" si="3"/>
        <v>103.72728156283408</v>
      </c>
      <c r="K17" s="39">
        <v>11922.9</v>
      </c>
      <c r="L17" s="39">
        <v>11714.9</v>
      </c>
      <c r="M17" s="37">
        <f t="shared" si="4"/>
        <v>101.77551664973666</v>
      </c>
      <c r="N17" s="53"/>
      <c r="O17" s="39"/>
      <c r="P17" s="55"/>
      <c r="Q17" s="56"/>
      <c r="R17" s="55"/>
      <c r="S17" s="55"/>
      <c r="T17" s="56"/>
      <c r="U17" s="55"/>
      <c r="V17" s="55"/>
      <c r="W17" s="56"/>
      <c r="X17" s="55"/>
      <c r="Y17" s="55"/>
      <c r="Z17" s="56"/>
    </row>
    <row r="18" spans="1:26" s="161" customFormat="1" ht="12.75" customHeight="1">
      <c r="A18" s="38" t="s">
        <v>141</v>
      </c>
      <c r="B18" s="37">
        <f t="shared" si="0"/>
        <v>9137.91</v>
      </c>
      <c r="C18" s="37">
        <f t="shared" si="0"/>
        <v>7538.31</v>
      </c>
      <c r="D18" s="37">
        <f t="shared" si="1"/>
        <v>121.21961023094036</v>
      </c>
      <c r="E18" s="39">
        <v>5426.31</v>
      </c>
      <c r="F18" s="39">
        <v>3681.51</v>
      </c>
      <c r="G18" s="37">
        <f t="shared" si="2"/>
        <v>147.39359664920102</v>
      </c>
      <c r="H18" s="39">
        <v>1035.8</v>
      </c>
      <c r="I18" s="39">
        <v>1035.6</v>
      </c>
      <c r="J18" s="37">
        <f t="shared" si="3"/>
        <v>100.01931247585941</v>
      </c>
      <c r="K18" s="39">
        <v>2675.8</v>
      </c>
      <c r="L18" s="39">
        <v>2821.2</v>
      </c>
      <c r="M18" s="37">
        <f t="shared" si="4"/>
        <v>94.84616475258755</v>
      </c>
      <c r="N18" s="53"/>
      <c r="O18" s="39"/>
      <c r="P18" s="55"/>
      <c r="Q18" s="56"/>
      <c r="R18" s="55"/>
      <c r="S18" s="55"/>
      <c r="T18" s="56"/>
      <c r="U18" s="55"/>
      <c r="V18" s="55"/>
      <c r="W18" s="56"/>
      <c r="X18" s="55"/>
      <c r="Y18" s="55"/>
      <c r="Z18" s="56"/>
    </row>
    <row r="19" spans="1:26" s="161" customFormat="1" ht="12.75" customHeight="1">
      <c r="A19" s="38" t="s">
        <v>142</v>
      </c>
      <c r="B19" s="37">
        <f t="shared" si="0"/>
        <v>45368.22</v>
      </c>
      <c r="C19" s="37">
        <f t="shared" si="0"/>
        <v>40352.42</v>
      </c>
      <c r="D19" s="37">
        <f t="shared" si="1"/>
        <v>112.42998561176752</v>
      </c>
      <c r="E19" s="39">
        <v>20620.44</v>
      </c>
      <c r="F19" s="285">
        <v>15933.21</v>
      </c>
      <c r="G19" s="37">
        <f t="shared" si="2"/>
        <v>129.417989218745</v>
      </c>
      <c r="H19" s="39">
        <v>8769.78</v>
      </c>
      <c r="I19" s="39">
        <v>8572.91</v>
      </c>
      <c r="J19" s="37">
        <f t="shared" si="3"/>
        <v>102.2964197687833</v>
      </c>
      <c r="K19" s="39">
        <v>15978</v>
      </c>
      <c r="L19" s="39">
        <v>15846.3</v>
      </c>
      <c r="M19" s="37">
        <f t="shared" si="4"/>
        <v>100.83110883928741</v>
      </c>
      <c r="N19" s="53"/>
      <c r="O19" s="39"/>
      <c r="P19" s="55"/>
      <c r="Q19" s="56"/>
      <c r="R19" s="55"/>
      <c r="S19" s="55"/>
      <c r="T19" s="56"/>
      <c r="U19" s="55"/>
      <c r="V19" s="55"/>
      <c r="W19" s="56"/>
      <c r="X19" s="55"/>
      <c r="Y19" s="55"/>
      <c r="Z19" s="56"/>
    </row>
    <row r="20" spans="1:26" s="161" customFormat="1" ht="12.75" customHeight="1">
      <c r="A20" s="38" t="s">
        <v>143</v>
      </c>
      <c r="B20" s="37">
        <f t="shared" si="0"/>
        <v>47733.75</v>
      </c>
      <c r="C20" s="37">
        <f t="shared" si="0"/>
        <v>46075.24</v>
      </c>
      <c r="D20" s="37">
        <f t="shared" si="1"/>
        <v>103.59956887907693</v>
      </c>
      <c r="E20" s="39">
        <v>11698.97</v>
      </c>
      <c r="F20" s="39">
        <v>9307.04</v>
      </c>
      <c r="G20" s="37">
        <f t="shared" si="2"/>
        <v>125.70022262717254</v>
      </c>
      <c r="H20" s="39">
        <v>3908.68</v>
      </c>
      <c r="I20" s="39">
        <v>3834.5</v>
      </c>
      <c r="J20" s="37">
        <f t="shared" si="3"/>
        <v>101.93454166123354</v>
      </c>
      <c r="K20" s="39">
        <v>32126.1</v>
      </c>
      <c r="L20" s="39">
        <v>32933.7</v>
      </c>
      <c r="M20" s="37">
        <f t="shared" si="4"/>
        <v>97.54780058116762</v>
      </c>
      <c r="N20" s="53"/>
      <c r="O20" s="39"/>
      <c r="P20" s="55"/>
      <c r="Q20" s="56"/>
      <c r="R20" s="55"/>
      <c r="S20" s="55"/>
      <c r="T20" s="56"/>
      <c r="U20" s="55"/>
      <c r="V20" s="55"/>
      <c r="W20" s="56"/>
      <c r="X20" s="55"/>
      <c r="Y20" s="55"/>
      <c r="Z20" s="56"/>
    </row>
    <row r="21" spans="1:26" s="161" customFormat="1" ht="12.75" customHeight="1">
      <c r="A21" s="38" t="s">
        <v>144</v>
      </c>
      <c r="B21" s="37">
        <f t="shared" si="0"/>
        <v>90998.08</v>
      </c>
      <c r="C21" s="37">
        <f t="shared" si="0"/>
        <v>86442.38</v>
      </c>
      <c r="D21" s="37">
        <f t="shared" si="1"/>
        <v>105.27021583625995</v>
      </c>
      <c r="E21" s="39">
        <v>17199.78</v>
      </c>
      <c r="F21" s="39">
        <v>12622.88</v>
      </c>
      <c r="G21" s="37">
        <f t="shared" si="2"/>
        <v>136.2587618673393</v>
      </c>
      <c r="H21" s="39">
        <v>4063.5</v>
      </c>
      <c r="I21" s="39">
        <v>3896.8</v>
      </c>
      <c r="J21" s="37">
        <f t="shared" si="3"/>
        <v>104.27786902073495</v>
      </c>
      <c r="K21" s="39">
        <v>69734.8</v>
      </c>
      <c r="L21" s="39">
        <v>69922.7</v>
      </c>
      <c r="M21" s="37">
        <f t="shared" si="4"/>
        <v>99.73127467903844</v>
      </c>
      <c r="N21" s="53"/>
      <c r="O21" s="39"/>
      <c r="P21" s="55"/>
      <c r="Q21" s="56"/>
      <c r="R21" s="55"/>
      <c r="S21" s="55"/>
      <c r="T21" s="56"/>
      <c r="U21" s="55"/>
      <c r="V21" s="55"/>
      <c r="W21" s="56"/>
      <c r="X21" s="55"/>
      <c r="Y21" s="55"/>
      <c r="Z21" s="56"/>
    </row>
    <row r="22" spans="1:26" s="161" customFormat="1" ht="12.75">
      <c r="A22" s="152" t="s">
        <v>106</v>
      </c>
      <c r="B22" s="37">
        <f t="shared" si="0"/>
        <v>12664.529999999999</v>
      </c>
      <c r="C22" s="37">
        <f t="shared" si="0"/>
        <v>12518.28</v>
      </c>
      <c r="D22" s="37">
        <f t="shared" si="1"/>
        <v>101.16829149052425</v>
      </c>
      <c r="E22" s="39">
        <v>72.63</v>
      </c>
      <c r="F22" s="39">
        <v>65.18</v>
      </c>
      <c r="G22" s="37">
        <f t="shared" si="2"/>
        <v>111.42988646824178</v>
      </c>
      <c r="H22" s="39">
        <v>6349</v>
      </c>
      <c r="I22" s="39">
        <v>6306</v>
      </c>
      <c r="J22" s="37">
        <f t="shared" si="3"/>
        <v>100.68189026324136</v>
      </c>
      <c r="K22" s="39">
        <v>6242.9</v>
      </c>
      <c r="L22" s="39">
        <v>6147.1</v>
      </c>
      <c r="M22" s="37">
        <f t="shared" si="4"/>
        <v>101.55845846008685</v>
      </c>
      <c r="N22" s="53"/>
      <c r="O22" s="39"/>
      <c r="P22" s="55"/>
      <c r="Q22" s="56"/>
      <c r="R22" s="55"/>
      <c r="S22" s="55"/>
      <c r="T22" s="56"/>
      <c r="U22" s="55"/>
      <c r="V22" s="55"/>
      <c r="W22" s="56"/>
      <c r="X22" s="55"/>
      <c r="Y22" s="55"/>
      <c r="Z22" s="56"/>
    </row>
    <row r="23" spans="1:26" s="161" customFormat="1" ht="12.75" customHeight="1">
      <c r="A23" s="38" t="s">
        <v>145</v>
      </c>
      <c r="B23" s="37">
        <f t="shared" si="0"/>
        <v>80837.54000000001</v>
      </c>
      <c r="C23" s="37">
        <f t="shared" si="0"/>
        <v>62221.6</v>
      </c>
      <c r="D23" s="37">
        <f t="shared" si="1"/>
        <v>129.9187741877419</v>
      </c>
      <c r="E23" s="39">
        <v>46636.72</v>
      </c>
      <c r="F23" s="39">
        <v>28392.9</v>
      </c>
      <c r="G23" s="37">
        <f t="shared" si="2"/>
        <v>164.25486653353477</v>
      </c>
      <c r="H23" s="39">
        <v>9645.82</v>
      </c>
      <c r="I23" s="412">
        <v>10005.8</v>
      </c>
      <c r="J23" s="37">
        <f t="shared" si="3"/>
        <v>96.40228667372924</v>
      </c>
      <c r="K23" s="39">
        <v>24555</v>
      </c>
      <c r="L23" s="39">
        <v>23822.9</v>
      </c>
      <c r="M23" s="37">
        <f t="shared" si="4"/>
        <v>103.07309353605145</v>
      </c>
      <c r="N23" s="53"/>
      <c r="O23" s="39"/>
      <c r="P23" s="55"/>
      <c r="Q23" s="56"/>
      <c r="R23" s="55"/>
      <c r="S23" s="55"/>
      <c r="T23" s="56"/>
      <c r="U23" s="55"/>
      <c r="V23" s="55"/>
      <c r="W23" s="56"/>
      <c r="X23" s="55"/>
      <c r="Y23" s="55"/>
      <c r="Z23" s="56"/>
    </row>
    <row r="24" spans="1:26" s="161" customFormat="1" ht="12.75" customHeight="1">
      <c r="A24" s="38" t="s">
        <v>146</v>
      </c>
      <c r="B24" s="37">
        <f>E24+K24</f>
        <v>38.769999999999996</v>
      </c>
      <c r="C24" s="37">
        <f>F24+L24</f>
        <v>39.59</v>
      </c>
      <c r="D24" s="37">
        <f t="shared" si="1"/>
        <v>97.9287698913867</v>
      </c>
      <c r="E24" s="39">
        <v>3.37</v>
      </c>
      <c r="F24" s="39">
        <v>2.39</v>
      </c>
      <c r="G24" s="37">
        <f t="shared" si="2"/>
        <v>141.0041841004184</v>
      </c>
      <c r="H24" s="39" t="s">
        <v>86</v>
      </c>
      <c r="I24" s="39" t="s">
        <v>86</v>
      </c>
      <c r="J24" s="37" t="s">
        <v>86</v>
      </c>
      <c r="K24" s="39">
        <v>35.4</v>
      </c>
      <c r="L24" s="39">
        <v>37.2</v>
      </c>
      <c r="M24" s="37">
        <f t="shared" si="4"/>
        <v>95.16129032258063</v>
      </c>
      <c r="N24" s="53"/>
      <c r="O24" s="39"/>
      <c r="P24" s="55"/>
      <c r="Q24" s="56"/>
      <c r="R24" s="55"/>
      <c r="S24" s="55"/>
      <c r="T24" s="56"/>
      <c r="U24" s="57"/>
      <c r="V24" s="55"/>
      <c r="W24" s="57"/>
      <c r="X24" s="55"/>
      <c r="Y24" s="55"/>
      <c r="Z24" s="56"/>
    </row>
    <row r="25" spans="1:26" s="161" customFormat="1" ht="12.75" customHeight="1">
      <c r="A25" s="38" t="s">
        <v>147</v>
      </c>
      <c r="B25" s="37">
        <f>H25+K25</f>
        <v>8.5</v>
      </c>
      <c r="C25" s="37">
        <f>F25+L25</f>
        <v>37.06999999999999</v>
      </c>
      <c r="D25" s="37">
        <f t="shared" si="1"/>
        <v>22.929592662530354</v>
      </c>
      <c r="E25" s="39" t="s">
        <v>86</v>
      </c>
      <c r="F25" s="39">
        <v>4.77</v>
      </c>
      <c r="G25" s="37" t="s">
        <v>86</v>
      </c>
      <c r="H25" s="39">
        <v>0.2</v>
      </c>
      <c r="I25" s="39" t="s">
        <v>86</v>
      </c>
      <c r="J25" s="37" t="s">
        <v>86</v>
      </c>
      <c r="K25" s="39">
        <v>8.3</v>
      </c>
      <c r="L25" s="39">
        <v>32.3</v>
      </c>
      <c r="M25" s="37">
        <f t="shared" si="4"/>
        <v>25.696594427244587</v>
      </c>
      <c r="N25" s="53"/>
      <c r="O25" s="39"/>
      <c r="P25" s="55"/>
      <c r="Q25" s="56"/>
      <c r="R25" s="55"/>
      <c r="S25" s="55"/>
      <c r="T25" s="56"/>
      <c r="U25" s="57"/>
      <c r="V25" s="57"/>
      <c r="W25" s="57"/>
      <c r="X25" s="55"/>
      <c r="Y25" s="55"/>
      <c r="Z25" s="56"/>
    </row>
    <row r="26" spans="1:26" s="161" customFormat="1" ht="12.75" customHeight="1">
      <c r="A26" s="41" t="s">
        <v>148</v>
      </c>
      <c r="B26" s="42">
        <f t="shared" si="0"/>
        <v>3594.29</v>
      </c>
      <c r="C26" s="42">
        <f t="shared" si="0"/>
        <v>3925.12</v>
      </c>
      <c r="D26" s="42">
        <f t="shared" si="1"/>
        <v>91.57146787868906</v>
      </c>
      <c r="E26" s="43">
        <v>917.59</v>
      </c>
      <c r="F26" s="43">
        <v>1235.02</v>
      </c>
      <c r="G26" s="42">
        <f t="shared" si="2"/>
        <v>74.29758222538906</v>
      </c>
      <c r="H26" s="43">
        <v>554.4</v>
      </c>
      <c r="I26" s="43">
        <v>557.2</v>
      </c>
      <c r="J26" s="42">
        <f t="shared" si="3"/>
        <v>99.49748743718592</v>
      </c>
      <c r="K26" s="43">
        <v>2122.3</v>
      </c>
      <c r="L26" s="43">
        <v>2132.9</v>
      </c>
      <c r="M26" s="42">
        <f t="shared" si="4"/>
        <v>99.50302405176052</v>
      </c>
      <c r="N26" s="53"/>
      <c r="O26" s="39"/>
      <c r="P26" s="55"/>
      <c r="Q26" s="56"/>
      <c r="R26" s="55"/>
      <c r="S26" s="55"/>
      <c r="T26" s="56"/>
      <c r="U26" s="55"/>
      <c r="V26" s="55"/>
      <c r="W26" s="56"/>
      <c r="X26" s="55"/>
      <c r="Y26" s="55"/>
      <c r="Z26" s="56"/>
    </row>
    <row r="27" spans="1:13" ht="20.25" customHeight="1">
      <c r="A27" s="164"/>
      <c r="B27" s="165"/>
      <c r="C27" s="164"/>
      <c r="D27" s="164"/>
      <c r="E27" s="164"/>
      <c r="F27" s="164"/>
      <c r="G27" s="164"/>
      <c r="H27" s="164"/>
      <c r="I27" s="164"/>
      <c r="J27" s="164"/>
      <c r="K27" s="165"/>
      <c r="L27" s="165"/>
      <c r="M27" s="164"/>
    </row>
    <row r="28" spans="2:13" ht="12.75">
      <c r="B28" s="163"/>
      <c r="C28" s="163"/>
      <c r="D28" s="166"/>
      <c r="E28" s="163"/>
      <c r="F28" s="163"/>
      <c r="G28" s="166"/>
      <c r="H28" s="163"/>
      <c r="I28" s="163"/>
      <c r="J28" s="166"/>
      <c r="K28" s="163"/>
      <c r="L28" s="163"/>
      <c r="M28" s="166"/>
    </row>
    <row r="29" spans="2:13" ht="12.75">
      <c r="B29" s="163"/>
      <c r="C29" s="163"/>
      <c r="D29" s="166"/>
      <c r="E29" s="163"/>
      <c r="F29" s="163"/>
      <c r="G29" s="166"/>
      <c r="H29" s="163"/>
      <c r="I29" s="163"/>
      <c r="J29" s="166"/>
      <c r="K29" s="163"/>
      <c r="L29" s="163"/>
      <c r="M29" s="166"/>
    </row>
    <row r="30" spans="2:13" ht="12.75">
      <c r="B30" s="163"/>
      <c r="C30" s="163"/>
      <c r="D30" s="166"/>
      <c r="E30" s="163"/>
      <c r="F30" s="163"/>
      <c r="G30" s="166"/>
      <c r="H30" s="163"/>
      <c r="I30" s="163"/>
      <c r="J30" s="166"/>
      <c r="K30" s="163"/>
      <c r="L30" s="163"/>
      <c r="M30" s="166"/>
    </row>
    <row r="31" spans="2:13" ht="12.75">
      <c r="B31" s="163"/>
      <c r="C31" s="163"/>
      <c r="D31" s="166"/>
      <c r="E31" s="163"/>
      <c r="F31" s="163"/>
      <c r="G31" s="166"/>
      <c r="H31" s="163"/>
      <c r="I31" s="163"/>
      <c r="J31" s="166"/>
      <c r="K31" s="163"/>
      <c r="L31" s="163"/>
      <c r="M31" s="166"/>
    </row>
    <row r="32" spans="2:13" ht="12.75">
      <c r="B32" s="163"/>
      <c r="C32" s="163"/>
      <c r="D32" s="166"/>
      <c r="E32" s="163"/>
      <c r="F32" s="163"/>
      <c r="G32" s="166"/>
      <c r="H32" s="163"/>
      <c r="I32" s="163"/>
      <c r="J32" s="166"/>
      <c r="K32" s="163"/>
      <c r="L32" s="163"/>
      <c r="M32" s="166"/>
    </row>
    <row r="33" spans="2:13" ht="12.75">
      <c r="B33" s="163"/>
      <c r="C33" s="163"/>
      <c r="D33" s="166"/>
      <c r="E33" s="163"/>
      <c r="F33" s="163"/>
      <c r="G33" s="166"/>
      <c r="H33" s="163"/>
      <c r="I33" s="163"/>
      <c r="J33" s="166"/>
      <c r="K33" s="163"/>
      <c r="L33" s="163"/>
      <c r="M33" s="166"/>
    </row>
    <row r="34" spans="2:13" ht="12.75">
      <c r="B34" s="163"/>
      <c r="C34" s="163"/>
      <c r="D34" s="166"/>
      <c r="E34" s="163"/>
      <c r="F34" s="163"/>
      <c r="G34" s="166"/>
      <c r="H34" s="163"/>
      <c r="I34" s="163"/>
      <c r="J34" s="166"/>
      <c r="K34" s="163"/>
      <c r="L34" s="163"/>
      <c r="M34" s="166"/>
    </row>
    <row r="35" spans="2:13" ht="12.75">
      <c r="B35" s="163"/>
      <c r="C35" s="163"/>
      <c r="D35" s="166"/>
      <c r="E35" s="163"/>
      <c r="F35" s="163"/>
      <c r="G35" s="166"/>
      <c r="H35" s="163"/>
      <c r="I35" s="163"/>
      <c r="J35" s="166"/>
      <c r="K35" s="163"/>
      <c r="L35" s="163"/>
      <c r="M35" s="166"/>
    </row>
    <row r="36" spans="2:13" ht="12.75">
      <c r="B36" s="163"/>
      <c r="C36" s="163"/>
      <c r="D36" s="166"/>
      <c r="E36" s="163"/>
      <c r="F36" s="163"/>
      <c r="G36" s="166"/>
      <c r="H36" s="163"/>
      <c r="I36" s="163"/>
      <c r="J36" s="166"/>
      <c r="K36" s="163"/>
      <c r="L36" s="163"/>
      <c r="M36" s="166"/>
    </row>
    <row r="37" spans="2:13" ht="12.75">
      <c r="B37" s="163"/>
      <c r="C37" s="163"/>
      <c r="D37" s="166"/>
      <c r="E37" s="163"/>
      <c r="F37" s="163"/>
      <c r="G37" s="166"/>
      <c r="H37" s="163"/>
      <c r="I37" s="163"/>
      <c r="J37" s="166"/>
      <c r="K37" s="163"/>
      <c r="L37" s="163"/>
      <c r="M37" s="166"/>
    </row>
    <row r="38" spans="2:13" ht="12.75">
      <c r="B38" s="163"/>
      <c r="C38" s="163"/>
      <c r="D38" s="166"/>
      <c r="E38" s="163"/>
      <c r="F38" s="163"/>
      <c r="G38" s="166"/>
      <c r="H38" s="163"/>
      <c r="I38" s="163"/>
      <c r="J38" s="166"/>
      <c r="K38" s="163"/>
      <c r="L38" s="163"/>
      <c r="M38" s="166"/>
    </row>
    <row r="39" spans="2:13" ht="12.75">
      <c r="B39" s="163"/>
      <c r="C39" s="163"/>
      <c r="D39" s="166"/>
      <c r="E39" s="163"/>
      <c r="F39" s="163"/>
      <c r="G39" s="166"/>
      <c r="H39" s="163"/>
      <c r="I39" s="163"/>
      <c r="J39" s="166"/>
      <c r="K39" s="163"/>
      <c r="L39" s="163"/>
      <c r="M39" s="166"/>
    </row>
    <row r="40" spans="2:13" ht="12.75">
      <c r="B40" s="163"/>
      <c r="C40" s="163"/>
      <c r="D40" s="166"/>
      <c r="E40" s="163"/>
      <c r="F40" s="163"/>
      <c r="G40" s="166"/>
      <c r="H40" s="163"/>
      <c r="I40" s="163"/>
      <c r="J40" s="166"/>
      <c r="K40" s="163"/>
      <c r="L40" s="163"/>
      <c r="M40" s="166"/>
    </row>
    <row r="41" spans="2:13" ht="12.75">
      <c r="B41" s="163"/>
      <c r="C41" s="163"/>
      <c r="D41" s="166"/>
      <c r="E41" s="163"/>
      <c r="F41" s="163"/>
      <c r="G41" s="166"/>
      <c r="H41" s="163"/>
      <c r="I41" s="163"/>
      <c r="J41" s="166"/>
      <c r="K41" s="163"/>
      <c r="L41" s="163"/>
      <c r="M41" s="166"/>
    </row>
    <row r="42" spans="2:13" ht="12.75">
      <c r="B42" s="163"/>
      <c r="C42" s="163"/>
      <c r="D42" s="166"/>
      <c r="E42" s="163"/>
      <c r="F42" s="163"/>
      <c r="G42" s="166"/>
      <c r="H42" s="163"/>
      <c r="I42" s="163"/>
      <c r="J42" s="166"/>
      <c r="K42" s="163"/>
      <c r="L42" s="163"/>
      <c r="M42" s="166"/>
    </row>
    <row r="43" spans="2:13" ht="12.75">
      <c r="B43" s="163"/>
      <c r="C43" s="163"/>
      <c r="D43" s="166"/>
      <c r="E43" s="154"/>
      <c r="F43" s="163"/>
      <c r="G43" s="154"/>
      <c r="H43" s="154"/>
      <c r="I43" s="163"/>
      <c r="J43" s="154"/>
      <c r="K43" s="163"/>
      <c r="L43" s="163"/>
      <c r="M43" s="166"/>
    </row>
    <row r="44" spans="2:13" ht="12.75">
      <c r="B44" s="163"/>
      <c r="C44" s="163"/>
      <c r="D44" s="166"/>
      <c r="E44" s="154"/>
      <c r="F44" s="154"/>
      <c r="G44" s="154"/>
      <c r="H44" s="154"/>
      <c r="I44" s="154"/>
      <c r="J44" s="154"/>
      <c r="K44" s="163"/>
      <c r="L44" s="163"/>
      <c r="M44" s="166"/>
    </row>
    <row r="45" spans="2:13" ht="12.75">
      <c r="B45" s="163"/>
      <c r="C45" s="163"/>
      <c r="D45" s="166"/>
      <c r="E45" s="163"/>
      <c r="F45" s="163"/>
      <c r="G45" s="166"/>
      <c r="H45" s="163"/>
      <c r="I45" s="163"/>
      <c r="J45" s="166"/>
      <c r="K45" s="163"/>
      <c r="L45" s="163"/>
      <c r="M45" s="166"/>
    </row>
  </sheetData>
  <sheetProtection/>
  <mergeCells count="7">
    <mergeCell ref="A1:M1"/>
    <mergeCell ref="A3:A5"/>
    <mergeCell ref="B3:D4"/>
    <mergeCell ref="E3:M3"/>
    <mergeCell ref="E4:G4"/>
    <mergeCell ref="H4:J4"/>
    <mergeCell ref="K4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&amp;R&amp;"-,полужирный"&amp;8 8</oddFooter>
  </headerFooter>
  <ignoredErrors>
    <ignoredError sqref="G6:J6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22.25390625" style="58" customWidth="1"/>
    <col min="2" max="2" width="20.375" style="58" customWidth="1"/>
    <col min="3" max="9" width="13.875" style="58" customWidth="1"/>
    <col min="10" max="10" width="8.375" style="58" customWidth="1"/>
    <col min="11" max="16384" width="9.125" style="58" customWidth="1"/>
  </cols>
  <sheetData>
    <row r="1" spans="1:9" ht="24" customHeight="1">
      <c r="A1" s="441" t="s">
        <v>126</v>
      </c>
      <c r="B1" s="441"/>
      <c r="C1" s="441"/>
      <c r="D1" s="441"/>
      <c r="E1" s="441"/>
      <c r="F1" s="441"/>
      <c r="G1" s="441"/>
      <c r="H1" s="441"/>
      <c r="I1" s="441"/>
    </row>
    <row r="2" spans="1:9" ht="15">
      <c r="A2" s="45"/>
      <c r="B2" s="46"/>
      <c r="C2" s="46"/>
      <c r="D2" s="46"/>
      <c r="E2" s="46"/>
      <c r="F2" s="46"/>
      <c r="G2" s="46"/>
      <c r="H2" s="46"/>
      <c r="I2" s="46"/>
    </row>
    <row r="3" spans="1:9" s="62" customFormat="1" ht="12.75" customHeight="1">
      <c r="A3" s="59"/>
      <c r="B3" s="60"/>
      <c r="C3" s="60"/>
      <c r="D3" s="60"/>
      <c r="E3" s="60"/>
      <c r="F3" s="60"/>
      <c r="G3" s="60"/>
      <c r="H3" s="60"/>
      <c r="I3" s="61" t="s">
        <v>88</v>
      </c>
    </row>
    <row r="4" spans="1:9" ht="12" customHeight="1">
      <c r="A4" s="446"/>
      <c r="B4" s="443" t="s">
        <v>124</v>
      </c>
      <c r="C4" s="444" t="s">
        <v>112</v>
      </c>
      <c r="D4" s="445"/>
      <c r="E4" s="445"/>
      <c r="F4" s="445"/>
      <c r="G4" s="445"/>
      <c r="H4" s="445"/>
      <c r="I4" s="445"/>
    </row>
    <row r="5" spans="1:9" ht="24" customHeight="1">
      <c r="A5" s="446"/>
      <c r="B5" s="443"/>
      <c r="C5" s="246" t="s">
        <v>117</v>
      </c>
      <c r="D5" s="246" t="s">
        <v>118</v>
      </c>
      <c r="E5" s="246" t="s">
        <v>119</v>
      </c>
      <c r="F5" s="246" t="s">
        <v>120</v>
      </c>
      <c r="G5" s="246" t="s">
        <v>121</v>
      </c>
      <c r="H5" s="248" t="s">
        <v>122</v>
      </c>
      <c r="I5" s="248" t="s">
        <v>123</v>
      </c>
    </row>
    <row r="6" spans="1:9" s="64" customFormat="1" ht="12.75" customHeight="1">
      <c r="A6" s="36" t="s">
        <v>131</v>
      </c>
      <c r="B6" s="423">
        <f>SUM(C6:I6)</f>
        <v>891111.0499999999</v>
      </c>
      <c r="C6" s="273">
        <f>SUM(C7:C26)</f>
        <v>365800.47</v>
      </c>
      <c r="D6" s="273">
        <f aca="true" t="shared" si="0" ref="D6:I6">SUM(D7:D26)</f>
        <v>104268.36000000002</v>
      </c>
      <c r="E6" s="273">
        <f t="shared" si="0"/>
        <v>12865.700000000003</v>
      </c>
      <c r="F6" s="273">
        <f t="shared" si="0"/>
        <v>52369.04000000001</v>
      </c>
      <c r="G6" s="273">
        <f t="shared" si="0"/>
        <v>109150.3</v>
      </c>
      <c r="H6" s="273">
        <f t="shared" si="0"/>
        <v>4670.110000000001</v>
      </c>
      <c r="I6" s="273">
        <f t="shared" si="0"/>
        <v>241987.06999999998</v>
      </c>
    </row>
    <row r="7" spans="1:9" s="64" customFormat="1" ht="12.75" customHeight="1">
      <c r="A7" s="152" t="s">
        <v>104</v>
      </c>
      <c r="B7" s="37">
        <f aca="true" t="shared" si="1" ref="B7:B26">SUM(C7:I7)</f>
        <v>66203.48</v>
      </c>
      <c r="C7" s="280">
        <v>29964.96</v>
      </c>
      <c r="D7" s="280">
        <v>8273.75</v>
      </c>
      <c r="E7" s="280">
        <v>881.58</v>
      </c>
      <c r="F7" s="280">
        <v>500.3</v>
      </c>
      <c r="G7" s="280">
        <v>13723.39</v>
      </c>
      <c r="H7" s="280">
        <v>1.1</v>
      </c>
      <c r="I7" s="280">
        <v>12858.4</v>
      </c>
    </row>
    <row r="8" spans="1:9" ht="12.75" customHeight="1">
      <c r="A8" s="38" t="s">
        <v>132</v>
      </c>
      <c r="B8" s="37">
        <f t="shared" si="1"/>
        <v>104866.87</v>
      </c>
      <c r="C8" s="280">
        <v>17841.62</v>
      </c>
      <c r="D8" s="280">
        <v>2906.67</v>
      </c>
      <c r="E8" s="280">
        <v>158.23</v>
      </c>
      <c r="F8" s="280">
        <v>4924.05</v>
      </c>
      <c r="G8" s="280">
        <v>5575.45</v>
      </c>
      <c r="H8" s="280">
        <v>0.2</v>
      </c>
      <c r="I8" s="280">
        <v>73460.65</v>
      </c>
    </row>
    <row r="9" spans="1:9" ht="12.75" customHeight="1">
      <c r="A9" s="38" t="s">
        <v>133</v>
      </c>
      <c r="B9" s="37">
        <f t="shared" si="1"/>
        <v>52168.78</v>
      </c>
      <c r="C9" s="280">
        <v>35148.94</v>
      </c>
      <c r="D9" s="280">
        <v>6850.88</v>
      </c>
      <c r="E9" s="280">
        <v>902.8</v>
      </c>
      <c r="F9" s="280">
        <v>738.6</v>
      </c>
      <c r="G9" s="280">
        <v>7628.25</v>
      </c>
      <c r="H9" s="280">
        <v>577.81</v>
      </c>
      <c r="I9" s="280">
        <v>321.5</v>
      </c>
    </row>
    <row r="10" spans="1:9" ht="12.75" customHeight="1">
      <c r="A10" s="38" t="s">
        <v>134</v>
      </c>
      <c r="B10" s="37">
        <f t="shared" si="1"/>
        <v>123561.75</v>
      </c>
      <c r="C10" s="280">
        <v>37042.51</v>
      </c>
      <c r="D10" s="280">
        <v>10773.28</v>
      </c>
      <c r="E10" s="280">
        <v>304.73</v>
      </c>
      <c r="F10" s="280">
        <v>2335.59</v>
      </c>
      <c r="G10" s="280">
        <v>7680.74</v>
      </c>
      <c r="H10" s="280">
        <v>87.65</v>
      </c>
      <c r="I10" s="280">
        <v>65337.25</v>
      </c>
    </row>
    <row r="11" spans="1:9" ht="12.75" customHeight="1">
      <c r="A11" s="38" t="s">
        <v>135</v>
      </c>
      <c r="B11" s="37">
        <f t="shared" si="1"/>
        <v>20031.22</v>
      </c>
      <c r="C11" s="280">
        <v>9598.2</v>
      </c>
      <c r="D11" s="280">
        <v>4278.52</v>
      </c>
      <c r="E11" s="280">
        <v>1034.4</v>
      </c>
      <c r="F11" s="280">
        <v>3.52</v>
      </c>
      <c r="G11" s="280">
        <v>3490.47</v>
      </c>
      <c r="H11" s="280">
        <v>1550.8</v>
      </c>
      <c r="I11" s="280">
        <v>75.31</v>
      </c>
    </row>
    <row r="12" spans="1:9" ht="12.75" customHeight="1">
      <c r="A12" s="38" t="s">
        <v>136</v>
      </c>
      <c r="B12" s="37">
        <f t="shared" si="1"/>
        <v>39715.99999999999</v>
      </c>
      <c r="C12" s="280">
        <v>21508.34</v>
      </c>
      <c r="D12" s="280">
        <v>5273.58</v>
      </c>
      <c r="E12" s="280">
        <v>998.19</v>
      </c>
      <c r="F12" s="280">
        <v>1138.9</v>
      </c>
      <c r="G12" s="280">
        <v>4803.4</v>
      </c>
      <c r="H12" s="280">
        <v>61.6</v>
      </c>
      <c r="I12" s="280">
        <v>5931.99</v>
      </c>
    </row>
    <row r="13" spans="1:9" ht="12.75" customHeight="1">
      <c r="A13" s="38" t="s">
        <v>137</v>
      </c>
      <c r="B13" s="37">
        <f t="shared" si="1"/>
        <v>53158.06</v>
      </c>
      <c r="C13" s="280">
        <v>21317.19</v>
      </c>
      <c r="D13" s="280">
        <v>12852.04</v>
      </c>
      <c r="E13" s="280">
        <v>1592.6</v>
      </c>
      <c r="F13" s="280">
        <v>472.1</v>
      </c>
      <c r="G13" s="280">
        <v>7041.35</v>
      </c>
      <c r="H13" s="280">
        <v>148.8</v>
      </c>
      <c r="I13" s="280">
        <v>9733.98</v>
      </c>
    </row>
    <row r="14" spans="1:9" ht="12.75" customHeight="1">
      <c r="A14" s="38" t="s">
        <v>105</v>
      </c>
      <c r="B14" s="37">
        <f t="shared" si="1"/>
        <v>39172.520000000004</v>
      </c>
      <c r="C14" s="280">
        <v>24007.02</v>
      </c>
      <c r="D14" s="280">
        <v>7375.71</v>
      </c>
      <c r="E14" s="280">
        <v>856.15</v>
      </c>
      <c r="F14" s="280">
        <v>824.85</v>
      </c>
      <c r="G14" s="280">
        <v>5450.69</v>
      </c>
      <c r="H14" s="280">
        <v>6</v>
      </c>
      <c r="I14" s="280">
        <v>652.1</v>
      </c>
    </row>
    <row r="15" spans="1:9" ht="12.75" customHeight="1">
      <c r="A15" s="38" t="s">
        <v>138</v>
      </c>
      <c r="B15" s="37">
        <f t="shared" si="1"/>
        <v>46353.24999999999</v>
      </c>
      <c r="C15" s="280">
        <v>21228.94</v>
      </c>
      <c r="D15" s="280">
        <v>4743.65</v>
      </c>
      <c r="E15" s="280">
        <v>1356.77</v>
      </c>
      <c r="F15" s="280">
        <v>5115.75</v>
      </c>
      <c r="G15" s="280">
        <v>7857.66</v>
      </c>
      <c r="H15" s="280">
        <v>19.2</v>
      </c>
      <c r="I15" s="280">
        <v>6031.28</v>
      </c>
    </row>
    <row r="16" spans="1:9" s="44" customFormat="1" ht="12.75" customHeight="1">
      <c r="A16" s="38" t="s">
        <v>139</v>
      </c>
      <c r="B16" s="37">
        <f t="shared" si="1"/>
        <v>40906.73</v>
      </c>
      <c r="C16" s="280">
        <v>20933.06</v>
      </c>
      <c r="D16" s="280">
        <v>2012.78</v>
      </c>
      <c r="E16" s="280">
        <v>106.83</v>
      </c>
      <c r="F16" s="280">
        <v>5963.47</v>
      </c>
      <c r="G16" s="280">
        <v>3326.76</v>
      </c>
      <c r="H16" s="280">
        <v>0.2</v>
      </c>
      <c r="I16" s="280">
        <v>8563.63</v>
      </c>
    </row>
    <row r="17" spans="1:9" ht="12.75" customHeight="1">
      <c r="A17" s="38" t="s">
        <v>140</v>
      </c>
      <c r="B17" s="37">
        <f t="shared" si="1"/>
        <v>14590.8</v>
      </c>
      <c r="C17" s="280">
        <v>8165.84</v>
      </c>
      <c r="D17" s="280">
        <v>1876.66</v>
      </c>
      <c r="E17" s="280">
        <v>833.4</v>
      </c>
      <c r="F17" s="280">
        <v>55.5</v>
      </c>
      <c r="G17" s="280">
        <v>3037.09</v>
      </c>
      <c r="H17" s="280">
        <v>611.31</v>
      </c>
      <c r="I17" s="280">
        <v>11</v>
      </c>
    </row>
    <row r="18" spans="1:9" ht="12.75" customHeight="1">
      <c r="A18" s="38" t="s">
        <v>141</v>
      </c>
      <c r="B18" s="37">
        <f t="shared" si="1"/>
        <v>9137.91</v>
      </c>
      <c r="C18" s="280">
        <v>806.65</v>
      </c>
      <c r="D18" s="280">
        <v>770.4</v>
      </c>
      <c r="E18" s="280">
        <v>330.71</v>
      </c>
      <c r="F18" s="280" t="s">
        <v>86</v>
      </c>
      <c r="G18" s="280">
        <v>775.32</v>
      </c>
      <c r="H18" s="280">
        <v>1061.82</v>
      </c>
      <c r="I18" s="280">
        <v>5393.01</v>
      </c>
    </row>
    <row r="19" spans="1:9" ht="12.75" customHeight="1">
      <c r="A19" s="38" t="s">
        <v>142</v>
      </c>
      <c r="B19" s="37">
        <f t="shared" si="1"/>
        <v>45368.22</v>
      </c>
      <c r="C19" s="280">
        <v>19086.42</v>
      </c>
      <c r="D19" s="280">
        <v>3331.42</v>
      </c>
      <c r="E19" s="280">
        <v>396.27</v>
      </c>
      <c r="F19" s="280">
        <v>10635.56</v>
      </c>
      <c r="G19" s="280">
        <v>9863.93</v>
      </c>
      <c r="H19" s="280" t="s">
        <v>86</v>
      </c>
      <c r="I19" s="280">
        <v>2054.62</v>
      </c>
    </row>
    <row r="20" spans="1:9" s="44" customFormat="1" ht="12.75" customHeight="1">
      <c r="A20" s="38" t="s">
        <v>143</v>
      </c>
      <c r="B20" s="37">
        <f t="shared" si="1"/>
        <v>47733.75</v>
      </c>
      <c r="C20" s="280">
        <v>20628.25</v>
      </c>
      <c r="D20" s="280">
        <v>2577.02</v>
      </c>
      <c r="E20" s="280">
        <v>83.52</v>
      </c>
      <c r="F20" s="280">
        <v>16214.58</v>
      </c>
      <c r="G20" s="280">
        <v>5947.61</v>
      </c>
      <c r="H20" s="280" t="s">
        <v>86</v>
      </c>
      <c r="I20" s="280">
        <v>2282.77</v>
      </c>
    </row>
    <row r="21" spans="1:9" ht="12.75" customHeight="1">
      <c r="A21" s="38" t="s">
        <v>144</v>
      </c>
      <c r="B21" s="37">
        <f t="shared" si="1"/>
        <v>90998.09</v>
      </c>
      <c r="C21" s="280">
        <v>47910.3</v>
      </c>
      <c r="D21" s="280">
        <v>24681.8</v>
      </c>
      <c r="E21" s="280">
        <v>1599.61</v>
      </c>
      <c r="F21" s="280">
        <v>87.4</v>
      </c>
      <c r="G21" s="280">
        <v>12709.92</v>
      </c>
      <c r="H21" s="280">
        <v>542.77</v>
      </c>
      <c r="I21" s="280">
        <v>3466.29</v>
      </c>
    </row>
    <row r="22" spans="1:9" ht="12.75" customHeight="1">
      <c r="A22" s="152" t="s">
        <v>106</v>
      </c>
      <c r="B22" s="37">
        <f t="shared" si="1"/>
        <v>12664.529999999999</v>
      </c>
      <c r="C22" s="280">
        <v>6445.46</v>
      </c>
      <c r="D22" s="280">
        <v>1677.6</v>
      </c>
      <c r="E22" s="280">
        <v>404.9</v>
      </c>
      <c r="F22" s="280">
        <v>26.8</v>
      </c>
      <c r="G22" s="280">
        <v>4081.57</v>
      </c>
      <c r="H22" s="280" t="s">
        <v>86</v>
      </c>
      <c r="I22" s="280">
        <v>28.2</v>
      </c>
    </row>
    <row r="23" spans="1:9" ht="12.75" customHeight="1">
      <c r="A23" s="38" t="s">
        <v>145</v>
      </c>
      <c r="B23" s="37">
        <f t="shared" si="1"/>
        <v>80837.54000000001</v>
      </c>
      <c r="C23" s="280">
        <v>21774.98</v>
      </c>
      <c r="D23" s="280">
        <v>3631.49</v>
      </c>
      <c r="E23" s="280">
        <v>1022.11</v>
      </c>
      <c r="F23" s="280">
        <v>3316.97</v>
      </c>
      <c r="G23" s="280">
        <v>5899.23</v>
      </c>
      <c r="H23" s="280">
        <v>0.85</v>
      </c>
      <c r="I23" s="280">
        <v>45191.91</v>
      </c>
    </row>
    <row r="24" spans="1:9" ht="12.75" customHeight="1">
      <c r="A24" s="38" t="s">
        <v>146</v>
      </c>
      <c r="B24" s="37">
        <f t="shared" si="1"/>
        <v>38.769999999999996</v>
      </c>
      <c r="C24" s="280">
        <v>20</v>
      </c>
      <c r="D24" s="280">
        <v>4.9</v>
      </c>
      <c r="E24" s="280">
        <v>1</v>
      </c>
      <c r="F24" s="280" t="s">
        <v>86</v>
      </c>
      <c r="G24" s="280">
        <v>12.57</v>
      </c>
      <c r="H24" s="280" t="s">
        <v>86</v>
      </c>
      <c r="I24" s="280">
        <v>0.3</v>
      </c>
    </row>
    <row r="25" spans="1:9" ht="12.75" customHeight="1">
      <c r="A25" s="38" t="s">
        <v>147</v>
      </c>
      <c r="B25" s="37">
        <f t="shared" si="1"/>
        <v>8.5</v>
      </c>
      <c r="C25" s="280">
        <v>6.6</v>
      </c>
      <c r="D25" s="280">
        <v>0</v>
      </c>
      <c r="E25" s="280">
        <v>0.2</v>
      </c>
      <c r="F25" s="280">
        <v>0.5</v>
      </c>
      <c r="G25" s="280">
        <v>0.4</v>
      </c>
      <c r="H25" s="280" t="s">
        <v>86</v>
      </c>
      <c r="I25" s="280">
        <v>0.8</v>
      </c>
    </row>
    <row r="26" spans="1:9" ht="12.75" customHeight="1">
      <c r="A26" s="41" t="s">
        <v>148</v>
      </c>
      <c r="B26" s="42">
        <f t="shared" si="1"/>
        <v>3594.2799999999997</v>
      </c>
      <c r="C26" s="43">
        <v>2365.19</v>
      </c>
      <c r="D26" s="43">
        <v>376.21</v>
      </c>
      <c r="E26" s="43">
        <v>1.7</v>
      </c>
      <c r="F26" s="43">
        <v>14.6</v>
      </c>
      <c r="G26" s="43">
        <v>244.5</v>
      </c>
      <c r="H26" s="43" t="s">
        <v>86</v>
      </c>
      <c r="I26" s="43">
        <v>592.08</v>
      </c>
    </row>
    <row r="27" spans="2:9" ht="12.75" customHeight="1">
      <c r="B27" s="65"/>
      <c r="C27" s="65"/>
      <c r="D27" s="65"/>
      <c r="E27" s="65"/>
      <c r="F27" s="65"/>
      <c r="G27" s="65"/>
      <c r="H27" s="65"/>
      <c r="I27" s="65"/>
    </row>
    <row r="28" spans="3:9" ht="12.75">
      <c r="C28" s="55"/>
      <c r="D28" s="66"/>
      <c r="E28" s="66"/>
      <c r="F28" s="66"/>
      <c r="G28" s="66"/>
      <c r="H28" s="67"/>
      <c r="I28" s="66"/>
    </row>
    <row r="29" spans="3:9" ht="12.75">
      <c r="C29" s="66"/>
      <c r="D29" s="66"/>
      <c r="E29" s="66"/>
      <c r="F29" s="66"/>
      <c r="G29" s="66"/>
      <c r="H29" s="66"/>
      <c r="I29" s="66"/>
    </row>
    <row r="30" spans="3:9" ht="12.75">
      <c r="C30" s="66"/>
      <c r="D30" s="66"/>
      <c r="E30" s="66"/>
      <c r="F30" s="66"/>
      <c r="G30" s="66"/>
      <c r="H30" s="66"/>
      <c r="I30" s="66"/>
    </row>
    <row r="31" spans="3:9" ht="12.75">
      <c r="C31" s="66"/>
      <c r="D31" s="66"/>
      <c r="E31" s="66"/>
      <c r="F31" s="66"/>
      <c r="G31" s="66"/>
      <c r="H31" s="66"/>
      <c r="I31" s="66"/>
    </row>
    <row r="32" spans="3:9" ht="12.75">
      <c r="C32" s="66"/>
      <c r="D32" s="66"/>
      <c r="E32" s="66"/>
      <c r="F32" s="66"/>
      <c r="G32" s="66"/>
      <c r="H32" s="66"/>
      <c r="I32" s="66"/>
    </row>
    <row r="33" spans="3:9" ht="12.75">
      <c r="C33" s="66"/>
      <c r="D33" s="66"/>
      <c r="E33" s="66"/>
      <c r="F33" s="66"/>
      <c r="G33" s="66"/>
      <c r="H33" s="66"/>
      <c r="I33" s="66"/>
    </row>
    <row r="34" spans="3:9" ht="12.75">
      <c r="C34" s="66"/>
      <c r="D34" s="66"/>
      <c r="E34" s="66"/>
      <c r="F34" s="66"/>
      <c r="G34" s="66"/>
      <c r="H34" s="66"/>
      <c r="I34" s="66"/>
    </row>
    <row r="35" spans="3:9" ht="12.75">
      <c r="C35" s="66"/>
      <c r="D35" s="66"/>
      <c r="E35" s="66"/>
      <c r="F35" s="66"/>
      <c r="G35" s="66"/>
      <c r="H35" s="67"/>
      <c r="I35" s="66"/>
    </row>
    <row r="36" spans="3:9" ht="12.75">
      <c r="C36" s="66"/>
      <c r="D36" s="66"/>
      <c r="E36" s="66"/>
      <c r="F36" s="66"/>
      <c r="G36" s="66"/>
      <c r="H36" s="66"/>
      <c r="I36" s="66"/>
    </row>
    <row r="37" spans="3:9" ht="12.75">
      <c r="C37" s="66"/>
      <c r="D37" s="66"/>
      <c r="E37" s="66"/>
      <c r="F37" s="66"/>
      <c r="G37" s="66"/>
      <c r="H37" s="66"/>
      <c r="I37" s="66"/>
    </row>
    <row r="38" spans="3:9" ht="12.75">
      <c r="C38" s="66"/>
      <c r="D38" s="66"/>
      <c r="E38" s="66"/>
      <c r="F38" s="66"/>
      <c r="G38" s="66"/>
      <c r="H38" s="67"/>
      <c r="I38" s="66"/>
    </row>
    <row r="39" spans="3:9" ht="12.75">
      <c r="C39" s="66"/>
      <c r="D39" s="66"/>
      <c r="E39" s="66"/>
      <c r="F39" s="66"/>
      <c r="G39" s="66"/>
      <c r="H39" s="67"/>
      <c r="I39" s="66"/>
    </row>
    <row r="40" spans="3:9" ht="12.75">
      <c r="C40" s="66"/>
      <c r="D40" s="66"/>
      <c r="E40" s="66"/>
      <c r="F40" s="66"/>
      <c r="G40" s="66"/>
      <c r="H40" s="66"/>
      <c r="I40" s="66"/>
    </row>
    <row r="41" spans="3:9" ht="12.75">
      <c r="C41" s="66"/>
      <c r="D41" s="66"/>
      <c r="E41" s="66"/>
      <c r="F41" s="66"/>
      <c r="G41" s="66"/>
      <c r="H41" s="67"/>
      <c r="I41" s="66"/>
    </row>
    <row r="42" spans="3:9" ht="12.75">
      <c r="C42" s="66"/>
      <c r="D42" s="66"/>
      <c r="E42" s="66"/>
      <c r="F42" s="67"/>
      <c r="G42" s="66"/>
      <c r="H42" s="67"/>
      <c r="I42" s="67"/>
    </row>
    <row r="43" spans="3:9" ht="12.75">
      <c r="C43" s="66"/>
      <c r="D43" s="66"/>
      <c r="E43" s="67"/>
      <c r="F43" s="67"/>
      <c r="G43" s="67"/>
      <c r="H43" s="67"/>
      <c r="I43" s="66"/>
    </row>
    <row r="44" spans="3:9" ht="12.75">
      <c r="C44" s="66"/>
      <c r="D44" s="66"/>
      <c r="E44" s="66"/>
      <c r="F44" s="66"/>
      <c r="G44" s="66"/>
      <c r="H44" s="67"/>
      <c r="I44" s="66"/>
    </row>
  </sheetData>
  <sheetProtection/>
  <mergeCells count="4">
    <mergeCell ref="A1:I1"/>
    <mergeCell ref="A4:A5"/>
    <mergeCell ref="B4:B5"/>
    <mergeCell ref="C4:I4"/>
  </mergeCells>
  <printOptions/>
  <pageMargins left="0.2362204724409449" right="0.1968503937007874" top="0.5905511811023623" bottom="0.5905511811023623" header="0.3937007874015748" footer="0.3937007874015748"/>
  <pageSetup horizontalDpi="600" verticalDpi="600" orientation="landscape" paperSize="9" r:id="rId1"/>
  <headerFooter alignWithMargins="0">
    <oddFooter>&amp;R&amp;"-,полужирный"&amp;8 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Z26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22.125" style="167" customWidth="1"/>
    <col min="2" max="2" width="11.375" style="167" customWidth="1"/>
    <col min="3" max="3" width="10.875" style="167" customWidth="1"/>
    <col min="4" max="4" width="9.00390625" style="167" customWidth="1"/>
    <col min="5" max="5" width="10.00390625" style="167" customWidth="1"/>
    <col min="6" max="6" width="9.25390625" style="167" customWidth="1"/>
    <col min="7" max="7" width="9.00390625" style="167" customWidth="1"/>
    <col min="8" max="8" width="10.00390625" style="167" customWidth="1"/>
    <col min="9" max="10" width="10.25390625" style="167" customWidth="1"/>
    <col min="11" max="12" width="11.375" style="167" customWidth="1"/>
    <col min="13" max="13" width="9.25390625" style="167" customWidth="1"/>
    <col min="14" max="16384" width="9.125" style="167" customWidth="1"/>
  </cols>
  <sheetData>
    <row r="1" spans="1:13" ht="30" customHeight="1">
      <c r="A1" s="447" t="s">
        <v>127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</row>
    <row r="2" spans="1:13" ht="12.75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9" t="s">
        <v>70</v>
      </c>
    </row>
    <row r="3" spans="1:13" ht="16.5" customHeight="1">
      <c r="A3" s="435"/>
      <c r="B3" s="436" t="s">
        <v>108</v>
      </c>
      <c r="C3" s="436"/>
      <c r="D3" s="436"/>
      <c r="E3" s="436" t="s">
        <v>112</v>
      </c>
      <c r="F3" s="436"/>
      <c r="G3" s="437"/>
      <c r="H3" s="437"/>
      <c r="I3" s="437"/>
      <c r="J3" s="437"/>
      <c r="K3" s="437"/>
      <c r="L3" s="437"/>
      <c r="M3" s="438"/>
    </row>
    <row r="4" spans="1:13" ht="23.25" customHeight="1">
      <c r="A4" s="435"/>
      <c r="B4" s="436"/>
      <c r="C4" s="436"/>
      <c r="D4" s="436"/>
      <c r="E4" s="436" t="s">
        <v>110</v>
      </c>
      <c r="F4" s="436"/>
      <c r="G4" s="436"/>
      <c r="H4" s="436" t="s">
        <v>111</v>
      </c>
      <c r="I4" s="436"/>
      <c r="J4" s="436"/>
      <c r="K4" s="436" t="s">
        <v>113</v>
      </c>
      <c r="L4" s="436"/>
      <c r="M4" s="439"/>
    </row>
    <row r="5" spans="1:14" ht="45" customHeight="1">
      <c r="A5" s="435"/>
      <c r="B5" s="266" t="s">
        <v>183</v>
      </c>
      <c r="C5" s="266" t="s">
        <v>109</v>
      </c>
      <c r="D5" s="266" t="s">
        <v>184</v>
      </c>
      <c r="E5" s="266" t="s">
        <v>183</v>
      </c>
      <c r="F5" s="266" t="s">
        <v>109</v>
      </c>
      <c r="G5" s="266" t="s">
        <v>184</v>
      </c>
      <c r="H5" s="266" t="s">
        <v>183</v>
      </c>
      <c r="I5" s="266" t="s">
        <v>109</v>
      </c>
      <c r="J5" s="266" t="s">
        <v>184</v>
      </c>
      <c r="K5" s="266" t="s">
        <v>183</v>
      </c>
      <c r="L5" s="266" t="s">
        <v>109</v>
      </c>
      <c r="M5" s="267" t="s">
        <v>184</v>
      </c>
      <c r="N5" s="170"/>
    </row>
    <row r="6" spans="1:26" ht="12.75">
      <c r="A6" s="36" t="s">
        <v>131</v>
      </c>
      <c r="B6" s="37">
        <f>E6+H6+K6</f>
        <v>5227035.499999999</v>
      </c>
      <c r="C6" s="37">
        <f>F6+I6+L6</f>
        <v>5087718.300000001</v>
      </c>
      <c r="D6" s="37">
        <f>B6/C6%</f>
        <v>102.73830412348103</v>
      </c>
      <c r="E6" s="37">
        <f>SUM(E7:E25)</f>
        <v>447306.9</v>
      </c>
      <c r="F6" s="37">
        <f>SUM(F7:F25)</f>
        <v>398471</v>
      </c>
      <c r="G6" s="37">
        <f>E6/F6%</f>
        <v>112.25582288297016</v>
      </c>
      <c r="H6" s="37">
        <f>SUM(H7:H25)</f>
        <v>1147888.2999999998</v>
      </c>
      <c r="I6" s="37">
        <f>SUM(I7:I25)</f>
        <v>1100079.9000000004</v>
      </c>
      <c r="J6" s="37">
        <f>H6/I6%</f>
        <v>104.34590251126299</v>
      </c>
      <c r="K6" s="37">
        <f>SUM(K7:K25)</f>
        <v>3631840.2999999993</v>
      </c>
      <c r="L6" s="37">
        <f>SUM(L7:L25)</f>
        <v>3589167.4</v>
      </c>
      <c r="M6" s="37">
        <f>K6/L6%</f>
        <v>101.18893590753108</v>
      </c>
      <c r="N6" s="171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</row>
    <row r="7" spans="1:26" ht="12.75">
      <c r="A7" s="152" t="s">
        <v>104</v>
      </c>
      <c r="B7" s="37">
        <f aca="true" t="shared" si="0" ref="B7:C22">E7+H7+K7</f>
        <v>476624.1</v>
      </c>
      <c r="C7" s="37">
        <f t="shared" si="0"/>
        <v>459964.19999999995</v>
      </c>
      <c r="D7" s="37">
        <f aca="true" t="shared" si="1" ref="D7:D25">B7/C7%</f>
        <v>103.62199927733506</v>
      </c>
      <c r="E7" s="56">
        <v>5188.7</v>
      </c>
      <c r="F7" s="56">
        <v>3276.9</v>
      </c>
      <c r="G7" s="37">
        <f aca="true" t="shared" si="2" ref="G7:G22">E7/F7%</f>
        <v>158.34172541121183</v>
      </c>
      <c r="H7" s="56">
        <v>196361.3</v>
      </c>
      <c r="I7" s="56">
        <v>185535.7</v>
      </c>
      <c r="J7" s="37">
        <f aca="true" t="shared" si="3" ref="J7:J25">H7/I7%</f>
        <v>105.83478004502636</v>
      </c>
      <c r="K7" s="56">
        <v>275074.1</v>
      </c>
      <c r="L7" s="56">
        <v>271151.6</v>
      </c>
      <c r="M7" s="37">
        <f aca="true" t="shared" si="4" ref="M7:M25">K7/L7%</f>
        <v>101.44660772792786</v>
      </c>
      <c r="N7" s="171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</row>
    <row r="8" spans="1:26" ht="12.75">
      <c r="A8" s="38" t="s">
        <v>132</v>
      </c>
      <c r="B8" s="37">
        <f t="shared" si="0"/>
        <v>322778.80000000005</v>
      </c>
      <c r="C8" s="37">
        <f t="shared" si="0"/>
        <v>324849.3</v>
      </c>
      <c r="D8" s="37">
        <f t="shared" si="1"/>
        <v>99.36262753221264</v>
      </c>
      <c r="E8" s="56">
        <v>56406.8</v>
      </c>
      <c r="F8" s="56">
        <v>60680.9</v>
      </c>
      <c r="G8" s="37">
        <f t="shared" si="2"/>
        <v>92.95643274901988</v>
      </c>
      <c r="H8" s="56">
        <v>19192.3</v>
      </c>
      <c r="I8" s="56">
        <v>18607.6</v>
      </c>
      <c r="J8" s="37">
        <f t="shared" si="3"/>
        <v>103.1422644510845</v>
      </c>
      <c r="K8" s="56">
        <v>247179.7</v>
      </c>
      <c r="L8" s="56">
        <v>245560.8</v>
      </c>
      <c r="M8" s="37">
        <f t="shared" si="4"/>
        <v>100.65926646272534</v>
      </c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</row>
    <row r="9" spans="1:26" ht="12.75">
      <c r="A9" s="38" t="s">
        <v>133</v>
      </c>
      <c r="B9" s="37">
        <f t="shared" si="0"/>
        <v>303861.1</v>
      </c>
      <c r="C9" s="37">
        <f t="shared" si="0"/>
        <v>294221.6</v>
      </c>
      <c r="D9" s="37">
        <f t="shared" si="1"/>
        <v>103.27627203441216</v>
      </c>
      <c r="E9" s="56">
        <v>12777.5</v>
      </c>
      <c r="F9" s="56">
        <v>11726.5</v>
      </c>
      <c r="G9" s="37">
        <f t="shared" si="2"/>
        <v>108.96260606319021</v>
      </c>
      <c r="H9" s="56">
        <v>60942.1</v>
      </c>
      <c r="I9" s="56">
        <v>54160.2</v>
      </c>
      <c r="J9" s="37">
        <f t="shared" si="3"/>
        <v>112.52192569451368</v>
      </c>
      <c r="K9" s="56">
        <v>230141.5</v>
      </c>
      <c r="L9" s="56">
        <v>228334.9</v>
      </c>
      <c r="M9" s="37">
        <f t="shared" si="4"/>
        <v>100.7912062501177</v>
      </c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2"/>
    </row>
    <row r="10" spans="1:26" ht="12.75">
      <c r="A10" s="38" t="s">
        <v>134</v>
      </c>
      <c r="B10" s="37">
        <f t="shared" si="0"/>
        <v>442653.80000000005</v>
      </c>
      <c r="C10" s="37">
        <f t="shared" si="0"/>
        <v>423293.9</v>
      </c>
      <c r="D10" s="37">
        <f t="shared" si="1"/>
        <v>104.57363075631376</v>
      </c>
      <c r="E10" s="56">
        <v>27642.9</v>
      </c>
      <c r="F10" s="56">
        <v>28444.8</v>
      </c>
      <c r="G10" s="37">
        <f t="shared" si="2"/>
        <v>97.18085555180562</v>
      </c>
      <c r="H10" s="56">
        <v>111345.7</v>
      </c>
      <c r="I10" s="56">
        <v>104958.6</v>
      </c>
      <c r="J10" s="37">
        <f t="shared" si="3"/>
        <v>106.0853517482131</v>
      </c>
      <c r="K10" s="56">
        <v>303665.2</v>
      </c>
      <c r="L10" s="56">
        <v>289890.5</v>
      </c>
      <c r="M10" s="37">
        <f t="shared" si="4"/>
        <v>104.75169072460118</v>
      </c>
      <c r="N10" s="173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</row>
    <row r="11" spans="1:26" ht="12.75">
      <c r="A11" s="38" t="s">
        <v>135</v>
      </c>
      <c r="B11" s="37">
        <f t="shared" si="0"/>
        <v>59215.8</v>
      </c>
      <c r="C11" s="37">
        <f t="shared" si="0"/>
        <v>57018</v>
      </c>
      <c r="D11" s="37">
        <f t="shared" si="1"/>
        <v>103.85457224034516</v>
      </c>
      <c r="E11" s="56">
        <v>2253.8</v>
      </c>
      <c r="F11" s="56">
        <v>2308.9</v>
      </c>
      <c r="G11" s="37">
        <f t="shared" si="2"/>
        <v>97.6135822253021</v>
      </c>
      <c r="H11" s="56">
        <v>10703.5</v>
      </c>
      <c r="I11" s="56">
        <v>10444.1</v>
      </c>
      <c r="J11" s="37">
        <f t="shared" si="3"/>
        <v>102.48369893049664</v>
      </c>
      <c r="K11" s="56">
        <v>46258.5</v>
      </c>
      <c r="L11" s="56">
        <v>44265</v>
      </c>
      <c r="M11" s="37">
        <f t="shared" si="4"/>
        <v>104.50355811589293</v>
      </c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242"/>
    </row>
    <row r="12" spans="1:26" ht="12.75">
      <c r="A12" s="38" t="s">
        <v>136</v>
      </c>
      <c r="B12" s="37">
        <f t="shared" si="0"/>
        <v>204706.4</v>
      </c>
      <c r="C12" s="37">
        <f t="shared" si="0"/>
        <v>202912.2</v>
      </c>
      <c r="D12" s="37">
        <f t="shared" si="1"/>
        <v>100.88422480264863</v>
      </c>
      <c r="E12" s="56">
        <v>10374.8</v>
      </c>
      <c r="F12" s="56">
        <v>9605.3</v>
      </c>
      <c r="G12" s="37">
        <f t="shared" si="2"/>
        <v>108.01120214881367</v>
      </c>
      <c r="H12" s="56">
        <v>52363.8</v>
      </c>
      <c r="I12" s="56">
        <v>51715.7</v>
      </c>
      <c r="J12" s="37">
        <f t="shared" si="3"/>
        <v>101.25319777166317</v>
      </c>
      <c r="K12" s="56">
        <v>141967.8</v>
      </c>
      <c r="L12" s="56">
        <v>141591.2</v>
      </c>
      <c r="M12" s="37">
        <f t="shared" si="4"/>
        <v>100.26597698162031</v>
      </c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</row>
    <row r="13" spans="1:26" ht="12.75">
      <c r="A13" s="38" t="s">
        <v>137</v>
      </c>
      <c r="B13" s="37">
        <f t="shared" si="0"/>
        <v>270984.1</v>
      </c>
      <c r="C13" s="37">
        <f t="shared" si="0"/>
        <v>267284.8</v>
      </c>
      <c r="D13" s="37">
        <f t="shared" si="1"/>
        <v>101.38402932003615</v>
      </c>
      <c r="E13" s="56">
        <v>3482.4</v>
      </c>
      <c r="F13" s="56">
        <v>4427.2</v>
      </c>
      <c r="G13" s="37">
        <f t="shared" si="2"/>
        <v>78.65919768702567</v>
      </c>
      <c r="H13" s="56">
        <v>59182.8</v>
      </c>
      <c r="I13" s="56">
        <v>58250.6</v>
      </c>
      <c r="J13" s="37">
        <f t="shared" si="3"/>
        <v>101.60032686358596</v>
      </c>
      <c r="K13" s="56">
        <v>208318.9</v>
      </c>
      <c r="L13" s="56">
        <v>204607</v>
      </c>
      <c r="M13" s="37">
        <f t="shared" si="4"/>
        <v>101.81416080583753</v>
      </c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242"/>
    </row>
    <row r="14" spans="1:26" ht="12.75">
      <c r="A14" s="38" t="s">
        <v>105</v>
      </c>
      <c r="B14" s="37">
        <f t="shared" si="0"/>
        <v>264835.10000000003</v>
      </c>
      <c r="C14" s="37">
        <f t="shared" si="0"/>
        <v>261375.3</v>
      </c>
      <c r="D14" s="37">
        <f t="shared" si="1"/>
        <v>101.32369049409033</v>
      </c>
      <c r="E14" s="56">
        <v>13108.5</v>
      </c>
      <c r="F14" s="56">
        <v>11873.5</v>
      </c>
      <c r="G14" s="37">
        <f t="shared" si="2"/>
        <v>110.40131385017055</v>
      </c>
      <c r="H14" s="56">
        <v>52143.9</v>
      </c>
      <c r="I14" s="56">
        <v>51574.4</v>
      </c>
      <c r="J14" s="37">
        <f t="shared" si="3"/>
        <v>101.10423000558416</v>
      </c>
      <c r="K14" s="56">
        <v>199582.7</v>
      </c>
      <c r="L14" s="56">
        <v>197927.4</v>
      </c>
      <c r="M14" s="37">
        <f t="shared" si="4"/>
        <v>100.8363167504853</v>
      </c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</row>
    <row r="15" spans="1:26" ht="12.75">
      <c r="A15" s="38" t="s">
        <v>138</v>
      </c>
      <c r="B15" s="37">
        <f t="shared" si="0"/>
        <v>346038</v>
      </c>
      <c r="C15" s="37">
        <f t="shared" si="0"/>
        <v>340170.69999999995</v>
      </c>
      <c r="D15" s="37">
        <f t="shared" si="1"/>
        <v>101.72481051425066</v>
      </c>
      <c r="E15" s="56">
        <v>4652</v>
      </c>
      <c r="F15" s="56">
        <v>6837.3</v>
      </c>
      <c r="G15" s="37">
        <f t="shared" si="2"/>
        <v>68.03855323007619</v>
      </c>
      <c r="H15" s="56">
        <v>161415.4</v>
      </c>
      <c r="I15" s="56">
        <v>153971.8</v>
      </c>
      <c r="J15" s="37">
        <f t="shared" si="3"/>
        <v>104.83439175225594</v>
      </c>
      <c r="K15" s="56">
        <v>179970.6</v>
      </c>
      <c r="L15" s="56">
        <v>179361.6</v>
      </c>
      <c r="M15" s="37">
        <f t="shared" si="4"/>
        <v>100.33953755987905</v>
      </c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</row>
    <row r="16" spans="1:26" ht="14.25" customHeight="1">
      <c r="A16" s="38" t="s">
        <v>139</v>
      </c>
      <c r="B16" s="37">
        <f t="shared" si="0"/>
        <v>390201.1</v>
      </c>
      <c r="C16" s="37">
        <f t="shared" si="0"/>
        <v>370581.2</v>
      </c>
      <c r="D16" s="37">
        <f t="shared" si="1"/>
        <v>105.29435923894683</v>
      </c>
      <c r="E16" s="56">
        <v>56784.3</v>
      </c>
      <c r="F16" s="56">
        <v>49516.4</v>
      </c>
      <c r="G16" s="37">
        <f t="shared" si="2"/>
        <v>114.67776332689776</v>
      </c>
      <c r="H16" s="56">
        <v>44986.5</v>
      </c>
      <c r="I16" s="56">
        <v>43944.9</v>
      </c>
      <c r="J16" s="37">
        <f t="shared" si="3"/>
        <v>102.37024091532805</v>
      </c>
      <c r="K16" s="56">
        <v>288430.3</v>
      </c>
      <c r="L16" s="56">
        <v>277119.9</v>
      </c>
      <c r="M16" s="37">
        <f t="shared" si="4"/>
        <v>104.08141024877679</v>
      </c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</row>
    <row r="17" spans="1:26" ht="14.25" customHeight="1">
      <c r="A17" s="38" t="s">
        <v>140</v>
      </c>
      <c r="B17" s="37">
        <f t="shared" si="0"/>
        <v>68494</v>
      </c>
      <c r="C17" s="37">
        <f t="shared" si="0"/>
        <v>67442.6</v>
      </c>
      <c r="D17" s="37">
        <f t="shared" si="1"/>
        <v>101.55895531904167</v>
      </c>
      <c r="E17" s="56">
        <v>4982</v>
      </c>
      <c r="F17" s="56">
        <v>4782</v>
      </c>
      <c r="G17" s="37">
        <f t="shared" si="2"/>
        <v>104.1823504809703</v>
      </c>
      <c r="H17" s="56">
        <v>6111.6</v>
      </c>
      <c r="I17" s="56">
        <v>6016.5</v>
      </c>
      <c r="J17" s="37">
        <f t="shared" si="3"/>
        <v>101.58065320368986</v>
      </c>
      <c r="K17" s="56">
        <v>57400.4</v>
      </c>
      <c r="L17" s="56">
        <v>56644.1</v>
      </c>
      <c r="M17" s="37">
        <f t="shared" si="4"/>
        <v>101.33517877413534</v>
      </c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</row>
    <row r="18" spans="1:26" ht="14.25" customHeight="1">
      <c r="A18" s="38" t="s">
        <v>142</v>
      </c>
      <c r="B18" s="37">
        <f>E18+H18+K18</f>
        <v>360338.4</v>
      </c>
      <c r="C18" s="37">
        <f>F18+I18+L18</f>
        <v>345088.30000000005</v>
      </c>
      <c r="D18" s="37">
        <f t="shared" si="1"/>
        <v>104.41918778469163</v>
      </c>
      <c r="E18" s="56">
        <v>65883.1</v>
      </c>
      <c r="F18" s="56">
        <v>53728.9</v>
      </c>
      <c r="G18" s="37">
        <f t="shared" si="2"/>
        <v>122.62134530950756</v>
      </c>
      <c r="H18" s="56">
        <v>76817.5</v>
      </c>
      <c r="I18" s="56">
        <v>73565.3</v>
      </c>
      <c r="J18" s="37">
        <f t="shared" si="3"/>
        <v>104.420834279205</v>
      </c>
      <c r="K18" s="56">
        <v>217637.8</v>
      </c>
      <c r="L18" s="56">
        <v>217794.1</v>
      </c>
      <c r="M18" s="37">
        <f t="shared" si="4"/>
        <v>99.92823497055244</v>
      </c>
      <c r="O18" s="242"/>
      <c r="P18" s="242"/>
      <c r="Q18" s="243"/>
      <c r="R18" s="243"/>
      <c r="S18" s="243"/>
      <c r="T18" s="243"/>
      <c r="U18" s="243"/>
      <c r="V18" s="242"/>
      <c r="W18" s="243"/>
      <c r="X18" s="243"/>
      <c r="Y18" s="242"/>
      <c r="Z18" s="243"/>
    </row>
    <row r="19" spans="1:26" ht="14.25" customHeight="1">
      <c r="A19" s="38" t="s">
        <v>143</v>
      </c>
      <c r="B19" s="37">
        <f t="shared" si="0"/>
        <v>557237.6</v>
      </c>
      <c r="C19" s="37">
        <f t="shared" si="0"/>
        <v>536971.2</v>
      </c>
      <c r="D19" s="37">
        <f t="shared" si="1"/>
        <v>103.77420613991961</v>
      </c>
      <c r="E19" s="56">
        <v>115567.4</v>
      </c>
      <c r="F19" s="56">
        <v>95999.7</v>
      </c>
      <c r="G19" s="37">
        <f t="shared" si="2"/>
        <v>120.38308453047249</v>
      </c>
      <c r="H19" s="56">
        <v>97433.2</v>
      </c>
      <c r="I19" s="56">
        <v>96173.8</v>
      </c>
      <c r="J19" s="37">
        <f t="shared" si="3"/>
        <v>101.30950425167768</v>
      </c>
      <c r="K19" s="56">
        <v>344237</v>
      </c>
      <c r="L19" s="56">
        <v>344797.7</v>
      </c>
      <c r="M19" s="37">
        <f t="shared" si="4"/>
        <v>99.83738290597645</v>
      </c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</row>
    <row r="20" spans="1:26" ht="14.25" customHeight="1">
      <c r="A20" s="38" t="s">
        <v>144</v>
      </c>
      <c r="B20" s="37">
        <f t="shared" si="0"/>
        <v>623390.6</v>
      </c>
      <c r="C20" s="37">
        <f t="shared" si="0"/>
        <v>621690</v>
      </c>
      <c r="D20" s="37">
        <f t="shared" si="1"/>
        <v>100.2735446926925</v>
      </c>
      <c r="E20" s="56">
        <v>31523.1</v>
      </c>
      <c r="F20" s="56">
        <v>25267.8</v>
      </c>
      <c r="G20" s="37">
        <f t="shared" si="2"/>
        <v>124.75601358250421</v>
      </c>
      <c r="H20" s="56">
        <v>16454.1</v>
      </c>
      <c r="I20" s="56">
        <v>14987.8</v>
      </c>
      <c r="J20" s="37">
        <f t="shared" si="3"/>
        <v>109.7832904095331</v>
      </c>
      <c r="K20" s="56">
        <v>575413.4</v>
      </c>
      <c r="L20" s="56">
        <v>581434.4</v>
      </c>
      <c r="M20" s="37">
        <f t="shared" si="4"/>
        <v>98.96445755531492</v>
      </c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</row>
    <row r="21" spans="1:26" ht="14.25" customHeight="1">
      <c r="A21" s="152" t="s">
        <v>106</v>
      </c>
      <c r="B21" s="37">
        <f t="shared" si="0"/>
        <v>89490.8</v>
      </c>
      <c r="C21" s="37">
        <f>F21+I21+L21</f>
        <v>87902.7</v>
      </c>
      <c r="D21" s="37">
        <f t="shared" si="1"/>
        <v>101.80665667835005</v>
      </c>
      <c r="E21" s="56">
        <v>69.8</v>
      </c>
      <c r="F21" s="56">
        <v>69.2</v>
      </c>
      <c r="G21" s="37">
        <f t="shared" si="2"/>
        <v>100.86705202312137</v>
      </c>
      <c r="H21" s="56">
        <v>53418.1</v>
      </c>
      <c r="I21" s="56">
        <v>52578.9</v>
      </c>
      <c r="J21" s="37">
        <f t="shared" si="3"/>
        <v>101.59607751398374</v>
      </c>
      <c r="K21" s="56">
        <v>36002.9</v>
      </c>
      <c r="L21" s="56">
        <v>35254.6</v>
      </c>
      <c r="M21" s="37">
        <f t="shared" si="4"/>
        <v>102.12255989289342</v>
      </c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242"/>
    </row>
    <row r="22" spans="1:26" ht="14.25" customHeight="1">
      <c r="A22" s="38" t="s">
        <v>145</v>
      </c>
      <c r="B22" s="37">
        <f t="shared" si="0"/>
        <v>399701.4</v>
      </c>
      <c r="C22" s="37">
        <f t="shared" si="0"/>
        <v>385251.7</v>
      </c>
      <c r="D22" s="37">
        <f t="shared" si="1"/>
        <v>103.75071673921231</v>
      </c>
      <c r="E22" s="56">
        <v>24890.3</v>
      </c>
      <c r="F22" s="56">
        <v>23894.7</v>
      </c>
      <c r="G22" s="37">
        <f t="shared" si="2"/>
        <v>104.16661435381067</v>
      </c>
      <c r="H22" s="56">
        <v>127161</v>
      </c>
      <c r="I22" s="56">
        <v>121576.1</v>
      </c>
      <c r="J22" s="37">
        <f t="shared" si="3"/>
        <v>104.59374827782763</v>
      </c>
      <c r="K22" s="56">
        <v>247650.1</v>
      </c>
      <c r="L22" s="56">
        <v>239780.9</v>
      </c>
      <c r="M22" s="37">
        <f t="shared" si="4"/>
        <v>103.28182937006244</v>
      </c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Y22" s="242"/>
      <c r="Z22" s="242"/>
    </row>
    <row r="23" spans="1:26" ht="14.25" customHeight="1">
      <c r="A23" s="38" t="s">
        <v>146</v>
      </c>
      <c r="B23" s="37">
        <f>K23</f>
        <v>168.1</v>
      </c>
      <c r="C23" s="37">
        <f>L23</f>
        <v>163.6</v>
      </c>
      <c r="D23" s="37">
        <f t="shared" si="1"/>
        <v>102.75061124694376</v>
      </c>
      <c r="E23" s="57" t="s">
        <v>86</v>
      </c>
      <c r="F23" s="57" t="s">
        <v>86</v>
      </c>
      <c r="G23" s="37" t="s">
        <v>86</v>
      </c>
      <c r="H23" s="57" t="s">
        <v>86</v>
      </c>
      <c r="I23" s="57" t="s">
        <v>86</v>
      </c>
      <c r="J23" s="37" t="s">
        <v>86</v>
      </c>
      <c r="K23" s="56">
        <v>168.1</v>
      </c>
      <c r="L23" s="56">
        <v>163.6</v>
      </c>
      <c r="M23" s="37">
        <f t="shared" si="4"/>
        <v>102.75061124694376</v>
      </c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</row>
    <row r="24" spans="1:26" ht="12.75">
      <c r="A24" s="38" t="s">
        <v>147</v>
      </c>
      <c r="B24" s="37">
        <f>H24+K24</f>
        <v>223.4</v>
      </c>
      <c r="C24" s="37">
        <f>I24+L24</f>
        <v>787.4</v>
      </c>
      <c r="D24" s="40">
        <f t="shared" si="1"/>
        <v>28.37185674371349</v>
      </c>
      <c r="E24" s="57" t="s">
        <v>86</v>
      </c>
      <c r="F24" s="57" t="s">
        <v>86</v>
      </c>
      <c r="G24" s="40" t="s">
        <v>86</v>
      </c>
      <c r="H24" s="56">
        <v>0.5</v>
      </c>
      <c r="I24" s="56">
        <v>7.6</v>
      </c>
      <c r="J24" s="40">
        <f t="shared" si="3"/>
        <v>6.578947368421053</v>
      </c>
      <c r="K24" s="56">
        <v>222.9</v>
      </c>
      <c r="L24" s="56">
        <v>779.8</v>
      </c>
      <c r="M24" s="37">
        <f t="shared" si="4"/>
        <v>28.584252372403185</v>
      </c>
      <c r="O24" s="242"/>
      <c r="P24" s="242"/>
      <c r="Q24" s="242"/>
      <c r="R24" s="243"/>
      <c r="S24" s="243"/>
      <c r="T24" s="243"/>
      <c r="U24" s="243"/>
      <c r="V24" s="242"/>
      <c r="W24" s="243"/>
      <c r="X24" s="242"/>
      <c r="Y24" s="242"/>
      <c r="Z24" s="242"/>
    </row>
    <row r="25" spans="1:26" ht="12.75">
      <c r="A25" s="41" t="s">
        <v>148</v>
      </c>
      <c r="B25" s="42">
        <f>E25+H25+K25</f>
        <v>46092.9</v>
      </c>
      <c r="C25" s="42">
        <f>F25+I25+L25</f>
        <v>40749.6</v>
      </c>
      <c r="D25" s="42">
        <f t="shared" si="1"/>
        <v>113.11252134990283</v>
      </c>
      <c r="E25" s="151">
        <v>11719.5</v>
      </c>
      <c r="F25" s="151">
        <v>6031</v>
      </c>
      <c r="G25" s="42">
        <f>E25/F25%</f>
        <v>194.3210081246891</v>
      </c>
      <c r="H25" s="151">
        <v>1855</v>
      </c>
      <c r="I25" s="151">
        <v>2010.3</v>
      </c>
      <c r="J25" s="42">
        <f t="shared" si="3"/>
        <v>92.2747848579814</v>
      </c>
      <c r="K25" s="151">
        <v>32518.4</v>
      </c>
      <c r="L25" s="151">
        <v>32708.3</v>
      </c>
      <c r="M25" s="42">
        <f t="shared" si="4"/>
        <v>99.41941342105828</v>
      </c>
      <c r="O25" s="242"/>
      <c r="P25" s="242"/>
      <c r="Q25" s="242"/>
      <c r="R25" s="243"/>
      <c r="S25" s="243"/>
      <c r="T25" s="243"/>
      <c r="U25" s="242"/>
      <c r="V25" s="242"/>
      <c r="W25" s="242"/>
      <c r="X25" s="242"/>
      <c r="Y25" s="242"/>
      <c r="Z25" s="242"/>
    </row>
    <row r="26" spans="11:12" ht="12.75">
      <c r="K26" s="149"/>
      <c r="L26" s="149"/>
    </row>
  </sheetData>
  <sheetProtection/>
  <mergeCells count="7">
    <mergeCell ref="A1:M1"/>
    <mergeCell ref="A3:A5"/>
    <mergeCell ref="B3:D4"/>
    <mergeCell ref="E3:M3"/>
    <mergeCell ref="E4:G4"/>
    <mergeCell ref="H4:J4"/>
    <mergeCell ref="K4:M4"/>
  </mergeCells>
  <printOptions/>
  <pageMargins left="0.5118110236220472" right="0.4724409448818898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10</oddFooter>
  </headerFooter>
  <ignoredErrors>
    <ignoredError sqref="G6:J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zh.uskenbayeva</dc:creator>
  <cp:keywords/>
  <dc:description/>
  <cp:lastModifiedBy>e.abilova</cp:lastModifiedBy>
  <cp:lastPrinted>2023-04-13T12:26:22Z</cp:lastPrinted>
  <dcterms:created xsi:type="dcterms:W3CDTF">2022-04-12T10:39:54Z</dcterms:created>
  <dcterms:modified xsi:type="dcterms:W3CDTF">2023-10-12T06:41:16Z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