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60" windowWidth="16830" windowHeight="10800" tabRatio="924" activeTab="0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externalReferences>
    <externalReference r:id="rId24"/>
  </externalReferences>
  <definedNames>
    <definedName name="_xlnm.Print_Titles" localSheetId="16">'10'!$3:$3</definedName>
    <definedName name="_xlnm.Print_Titles" localSheetId="17">'11'!$3:$3</definedName>
    <definedName name="_xlnm.Print_Titles" localSheetId="18">'12'!$4:$4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3">'7'!$3:$5</definedName>
    <definedName name="_xlnm.Print_Titles" localSheetId="15">'9'!$4:$6</definedName>
    <definedName name="_xlnm.Print_Area" localSheetId="3">'1.'!$A$1:$M$22</definedName>
    <definedName name="_xlnm.Print_Area" localSheetId="4">'2.1'!$A$1:$M$27</definedName>
    <definedName name="_xlnm.Print_Area" localSheetId="14">'8'!$A$1:$F$104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<sst xmlns="http://schemas.openxmlformats.org/spreadsheetml/2006/main" count="1946" uniqueCount="236">
  <si>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</si>
  <si>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</si>
  <si>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</si>
  <si>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</si>
  <si>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</si>
  <si>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</si>
  <si>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</si>
  <si>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</si>
  <si>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</si>
  <si>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</si>
  <si>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</si>
  <si>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</si>
  <si>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</si>
  <si>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</si>
  <si>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</si>
  <si>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</si>
  <si>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</si>
  <si>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</si>
  <si>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</si>
  <si>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</si>
  <si>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</si>
  <si>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</si>
  <si>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</si>
  <si>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</si>
  <si>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</si>
  <si>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</si>
  <si>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</si>
  <si>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 xml:space="preserve">
All categories of households</t>
  </si>
  <si>
    <t>All categories of households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</si>
  <si>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</si>
  <si>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</si>
  <si>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</si>
  <si>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</si>
  <si>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</si>
  <si>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</si>
  <si>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</si>
  <si>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</si>
  <si>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</si>
  <si>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</si>
  <si>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</si>
  <si>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</si>
  <si>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</si>
  <si>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</si>
  <si>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</si>
  <si>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</si>
  <si>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</si>
  <si>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</si>
  <si>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</si>
  <si>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</si>
  <si>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</si>
  <si>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</si>
  <si>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</si>
  <si>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</si>
  <si>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</si>
  <si>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</si>
  <si>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Slaughtered on the farm or sold for slaughter of livestock and poultry (live weight) по всем  категориям хозяйств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</si>
  <si>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</si>
  <si>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</si>
  <si>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</si>
  <si>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</si>
  <si>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</si>
  <si>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</si>
  <si>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</si>
  <si>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</si>
  <si>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</si>
  <si>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</si>
  <si>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</si>
  <si>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</si>
  <si>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</si>
  <si>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</si>
  <si>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</si>
  <si>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</si>
  <si>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</si>
  <si>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</si>
  <si>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</si>
  <si>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</si>
  <si>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</si>
  <si>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</si>
  <si>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</si>
  <si>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</si>
  <si>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</si>
  <si>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</si>
  <si>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Slaughtered on the farm or sold for slaughter of livestock and poultry (in slaughter weight) во всех категориях хозяйств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</si>
  <si>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</si>
  <si>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</si>
  <si>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</si>
  <si>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</si>
  <si>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</si>
  <si>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</si>
  <si>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</si>
  <si>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</si>
  <si>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</si>
  <si>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 xml:space="preserve">тыс.pieces 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</si>
  <si>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</si>
  <si>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</si>
  <si>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</si>
  <si>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</si>
  <si>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</si>
  <si>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</si>
  <si>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</si>
  <si>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</si>
  <si>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</si>
  <si>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</si>
  <si>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</si>
  <si>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</si>
  <si>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</si>
  <si>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</si>
  <si>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</si>
  <si>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</si>
  <si>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</si>
  <si>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</si>
  <si>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</si>
  <si>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</si>
  <si>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</si>
  <si>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</si>
  <si>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</si>
  <si>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</si>
  <si>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</si>
  <si>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</si>
  <si>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percentage of losses</t>
  </si>
  <si>
    <t>heads</t>
  </si>
  <si>
    <t xml:space="preserve"> heads</t>
  </si>
  <si>
    <t>Responsible for the release:</t>
  </si>
  <si>
    <t>Department of Production and Environment Statistics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</si>
  <si>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</si>
  <si>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</si>
  <si>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</si>
  <si>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</si>
  <si>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</si>
  <si>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</si>
  <si>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</si>
  <si>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</si>
  <si>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</si>
  <si>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</si>
  <si>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</si>
  <si>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8.3</t>
  </si>
  <si>
    <t>8.4</t>
  </si>
  <si>
    <t>8.5</t>
  </si>
  <si>
    <t>8.6</t>
  </si>
  <si>
    <t>based on 100 uterus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</si>
  <si>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</si>
  <si>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</si>
  <si>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</si>
  <si>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</si>
  <si>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</si>
  <si>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</si>
  <si>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</si>
  <si>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</si>
  <si>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</si>
  <si>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</si>
  <si>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</si>
  <si>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</si>
  <si>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</si>
  <si>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</si>
  <si>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</si>
  <si>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</si>
  <si>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Abai</t>
  </si>
  <si>
    <t>Zhetisu</t>
  </si>
  <si>
    <t>Ulytau</t>
  </si>
  <si>
    <t>Astana city</t>
  </si>
  <si>
    <t>-</t>
  </si>
  <si>
    <t xml:space="preserve">Director of the Department: </t>
  </si>
  <si>
    <t>3'th serie   Statistics of agriculture, forestry, hunting and fisheries</t>
  </si>
  <si>
    <t>x</t>
  </si>
  <si>
    <t>х</t>
  </si>
  <si>
    <t>2023 in % to 2022</t>
  </si>
  <si>
    <t>3.1 Commercial production of raw cow's milk</t>
  </si>
  <si>
    <t>1. The main indicators of the development of livestock in all categories of farms</t>
  </si>
  <si>
    <t>A. Shauenova</t>
  </si>
  <si>
    <t>Tel. +7 7172 749056</t>
  </si>
  <si>
    <t xml:space="preserve"> in 2.2 times</t>
  </si>
  <si>
    <t xml:space="preserve"> in 2.4 times</t>
  </si>
  <si>
    <t xml:space="preserve"> in 2.5 times</t>
  </si>
  <si>
    <t xml:space="preserve"> in 4.3 times</t>
  </si>
  <si>
    <t xml:space="preserve"> in 2.3 times</t>
  </si>
  <si>
    <t xml:space="preserve"> in 2.1 times</t>
  </si>
  <si>
    <t xml:space="preserve"> in 2.6 times</t>
  </si>
  <si>
    <t xml:space="preserve"> in 41.5 times</t>
  </si>
  <si>
    <t xml:space="preserve"> in 2 times</t>
  </si>
  <si>
    <t>Next release data: 11.08.2023</t>
  </si>
  <si>
    <t xml:space="preserve"> January-Juny 2023</t>
  </si>
  <si>
    <t>Sheep wool sheared</t>
  </si>
  <si>
    <t>8.1.</t>
  </si>
  <si>
    <t>Realized sheep wool</t>
  </si>
  <si>
    <t>Number of livestock and poultry as of Jule 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</si>
  <si>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</si>
  <si>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</si>
  <si>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</si>
  <si>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</si>
  <si>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</si>
  <si>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</si>
  <si>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</si>
  <si>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</si>
  <si>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</si>
  <si>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13.</t>
  </si>
  <si>
    <t>14.</t>
  </si>
  <si>
    <t>Average wool shearing per sheep</t>
  </si>
  <si>
    <t>тонна</t>
  </si>
  <si>
    <t>Number of livestock and poultry as of Jule 1, heads</t>
  </si>
  <si>
    <t>7. Sheep wool sheared</t>
  </si>
  <si>
    <t>8. Livestock products realized by agricultural enterprises</t>
  </si>
  <si>
    <t>8.1  Realized for slaughter of all types of livestock and poultry in live weight</t>
  </si>
  <si>
    <t>8.2  Realized cow's milk</t>
  </si>
  <si>
    <t>8.3 Realized chicken eggs</t>
  </si>
  <si>
    <t>8.4 Realized large skins</t>
  </si>
  <si>
    <t>8.5 Realized small skins</t>
  </si>
  <si>
    <t>8.6 Realized sheep wool</t>
  </si>
  <si>
    <t>9.1  Сattle</t>
  </si>
  <si>
    <t>9. Number of livestock and poultry as of Jule 1</t>
  </si>
  <si>
    <t>9.2  of which are cows</t>
  </si>
  <si>
    <t>9.3 The number of cattle in the direction of productivity</t>
  </si>
  <si>
    <t>9.4 Sheeps</t>
  </si>
  <si>
    <t>9.5 Goats</t>
  </si>
  <si>
    <t>9.6  Pigs</t>
  </si>
  <si>
    <t>9.7 Horses</t>
  </si>
  <si>
    <t>9.8 Camels</t>
  </si>
  <si>
    <t>9.9 Poultry</t>
  </si>
  <si>
    <t>10. Average milk yield per dairy cow</t>
  </si>
  <si>
    <t>11. Average egg yield per laying hen</t>
  </si>
  <si>
    <t>13. Obtained offspring from farm animals</t>
  </si>
  <si>
    <t>14. Livestock loss</t>
  </si>
  <si>
    <t>12. Average wool shearing per sheep</t>
  </si>
  <si>
    <t>Sheep wool sheared, tons</t>
  </si>
  <si>
    <t xml:space="preserve"> in 4.6 times</t>
  </si>
  <si>
    <t xml:space="preserve"> in 6.6 times</t>
  </si>
  <si>
    <t xml:space="preserve"> in 5.7 times</t>
  </si>
  <si>
    <t xml:space="preserve"> in 4 times</t>
  </si>
  <si>
    <t xml:space="preserve"> in 2times</t>
  </si>
  <si>
    <t>Data of release: 12.07.2023</t>
  </si>
  <si>
    <t>in 9 times</t>
  </si>
  <si>
    <t>As of  Jule 12, 2023</t>
  </si>
  <si>
    <t>Production of certain types of livestock products in January-Juny 2023</t>
  </si>
  <si>
    <r>
      <rPr>
        <b/>
        <sz val="8"/>
        <rFont val="Calibri"/>
        <family val="2"/>
      </rPr>
      <t>Executor:</t>
    </r>
    <r>
      <rPr>
        <sz val="8"/>
        <rFont val="Calibri"/>
        <family val="2"/>
      </rPr>
      <t xml:space="preserve"> Zh.Karimkulova</t>
    </r>
  </si>
  <si>
    <t>Tel. +7 7172 749319</t>
  </si>
  <si>
    <t>Е-mail: zh.uskenbaeva@aspire.gov.kz</t>
  </si>
  <si>
    <t>№ 6-10/4270 -ВН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</si>
</sst>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##\ ###\ ###\ ###\ ##0"/>
    <numFmt numFmtId="175" formatCode="###\ ###\ ###\ ###\ ##0.0"/>
    <numFmt numFmtId="176" formatCode="0.000"/>
    <numFmt numFmtId="177" formatCode="0.0"/>
    <numFmt numFmtId="178" formatCode="###.#"/>
    <numFmt numFmtId="179" formatCode="#,##0.0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\ ###\ ###\ ###\ ##0.00"/>
    <numFmt numFmtId="187" formatCode="###\ ###\ ###\ ###\ ##0.00"/>
    <numFmt numFmtId="188" formatCode="###.##0"/>
    <numFmt numFmtId="189" formatCode="###.##"/>
    <numFmt numFmtId="190" formatCode="0.00000"/>
    <numFmt numFmtId="191" formatCode="0.000000"/>
    <numFmt numFmtId="192" formatCode="0.0000"/>
    <numFmt numFmtId="193" formatCode="0.0000000"/>
    <numFmt numFmtId="194" formatCode="###.0\ ###\ ###\ ###\ ##0"/>
    <numFmt numFmtId="195" formatCode="###.\ ###\ ###\ ###\ ##0"/>
    <numFmt numFmtId="196" formatCode="###.###\ ###\ ###\ ##0"/>
    <numFmt numFmtId="197" formatCode="###.##\ ###\ ###\ ##0"/>
    <numFmt numFmtId="198" formatCode="###.#\ ###\ ###\ ##0"/>
    <numFmt numFmtId="199" formatCode="###.\ ###\ ###\ ##0"/>
    <numFmt numFmtId="200" formatCode="###.###\ ###\ ##0"/>
    <numFmt numFmtId="201" formatCode="###.##\ ###\ ##0"/>
    <numFmt numFmtId="202" formatCode="###.#\ ###\ ##0"/>
    <numFmt numFmtId="203" formatCode="###.\ ###\ ##0"/>
    <numFmt numFmtId="204" formatCode="###.###\ ##0"/>
    <numFmt numFmtId="205" formatCode="###.##\ ##0"/>
    <numFmt numFmtId="206" formatCode="###.#\ ##0"/>
    <numFmt numFmtId="207" formatCode="###.\ ##0"/>
    <numFmt numFmtId="208" formatCode="0.00;[Red]0.00"/>
    <numFmt numFmtId="209" formatCode="###\ ###\ ###\ ##0.00"/>
    <numFmt numFmtId="210" formatCode="###.0\ ###\ ###\ ##0"/>
    <numFmt numFmtId="211" formatCode="##\ ###\ ###\ ##0.00"/>
    <numFmt numFmtId="212" formatCode="#\ ###\ ###\ ##0.00"/>
    <numFmt numFmtId="213" formatCode="#,##0.000"/>
  </numFmts>
  <fonts count="71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8" fillId="0" borderId="0" xfId="0" applyFont="1" applyAlignment="1">
      <alignment horizontal="right"/>
    </xf>
    <xf numFmtId="0" fontId="4" fillId="0" borderId="0" xfId="255" applyFont="1">
      <alignment/>
      <protection/>
    </xf>
    <xf numFmtId="0" fontId="40" fillId="0" borderId="10" xfId="255" applyFont="1" applyBorder="1" applyAlignment="1">
      <alignment horizontal="center" vertical="center" wrapText="1"/>
      <protection/>
    </xf>
    <xf numFmtId="175" fontId="2" fillId="0" borderId="0" xfId="67" applyNumberFormat="1" applyFont="1" applyAlignment="1">
      <alignment horizontal="right"/>
      <protection/>
    </xf>
    <xf numFmtId="179" fontId="2" fillId="0" borderId="0" xfId="67" applyNumberFormat="1" applyFont="1" applyAlignment="1">
      <alignment horizontal="right"/>
      <protection/>
    </xf>
    <xf numFmtId="174" fontId="2" fillId="0" borderId="0" xfId="67" applyNumberFormat="1" applyFont="1" applyAlignment="1">
      <alignment horizontal="right"/>
      <protection/>
    </xf>
    <xf numFmtId="174" fontId="2" fillId="0" borderId="0" xfId="67" applyNumberFormat="1" applyFont="1" applyBorder="1" applyAlignment="1">
      <alignment horizontal="right"/>
      <protection/>
    </xf>
    <xf numFmtId="0" fontId="4" fillId="0" borderId="0" xfId="255" applyFont="1" applyAlignment="1">
      <alignment vertical="center"/>
      <protection/>
    </xf>
    <xf numFmtId="0" fontId="2" fillId="0" borderId="0" xfId="255" applyFont="1" applyBorder="1" applyAlignment="1">
      <alignment horizontal="left"/>
      <protection/>
    </xf>
    <xf numFmtId="175" fontId="2" fillId="0" borderId="0" xfId="67" applyNumberFormat="1" applyFont="1" applyBorder="1" applyAlignment="1">
      <alignment horizontal="right"/>
      <protection/>
    </xf>
    <xf numFmtId="174" fontId="2" fillId="0" borderId="0" xfId="67" applyNumberFormat="1" applyFont="1" applyFill="1" applyBorder="1" applyAlignment="1">
      <alignment horizontal="right"/>
      <protection/>
    </xf>
    <xf numFmtId="175" fontId="2" fillId="0" borderId="0" xfId="67" applyNumberFormat="1" applyFont="1" applyFill="1" applyBorder="1" applyAlignment="1">
      <alignment horizontal="right"/>
      <protection/>
    </xf>
    <xf numFmtId="0" fontId="4" fillId="0" borderId="0" xfId="255" applyFont="1" applyFill="1">
      <alignment/>
      <protection/>
    </xf>
    <xf numFmtId="174" fontId="2" fillId="0" borderId="10" xfId="67" applyNumberFormat="1" applyFont="1" applyBorder="1" applyAlignment="1">
      <alignment horizontal="right"/>
      <protection/>
    </xf>
    <xf numFmtId="175" fontId="2" fillId="0" borderId="10" xfId="67" applyNumberFormat="1" applyFont="1" applyBorder="1" applyAlignment="1">
      <alignment horizontal="right"/>
      <protection/>
    </xf>
    <xf numFmtId="0" fontId="0" fillId="0" borderId="0" xfId="245">
      <alignment/>
      <protection/>
    </xf>
    <xf numFmtId="179" fontId="2" fillId="0" borderId="10" xfId="67" applyNumberFormat="1" applyFont="1" applyFill="1" applyBorder="1" applyAlignment="1">
      <alignment horizontal="right"/>
      <protection/>
    </xf>
    <xf numFmtId="49" fontId="2" fillId="0" borderId="10" xfId="67" applyNumberFormat="1" applyFont="1" applyFill="1" applyBorder="1" applyAlignment="1">
      <alignment horizontal="left"/>
      <protection/>
    </xf>
    <xf numFmtId="179" fontId="2" fillId="0" borderId="0" xfId="67" applyNumberFormat="1" applyFont="1" applyFill="1" applyBorder="1" applyAlignment="1">
      <alignment horizontal="right"/>
      <protection/>
    </xf>
    <xf numFmtId="179" fontId="2" fillId="0" borderId="0" xfId="67" applyNumberFormat="1" applyFont="1" applyFill="1" applyAlignment="1">
      <alignment horizontal="right"/>
      <protection/>
    </xf>
    <xf numFmtId="49" fontId="2" fillId="0" borderId="0" xfId="67" applyNumberFormat="1" applyFont="1" applyFill="1" applyBorder="1" applyAlignment="1">
      <alignment horizontal="left"/>
      <protection/>
    </xf>
    <xf numFmtId="0" fontId="0" fillId="0" borderId="0" xfId="245" applyFill="1">
      <alignment/>
      <protection/>
    </xf>
    <xf numFmtId="49" fontId="15" fillId="0" borderId="11" xfId="67" applyNumberFormat="1" applyFont="1" applyFill="1" applyBorder="1" applyAlignment="1">
      <alignment horizontal="left" wrapText="1"/>
      <protection/>
    </xf>
    <xf numFmtId="0" fontId="2" fillId="0" borderId="10" xfId="245" applyFont="1" applyBorder="1" applyAlignment="1">
      <alignment horizontal="right"/>
      <protection/>
    </xf>
    <xf numFmtId="0" fontId="2" fillId="0" borderId="10" xfId="245" applyFont="1" applyBorder="1" applyAlignment="1">
      <alignment/>
      <protection/>
    </xf>
    <xf numFmtId="0" fontId="5" fillId="0" borderId="0" xfId="0" applyFont="1" applyAlignment="1">
      <alignment/>
    </xf>
    <xf numFmtId="177" fontId="41" fillId="0" borderId="0" xfId="0" applyNumberFormat="1" applyFont="1" applyFill="1" applyAlignment="1">
      <alignment horizontal="center" vertical="center" wrapText="1"/>
    </xf>
    <xf numFmtId="177" fontId="41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67">
      <alignment/>
      <protection/>
    </xf>
    <xf numFmtId="0" fontId="5" fillId="0" borderId="0" xfId="67" applyBorder="1">
      <alignment/>
      <protection/>
    </xf>
    <xf numFmtId="0" fontId="0" fillId="0" borderId="0" xfId="248">
      <alignment/>
      <protection/>
    </xf>
    <xf numFmtId="0" fontId="2" fillId="0" borderId="10" xfId="248" applyFont="1" applyBorder="1" applyAlignment="1">
      <alignment/>
      <protection/>
    </xf>
    <xf numFmtId="0" fontId="2" fillId="0" borderId="10" xfId="248" applyFont="1" applyBorder="1" applyAlignment="1">
      <alignment horizontal="right"/>
      <protection/>
    </xf>
    <xf numFmtId="0" fontId="0" fillId="0" borderId="0" xfId="248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vertical="justify"/>
    </xf>
    <xf numFmtId="179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249" applyFont="1" applyBorder="1" applyAlignment="1">
      <alignment/>
      <protection/>
    </xf>
    <xf numFmtId="0" fontId="2" fillId="0" borderId="10" xfId="249" applyFont="1" applyBorder="1" applyAlignment="1">
      <alignment horizontal="right"/>
      <protection/>
    </xf>
    <xf numFmtId="0" fontId="0" fillId="0" borderId="0" xfId="250">
      <alignment/>
      <protection/>
    </xf>
    <xf numFmtId="174" fontId="2" fillId="0" borderId="10" xfId="67" applyNumberFormat="1" applyFont="1" applyFill="1" applyBorder="1" applyAlignment="1">
      <alignment horizontal="right"/>
      <protection/>
    </xf>
    <xf numFmtId="0" fontId="0" fillId="0" borderId="0" xfId="250" applyBorder="1">
      <alignment/>
      <protection/>
    </xf>
    <xf numFmtId="0" fontId="2" fillId="0" borderId="10" xfId="250" applyFont="1" applyBorder="1" applyAlignment="1">
      <alignment horizontal="right"/>
      <protection/>
    </xf>
    <xf numFmtId="0" fontId="2" fillId="0" borderId="10" xfId="250" applyFont="1" applyBorder="1" applyAlignment="1">
      <alignment/>
      <protection/>
    </xf>
    <xf numFmtId="0" fontId="0" fillId="0" borderId="0" xfId="251">
      <alignment/>
      <protection/>
    </xf>
    <xf numFmtId="0" fontId="2" fillId="0" borderId="10" xfId="251" applyFont="1" applyBorder="1" applyAlignment="1">
      <alignment/>
      <protection/>
    </xf>
    <xf numFmtId="0" fontId="2" fillId="0" borderId="10" xfId="251" applyFont="1" applyBorder="1" applyAlignment="1">
      <alignment horizontal="right"/>
      <protection/>
    </xf>
    <xf numFmtId="0" fontId="0" fillId="0" borderId="0" xfId="251" applyBorder="1">
      <alignment/>
      <protection/>
    </xf>
    <xf numFmtId="0" fontId="0" fillId="0" borderId="0" xfId="253">
      <alignment/>
      <protection/>
    </xf>
    <xf numFmtId="0" fontId="2" fillId="0" borderId="10" xfId="253" applyFont="1" applyBorder="1" applyAlignment="1">
      <alignment horizontal="right" vertical="justify"/>
      <protection/>
    </xf>
    <xf numFmtId="0" fontId="2" fillId="0" borderId="0" xfId="253" applyFont="1" applyBorder="1" applyAlignment="1">
      <alignment vertical="justify"/>
      <protection/>
    </xf>
    <xf numFmtId="0" fontId="2" fillId="0" borderId="10" xfId="253" applyFont="1" applyBorder="1" applyAlignment="1">
      <alignment vertical="justify"/>
      <protection/>
    </xf>
    <xf numFmtId="0" fontId="2" fillId="0" borderId="10" xfId="254" applyFont="1" applyBorder="1" applyAlignment="1">
      <alignment vertical="justify"/>
      <protection/>
    </xf>
    <xf numFmtId="0" fontId="2" fillId="0" borderId="10" xfId="254" applyFont="1" applyBorder="1" applyAlignment="1">
      <alignment horizontal="right" vertical="justify"/>
      <protection/>
    </xf>
    <xf numFmtId="49" fontId="15" fillId="0" borderId="0" xfId="67" applyNumberFormat="1" applyFont="1" applyAlignment="1">
      <alignment/>
      <protection/>
    </xf>
    <xf numFmtId="49" fontId="2" fillId="0" borderId="0" xfId="67" applyNumberFormat="1" applyFont="1" applyAlignment="1">
      <alignment/>
      <protection/>
    </xf>
    <xf numFmtId="49" fontId="2" fillId="0" borderId="10" xfId="67" applyNumberFormat="1" applyFont="1" applyBorder="1" applyAlignment="1">
      <alignment/>
      <protection/>
    </xf>
    <xf numFmtId="0" fontId="2" fillId="0" borderId="0" xfId="67" applyFont="1">
      <alignment/>
      <protection/>
    </xf>
    <xf numFmtId="0" fontId="2" fillId="0" borderId="0" xfId="252" applyFont="1">
      <alignment/>
      <protection/>
    </xf>
    <xf numFmtId="0" fontId="2" fillId="0" borderId="10" xfId="252" applyFont="1" applyBorder="1" applyAlignment="1">
      <alignment vertical="justify"/>
      <protection/>
    </xf>
    <xf numFmtId="0" fontId="2" fillId="0" borderId="10" xfId="67" applyFont="1" applyBorder="1" applyAlignment="1">
      <alignment vertical="justify"/>
      <protection/>
    </xf>
    <xf numFmtId="3" fontId="2" fillId="0" borderId="0" xfId="67" applyNumberFormat="1" applyFont="1" applyFill="1" applyAlignment="1">
      <alignment horizontal="right"/>
      <protection/>
    </xf>
    <xf numFmtId="49" fontId="2" fillId="0" borderId="0" xfId="67" applyNumberFormat="1" applyFont="1" applyBorder="1" applyAlignment="1">
      <alignment/>
      <protection/>
    </xf>
    <xf numFmtId="0" fontId="2" fillId="0" borderId="0" xfId="67" applyFont="1" applyBorder="1" applyAlignment="1">
      <alignment horizontal="right" vertical="justify"/>
      <protection/>
    </xf>
    <xf numFmtId="0" fontId="2" fillId="0" borderId="0" xfId="67" applyFont="1" applyBorder="1" applyAlignment="1">
      <alignment vertical="justify"/>
      <protection/>
    </xf>
    <xf numFmtId="0" fontId="0" fillId="0" borderId="0" xfId="236">
      <alignment/>
      <protection/>
    </xf>
    <xf numFmtId="0" fontId="0" fillId="0" borderId="0" xfId="236" applyBorder="1">
      <alignment/>
      <protection/>
    </xf>
    <xf numFmtId="0" fontId="2" fillId="0" borderId="10" xfId="236" applyFont="1" applyBorder="1" applyAlignment="1">
      <alignment horizontal="right"/>
      <protection/>
    </xf>
    <xf numFmtId="0" fontId="2" fillId="0" borderId="10" xfId="236" applyFont="1" applyBorder="1" applyAlignment="1">
      <alignment/>
      <protection/>
    </xf>
    <xf numFmtId="177" fontId="2" fillId="0" borderId="0" xfId="67" applyNumberFormat="1" applyFont="1" applyBorder="1" applyAlignment="1">
      <alignment/>
      <protection/>
    </xf>
    <xf numFmtId="177" fontId="15" fillId="0" borderId="11" xfId="67" applyNumberFormat="1" applyFont="1" applyBorder="1" applyAlignment="1">
      <alignment wrapText="1"/>
      <protection/>
    </xf>
    <xf numFmtId="177" fontId="2" fillId="0" borderId="10" xfId="237" applyNumberFormat="1" applyFont="1" applyBorder="1" applyAlignment="1">
      <alignment horizontal="right"/>
      <protection/>
    </xf>
    <xf numFmtId="177" fontId="2" fillId="0" borderId="10" xfId="237" applyNumberFormat="1" applyFont="1" applyBorder="1" applyAlignment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5" fontId="2" fillId="0" borderId="10" xfId="0" applyNumberFormat="1" applyFont="1" applyFill="1" applyBorder="1" applyAlignment="1">
      <alignment horizontal="right"/>
    </xf>
    <xf numFmtId="0" fontId="2" fillId="0" borderId="10" xfId="238" applyFont="1" applyBorder="1" applyAlignment="1">
      <alignment/>
      <protection/>
    </xf>
    <xf numFmtId="0" fontId="2" fillId="0" borderId="10" xfId="238" applyFont="1" applyBorder="1" applyAlignment="1">
      <alignment horizontal="right"/>
      <protection/>
    </xf>
    <xf numFmtId="0" fontId="2" fillId="0" borderId="10" xfId="239" applyFont="1" applyBorder="1" applyAlignment="1">
      <alignment/>
      <protection/>
    </xf>
    <xf numFmtId="0" fontId="2" fillId="0" borderId="10" xfId="239" applyFont="1" applyBorder="1" applyAlignment="1">
      <alignment horizontal="right"/>
      <protection/>
    </xf>
    <xf numFmtId="0" fontId="2" fillId="0" borderId="10" xfId="240" applyFont="1" applyBorder="1" applyAlignment="1">
      <alignment horizontal="right"/>
      <protection/>
    </xf>
    <xf numFmtId="0" fontId="2" fillId="0" borderId="10" xfId="240" applyFont="1" applyBorder="1" applyAlignment="1">
      <alignment/>
      <protection/>
    </xf>
    <xf numFmtId="0" fontId="2" fillId="0" borderId="10" xfId="241" applyFont="1" applyBorder="1" applyAlignment="1">
      <alignment horizontal="right"/>
      <protection/>
    </xf>
    <xf numFmtId="0" fontId="2" fillId="0" borderId="10" xfId="241" applyFont="1" applyBorder="1" applyAlignment="1">
      <alignment/>
      <protection/>
    </xf>
    <xf numFmtId="0" fontId="2" fillId="0" borderId="10" xfId="242" applyFont="1" applyBorder="1" applyAlignment="1">
      <alignment/>
      <protection/>
    </xf>
    <xf numFmtId="0" fontId="2" fillId="0" borderId="10" xfId="242" applyFont="1" applyBorder="1" applyAlignment="1">
      <alignment horizontal="right"/>
      <protection/>
    </xf>
    <xf numFmtId="0" fontId="2" fillId="0" borderId="10" xfId="243" applyFont="1" applyBorder="1" applyAlignment="1">
      <alignment/>
      <protection/>
    </xf>
    <xf numFmtId="0" fontId="2" fillId="0" borderId="10" xfId="243" applyFont="1" applyBorder="1" applyAlignment="1">
      <alignment horizontal="right"/>
      <protection/>
    </xf>
    <xf numFmtId="0" fontId="0" fillId="0" borderId="0" xfId="244">
      <alignment/>
      <protection/>
    </xf>
    <xf numFmtId="0" fontId="0" fillId="0" borderId="0" xfId="244" applyBorder="1">
      <alignment/>
      <protection/>
    </xf>
    <xf numFmtId="0" fontId="2" fillId="0" borderId="10" xfId="67" applyFont="1" applyBorder="1" applyAlignment="1">
      <alignment horizontal="right"/>
      <protection/>
    </xf>
    <xf numFmtId="0" fontId="2" fillId="0" borderId="0" xfId="67" applyFont="1" applyBorder="1" applyAlignment="1">
      <alignment/>
      <protection/>
    </xf>
    <xf numFmtId="0" fontId="2" fillId="0" borderId="10" xfId="67" applyFont="1" applyBorder="1">
      <alignment/>
      <protection/>
    </xf>
    <xf numFmtId="0" fontId="0" fillId="0" borderId="0" xfId="246">
      <alignment/>
      <protection/>
    </xf>
    <xf numFmtId="174" fontId="0" fillId="0" borderId="0" xfId="246" applyNumberFormat="1">
      <alignment/>
      <protection/>
    </xf>
    <xf numFmtId="0" fontId="0" fillId="0" borderId="0" xfId="246" applyBorder="1">
      <alignment/>
      <protection/>
    </xf>
    <xf numFmtId="0" fontId="2" fillId="0" borderId="10" xfId="246" applyFont="1" applyBorder="1" applyAlignment="1">
      <alignment horizontal="right"/>
      <protection/>
    </xf>
    <xf numFmtId="0" fontId="2" fillId="0" borderId="10" xfId="246" applyFont="1" applyBorder="1" applyAlignment="1">
      <alignment/>
      <protection/>
    </xf>
    <xf numFmtId="0" fontId="2" fillId="0" borderId="0" xfId="246" applyFont="1">
      <alignment/>
      <protection/>
    </xf>
    <xf numFmtId="0" fontId="2" fillId="0" borderId="0" xfId="246" applyFont="1" applyAlignment="1">
      <alignment horizontal="left" wrapText="1"/>
      <protection/>
    </xf>
    <xf numFmtId="0" fontId="0" fillId="0" borderId="0" xfId="247">
      <alignment/>
      <protection/>
    </xf>
    <xf numFmtId="0" fontId="2" fillId="0" borderId="10" xfId="247" applyFont="1" applyBorder="1" applyAlignment="1">
      <alignment/>
      <protection/>
    </xf>
    <xf numFmtId="0" fontId="2" fillId="0" borderId="0" xfId="247" applyFont="1" applyAlignment="1">
      <alignment horizontal="right"/>
      <protection/>
    </xf>
    <xf numFmtId="0" fontId="2" fillId="0" borderId="0" xfId="247" applyFont="1">
      <alignment/>
      <protection/>
    </xf>
    <xf numFmtId="0" fontId="0" fillId="0" borderId="0" xfId="247" applyBorder="1">
      <alignment/>
      <protection/>
    </xf>
    <xf numFmtId="0" fontId="2" fillId="0" borderId="0" xfId="247" applyFont="1" applyAlignment="1">
      <alignment horizontal="left" wrapText="1"/>
      <protection/>
    </xf>
    <xf numFmtId="0" fontId="2" fillId="0" borderId="0" xfId="247" applyFont="1" applyBorder="1">
      <alignment/>
      <protection/>
    </xf>
    <xf numFmtId="49" fontId="15" fillId="0" borderId="11" xfId="67" applyNumberFormat="1" applyFont="1" applyBorder="1" applyAlignment="1">
      <alignment/>
      <protection/>
    </xf>
    <xf numFmtId="0" fontId="8" fillId="0" borderId="0" xfId="255" applyFont="1">
      <alignment/>
      <protection/>
    </xf>
    <xf numFmtId="0" fontId="5" fillId="0" borderId="0" xfId="255" applyFont="1">
      <alignment/>
      <protection/>
    </xf>
    <xf numFmtId="14" fontId="2" fillId="0" borderId="10" xfId="255" applyNumberFormat="1" applyFont="1" applyBorder="1" applyAlignment="1">
      <alignment horizontal="left"/>
      <protection/>
    </xf>
    <xf numFmtId="0" fontId="8" fillId="0" borderId="10" xfId="255" applyFont="1" applyBorder="1">
      <alignment/>
      <protection/>
    </xf>
    <xf numFmtId="0" fontId="5" fillId="0" borderId="10" xfId="255" applyFont="1" applyBorder="1">
      <alignment/>
      <protection/>
    </xf>
    <xf numFmtId="0" fontId="2" fillId="0" borderId="11" xfId="247" applyFont="1" applyBorder="1">
      <alignment/>
      <protection/>
    </xf>
    <xf numFmtId="0" fontId="2" fillId="0" borderId="11" xfId="68" applyFont="1" applyBorder="1">
      <alignment/>
      <protection/>
    </xf>
    <xf numFmtId="0" fontId="2" fillId="0" borderId="0" xfId="255" applyFont="1" applyBorder="1" applyAlignment="1">
      <alignment/>
      <protection/>
    </xf>
    <xf numFmtId="0" fontId="2" fillId="0" borderId="0" xfId="0" applyFont="1" applyAlignment="1">
      <alignment horizontal="left"/>
    </xf>
    <xf numFmtId="0" fontId="2" fillId="0" borderId="0" xfId="68" applyFont="1" applyBorder="1">
      <alignment/>
      <protection/>
    </xf>
    <xf numFmtId="0" fontId="2" fillId="0" borderId="10" xfId="255" applyFont="1" applyFill="1" applyBorder="1" applyAlignment="1">
      <alignment horizontal="left"/>
      <protection/>
    </xf>
    <xf numFmtId="0" fontId="2" fillId="0" borderId="10" xfId="68" applyFont="1" applyBorder="1">
      <alignment/>
      <protection/>
    </xf>
    <xf numFmtId="0" fontId="2" fillId="0" borderId="10" xfId="247" applyFont="1" applyBorder="1">
      <alignment/>
      <protection/>
    </xf>
    <xf numFmtId="0" fontId="2" fillId="0" borderId="10" xfId="255" applyFont="1" applyBorder="1">
      <alignment/>
      <protection/>
    </xf>
    <xf numFmtId="0" fontId="2" fillId="0" borderId="12" xfId="24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8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14" fontId="2" fillId="0" borderId="11" xfId="255" applyNumberFormat="1" applyFont="1" applyBorder="1" applyAlignment="1">
      <alignment wrapText="1"/>
      <protection/>
    </xf>
    <xf numFmtId="0" fontId="2" fillId="0" borderId="10" xfId="255" applyFont="1" applyBorder="1" applyAlignment="1">
      <alignment wrapText="1"/>
      <protection/>
    </xf>
    <xf numFmtId="14" fontId="2" fillId="0" borderId="10" xfId="255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8" fillId="0" borderId="0" xfId="255" applyNumberFormat="1" applyFont="1">
      <alignment/>
      <protection/>
    </xf>
    <xf numFmtId="180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9" fontId="9" fillId="0" borderId="0" xfId="0" applyNumberFormat="1" applyFont="1" applyFill="1" applyAlignment="1">
      <alignment horizontal="right" wrapText="1"/>
    </xf>
    <xf numFmtId="180" fontId="9" fillId="0" borderId="0" xfId="0" applyNumberFormat="1" applyFont="1" applyFill="1" applyAlignment="1">
      <alignment horizontal="right" wrapText="1"/>
    </xf>
    <xf numFmtId="0" fontId="0" fillId="0" borderId="0" xfId="249" applyFill="1">
      <alignment/>
      <protection/>
    </xf>
    <xf numFmtId="0" fontId="2" fillId="0" borderId="10" xfId="249" applyFont="1" applyFill="1" applyBorder="1" applyAlignment="1">
      <alignment/>
      <protection/>
    </xf>
    <xf numFmtId="0" fontId="2" fillId="0" borderId="10" xfId="249" applyFont="1" applyFill="1" applyBorder="1" applyAlignment="1">
      <alignment horizontal="right"/>
      <protection/>
    </xf>
    <xf numFmtId="0" fontId="0" fillId="0" borderId="0" xfId="249" applyFill="1" applyBorder="1">
      <alignment/>
      <protection/>
    </xf>
    <xf numFmtId="0" fontId="2" fillId="0" borderId="0" xfId="255" applyFont="1" applyAlignment="1">
      <alignment/>
      <protection/>
    </xf>
    <xf numFmtId="175" fontId="2" fillId="0" borderId="0" xfId="0" applyNumberFormat="1" applyFont="1" applyFill="1" applyBorder="1" applyAlignment="1">
      <alignment horizontal="right"/>
    </xf>
    <xf numFmtId="179" fontId="5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wrapText="1"/>
    </xf>
    <xf numFmtId="209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245" applyBorder="1">
      <alignment/>
      <protection/>
    </xf>
    <xf numFmtId="0" fontId="69" fillId="0" borderId="0" xfId="0" applyFont="1" applyAlignment="1">
      <alignment/>
    </xf>
    <xf numFmtId="0" fontId="69" fillId="0" borderId="0" xfId="0" applyFont="1" applyAlignment="1">
      <alignment horizontal="left" wrapText="1"/>
    </xf>
    <xf numFmtId="0" fontId="4" fillId="0" borderId="0" xfId="255" applyFont="1" applyBorder="1">
      <alignment/>
      <protection/>
    </xf>
    <xf numFmtId="0" fontId="0" fillId="0" borderId="0" xfId="253" applyBorder="1">
      <alignment/>
      <protection/>
    </xf>
    <xf numFmtId="181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0" xfId="67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0" xfId="244" applyFont="1" applyAlignment="1">
      <alignment horizontal="right"/>
      <protection/>
    </xf>
    <xf numFmtId="0" fontId="0" fillId="0" borderId="11" xfId="244" applyBorder="1">
      <alignment/>
      <protection/>
    </xf>
    <xf numFmtId="177" fontId="15" fillId="0" borderId="0" xfId="67" applyNumberFormat="1" applyFont="1" applyBorder="1" applyAlignment="1">
      <alignment wrapText="1"/>
      <protection/>
    </xf>
    <xf numFmtId="0" fontId="2" fillId="0" borderId="10" xfId="246" applyFont="1" applyBorder="1" applyAlignment="1">
      <alignment horizontal="right" vertical="top"/>
      <protection/>
    </xf>
    <xf numFmtId="0" fontId="0" fillId="0" borderId="0" xfId="246" applyAlignment="1">
      <alignment horizontal="right"/>
      <protection/>
    </xf>
    <xf numFmtId="0" fontId="6" fillId="0" borderId="0" xfId="255" applyFont="1">
      <alignment/>
      <protection/>
    </xf>
    <xf numFmtId="49" fontId="2" fillId="0" borderId="0" xfId="67" applyNumberFormat="1" applyFont="1" applyBorder="1" applyAlignment="1">
      <alignment horizontal="left" wrapText="1" indent="1"/>
      <protection/>
    </xf>
    <xf numFmtId="179" fontId="2" fillId="0" borderId="0" xfId="67" applyNumberFormat="1" applyFont="1" applyBorder="1" applyAlignment="1">
      <alignment horizontal="right"/>
      <protection/>
    </xf>
    <xf numFmtId="179" fontId="2" fillId="0" borderId="0" xfId="0" applyNumberFormat="1" applyFont="1" applyFill="1" applyAlignment="1">
      <alignment horizontal="right"/>
    </xf>
    <xf numFmtId="49" fontId="2" fillId="0" borderId="0" xfId="67" applyNumberFormat="1" applyFont="1" applyAlignment="1">
      <alignment horizontal="left" wrapText="1" indent="1"/>
      <protection/>
    </xf>
    <xf numFmtId="179" fontId="2" fillId="0" borderId="0" xfId="0" applyNumberFormat="1" applyFont="1" applyAlignment="1">
      <alignment horizontal="right"/>
    </xf>
    <xf numFmtId="3" fontId="2" fillId="0" borderId="0" xfId="67" applyNumberFormat="1" applyFont="1" applyAlignment="1">
      <alignment horizontal="right"/>
      <protection/>
    </xf>
    <xf numFmtId="0" fontId="2" fillId="0" borderId="0" xfId="255" applyFont="1" applyBorder="1" applyAlignment="1">
      <alignment horizontal="left" wrapText="1" indent="1"/>
      <protection/>
    </xf>
    <xf numFmtId="0" fontId="2" fillId="0" borderId="0" xfId="255" applyFont="1" applyBorder="1" applyAlignment="1">
      <alignment horizontal="left" vertical="center" wrapText="1" indent="1"/>
      <protection/>
    </xf>
    <xf numFmtId="3" fontId="2" fillId="0" borderId="0" xfId="67" applyNumberFormat="1" applyFont="1" applyBorder="1" applyAlignment="1">
      <alignment horizontal="right"/>
      <protection/>
    </xf>
    <xf numFmtId="0" fontId="2" fillId="0" borderId="0" xfId="255" applyFont="1" applyFill="1" applyBorder="1" applyAlignment="1">
      <alignment horizontal="left" wrapText="1" indent="1"/>
      <protection/>
    </xf>
    <xf numFmtId="0" fontId="2" fillId="0" borderId="10" xfId="255" applyFont="1" applyBorder="1" applyAlignment="1">
      <alignment horizontal="left" wrapText="1" indent="1"/>
      <protection/>
    </xf>
    <xf numFmtId="0" fontId="40" fillId="0" borderId="0" xfId="0" applyFont="1" applyBorder="1" applyAlignment="1">
      <alignment vertical="center" wrapText="1"/>
    </xf>
    <xf numFmtId="0" fontId="2" fillId="0" borderId="13" xfId="25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67" applyFont="1" applyBorder="1" applyAlignment="1">
      <alignment horizontal="center" vertical="center" wrapText="1"/>
      <protection/>
    </xf>
    <xf numFmtId="0" fontId="2" fillId="0" borderId="14" xfId="67" applyFont="1" applyBorder="1" applyAlignment="1">
      <alignment horizontal="center" vertical="center" wrapText="1"/>
      <protection/>
    </xf>
    <xf numFmtId="0" fontId="2" fillId="0" borderId="0" xfId="97" applyNumberFormat="1" applyFont="1" applyFill="1" applyBorder="1" applyAlignment="1" applyProtection="1">
      <alignment vertical="top" wrapText="1"/>
      <protection/>
    </xf>
    <xf numFmtId="0" fontId="13" fillId="0" borderId="0" xfId="97" applyNumberFormat="1" applyFont="1" applyFill="1" applyBorder="1" applyAlignment="1" applyProtection="1">
      <alignment horizontal="right" vertical="top"/>
      <protection/>
    </xf>
    <xf numFmtId="0" fontId="13" fillId="0" borderId="0" xfId="97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0" xfId="97" applyNumberFormat="1" applyFont="1" applyFill="1" applyBorder="1" applyAlignment="1" applyProtection="1">
      <alignment/>
      <protection/>
    </xf>
    <xf numFmtId="0" fontId="3" fillId="0" borderId="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 vertical="center"/>
      <protection/>
    </xf>
    <xf numFmtId="49" fontId="4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9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left" wrapText="1"/>
    </xf>
    <xf numFmtId="181" fontId="9" fillId="0" borderId="0" xfId="0" applyNumberFormat="1" applyFont="1" applyBorder="1" applyAlignment="1">
      <alignment horizontal="right" wrapText="1"/>
    </xf>
    <xf numFmtId="0" fontId="2" fillId="0" borderId="13" xfId="255" applyFont="1" applyBorder="1" applyAlignment="1">
      <alignment horizontal="center" vertical="center" wrapText="1"/>
      <protection/>
    </xf>
    <xf numFmtId="0" fontId="2" fillId="0" borderId="14" xfId="255" applyFont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175" fontId="2" fillId="0" borderId="10" xfId="67" applyNumberFormat="1" applyFont="1" applyFill="1" applyBorder="1" applyAlignment="1">
      <alignment horizontal="right"/>
      <protection/>
    </xf>
    <xf numFmtId="175" fontId="2" fillId="0" borderId="11" xfId="67" applyNumberFormat="1" applyFont="1" applyFill="1" applyBorder="1" applyAlignment="1">
      <alignment horizontal="right"/>
      <protection/>
    </xf>
    <xf numFmtId="174" fontId="2" fillId="0" borderId="11" xfId="67" applyNumberFormat="1" applyFont="1" applyFill="1" applyBorder="1" applyAlignment="1">
      <alignment horizontal="right"/>
      <protection/>
    </xf>
    <xf numFmtId="179" fontId="2" fillId="0" borderId="11" xfId="67" applyNumberFormat="1" applyFont="1" applyFill="1" applyBorder="1" applyAlignment="1">
      <alignment horizontal="right"/>
      <protection/>
    </xf>
    <xf numFmtId="180" fontId="9" fillId="33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center" vertical="center"/>
    </xf>
    <xf numFmtId="179" fontId="2" fillId="33" borderId="0" xfId="67" applyNumberFormat="1" applyFont="1" applyFill="1" applyBorder="1" applyAlignment="1">
      <alignment horizontal="right"/>
      <protection/>
    </xf>
    <xf numFmtId="0" fontId="43" fillId="0" borderId="0" xfId="0" applyFont="1" applyAlignment="1">
      <alignment/>
    </xf>
    <xf numFmtId="0" fontId="70" fillId="0" borderId="0" xfId="48" applyFont="1" applyBorder="1" applyAlignment="1" applyProtection="1">
      <alignment vertical="center" wrapText="1"/>
      <protection/>
    </xf>
    <xf numFmtId="14" fontId="15" fillId="0" borderId="11" xfId="255" applyNumberFormat="1" applyFont="1" applyBorder="1" applyAlignment="1">
      <alignment wrapText="1"/>
      <protection/>
    </xf>
    <xf numFmtId="0" fontId="15" fillId="0" borderId="11" xfId="255" applyFont="1" applyBorder="1" applyAlignment="1">
      <alignment/>
      <protection/>
    </xf>
    <xf numFmtId="0" fontId="2" fillId="0" borderId="13" xfId="67" applyFont="1" applyBorder="1" applyAlignment="1">
      <alignment vertical="center" wrapText="1"/>
      <protection/>
    </xf>
    <xf numFmtId="0" fontId="0" fillId="0" borderId="0" xfId="253" applyFont="1" applyAlignment="1">
      <alignment horizontal="right"/>
      <protection/>
    </xf>
    <xf numFmtId="0" fontId="0" fillId="0" borderId="0" xfId="253" applyFont="1" applyBorder="1" applyAlignment="1">
      <alignment horizontal="right"/>
      <protection/>
    </xf>
    <xf numFmtId="0" fontId="0" fillId="0" borderId="10" xfId="247" applyBorder="1">
      <alignment/>
      <protection/>
    </xf>
    <xf numFmtId="3" fontId="2" fillId="0" borderId="11" xfId="67" applyNumberFormat="1" applyFont="1" applyFill="1" applyBorder="1" applyAlignment="1">
      <alignment horizontal="right"/>
      <protection/>
    </xf>
    <xf numFmtId="18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80" fontId="9" fillId="0" borderId="10" xfId="0" applyNumberFormat="1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3" fontId="2" fillId="0" borderId="0" xfId="67" applyNumberFormat="1" applyFont="1" applyFill="1" applyBorder="1" applyAlignment="1">
      <alignment horizontal="right"/>
      <protection/>
    </xf>
    <xf numFmtId="3" fontId="2" fillId="0" borderId="10" xfId="67" applyNumberFormat="1" applyFont="1" applyFill="1" applyBorder="1" applyAlignment="1">
      <alignment horizontal="right"/>
      <protection/>
    </xf>
    <xf numFmtId="180" fontId="9" fillId="0" borderId="11" xfId="0" applyNumberFormat="1" applyFont="1" applyBorder="1" applyAlignment="1">
      <alignment horizontal="right" wrapText="1"/>
    </xf>
    <xf numFmtId="181" fontId="9" fillId="0" borderId="11" xfId="0" applyNumberFormat="1" applyFont="1" applyBorder="1" applyAlignment="1">
      <alignment horizontal="right" wrapText="1"/>
    </xf>
    <xf numFmtId="174" fontId="2" fillId="33" borderId="0" xfId="67" applyNumberFormat="1" applyFont="1" applyFill="1" applyBorder="1" applyAlignment="1">
      <alignment horizontal="right"/>
      <protection/>
    </xf>
    <xf numFmtId="0" fontId="2" fillId="0" borderId="13" xfId="255" applyFont="1" applyBorder="1" applyAlignment="1">
      <alignment horizontal="center" vertical="center" wrapText="1"/>
      <protection/>
    </xf>
    <xf numFmtId="0" fontId="2" fillId="0" borderId="14" xfId="67" applyFont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175" fontId="2" fillId="0" borderId="0" xfId="0" applyNumberFormat="1" applyFont="1" applyFill="1" applyAlignment="1">
      <alignment horizontal="right"/>
    </xf>
    <xf numFmtId="177" fontId="9" fillId="0" borderId="10" xfId="0" applyNumberFormat="1" applyFont="1" applyBorder="1" applyAlignment="1">
      <alignment horizontal="right" wrapText="1"/>
    </xf>
    <xf numFmtId="0" fontId="0" fillId="0" borderId="0" xfId="251" applyFont="1" applyFill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251" applyFont="1" applyFill="1" applyBorder="1">
      <alignment/>
      <protection/>
    </xf>
    <xf numFmtId="177" fontId="2" fillId="0" borderId="0" xfId="0" applyNumberFormat="1" applyFont="1" applyFill="1" applyAlignment="1">
      <alignment horizontal="right"/>
    </xf>
    <xf numFmtId="174" fontId="6" fillId="0" borderId="0" xfId="67" applyNumberFormat="1" applyFont="1" applyFill="1" applyBorder="1" applyAlignment="1">
      <alignment horizontal="right"/>
      <protection/>
    </xf>
    <xf numFmtId="181" fontId="2" fillId="0" borderId="0" xfId="0" applyNumberFormat="1" applyFont="1" applyAlignment="1">
      <alignment horizontal="right" wrapText="1"/>
    </xf>
    <xf numFmtId="0" fontId="4" fillId="0" borderId="0" xfId="67" applyFont="1" applyFill="1">
      <alignment/>
      <protection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67" applyFont="1" applyFill="1" applyBorder="1">
      <alignment/>
      <protection/>
    </xf>
    <xf numFmtId="181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81" fontId="2" fillId="0" borderId="0" xfId="0" applyNumberFormat="1" applyFont="1" applyFill="1" applyAlignment="1">
      <alignment horizontal="right" wrapText="1"/>
    </xf>
    <xf numFmtId="0" fontId="0" fillId="0" borderId="0" xfId="0" applyFont="1" applyBorder="1" applyAlignment="1">
      <alignment/>
    </xf>
    <xf numFmtId="0" fontId="2" fillId="0" borderId="0" xfId="235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0" fontId="0" fillId="0" borderId="0" xfId="249" applyFont="1" applyFill="1">
      <alignment/>
      <protection/>
    </xf>
    <xf numFmtId="0" fontId="0" fillId="0" borderId="0" xfId="0" applyBorder="1" applyAlignment="1">
      <alignment/>
    </xf>
    <xf numFmtId="0" fontId="2" fillId="0" borderId="0" xfId="253" applyFont="1" applyAlignment="1">
      <alignment horizontal="right"/>
      <protection/>
    </xf>
    <xf numFmtId="180" fontId="9" fillId="0" borderId="11" xfId="0" applyNumberFormat="1" applyFont="1" applyFill="1" applyBorder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0" fontId="2" fillId="0" borderId="10" xfId="244" applyFont="1" applyBorder="1">
      <alignment/>
      <protection/>
    </xf>
    <xf numFmtId="0" fontId="2" fillId="0" borderId="10" xfId="244" applyFont="1" applyBorder="1" applyAlignment="1">
      <alignment horizontal="right"/>
      <protection/>
    </xf>
    <xf numFmtId="180" fontId="9" fillId="0" borderId="10" xfId="0" applyNumberFormat="1" applyFont="1" applyFill="1" applyBorder="1" applyAlignment="1">
      <alignment horizontal="right" wrapText="1"/>
    </xf>
    <xf numFmtId="0" fontId="0" fillId="0" borderId="0" xfId="253" applyBorder="1" applyAlignment="1">
      <alignment horizontal="right"/>
      <protection/>
    </xf>
    <xf numFmtId="0" fontId="0" fillId="0" borderId="10" xfId="253" applyBorder="1" applyAlignment="1">
      <alignment horizontal="right"/>
      <protection/>
    </xf>
    <xf numFmtId="175" fontId="2" fillId="0" borderId="0" xfId="67" applyNumberFormat="1" applyFont="1" applyFill="1" applyAlignment="1">
      <alignment horizontal="right"/>
      <protection/>
    </xf>
    <xf numFmtId="174" fontId="2" fillId="0" borderId="0" xfId="67" applyNumberFormat="1" applyFont="1" applyFill="1" applyAlignment="1">
      <alignment horizontal="right"/>
      <protection/>
    </xf>
    <xf numFmtId="179" fontId="2" fillId="33" borderId="0" xfId="67" applyNumberFormat="1" applyFont="1" applyFill="1" applyAlignment="1">
      <alignment horizontal="right"/>
      <protection/>
    </xf>
    <xf numFmtId="179" fontId="9" fillId="33" borderId="0" xfId="0" applyNumberFormat="1" applyFont="1" applyFill="1" applyAlignment="1">
      <alignment horizontal="right" wrapText="1"/>
    </xf>
    <xf numFmtId="0" fontId="2" fillId="0" borderId="14" xfId="255" applyFont="1" applyBorder="1" applyAlignment="1">
      <alignment horizontal="center" vertical="center" wrapText="1"/>
      <protection/>
    </xf>
    <xf numFmtId="0" fontId="0" fillId="0" borderId="0" xfId="245" applyFill="1" applyBorder="1">
      <alignment/>
      <protection/>
    </xf>
    <xf numFmtId="0" fontId="2" fillId="0" borderId="0" xfId="255" applyFont="1" applyBorder="1" applyAlignment="1">
      <alignment/>
      <protection/>
    </xf>
    <xf numFmtId="0" fontId="13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1" fillId="0" borderId="0" xfId="97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2" fillId="0" borderId="13" xfId="255" applyFont="1" applyBorder="1" applyAlignment="1">
      <alignment horizontal="center" vertical="center" wrapText="1"/>
      <protection/>
    </xf>
    <xf numFmtId="0" fontId="2" fillId="0" borderId="14" xfId="255" applyFont="1" applyBorder="1" applyAlignment="1">
      <alignment horizontal="center" vertical="center" wrapText="1"/>
      <protection/>
    </xf>
    <xf numFmtId="0" fontId="15" fillId="0" borderId="11" xfId="255" applyFont="1" applyBorder="1" applyAlignment="1">
      <alignment horizontal="center" vertical="center" wrapText="1"/>
      <protection/>
    </xf>
    <xf numFmtId="0" fontId="15" fillId="0" borderId="0" xfId="255" applyFont="1" applyBorder="1" applyAlignment="1">
      <alignment horizontal="center" vertical="center" wrapText="1"/>
      <protection/>
    </xf>
    <xf numFmtId="0" fontId="40" fillId="0" borderId="0" xfId="255" applyFont="1" applyBorder="1" applyAlignment="1">
      <alignment horizontal="center" vertical="center" wrapText="1"/>
      <protection/>
    </xf>
    <xf numFmtId="0" fontId="2" fillId="0" borderId="12" xfId="255" applyFont="1" applyBorder="1" applyAlignment="1">
      <alignment horizontal="center" vertical="center"/>
      <protection/>
    </xf>
    <xf numFmtId="0" fontId="2" fillId="0" borderId="15" xfId="255" applyFont="1" applyBorder="1" applyAlignment="1">
      <alignment horizontal="center" vertical="center" wrapText="1"/>
      <protection/>
    </xf>
    <xf numFmtId="0" fontId="2" fillId="0" borderId="15" xfId="255" applyFont="1" applyBorder="1" applyAlignment="1">
      <alignment horizontal="center" vertical="center"/>
      <protection/>
    </xf>
    <xf numFmtId="0" fontId="40" fillId="0" borderId="0" xfId="67" applyFont="1" applyAlignment="1">
      <alignment horizontal="center" vertical="center" wrapText="1"/>
      <protection/>
    </xf>
    <xf numFmtId="0" fontId="1" fillId="0" borderId="16" xfId="245" applyFont="1" applyBorder="1" applyAlignment="1">
      <alignment horizontal="center" vertical="center"/>
      <protection/>
    </xf>
    <xf numFmtId="0" fontId="1" fillId="0" borderId="17" xfId="245" applyFont="1" applyBorder="1" applyAlignment="1">
      <alignment horizontal="center" vertical="center"/>
      <protection/>
    </xf>
    <xf numFmtId="0" fontId="2" fillId="0" borderId="13" xfId="255" applyFont="1" applyBorder="1" applyAlignment="1">
      <alignment horizontal="center" vertical="center"/>
      <protection/>
    </xf>
    <xf numFmtId="0" fontId="2" fillId="0" borderId="14" xfId="255" applyFont="1" applyBorder="1" applyAlignment="1">
      <alignment horizontal="center" vertical="center"/>
      <protection/>
    </xf>
    <xf numFmtId="177" fontId="40" fillId="0" borderId="0" xfId="0" applyNumberFormat="1" applyFont="1" applyFill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0" fillId="0" borderId="0" xfId="248" applyFont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16" xfId="245" applyFont="1" applyFill="1" applyBorder="1" applyAlignment="1">
      <alignment horizontal="center" vertical="center"/>
      <protection/>
    </xf>
    <xf numFmtId="0" fontId="1" fillId="0" borderId="17" xfId="245" applyFont="1" applyFill="1" applyBorder="1" applyAlignment="1">
      <alignment horizontal="center" vertical="center"/>
      <protection/>
    </xf>
    <xf numFmtId="0" fontId="40" fillId="0" borderId="0" xfId="249" applyFont="1" applyFill="1" applyAlignment="1">
      <alignment horizontal="center" vertical="center" wrapText="1"/>
      <protection/>
    </xf>
    <xf numFmtId="0" fontId="40" fillId="0" borderId="0" xfId="250" applyFont="1" applyAlignment="1">
      <alignment horizontal="center" vertical="center" wrapText="1"/>
      <protection/>
    </xf>
    <xf numFmtId="0" fontId="40" fillId="0" borderId="0" xfId="251" applyFont="1" applyAlignment="1">
      <alignment horizontal="center" vertical="center" wrapText="1"/>
      <protection/>
    </xf>
    <xf numFmtId="0" fontId="40" fillId="0" borderId="0" xfId="0" applyFont="1" applyFill="1" applyAlignment="1">
      <alignment horizontal="center" vertical="center" wrapText="1"/>
    </xf>
    <xf numFmtId="0" fontId="1" fillId="0" borderId="18" xfId="245" applyFont="1" applyFill="1" applyBorder="1" applyAlignment="1">
      <alignment horizontal="center" vertical="center"/>
      <protection/>
    </xf>
    <xf numFmtId="0" fontId="2" fillId="0" borderId="14" xfId="67" applyFont="1" applyBorder="1" applyAlignment="1">
      <alignment horizontal="center" vertical="center" wrapText="1"/>
      <protection/>
    </xf>
    <xf numFmtId="170" fontId="40" fillId="0" borderId="0" xfId="53" applyFont="1" applyAlignment="1">
      <alignment horizontal="center" vertical="center" wrapText="1"/>
    </xf>
    <xf numFmtId="170" fontId="40" fillId="0" borderId="0" xfId="54" applyFont="1" applyAlignment="1">
      <alignment horizontal="center" vertical="center" wrapText="1"/>
    </xf>
    <xf numFmtId="0" fontId="15" fillId="0" borderId="12" xfId="67" applyFont="1" applyBorder="1" applyAlignment="1">
      <alignment horizontal="center" vertical="center"/>
      <protection/>
    </xf>
    <xf numFmtId="0" fontId="15" fillId="0" borderId="15" xfId="67" applyFont="1" applyBorder="1" applyAlignment="1">
      <alignment horizontal="center" vertical="center"/>
      <protection/>
    </xf>
    <xf numFmtId="0" fontId="2" fillId="0" borderId="15" xfId="67" applyFont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0" fontId="40" fillId="0" borderId="0" xfId="253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0" fontId="40" fillId="0" borderId="0" xfId="55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0" fontId="40" fillId="0" borderId="0" xfId="52" applyFont="1" applyAlignment="1">
      <alignment horizontal="center" vertical="center" wrapText="1"/>
    </xf>
    <xf numFmtId="0" fontId="2" fillId="0" borderId="12" xfId="67" applyFont="1" applyBorder="1" applyAlignment="1">
      <alignment horizontal="center" vertical="center" wrapText="1"/>
      <protection/>
    </xf>
    <xf numFmtId="0" fontId="40" fillId="0" borderId="0" xfId="243" applyFont="1" applyAlignment="1">
      <alignment horizontal="center" vertical="center" wrapText="1"/>
      <protection/>
    </xf>
    <xf numFmtId="0" fontId="1" fillId="0" borderId="18" xfId="245" applyFont="1" applyBorder="1" applyAlignment="1">
      <alignment horizontal="center" vertical="center"/>
      <protection/>
    </xf>
    <xf numFmtId="0" fontId="40" fillId="0" borderId="0" xfId="242" applyFont="1" applyAlignment="1">
      <alignment horizontal="center" vertical="center" wrapText="1"/>
      <protection/>
    </xf>
    <xf numFmtId="0" fontId="40" fillId="0" borderId="0" xfId="241" applyFont="1" applyAlignment="1">
      <alignment horizontal="center" vertical="center" wrapText="1"/>
      <protection/>
    </xf>
    <xf numFmtId="0" fontId="40" fillId="0" borderId="0" xfId="240" applyFont="1" applyAlignment="1">
      <alignment horizontal="center" vertical="center" wrapText="1"/>
      <protection/>
    </xf>
    <xf numFmtId="0" fontId="40" fillId="0" borderId="0" xfId="239" applyFont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40" fillId="0" borderId="0" xfId="238" applyFont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7" fontId="40" fillId="0" borderId="0" xfId="237" applyNumberFormat="1" applyFont="1" applyAlignment="1">
      <alignment horizontal="center" vertical="center" wrapText="1"/>
      <protection/>
    </xf>
    <xf numFmtId="0" fontId="40" fillId="0" borderId="0" xfId="236" applyFont="1" applyAlignment="1">
      <alignment horizontal="center" vertical="center" wrapText="1"/>
      <protection/>
    </xf>
    <xf numFmtId="0" fontId="40" fillId="0" borderId="0" xfId="244" applyFont="1" applyAlignment="1">
      <alignment horizontal="center" vertical="center" wrapText="1"/>
      <protection/>
    </xf>
    <xf numFmtId="0" fontId="2" fillId="0" borderId="12" xfId="246" applyFont="1" applyBorder="1" applyAlignment="1">
      <alignment horizontal="center" vertical="center"/>
      <protection/>
    </xf>
    <xf numFmtId="0" fontId="2" fillId="0" borderId="13" xfId="246" applyFont="1" applyBorder="1" applyAlignment="1">
      <alignment horizontal="center" vertical="center" wrapText="1"/>
      <protection/>
    </xf>
    <xf numFmtId="0" fontId="2" fillId="0" borderId="13" xfId="246" applyFont="1" applyBorder="1" applyAlignment="1">
      <alignment horizontal="center" vertical="center"/>
      <protection/>
    </xf>
    <xf numFmtId="0" fontId="2" fillId="0" borderId="14" xfId="246" applyFont="1" applyBorder="1" applyAlignment="1">
      <alignment horizontal="center" vertical="center"/>
      <protection/>
    </xf>
    <xf numFmtId="0" fontId="2" fillId="0" borderId="14" xfId="246" applyFont="1" applyBorder="1" applyAlignment="1">
      <alignment horizontal="center" vertical="center" wrapText="1"/>
      <protection/>
    </xf>
    <xf numFmtId="0" fontId="40" fillId="0" borderId="0" xfId="246" applyFont="1" applyAlignment="1">
      <alignment horizontal="center" vertical="center" wrapText="1"/>
      <protection/>
    </xf>
    <xf numFmtId="0" fontId="2" fillId="0" borderId="12" xfId="247" applyFont="1" applyBorder="1" applyAlignment="1">
      <alignment horizontal="center" vertical="center"/>
      <protection/>
    </xf>
    <xf numFmtId="0" fontId="2" fillId="0" borderId="13" xfId="247" applyFont="1" applyBorder="1" applyAlignment="1">
      <alignment horizontal="center" vertical="center" wrapText="1"/>
      <protection/>
    </xf>
    <xf numFmtId="0" fontId="2" fillId="0" borderId="13" xfId="247" applyFont="1" applyBorder="1" applyAlignment="1">
      <alignment horizontal="center" vertical="center"/>
      <protection/>
    </xf>
    <xf numFmtId="0" fontId="2" fillId="0" borderId="14" xfId="247" applyFont="1" applyBorder="1" applyAlignment="1">
      <alignment horizontal="center" vertical="center"/>
      <protection/>
    </xf>
    <xf numFmtId="0" fontId="2" fillId="0" borderId="21" xfId="247" applyFont="1" applyBorder="1" applyAlignment="1">
      <alignment horizontal="center" vertical="center" wrapText="1"/>
      <protection/>
    </xf>
    <xf numFmtId="0" fontId="40" fillId="0" borderId="0" xfId="247" applyFont="1" applyAlignment="1">
      <alignment horizontal="center" vertical="center" wrapText="1"/>
      <protection/>
    </xf>
    <xf numFmtId="0" fontId="2" fillId="0" borderId="14" xfId="247" applyFont="1" applyBorder="1" applyAlignment="1">
      <alignment horizontal="center" vertical="center" wrapText="1"/>
      <protection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4" xfId="235"/>
    <cellStyle name="Обычный_tabsv10" xfId="236"/>
    <cellStyle name="Обычный_tabsv11" xfId="237"/>
    <cellStyle name="Обычный_tabsv12" xfId="238"/>
    <cellStyle name="Обычный_tabsv13" xfId="239"/>
    <cellStyle name="Обычный_tabsv14" xfId="240"/>
    <cellStyle name="Обычный_tabsv15" xfId="241"/>
    <cellStyle name="Обычный_tabsv16" xfId="242"/>
    <cellStyle name="Обычный_tabsv17" xfId="243"/>
    <cellStyle name="Обычный_tabsv18" xfId="244"/>
    <cellStyle name="Обычный_tabsv2" xfId="245"/>
    <cellStyle name="Обычный_tabsv22" xfId="246"/>
    <cellStyle name="Обычный_tabsv26" xfId="247"/>
    <cellStyle name="Обычный_tabsv3" xfId="248"/>
    <cellStyle name="Обычный_tabsv4" xfId="249"/>
    <cellStyle name="Обычный_tabsv7" xfId="250"/>
    <cellStyle name="Обычный_tabsv8" xfId="251"/>
    <cellStyle name="Обычный_tabsv911" xfId="252"/>
    <cellStyle name="Обычный_tabsv92" xfId="253"/>
    <cellStyle name="Обычный_tabsv99" xfId="254"/>
    <cellStyle name="Обычный_таблицы1" xfId="255"/>
    <cellStyle name="Followed Hyperlink" xfId="256"/>
    <cellStyle name="Открывавшаяся гиперссылка 2" xfId="257"/>
    <cellStyle name="Плохой" xfId="258"/>
    <cellStyle name="Пояснение" xfId="259"/>
    <cellStyle name="Примечание" xfId="260"/>
    <cellStyle name="Примечание 2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6\&#1088;&#1091;&#1089;\&#1041;-03-01-&#1052;%20(6%202023)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4">
        <row r="7">
          <cell r="E7">
            <v>294079.51</v>
          </cell>
          <cell r="F7">
            <v>266425.45</v>
          </cell>
          <cell r="H7">
            <v>192022.3</v>
          </cell>
          <cell r="I7">
            <v>185278.34000000003</v>
          </cell>
          <cell r="K7">
            <v>520474.1</v>
          </cell>
          <cell r="L7">
            <v>511565.3</v>
          </cell>
        </row>
      </sheetData>
      <sheetData sheetId="6">
        <row r="6">
          <cell r="E6">
            <v>214198.47999999998</v>
          </cell>
          <cell r="F6">
            <v>193826.31999999995</v>
          </cell>
          <cell r="H6">
            <v>99802.47000000002</v>
          </cell>
          <cell r="I6">
            <v>96463.04000000002</v>
          </cell>
          <cell r="K6">
            <v>272450.49999999994</v>
          </cell>
          <cell r="L6">
            <v>268366.50000000006</v>
          </cell>
        </row>
      </sheetData>
      <sheetData sheetId="8">
        <row r="6">
          <cell r="E6">
            <v>283075.5</v>
          </cell>
          <cell r="F6">
            <v>255565.50000000006</v>
          </cell>
          <cell r="H6">
            <v>671855.2</v>
          </cell>
          <cell r="I6">
            <v>648354.0999999999</v>
          </cell>
          <cell r="K6">
            <v>2232127.3000000003</v>
          </cell>
          <cell r="L6">
            <v>2193918.4000000004</v>
          </cell>
        </row>
      </sheetData>
      <sheetData sheetId="10">
        <row r="6">
          <cell r="E6">
            <v>1821600</v>
          </cell>
          <cell r="F6">
            <v>1866295.7</v>
          </cell>
          <cell r="H6">
            <v>11051.9</v>
          </cell>
          <cell r="I6">
            <v>12429.1</v>
          </cell>
          <cell r="K6">
            <v>591003.9</v>
          </cell>
          <cell r="L6">
            <v>589623.9999999999</v>
          </cell>
        </row>
      </sheetData>
      <sheetData sheetId="11">
        <row r="6">
          <cell r="E6">
            <v>107740</v>
          </cell>
          <cell r="F6">
            <v>116607</v>
          </cell>
          <cell r="H6">
            <v>402449</v>
          </cell>
          <cell r="I6">
            <v>388178</v>
          </cell>
          <cell r="K6">
            <v>1040822</v>
          </cell>
          <cell r="L6">
            <v>1022180</v>
          </cell>
        </row>
      </sheetData>
      <sheetData sheetId="12">
        <row r="6">
          <cell r="E6">
            <v>52620</v>
          </cell>
          <cell r="F6">
            <v>44490</v>
          </cell>
          <cell r="H6">
            <v>824082</v>
          </cell>
          <cell r="I6">
            <v>789037</v>
          </cell>
          <cell r="K6">
            <v>2555977</v>
          </cell>
          <cell r="L6">
            <v>2507050</v>
          </cell>
        </row>
      </sheetData>
      <sheetData sheetId="13">
        <row r="6">
          <cell r="E6">
            <v>1478.3</v>
          </cell>
          <cell r="F6">
            <v>1644.1000000000001</v>
          </cell>
          <cell r="H6">
            <v>14638</v>
          </cell>
          <cell r="I6">
            <v>14382.7</v>
          </cell>
          <cell r="K6">
            <v>19895.8</v>
          </cell>
          <cell r="L6">
            <v>19568.5</v>
          </cell>
        </row>
      </sheetData>
      <sheetData sheetId="15">
        <row r="7">
          <cell r="E7">
            <v>870728</v>
          </cell>
          <cell r="F7">
            <v>859561</v>
          </cell>
          <cell r="H7">
            <v>4136131</v>
          </cell>
          <cell r="I7">
            <v>3900092</v>
          </cell>
          <cell r="K7">
            <v>5278508</v>
          </cell>
          <cell r="L7">
            <v>5161611</v>
          </cell>
        </row>
        <row r="35">
          <cell r="E35">
            <v>323528</v>
          </cell>
          <cell r="F35">
            <v>301836</v>
          </cell>
          <cell r="H35">
            <v>1987317</v>
          </cell>
          <cell r="I35">
            <v>1861377</v>
          </cell>
          <cell r="K35">
            <v>2407084</v>
          </cell>
          <cell r="L35">
            <v>2318559</v>
          </cell>
        </row>
        <row r="120">
          <cell r="E120">
            <v>1320083</v>
          </cell>
          <cell r="F120">
            <v>1331727</v>
          </cell>
          <cell r="H120">
            <v>11489705</v>
          </cell>
          <cell r="I120">
            <v>10651978</v>
          </cell>
          <cell r="K120">
            <v>11800009</v>
          </cell>
          <cell r="L120">
            <v>11684898</v>
          </cell>
        </row>
        <row r="148">
          <cell r="E148">
            <v>29089</v>
          </cell>
          <cell r="F148">
            <v>31648</v>
          </cell>
          <cell r="H148">
            <v>942420</v>
          </cell>
          <cell r="I148">
            <v>928356</v>
          </cell>
          <cell r="K148">
            <v>1854262</v>
          </cell>
          <cell r="L148">
            <v>1897972</v>
          </cell>
        </row>
        <row r="176">
          <cell r="E176">
            <v>260242</v>
          </cell>
          <cell r="F176">
            <v>223082</v>
          </cell>
          <cell r="H176">
            <v>75497</v>
          </cell>
          <cell r="I176">
            <v>95302</v>
          </cell>
          <cell r="K176">
            <v>561990</v>
          </cell>
          <cell r="L176">
            <v>605324</v>
          </cell>
        </row>
        <row r="204">
          <cell r="E204">
            <v>308557</v>
          </cell>
          <cell r="F204">
            <v>264983</v>
          </cell>
          <cell r="H204">
            <v>2227717</v>
          </cell>
          <cell r="I204">
            <v>2040649</v>
          </cell>
          <cell r="K204">
            <v>1900104</v>
          </cell>
          <cell r="L204">
            <v>1788413</v>
          </cell>
        </row>
        <row r="232">
          <cell r="E232">
            <v>18307</v>
          </cell>
          <cell r="F232">
            <v>17678</v>
          </cell>
          <cell r="H232">
            <v>126597</v>
          </cell>
          <cell r="I232">
            <v>115105</v>
          </cell>
          <cell r="K232">
            <v>137358</v>
          </cell>
          <cell r="L232">
            <v>137702</v>
          </cell>
        </row>
        <row r="258">
          <cell r="E258">
            <v>35372910</v>
          </cell>
          <cell r="F258">
            <v>34440187</v>
          </cell>
          <cell r="H258">
            <v>730448</v>
          </cell>
          <cell r="I258">
            <v>723738</v>
          </cell>
          <cell r="K258">
            <v>13752136</v>
          </cell>
          <cell r="L258">
            <v>14122483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80" zoomScaleNormal="80" workbookViewId="0" topLeftCell="A1">
      <selection activeCell="D22" sqref="D22"/>
    </sheetView>
  </sheetViews>
  <sheetFormatPr defaultColWidth="9.00390625" defaultRowHeight="12.75"/>
  <cols>
    <col min="1" max="8" width="9.125" style="4" customWidth="1"/>
    <col min="9" max="16" width="9.125" style="5" customWidth="1"/>
    <col min="17" max="16384" width="9.125" style="1" customWidth="1"/>
  </cols>
  <sheetData>
    <row r="2" spans="1:4" ht="25.5" customHeight="1">
      <c r="A2" s="306"/>
      <c r="B2" s="306"/>
      <c r="C2" s="306"/>
      <c r="D2" s="306"/>
    </row>
    <row r="3" spans="1:4" ht="25.5" customHeight="1">
      <c r="A3" s="306"/>
      <c r="B3" s="306"/>
      <c r="C3" s="306"/>
      <c r="D3" s="306"/>
    </row>
    <row r="4" spans="1:7" ht="12.75">
      <c r="A4" s="209"/>
      <c r="B4" s="209"/>
      <c r="C4" s="209"/>
      <c r="D4" s="209"/>
      <c r="E4" s="209"/>
      <c r="F4" s="209"/>
      <c r="G4" s="209"/>
    </row>
    <row r="5" spans="1:7" ht="18.75">
      <c r="A5" s="209"/>
      <c r="B5" s="209"/>
      <c r="C5" s="1"/>
      <c r="D5" s="141"/>
      <c r="E5" s="210" t="s">
        <v>228</v>
      </c>
      <c r="F5" s="303"/>
      <c r="G5" s="304"/>
    </row>
    <row r="6" spans="1:7" ht="15.75" customHeight="1">
      <c r="A6" s="303" t="s">
        <v>179</v>
      </c>
      <c r="B6" s="304"/>
      <c r="C6" s="304"/>
      <c r="D6" s="304"/>
      <c r="E6" s="304"/>
      <c r="F6" s="2"/>
      <c r="G6" s="2"/>
    </row>
    <row r="7" spans="1:7" ht="18.75">
      <c r="A7" s="209"/>
      <c r="B7" s="209"/>
      <c r="C7" s="209"/>
      <c r="D7" s="209"/>
      <c r="E7" s="211"/>
      <c r="F7" s="2"/>
      <c r="G7" s="2"/>
    </row>
    <row r="8" spans="1:7" ht="18.75">
      <c r="A8" s="209"/>
      <c r="B8" s="209"/>
      <c r="C8" s="209"/>
      <c r="D8" s="209"/>
      <c r="E8" s="211"/>
      <c r="F8" s="2"/>
      <c r="G8" s="2"/>
    </row>
    <row r="9" spans="1:10" ht="24" customHeight="1">
      <c r="A9" s="305" t="s">
        <v>17</v>
      </c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33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7" ht="15">
      <c r="A11" s="212"/>
      <c r="B11" s="212"/>
      <c r="C11" s="212"/>
      <c r="D11" s="212"/>
      <c r="E11" s="212"/>
      <c r="F11" s="212"/>
      <c r="G11" s="212"/>
    </row>
    <row r="12" spans="1:7" ht="18.75">
      <c r="A12" s="213" t="s">
        <v>180</v>
      </c>
      <c r="B12" s="142"/>
      <c r="C12" s="142"/>
      <c r="D12" s="142"/>
      <c r="E12" s="142"/>
      <c r="F12" s="142"/>
      <c r="G12" s="142"/>
    </row>
    <row r="13" spans="1:7" ht="12.75">
      <c r="A13" s="142"/>
      <c r="B13" s="142"/>
      <c r="C13" s="142"/>
      <c r="D13" s="142"/>
      <c r="E13" s="142"/>
      <c r="F13" s="142"/>
      <c r="G13" s="142"/>
    </row>
    <row r="14" spans="1:7" ht="12.75">
      <c r="A14" s="142"/>
      <c r="B14" s="142"/>
      <c r="C14" s="142"/>
      <c r="D14" s="142"/>
      <c r="E14" s="142"/>
      <c r="F14" s="142"/>
      <c r="G14" s="142"/>
    </row>
    <row r="15" spans="1:7" ht="12.75">
      <c r="A15" s="142"/>
      <c r="B15" s="142"/>
      <c r="C15" s="142"/>
      <c r="D15" s="142"/>
      <c r="E15" s="142"/>
      <c r="F15" s="142"/>
      <c r="G15" s="142"/>
    </row>
    <row r="16" spans="1:7" ht="12.75">
      <c r="A16" s="214"/>
      <c r="B16" s="214"/>
      <c r="C16" s="214"/>
      <c r="D16" s="214"/>
      <c r="E16" s="214"/>
      <c r="F16" s="214"/>
      <c r="G16" s="142"/>
    </row>
    <row r="17" spans="1:7" ht="18.75" customHeight="1">
      <c r="A17" s="215" t="s">
        <v>162</v>
      </c>
      <c r="B17" s="215"/>
      <c r="C17" s="215"/>
      <c r="D17" s="215"/>
      <c r="E17" s="215"/>
      <c r="F17" s="142"/>
      <c r="G17" s="142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31" customWidth="1"/>
    <col min="2" max="4" width="24.875" style="31" customWidth="1"/>
    <col min="5" max="5" width="28.125" style="31" customWidth="1"/>
    <col min="6" max="16384" width="9.125" style="31" customWidth="1"/>
  </cols>
  <sheetData>
    <row r="1" spans="1:5" ht="31.5" customHeight="1">
      <c r="A1" s="326" t="s">
        <v>166</v>
      </c>
      <c r="B1" s="326"/>
      <c r="C1" s="326"/>
      <c r="D1" s="326"/>
      <c r="E1" s="326"/>
    </row>
    <row r="2" spans="1:5" ht="16.5" customHeight="1">
      <c r="A2" s="45"/>
      <c r="B2" s="45"/>
      <c r="C2" s="45"/>
      <c r="D2" s="45"/>
      <c r="E2" s="46" t="s">
        <v>50</v>
      </c>
    </row>
    <row r="3" spans="1:5" s="47" customFormat="1" ht="9.75" customHeight="1">
      <c r="A3" s="327"/>
      <c r="B3" s="322" t="s">
        <v>28</v>
      </c>
      <c r="C3" s="328" t="s">
        <v>26</v>
      </c>
      <c r="D3" s="329"/>
      <c r="E3" s="329"/>
    </row>
    <row r="4" spans="1:5" s="47" customFormat="1" ht="25.5" customHeight="1">
      <c r="A4" s="327"/>
      <c r="B4" s="322"/>
      <c r="C4" s="205" t="s">
        <v>29</v>
      </c>
      <c r="D4" s="205" t="s">
        <v>30</v>
      </c>
      <c r="E4" s="206" t="s">
        <v>31</v>
      </c>
    </row>
    <row r="5" spans="1:6" s="49" customFormat="1" ht="13.5" customHeight="1">
      <c r="A5" s="28" t="s">
        <v>56</v>
      </c>
      <c r="B5" s="166">
        <f>SUM(C5:E5)</f>
        <v>1700990.4999999998</v>
      </c>
      <c r="C5" s="25">
        <f>SUM(C6:C24)</f>
        <v>263677.30000000005</v>
      </c>
      <c r="D5" s="25">
        <f>SUM(D6:D24)</f>
        <v>234654.5</v>
      </c>
      <c r="E5" s="25">
        <f>SUM(E6:E24)</f>
        <v>1202658.6999999997</v>
      </c>
      <c r="F5" s="48"/>
    </row>
    <row r="6" spans="1:6" ht="12.75">
      <c r="A6" s="181" t="s">
        <v>156</v>
      </c>
      <c r="B6" s="166">
        <f>SUM(C6:E6)</f>
        <v>22044.7</v>
      </c>
      <c r="C6" s="148">
        <v>3278.3</v>
      </c>
      <c r="D6" s="148">
        <v>2282</v>
      </c>
      <c r="E6" s="148">
        <v>16484.4</v>
      </c>
      <c r="F6" s="48"/>
    </row>
    <row r="7" spans="1:6" ht="12.75">
      <c r="A7" s="26" t="s">
        <v>57</v>
      </c>
      <c r="B7" s="166">
        <f aca="true" t="shared" si="0" ref="B7:B24">SUM(C7:E7)</f>
        <v>138543.09999999998</v>
      </c>
      <c r="C7" s="148">
        <v>35002.7</v>
      </c>
      <c r="D7" s="148">
        <v>4568.7</v>
      </c>
      <c r="E7" s="148">
        <v>98971.7</v>
      </c>
      <c r="F7" s="48"/>
    </row>
    <row r="8" spans="1:6" ht="12.75">
      <c r="A8" s="26" t="s">
        <v>58</v>
      </c>
      <c r="B8" s="166">
        <f t="shared" si="0"/>
        <v>92113.90000000001</v>
      </c>
      <c r="C8" s="148">
        <v>8132.3</v>
      </c>
      <c r="D8" s="148">
        <v>6450.8</v>
      </c>
      <c r="E8" s="148">
        <v>77530.8</v>
      </c>
      <c r="F8" s="48"/>
    </row>
    <row r="9" spans="1:6" ht="12.75">
      <c r="A9" s="26" t="s">
        <v>59</v>
      </c>
      <c r="B9" s="166">
        <f t="shared" si="0"/>
        <v>101165.8</v>
      </c>
      <c r="C9" s="148">
        <v>17823.5</v>
      </c>
      <c r="D9" s="148">
        <v>21273</v>
      </c>
      <c r="E9" s="148">
        <v>62069.3</v>
      </c>
      <c r="F9" s="48"/>
    </row>
    <row r="10" spans="1:6" ht="12.75">
      <c r="A10" s="26" t="s">
        <v>60</v>
      </c>
      <c r="B10" s="166">
        <f t="shared" si="0"/>
        <v>1525.8</v>
      </c>
      <c r="C10" s="148">
        <v>1525.8</v>
      </c>
      <c r="D10" s="148" t="s">
        <v>160</v>
      </c>
      <c r="E10" s="148" t="s">
        <v>160</v>
      </c>
      <c r="F10" s="48"/>
    </row>
    <row r="11" spans="1:6" ht="12.75">
      <c r="A11" s="26" t="s">
        <v>61</v>
      </c>
      <c r="B11" s="166">
        <f t="shared" si="0"/>
        <v>10247.1</v>
      </c>
      <c r="C11" s="148">
        <v>6149.2</v>
      </c>
      <c r="D11" s="148">
        <v>1964.9</v>
      </c>
      <c r="E11" s="148">
        <v>2133</v>
      </c>
      <c r="F11" s="48"/>
    </row>
    <row r="12" spans="1:6" ht="12.75">
      <c r="A12" s="26" t="s">
        <v>62</v>
      </c>
      <c r="B12" s="166">
        <f t="shared" si="0"/>
        <v>112389.7</v>
      </c>
      <c r="C12" s="148">
        <v>2190.6</v>
      </c>
      <c r="D12" s="148">
        <v>22487.8</v>
      </c>
      <c r="E12" s="148">
        <v>87711.3</v>
      </c>
      <c r="F12" s="48"/>
    </row>
    <row r="13" spans="1:6" ht="12.75">
      <c r="A13" s="26" t="s">
        <v>157</v>
      </c>
      <c r="B13" s="166">
        <f t="shared" si="0"/>
        <v>69393.8</v>
      </c>
      <c r="C13" s="148">
        <v>8441</v>
      </c>
      <c r="D13" s="148">
        <v>5091.4</v>
      </c>
      <c r="E13" s="148">
        <v>55861.4</v>
      </c>
      <c r="F13" s="48"/>
    </row>
    <row r="14" spans="1:6" ht="12.75">
      <c r="A14" s="26" t="s">
        <v>63</v>
      </c>
      <c r="B14" s="166">
        <f t="shared" si="0"/>
        <v>112930.2</v>
      </c>
      <c r="C14" s="148">
        <v>2759.3</v>
      </c>
      <c r="D14" s="148">
        <v>43531.2</v>
      </c>
      <c r="E14" s="148">
        <v>66639.7</v>
      </c>
      <c r="F14" s="48"/>
    </row>
    <row r="15" spans="1:6" ht="12.75">
      <c r="A15" s="26" t="s">
        <v>64</v>
      </c>
      <c r="B15" s="166">
        <f t="shared" si="0"/>
        <v>224442.4</v>
      </c>
      <c r="C15" s="148">
        <v>33657.3</v>
      </c>
      <c r="D15" s="148">
        <v>26505.2</v>
      </c>
      <c r="E15" s="148">
        <v>164279.9</v>
      </c>
      <c r="F15" s="48"/>
    </row>
    <row r="16" spans="1:6" ht="12.75">
      <c r="A16" s="26" t="s">
        <v>65</v>
      </c>
      <c r="B16" s="166">
        <f t="shared" si="0"/>
        <v>16456.6</v>
      </c>
      <c r="C16" s="148">
        <v>3330.8</v>
      </c>
      <c r="D16" s="148" t="s">
        <v>160</v>
      </c>
      <c r="E16" s="148">
        <v>13125.8</v>
      </c>
      <c r="F16" s="48"/>
    </row>
    <row r="17" spans="1:6" ht="12.75">
      <c r="A17" s="26" t="s">
        <v>67</v>
      </c>
      <c r="B17" s="166">
        <f t="shared" si="0"/>
        <v>133317.6</v>
      </c>
      <c r="C17" s="148">
        <v>39024.3</v>
      </c>
      <c r="D17" s="148">
        <v>16377</v>
      </c>
      <c r="E17" s="148">
        <v>77916.3</v>
      </c>
      <c r="F17" s="48"/>
    </row>
    <row r="18" spans="1:6" ht="12.75">
      <c r="A18" s="26" t="s">
        <v>68</v>
      </c>
      <c r="B18" s="166">
        <f t="shared" si="0"/>
        <v>222456.9</v>
      </c>
      <c r="C18" s="148">
        <v>63180.3</v>
      </c>
      <c r="D18" s="148">
        <v>38850.6</v>
      </c>
      <c r="E18" s="148">
        <v>120426</v>
      </c>
      <c r="F18" s="48"/>
    </row>
    <row r="19" spans="1:6" ht="12.75">
      <c r="A19" s="26" t="s">
        <v>69</v>
      </c>
      <c r="B19" s="166">
        <f t="shared" si="0"/>
        <v>292447.2</v>
      </c>
      <c r="C19" s="148">
        <v>16295.4</v>
      </c>
      <c r="D19" s="148">
        <v>1732.6</v>
      </c>
      <c r="E19" s="148">
        <v>274419.2</v>
      </c>
      <c r="F19" s="48"/>
    </row>
    <row r="20" spans="1:6" ht="12.75">
      <c r="A20" s="26" t="s">
        <v>158</v>
      </c>
      <c r="B20" s="166">
        <f t="shared" si="0"/>
        <v>25715.699999999997</v>
      </c>
      <c r="C20" s="148">
        <v>53.7</v>
      </c>
      <c r="D20" s="148">
        <v>16698.1</v>
      </c>
      <c r="E20" s="148">
        <v>8963.9</v>
      </c>
      <c r="F20" s="48"/>
    </row>
    <row r="21" spans="1:5" ht="13.5" customHeight="1">
      <c r="A21" s="26" t="s">
        <v>71</v>
      </c>
      <c r="B21" s="166">
        <f t="shared" si="0"/>
        <v>95514.20000000001</v>
      </c>
      <c r="C21" s="148">
        <v>14898.9</v>
      </c>
      <c r="D21" s="148">
        <v>25394.4</v>
      </c>
      <c r="E21" s="148">
        <v>55220.9</v>
      </c>
    </row>
    <row r="22" spans="1:5" ht="12.75">
      <c r="A22" s="26" t="s">
        <v>159</v>
      </c>
      <c r="B22" s="166">
        <f t="shared" si="0"/>
        <v>91.7</v>
      </c>
      <c r="C22" s="146" t="s">
        <v>160</v>
      </c>
      <c r="D22" s="146" t="s">
        <v>160</v>
      </c>
      <c r="E22" s="148">
        <v>91.7</v>
      </c>
    </row>
    <row r="23" spans="1:5" ht="12.75">
      <c r="A23" s="26" t="s">
        <v>72</v>
      </c>
      <c r="B23" s="166">
        <f t="shared" si="0"/>
        <v>0.5</v>
      </c>
      <c r="C23" s="146" t="s">
        <v>160</v>
      </c>
      <c r="D23" s="148">
        <v>0.5</v>
      </c>
      <c r="E23" s="148" t="s">
        <v>160</v>
      </c>
    </row>
    <row r="24" spans="1:5" ht="12.75">
      <c r="A24" s="23" t="s">
        <v>73</v>
      </c>
      <c r="B24" s="90">
        <f t="shared" si="0"/>
        <v>30193.6</v>
      </c>
      <c r="C24" s="178">
        <v>7933.9</v>
      </c>
      <c r="D24" s="178">
        <v>1446.3</v>
      </c>
      <c r="E24" s="178">
        <v>20813.4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3.75390625" style="161" customWidth="1"/>
    <col min="2" max="2" width="11.25390625" style="161" customWidth="1"/>
    <col min="3" max="3" width="11.00390625" style="161" customWidth="1"/>
    <col min="4" max="4" width="8.875" style="161" customWidth="1"/>
    <col min="5" max="6" width="11.125" style="161" customWidth="1"/>
    <col min="7" max="7" width="9.625" style="161" customWidth="1"/>
    <col min="8" max="8" width="9.125" style="161" customWidth="1"/>
    <col min="9" max="9" width="8.875" style="161" customWidth="1"/>
    <col min="10" max="10" width="8.00390625" style="161" customWidth="1"/>
    <col min="11" max="12" width="10.875" style="161" customWidth="1"/>
    <col min="13" max="13" width="8.00390625" style="161" customWidth="1"/>
    <col min="14" max="16384" width="9.125" style="161" customWidth="1"/>
  </cols>
  <sheetData>
    <row r="1" spans="1:13" ht="27" customHeight="1">
      <c r="A1" s="332" t="s">
        <v>89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2.7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 t="s">
        <v>92</v>
      </c>
    </row>
    <row r="3" spans="1:14" ht="12" customHeight="1">
      <c r="A3" s="330"/>
      <c r="B3" s="307" t="s">
        <v>27</v>
      </c>
      <c r="C3" s="307"/>
      <c r="D3" s="307"/>
      <c r="E3" s="307" t="s">
        <v>26</v>
      </c>
      <c r="F3" s="307"/>
      <c r="G3" s="318"/>
      <c r="H3" s="318"/>
      <c r="I3" s="318"/>
      <c r="J3" s="318"/>
      <c r="K3" s="318"/>
      <c r="L3" s="318"/>
      <c r="M3" s="319"/>
      <c r="N3" s="164"/>
    </row>
    <row r="4" spans="1:14" ht="27" customHeight="1">
      <c r="A4" s="331"/>
      <c r="B4" s="307"/>
      <c r="C4" s="307"/>
      <c r="D4" s="307"/>
      <c r="E4" s="307" t="s">
        <v>29</v>
      </c>
      <c r="F4" s="307"/>
      <c r="G4" s="307"/>
      <c r="H4" s="307" t="s">
        <v>30</v>
      </c>
      <c r="I4" s="307"/>
      <c r="J4" s="307"/>
      <c r="K4" s="307" t="s">
        <v>31</v>
      </c>
      <c r="L4" s="307"/>
      <c r="M4" s="308"/>
      <c r="N4" s="164"/>
    </row>
    <row r="5" spans="1:14" ht="26.25" customHeight="1">
      <c r="A5" s="331"/>
      <c r="B5" s="223">
        <v>2023</v>
      </c>
      <c r="C5" s="223">
        <v>2022</v>
      </c>
      <c r="D5" s="223" t="s">
        <v>165</v>
      </c>
      <c r="E5" s="223">
        <v>2023</v>
      </c>
      <c r="F5" s="223">
        <v>2022</v>
      </c>
      <c r="G5" s="223" t="s">
        <v>165</v>
      </c>
      <c r="H5" s="223">
        <v>2023</v>
      </c>
      <c r="I5" s="223">
        <v>2022</v>
      </c>
      <c r="J5" s="223" t="s">
        <v>165</v>
      </c>
      <c r="K5" s="223">
        <v>2023</v>
      </c>
      <c r="L5" s="223">
        <v>2022</v>
      </c>
      <c r="M5" s="223" t="s">
        <v>165</v>
      </c>
      <c r="N5" s="164"/>
    </row>
    <row r="6" spans="1:26" s="27" customFormat="1" ht="12.75">
      <c r="A6" s="28" t="s">
        <v>56</v>
      </c>
      <c r="B6" s="25">
        <f>E6+H6+K6</f>
        <v>2423655.8</v>
      </c>
      <c r="C6" s="25">
        <f>F6+I6+L6</f>
        <v>2468348.8</v>
      </c>
      <c r="D6" s="229">
        <f>B6/C6%</f>
        <v>98.18935638269599</v>
      </c>
      <c r="E6" s="25">
        <f>SUM(E7:E26)</f>
        <v>1821600</v>
      </c>
      <c r="F6" s="25">
        <f>SUM(F7:F26)</f>
        <v>1866295.7</v>
      </c>
      <c r="G6" s="229">
        <f>E6/F6%</f>
        <v>97.60511155868817</v>
      </c>
      <c r="H6" s="25">
        <f>SUM(H7:H26)</f>
        <v>11051.9</v>
      </c>
      <c r="I6" s="25">
        <f>SUM(I7:I26)</f>
        <v>12429.1</v>
      </c>
      <c r="J6" s="229">
        <f>H6/I6%</f>
        <v>88.91955169722667</v>
      </c>
      <c r="K6" s="25">
        <f>SUM(K7:K26)</f>
        <v>591003.9</v>
      </c>
      <c r="L6" s="25">
        <f>SUM(L7:L26)</f>
        <v>589623.9999999999</v>
      </c>
      <c r="M6" s="229">
        <f>K6/L6%</f>
        <v>100.23403050079375</v>
      </c>
      <c r="N6" s="286"/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25">
        <f aca="true" t="shared" si="0" ref="B7:C23">E7+H7+K7</f>
        <v>30574.2</v>
      </c>
      <c r="C7" s="25">
        <f t="shared" si="0"/>
        <v>33452.8</v>
      </c>
      <c r="D7" s="24">
        <f aca="true" t="shared" si="1" ref="D7:D26">B7/C7%</f>
        <v>91.39504017600918</v>
      </c>
      <c r="E7" s="148">
        <v>1443.8</v>
      </c>
      <c r="F7" s="148">
        <v>4757</v>
      </c>
      <c r="G7" s="24">
        <f aca="true" t="shared" si="2" ref="G7:G26">E7/F7%</f>
        <v>30.351061593441244</v>
      </c>
      <c r="H7" s="148">
        <v>478.1</v>
      </c>
      <c r="I7" s="148">
        <v>470.1</v>
      </c>
      <c r="J7" s="24">
        <f aca="true" t="shared" si="3" ref="J7:J23">H7/I7%</f>
        <v>101.70176558179111</v>
      </c>
      <c r="K7" s="148">
        <v>28652.3</v>
      </c>
      <c r="L7" s="148">
        <v>28225.7</v>
      </c>
      <c r="M7" s="24">
        <f aca="true" t="shared" si="4" ref="M7:M26">K7/L7%</f>
        <v>101.51138855723684</v>
      </c>
      <c r="N7" s="286"/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25">
        <f t="shared" si="0"/>
        <v>362879.3</v>
      </c>
      <c r="C8" s="25">
        <f t="shared" si="0"/>
        <v>367863.6</v>
      </c>
      <c r="D8" s="24">
        <f t="shared" si="1"/>
        <v>98.64506844384712</v>
      </c>
      <c r="E8" s="148">
        <v>319973.4</v>
      </c>
      <c r="F8" s="148">
        <v>323693.1</v>
      </c>
      <c r="G8" s="24">
        <f t="shared" si="2"/>
        <v>98.85085594966345</v>
      </c>
      <c r="H8" s="148">
        <v>726.1</v>
      </c>
      <c r="I8" s="148">
        <v>790.5</v>
      </c>
      <c r="J8" s="24">
        <f t="shared" si="3"/>
        <v>91.85325743200507</v>
      </c>
      <c r="K8" s="148">
        <v>42179.8</v>
      </c>
      <c r="L8" s="148">
        <v>43380</v>
      </c>
      <c r="M8" s="24">
        <f t="shared" si="4"/>
        <v>97.23328722913786</v>
      </c>
      <c r="N8" s="286"/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25">
        <f t="shared" si="0"/>
        <v>120652</v>
      </c>
      <c r="C9" s="25">
        <f t="shared" si="0"/>
        <v>121358.6</v>
      </c>
      <c r="D9" s="24">
        <f t="shared" si="1"/>
        <v>99.41775860960821</v>
      </c>
      <c r="E9" s="148">
        <v>83136</v>
      </c>
      <c r="F9" s="148">
        <v>85146</v>
      </c>
      <c r="G9" s="24">
        <f t="shared" si="2"/>
        <v>97.63934888309491</v>
      </c>
      <c r="H9" s="148">
        <v>337.2</v>
      </c>
      <c r="I9" s="148">
        <v>349.8</v>
      </c>
      <c r="J9" s="24">
        <f t="shared" si="3"/>
        <v>96.39794168096054</v>
      </c>
      <c r="K9" s="148">
        <v>37178.8</v>
      </c>
      <c r="L9" s="148">
        <v>35862.8</v>
      </c>
      <c r="M9" s="24">
        <f t="shared" si="4"/>
        <v>103.66954058244197</v>
      </c>
      <c r="N9" s="286"/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25">
        <f t="shared" si="0"/>
        <v>265672.3</v>
      </c>
      <c r="C10" s="25">
        <f t="shared" si="0"/>
        <v>275758.2</v>
      </c>
      <c r="D10" s="24">
        <f t="shared" si="1"/>
        <v>96.34248410382718</v>
      </c>
      <c r="E10" s="148">
        <v>222437.7</v>
      </c>
      <c r="F10" s="148">
        <v>234798.4</v>
      </c>
      <c r="G10" s="24">
        <f t="shared" si="2"/>
        <v>94.7356114862793</v>
      </c>
      <c r="H10" s="148">
        <v>649.9</v>
      </c>
      <c r="I10" s="148">
        <v>599.1</v>
      </c>
      <c r="J10" s="24">
        <f t="shared" si="3"/>
        <v>108.47938574528457</v>
      </c>
      <c r="K10" s="148">
        <v>42584.7</v>
      </c>
      <c r="L10" s="148">
        <v>40360.7</v>
      </c>
      <c r="M10" s="24">
        <f t="shared" si="4"/>
        <v>105.51031077260801</v>
      </c>
      <c r="N10" s="286"/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25">
        <f t="shared" si="0"/>
        <v>4468.5</v>
      </c>
      <c r="C11" s="25">
        <f t="shared" si="0"/>
        <v>13991</v>
      </c>
      <c r="D11" s="24">
        <f t="shared" si="1"/>
        <v>31.938388964334216</v>
      </c>
      <c r="E11" s="148">
        <v>3430</v>
      </c>
      <c r="F11" s="148">
        <v>13065.1</v>
      </c>
      <c r="G11" s="24">
        <f t="shared" si="2"/>
        <v>26.253147698831235</v>
      </c>
      <c r="H11" s="148">
        <v>150</v>
      </c>
      <c r="I11" s="148">
        <v>112.6</v>
      </c>
      <c r="J11" s="24">
        <f t="shared" si="3"/>
        <v>133.21492007104797</v>
      </c>
      <c r="K11" s="148">
        <v>888.5</v>
      </c>
      <c r="L11" s="148">
        <v>813.3</v>
      </c>
      <c r="M11" s="24">
        <f t="shared" si="4"/>
        <v>109.2462805852699</v>
      </c>
      <c r="N11" s="286"/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25">
        <f t="shared" si="0"/>
        <v>84756.29999999999</v>
      </c>
      <c r="C12" s="25">
        <f t="shared" si="0"/>
        <v>99822.6</v>
      </c>
      <c r="D12" s="24">
        <f t="shared" si="1"/>
        <v>84.90692488474552</v>
      </c>
      <c r="E12" s="148">
        <v>62908</v>
      </c>
      <c r="F12" s="148">
        <v>78043.1</v>
      </c>
      <c r="G12" s="24">
        <f t="shared" si="2"/>
        <v>80.6067416594164</v>
      </c>
      <c r="H12" s="148">
        <v>767.2</v>
      </c>
      <c r="I12" s="148">
        <v>763.8</v>
      </c>
      <c r="J12" s="24">
        <f t="shared" si="3"/>
        <v>100.44514270751506</v>
      </c>
      <c r="K12" s="148">
        <v>21081.1</v>
      </c>
      <c r="L12" s="148">
        <v>21015.7</v>
      </c>
      <c r="M12" s="24">
        <f t="shared" si="4"/>
        <v>100.31119591543464</v>
      </c>
      <c r="N12" s="286"/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25">
        <f t="shared" si="0"/>
        <v>56715.4</v>
      </c>
      <c r="C13" s="25">
        <f t="shared" si="0"/>
        <v>61802.700000000004</v>
      </c>
      <c r="D13" s="24">
        <f t="shared" si="1"/>
        <v>91.76848260674696</v>
      </c>
      <c r="E13" s="148">
        <v>26711.4</v>
      </c>
      <c r="F13" s="148">
        <v>31965</v>
      </c>
      <c r="G13" s="24">
        <f t="shared" si="2"/>
        <v>83.56452369779447</v>
      </c>
      <c r="H13" s="148">
        <v>1271.9</v>
      </c>
      <c r="I13" s="148">
        <v>1261.8</v>
      </c>
      <c r="J13" s="24">
        <f t="shared" si="3"/>
        <v>100.80044381042956</v>
      </c>
      <c r="K13" s="148">
        <v>28732.1</v>
      </c>
      <c r="L13" s="148">
        <v>28575.9</v>
      </c>
      <c r="M13" s="24">
        <f t="shared" si="4"/>
        <v>100.54661445483781</v>
      </c>
      <c r="N13" s="286"/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25">
        <f t="shared" si="0"/>
        <v>194058.60000000003</v>
      </c>
      <c r="C14" s="25">
        <f t="shared" si="0"/>
        <v>188084.5</v>
      </c>
      <c r="D14" s="24">
        <f t="shared" si="1"/>
        <v>103.17628512716361</v>
      </c>
      <c r="E14" s="148">
        <v>149693.1</v>
      </c>
      <c r="F14" s="148">
        <v>143606.6</v>
      </c>
      <c r="G14" s="24">
        <f t="shared" si="2"/>
        <v>104.2383149520983</v>
      </c>
      <c r="H14" s="148">
        <v>1022.2</v>
      </c>
      <c r="I14" s="148">
        <v>1007.7</v>
      </c>
      <c r="J14" s="24">
        <f t="shared" si="3"/>
        <v>101.4389203135854</v>
      </c>
      <c r="K14" s="148">
        <v>43343.3</v>
      </c>
      <c r="L14" s="148">
        <v>43470.2</v>
      </c>
      <c r="M14" s="24">
        <f t="shared" si="4"/>
        <v>99.70807587726765</v>
      </c>
      <c r="N14" s="286"/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25">
        <f t="shared" si="0"/>
        <v>336642.4</v>
      </c>
      <c r="C15" s="25">
        <f t="shared" si="0"/>
        <v>294820.89999999997</v>
      </c>
      <c r="D15" s="24">
        <f t="shared" si="1"/>
        <v>114.18539187689883</v>
      </c>
      <c r="E15" s="148">
        <v>312400.5</v>
      </c>
      <c r="F15" s="148">
        <v>270505.8</v>
      </c>
      <c r="G15" s="24">
        <f t="shared" si="2"/>
        <v>115.48754222645134</v>
      </c>
      <c r="H15" s="148">
        <v>2606.7</v>
      </c>
      <c r="I15" s="148">
        <v>2565.8</v>
      </c>
      <c r="J15" s="24">
        <f t="shared" si="3"/>
        <v>101.59404474238053</v>
      </c>
      <c r="K15" s="148">
        <v>21635.2</v>
      </c>
      <c r="L15" s="148">
        <v>21749.3</v>
      </c>
      <c r="M15" s="24">
        <f t="shared" si="4"/>
        <v>99.47538541470301</v>
      </c>
      <c r="N15" s="286"/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25">
        <f t="shared" si="0"/>
        <v>263536.9</v>
      </c>
      <c r="C16" s="25">
        <f t="shared" si="0"/>
        <v>294626.2</v>
      </c>
      <c r="D16" s="24">
        <f t="shared" si="1"/>
        <v>89.44788345367792</v>
      </c>
      <c r="E16" s="148">
        <v>158225.3</v>
      </c>
      <c r="F16" s="148">
        <v>185265.6</v>
      </c>
      <c r="G16" s="24">
        <f t="shared" si="2"/>
        <v>85.40457591695382</v>
      </c>
      <c r="H16" s="148">
        <v>204.7</v>
      </c>
      <c r="I16" s="148">
        <v>227.1</v>
      </c>
      <c r="J16" s="24">
        <f t="shared" si="3"/>
        <v>90.13650374284457</v>
      </c>
      <c r="K16" s="148">
        <v>105106.9</v>
      </c>
      <c r="L16" s="148">
        <v>109133.5</v>
      </c>
      <c r="M16" s="24">
        <f t="shared" si="4"/>
        <v>96.31039048504812</v>
      </c>
      <c r="N16" s="286"/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25">
        <f>H17+K17</f>
        <v>3089.6</v>
      </c>
      <c r="C17" s="25">
        <f>F17+I17+L17</f>
        <v>3338.6000000000004</v>
      </c>
      <c r="D17" s="24">
        <f t="shared" si="1"/>
        <v>92.54178398130952</v>
      </c>
      <c r="E17" s="146" t="s">
        <v>160</v>
      </c>
      <c r="F17" s="148">
        <v>952</v>
      </c>
      <c r="G17" s="24" t="s">
        <v>160</v>
      </c>
      <c r="H17" s="148">
        <v>24.2</v>
      </c>
      <c r="I17" s="148">
        <v>23.7</v>
      </c>
      <c r="J17" s="24">
        <f t="shared" si="3"/>
        <v>102.10970464135022</v>
      </c>
      <c r="K17" s="148">
        <v>3065.4</v>
      </c>
      <c r="L17" s="148">
        <v>2362.9</v>
      </c>
      <c r="M17" s="24">
        <f t="shared" si="4"/>
        <v>129.7304160142198</v>
      </c>
      <c r="N17" s="286"/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25">
        <f>H18+K18</f>
        <v>320</v>
      </c>
      <c r="C18" s="25">
        <f>F18+I18+L18</f>
        <v>334.4</v>
      </c>
      <c r="D18" s="24">
        <f t="shared" si="1"/>
        <v>95.69377990430623</v>
      </c>
      <c r="E18" s="146" t="s">
        <v>160</v>
      </c>
      <c r="F18" s="148">
        <v>14.4</v>
      </c>
      <c r="G18" s="146" t="s">
        <v>160</v>
      </c>
      <c r="H18" s="148">
        <v>74.8</v>
      </c>
      <c r="I18" s="148">
        <v>74.8</v>
      </c>
      <c r="J18" s="24">
        <f t="shared" si="3"/>
        <v>100</v>
      </c>
      <c r="K18" s="148">
        <v>245.2</v>
      </c>
      <c r="L18" s="148">
        <v>245.2</v>
      </c>
      <c r="M18" s="24">
        <f t="shared" si="4"/>
        <v>100</v>
      </c>
      <c r="N18" s="286"/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25">
        <f t="shared" si="0"/>
        <v>112896.7</v>
      </c>
      <c r="C19" s="25">
        <f t="shared" si="0"/>
        <v>116110.69999999998</v>
      </c>
      <c r="D19" s="24">
        <f t="shared" si="1"/>
        <v>97.23195192174367</v>
      </c>
      <c r="E19" s="148">
        <v>86068</v>
      </c>
      <c r="F19" s="148">
        <v>88025.4</v>
      </c>
      <c r="G19" s="24">
        <f t="shared" si="2"/>
        <v>97.77632365203681</v>
      </c>
      <c r="H19" s="148">
        <v>650</v>
      </c>
      <c r="I19" s="148">
        <v>653.2</v>
      </c>
      <c r="J19" s="24">
        <f t="shared" si="3"/>
        <v>99.51010410287813</v>
      </c>
      <c r="K19" s="148">
        <v>26178.7</v>
      </c>
      <c r="L19" s="148">
        <v>27432.1</v>
      </c>
      <c r="M19" s="24">
        <f t="shared" si="4"/>
        <v>95.43090029563906</v>
      </c>
      <c r="N19" s="286"/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25">
        <f t="shared" si="0"/>
        <v>329370.5</v>
      </c>
      <c r="C20" s="25">
        <f t="shared" si="0"/>
        <v>345573.10000000003</v>
      </c>
      <c r="D20" s="24">
        <f t="shared" si="1"/>
        <v>95.3113827436221</v>
      </c>
      <c r="E20" s="148">
        <v>251475.3</v>
      </c>
      <c r="F20" s="148">
        <v>268623</v>
      </c>
      <c r="G20" s="24">
        <f t="shared" si="2"/>
        <v>93.61644386370489</v>
      </c>
      <c r="H20" s="148">
        <v>125.2</v>
      </c>
      <c r="I20" s="148">
        <v>157.9</v>
      </c>
      <c r="J20" s="24">
        <f t="shared" si="3"/>
        <v>79.29069031032299</v>
      </c>
      <c r="K20" s="148">
        <v>77770</v>
      </c>
      <c r="L20" s="148">
        <v>76792.2</v>
      </c>
      <c r="M20" s="24">
        <f t="shared" si="4"/>
        <v>101.27330640351494</v>
      </c>
      <c r="N20" s="286"/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25">
        <f t="shared" si="0"/>
        <v>127100.70000000001</v>
      </c>
      <c r="C21" s="25">
        <f t="shared" si="0"/>
        <v>131569.3</v>
      </c>
      <c r="D21" s="24">
        <f t="shared" si="1"/>
        <v>96.60361497705013</v>
      </c>
      <c r="E21" s="148">
        <v>55263</v>
      </c>
      <c r="F21" s="148">
        <v>60391</v>
      </c>
      <c r="G21" s="24">
        <f t="shared" si="2"/>
        <v>91.50866851020848</v>
      </c>
      <c r="H21" s="148">
        <v>1466.9</v>
      </c>
      <c r="I21" s="148">
        <v>1410.1</v>
      </c>
      <c r="J21" s="24">
        <f t="shared" si="3"/>
        <v>104.02808311467273</v>
      </c>
      <c r="K21" s="148">
        <v>70370.8</v>
      </c>
      <c r="L21" s="148">
        <v>69768.2</v>
      </c>
      <c r="M21" s="24">
        <f t="shared" si="4"/>
        <v>100.86371728093889</v>
      </c>
      <c r="N21" s="286"/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25">
        <f t="shared" si="0"/>
        <v>8382.8</v>
      </c>
      <c r="C22" s="25">
        <f t="shared" si="0"/>
        <v>11253.400000000001</v>
      </c>
      <c r="D22" s="24">
        <f t="shared" si="1"/>
        <v>74.49126486217497</v>
      </c>
      <c r="E22" s="148">
        <v>5594.4</v>
      </c>
      <c r="F22" s="148">
        <v>7580.3</v>
      </c>
      <c r="G22" s="24">
        <f t="shared" si="2"/>
        <v>73.80182842367716</v>
      </c>
      <c r="H22" s="148">
        <v>343.9</v>
      </c>
      <c r="I22" s="148">
        <v>1815.4</v>
      </c>
      <c r="J22" s="24">
        <f t="shared" si="3"/>
        <v>18.943483529800595</v>
      </c>
      <c r="K22" s="148">
        <v>2444.5</v>
      </c>
      <c r="L22" s="148">
        <v>1857.7</v>
      </c>
      <c r="M22" s="24">
        <f t="shared" si="4"/>
        <v>131.5874468428702</v>
      </c>
      <c r="N22" s="286"/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25">
        <f t="shared" si="0"/>
        <v>40166</v>
      </c>
      <c r="C23" s="25">
        <f t="shared" si="0"/>
        <v>39291</v>
      </c>
      <c r="D23" s="24">
        <f t="shared" si="1"/>
        <v>102.22697309816496</v>
      </c>
      <c r="E23" s="148">
        <v>3370.5</v>
      </c>
      <c r="F23" s="148">
        <v>3584.8</v>
      </c>
      <c r="G23" s="24">
        <f t="shared" si="2"/>
        <v>94.02198170051328</v>
      </c>
      <c r="H23" s="148">
        <v>152.9</v>
      </c>
      <c r="I23" s="148">
        <v>145.7</v>
      </c>
      <c r="J23" s="24">
        <f t="shared" si="3"/>
        <v>104.94166094715169</v>
      </c>
      <c r="K23" s="148">
        <v>36642.6</v>
      </c>
      <c r="L23" s="148">
        <v>35560.5</v>
      </c>
      <c r="M23" s="24">
        <f t="shared" si="4"/>
        <v>103.0429830851647</v>
      </c>
      <c r="N23" s="286"/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25">
        <f>K24</f>
        <v>1.2</v>
      </c>
      <c r="C24" s="25">
        <f>L24</f>
        <v>1.9</v>
      </c>
      <c r="D24" s="24">
        <f t="shared" si="1"/>
        <v>63.1578947368421</v>
      </c>
      <c r="E24" s="146" t="s">
        <v>160</v>
      </c>
      <c r="F24" s="146" t="s">
        <v>160</v>
      </c>
      <c r="G24" s="24" t="s">
        <v>160</v>
      </c>
      <c r="H24" s="146" t="s">
        <v>160</v>
      </c>
      <c r="I24" s="146" t="s">
        <v>160</v>
      </c>
      <c r="J24" s="146" t="s">
        <v>160</v>
      </c>
      <c r="K24" s="148">
        <v>1.2</v>
      </c>
      <c r="L24" s="148">
        <v>1.9</v>
      </c>
      <c r="M24" s="24">
        <f t="shared" si="4"/>
        <v>63.1578947368421</v>
      </c>
      <c r="N24" s="286"/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25">
        <f>E25+K25</f>
        <v>114.8</v>
      </c>
      <c r="C25" s="25">
        <f>F25+L25</f>
        <v>217.29999999999998</v>
      </c>
      <c r="D25" s="24">
        <f t="shared" si="1"/>
        <v>52.83018867924528</v>
      </c>
      <c r="E25" s="148">
        <v>0.6</v>
      </c>
      <c r="F25" s="148">
        <v>0.6</v>
      </c>
      <c r="G25" s="24">
        <f t="shared" si="2"/>
        <v>100</v>
      </c>
      <c r="H25" s="146" t="s">
        <v>160</v>
      </c>
      <c r="I25" s="146" t="s">
        <v>160</v>
      </c>
      <c r="J25" s="179" t="s">
        <v>160</v>
      </c>
      <c r="K25" s="148">
        <v>114.2</v>
      </c>
      <c r="L25" s="148">
        <v>216.7</v>
      </c>
      <c r="M25" s="24">
        <f t="shared" si="4"/>
        <v>52.699584679280115</v>
      </c>
      <c r="N25" s="286"/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2">
        <f>E26+K26</f>
        <v>82257.6</v>
      </c>
      <c r="C26" s="22">
        <f>F26+L26</f>
        <v>69078</v>
      </c>
      <c r="D26" s="22">
        <f t="shared" si="1"/>
        <v>119.0793016589942</v>
      </c>
      <c r="E26" s="178">
        <v>79469</v>
      </c>
      <c r="F26" s="178">
        <v>66278.5</v>
      </c>
      <c r="G26" s="22">
        <f t="shared" si="2"/>
        <v>119.90162722451474</v>
      </c>
      <c r="H26" s="158" t="s">
        <v>160</v>
      </c>
      <c r="I26" s="158" t="s">
        <v>160</v>
      </c>
      <c r="J26" s="158" t="s">
        <v>160</v>
      </c>
      <c r="K26" s="178">
        <v>2788.6</v>
      </c>
      <c r="L26" s="178">
        <v>2799.5</v>
      </c>
      <c r="M26" s="22">
        <f t="shared" si="4"/>
        <v>99.61064475799249</v>
      </c>
      <c r="N26" s="286"/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2:14" ht="12.75">
      <c r="B27" s="272"/>
      <c r="C27" s="272"/>
      <c r="D27" s="272"/>
      <c r="E27" s="272"/>
      <c r="F27" s="272"/>
      <c r="G27" s="272"/>
      <c r="H27" s="272"/>
      <c r="I27" s="272"/>
      <c r="J27" s="272"/>
      <c r="K27" s="287"/>
      <c r="L27" s="287"/>
      <c r="M27" s="272"/>
      <c r="N27" s="286"/>
    </row>
    <row r="28" spans="2:12" ht="12.75">
      <c r="B28" s="148"/>
      <c r="C28" s="148"/>
      <c r="D28" s="146"/>
      <c r="E28" s="148"/>
      <c r="F28" s="148"/>
      <c r="G28" s="146"/>
      <c r="H28" s="148"/>
      <c r="I28" s="148"/>
      <c r="J28" s="146"/>
      <c r="K28" s="148"/>
      <c r="L28" s="148"/>
    </row>
    <row r="29" spans="2:12" ht="12.75">
      <c r="B29" s="148"/>
      <c r="C29" s="148"/>
      <c r="D29" s="146"/>
      <c r="E29" s="148"/>
      <c r="F29" s="148"/>
      <c r="G29" s="146"/>
      <c r="H29" s="148"/>
      <c r="I29" s="148"/>
      <c r="J29" s="146"/>
      <c r="K29" s="148"/>
      <c r="L29" s="148"/>
    </row>
    <row r="30" spans="2:12" ht="12.75">
      <c r="B30" s="148"/>
      <c r="C30" s="148"/>
      <c r="D30" s="146"/>
      <c r="E30" s="148"/>
      <c r="F30" s="148"/>
      <c r="G30" s="146"/>
      <c r="H30" s="148"/>
      <c r="I30" s="148"/>
      <c r="J30" s="146"/>
      <c r="K30" s="148"/>
      <c r="L30" s="148"/>
    </row>
    <row r="31" spans="2:12" ht="12.75">
      <c r="B31" s="148"/>
      <c r="C31" s="148"/>
      <c r="D31" s="146"/>
      <c r="E31" s="148"/>
      <c r="F31" s="148"/>
      <c r="G31" s="146"/>
      <c r="H31" s="148"/>
      <c r="I31" s="148"/>
      <c r="J31" s="146"/>
      <c r="K31" s="148"/>
      <c r="L31" s="148"/>
    </row>
    <row r="32" spans="2:12" ht="12.75">
      <c r="B32" s="148"/>
      <c r="C32" s="148"/>
      <c r="D32" s="146"/>
      <c r="E32" s="148"/>
      <c r="F32" s="148"/>
      <c r="G32" s="146"/>
      <c r="H32" s="148"/>
      <c r="I32" s="148"/>
      <c r="J32" s="146"/>
      <c r="K32" s="148"/>
      <c r="L32" s="148"/>
    </row>
    <row r="33" spans="2:12" ht="12.75">
      <c r="B33" s="148"/>
      <c r="C33" s="148"/>
      <c r="D33" s="146"/>
      <c r="E33" s="148"/>
      <c r="F33" s="148"/>
      <c r="G33" s="146"/>
      <c r="H33" s="148"/>
      <c r="I33" s="148"/>
      <c r="J33" s="146"/>
      <c r="K33" s="148"/>
      <c r="L33" s="148"/>
    </row>
    <row r="34" spans="2:12" ht="12.75">
      <c r="B34" s="148"/>
      <c r="C34" s="148"/>
      <c r="D34" s="146"/>
      <c r="E34" s="148"/>
      <c r="F34" s="148"/>
      <c r="G34" s="146"/>
      <c r="H34" s="148"/>
      <c r="I34" s="148"/>
      <c r="J34" s="146"/>
      <c r="K34" s="148"/>
      <c r="L34" s="148"/>
    </row>
    <row r="35" spans="2:12" ht="12.75">
      <c r="B35" s="148"/>
      <c r="C35" s="148"/>
      <c r="D35" s="146"/>
      <c r="E35" s="146"/>
      <c r="F35" s="146"/>
      <c r="G35" s="146"/>
      <c r="H35" s="148"/>
      <c r="I35" s="148"/>
      <c r="J35" s="146"/>
      <c r="K35" s="148"/>
      <c r="L35" s="148"/>
    </row>
    <row r="36" spans="2:12" ht="12.75">
      <c r="B36" s="148"/>
      <c r="C36" s="148"/>
      <c r="D36" s="146"/>
      <c r="E36" s="148"/>
      <c r="F36" s="148"/>
      <c r="G36" s="146"/>
      <c r="H36" s="148"/>
      <c r="I36" s="148"/>
      <c r="J36" s="146"/>
      <c r="K36" s="148"/>
      <c r="L36" s="148"/>
    </row>
    <row r="37" spans="2:12" ht="12.75">
      <c r="B37" s="148"/>
      <c r="C37" s="148"/>
      <c r="D37" s="146"/>
      <c r="E37" s="148"/>
      <c r="F37" s="148"/>
      <c r="G37" s="146"/>
      <c r="H37" s="148"/>
      <c r="I37" s="148"/>
      <c r="J37" s="146"/>
      <c r="K37" s="148"/>
      <c r="L37" s="148"/>
    </row>
    <row r="38" spans="2:12" ht="12.75">
      <c r="B38" s="148"/>
      <c r="C38" s="148"/>
      <c r="D38" s="146"/>
      <c r="E38" s="148"/>
      <c r="F38" s="148"/>
      <c r="G38" s="146"/>
      <c r="H38" s="148"/>
      <c r="I38" s="148"/>
      <c r="J38" s="146"/>
      <c r="K38" s="148"/>
      <c r="L38" s="148"/>
    </row>
    <row r="39" spans="2:12" ht="12.75">
      <c r="B39" s="148"/>
      <c r="C39" s="148"/>
      <c r="D39" s="146"/>
      <c r="E39" s="148"/>
      <c r="F39" s="148"/>
      <c r="G39" s="146"/>
      <c r="H39" s="148"/>
      <c r="I39" s="148"/>
      <c r="J39" s="146"/>
      <c r="K39" s="148"/>
      <c r="L39" s="148"/>
    </row>
    <row r="40" spans="2:12" ht="12.75">
      <c r="B40" s="148"/>
      <c r="C40" s="148"/>
      <c r="D40" s="146"/>
      <c r="E40" s="146"/>
      <c r="F40" s="146"/>
      <c r="G40" s="146"/>
      <c r="H40" s="146"/>
      <c r="I40" s="146"/>
      <c r="J40" s="146"/>
      <c r="K40" s="148"/>
      <c r="L40" s="148"/>
    </row>
    <row r="41" spans="2:12" ht="12.75">
      <c r="B41" s="148"/>
      <c r="C41" s="148"/>
      <c r="D41" s="146"/>
      <c r="E41" s="148"/>
      <c r="F41" s="148"/>
      <c r="G41" s="146"/>
      <c r="H41" s="146"/>
      <c r="I41" s="146"/>
      <c r="J41" s="146"/>
      <c r="K41" s="148"/>
      <c r="L41" s="148"/>
    </row>
    <row r="42" spans="2:12" ht="12.75">
      <c r="B42" s="148"/>
      <c r="C42" s="148"/>
      <c r="D42" s="146"/>
      <c r="E42" s="148"/>
      <c r="F42" s="148"/>
      <c r="G42" s="146"/>
      <c r="H42" s="146"/>
      <c r="I42" s="146"/>
      <c r="J42" s="146"/>
      <c r="K42" s="148"/>
      <c r="L42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53" customWidth="1"/>
    <col min="2" max="2" width="9.625" style="53" customWidth="1"/>
    <col min="3" max="3" width="9.375" style="53" customWidth="1"/>
    <col min="4" max="4" width="9.75390625" style="53" customWidth="1"/>
    <col min="5" max="5" width="8.25390625" style="53" customWidth="1"/>
    <col min="6" max="6" width="8.75390625" style="53" customWidth="1"/>
    <col min="7" max="7" width="10.375" style="53" customWidth="1"/>
    <col min="8" max="9" width="9.125" style="53" customWidth="1"/>
    <col min="10" max="10" width="10.125" style="53" customWidth="1"/>
    <col min="11" max="12" width="9.625" style="53" customWidth="1"/>
    <col min="13" max="13" width="10.375" style="53" customWidth="1"/>
    <col min="14" max="16384" width="9.125" style="53" customWidth="1"/>
  </cols>
  <sheetData>
    <row r="1" spans="1:13" ht="29.25" customHeight="1">
      <c r="A1" s="333" t="s">
        <v>91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6" t="s">
        <v>93</v>
      </c>
    </row>
    <row r="3" spans="1:14" ht="13.5" customHeight="1">
      <c r="A3" s="316"/>
      <c r="B3" s="307" t="s">
        <v>27</v>
      </c>
      <c r="C3" s="307"/>
      <c r="D3" s="307"/>
      <c r="E3" s="307" t="s">
        <v>26</v>
      </c>
      <c r="F3" s="307"/>
      <c r="G3" s="318"/>
      <c r="H3" s="318"/>
      <c r="I3" s="318"/>
      <c r="J3" s="318"/>
      <c r="K3" s="318"/>
      <c r="L3" s="318"/>
      <c r="M3" s="319"/>
      <c r="N3" s="55"/>
    </row>
    <row r="4" spans="1:14" ht="22.5" customHeight="1">
      <c r="A4" s="317"/>
      <c r="B4" s="307"/>
      <c r="C4" s="307"/>
      <c r="D4" s="307"/>
      <c r="E4" s="307" t="s">
        <v>29</v>
      </c>
      <c r="F4" s="307"/>
      <c r="G4" s="307"/>
      <c r="H4" s="307" t="s">
        <v>30</v>
      </c>
      <c r="I4" s="307"/>
      <c r="J4" s="307"/>
      <c r="K4" s="307" t="s">
        <v>31</v>
      </c>
      <c r="L4" s="307"/>
      <c r="M4" s="308"/>
      <c r="N4" s="55"/>
    </row>
    <row r="5" spans="1:14" ht="28.5" customHeight="1">
      <c r="A5" s="317"/>
      <c r="B5" s="223">
        <v>2023</v>
      </c>
      <c r="C5" s="223">
        <v>2022</v>
      </c>
      <c r="D5" s="223" t="s">
        <v>165</v>
      </c>
      <c r="E5" s="223">
        <v>2023</v>
      </c>
      <c r="F5" s="223">
        <v>2022</v>
      </c>
      <c r="G5" s="223" t="s">
        <v>165</v>
      </c>
      <c r="H5" s="223">
        <v>2023</v>
      </c>
      <c r="I5" s="223">
        <v>2022</v>
      </c>
      <c r="J5" s="223" t="s">
        <v>165</v>
      </c>
      <c r="K5" s="223">
        <v>2023</v>
      </c>
      <c r="L5" s="223">
        <v>2022</v>
      </c>
      <c r="M5" s="223" t="s">
        <v>165</v>
      </c>
      <c r="N5" s="55"/>
    </row>
    <row r="6" spans="1:26" s="27" customFormat="1" ht="12.75">
      <c r="A6" s="28" t="s">
        <v>56</v>
      </c>
      <c r="B6" s="75">
        <f>E6+H6+K6</f>
        <v>1551011</v>
      </c>
      <c r="C6" s="75">
        <f>F6+I6+L6</f>
        <v>1526965</v>
      </c>
      <c r="D6" s="219">
        <f>B6/C6%</f>
        <v>101.57475777113424</v>
      </c>
      <c r="E6" s="75">
        <f>SUM(E7:E26)</f>
        <v>107740</v>
      </c>
      <c r="F6" s="75">
        <f>SUM(F7:F26)</f>
        <v>116607</v>
      </c>
      <c r="G6" s="219">
        <f>E6/F6%</f>
        <v>92.39582529350726</v>
      </c>
      <c r="H6" s="75">
        <f>SUM(H7:H26)</f>
        <v>402449</v>
      </c>
      <c r="I6" s="75">
        <f>SUM(I7:I26)</f>
        <v>388178</v>
      </c>
      <c r="J6" s="219">
        <f>H6/I6%</f>
        <v>103.6764061847915</v>
      </c>
      <c r="K6" s="75">
        <f>SUM(K7:K26)</f>
        <v>1040822</v>
      </c>
      <c r="L6" s="75">
        <f>SUM(L7:L26)</f>
        <v>1022180</v>
      </c>
      <c r="M6" s="219">
        <f>K6/L6%</f>
        <v>101.82374924181651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75">
        <f aca="true" t="shared" si="0" ref="B7:C23">E7+H7+K7</f>
        <v>135851</v>
      </c>
      <c r="C7" s="75">
        <f t="shared" si="0"/>
        <v>127746</v>
      </c>
      <c r="D7" s="219">
        <f aca="true" t="shared" si="1" ref="D7:D26">B7/C7%</f>
        <v>106.34462135800729</v>
      </c>
      <c r="E7" s="157">
        <v>526</v>
      </c>
      <c r="F7" s="157">
        <v>288</v>
      </c>
      <c r="G7" s="219">
        <f aca="true" t="shared" si="2" ref="G7:G22">E7/F7%</f>
        <v>182.63888888888889</v>
      </c>
      <c r="H7" s="157">
        <v>72839</v>
      </c>
      <c r="I7" s="157">
        <v>70178</v>
      </c>
      <c r="J7" s="219">
        <f aca="true" t="shared" si="3" ref="J7:J26">H7/I7%</f>
        <v>103.7917865997891</v>
      </c>
      <c r="K7" s="157">
        <v>62486</v>
      </c>
      <c r="L7" s="157">
        <v>57280</v>
      </c>
      <c r="M7" s="219">
        <f aca="true" t="shared" si="4" ref="M7:M26">K7/L7%</f>
        <v>109.088687150838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75">
        <f t="shared" si="0"/>
        <v>85484</v>
      </c>
      <c r="C8" s="75">
        <f t="shared" si="0"/>
        <v>96317</v>
      </c>
      <c r="D8" s="219">
        <f t="shared" si="1"/>
        <v>88.7527643095196</v>
      </c>
      <c r="E8" s="157">
        <v>7274</v>
      </c>
      <c r="F8" s="157">
        <v>11092</v>
      </c>
      <c r="G8" s="159">
        <f t="shared" si="2"/>
        <v>65.57879552830869</v>
      </c>
      <c r="H8" s="157">
        <v>9440</v>
      </c>
      <c r="I8" s="157">
        <v>9101</v>
      </c>
      <c r="J8" s="219">
        <f t="shared" si="3"/>
        <v>103.72486539940665</v>
      </c>
      <c r="K8" s="157">
        <v>68770</v>
      </c>
      <c r="L8" s="157">
        <v>76124</v>
      </c>
      <c r="M8" s="219">
        <f t="shared" si="4"/>
        <v>90.33944616678052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75">
        <f t="shared" si="0"/>
        <v>171354</v>
      </c>
      <c r="C9" s="75">
        <f t="shared" si="0"/>
        <v>174833</v>
      </c>
      <c r="D9" s="219">
        <f t="shared" si="1"/>
        <v>98.0101010678762</v>
      </c>
      <c r="E9" s="157">
        <v>27772</v>
      </c>
      <c r="F9" s="157">
        <v>34407</v>
      </c>
      <c r="G9" s="159">
        <f t="shared" si="2"/>
        <v>80.71613334495888</v>
      </c>
      <c r="H9" s="157">
        <v>25296</v>
      </c>
      <c r="I9" s="157">
        <v>22311</v>
      </c>
      <c r="J9" s="219">
        <f t="shared" si="3"/>
        <v>113.37905069248352</v>
      </c>
      <c r="K9" s="157">
        <v>118286</v>
      </c>
      <c r="L9" s="157">
        <v>118115</v>
      </c>
      <c r="M9" s="219">
        <f t="shared" si="4"/>
        <v>100.14477416077551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75">
        <f t="shared" si="0"/>
        <v>164392</v>
      </c>
      <c r="C10" s="75">
        <f t="shared" si="0"/>
        <v>157899</v>
      </c>
      <c r="D10" s="159">
        <f t="shared" si="1"/>
        <v>104.11212230603107</v>
      </c>
      <c r="E10" s="157">
        <v>2341</v>
      </c>
      <c r="F10" s="157">
        <v>1953</v>
      </c>
      <c r="G10" s="159">
        <f t="shared" si="2"/>
        <v>119.8668714797747</v>
      </c>
      <c r="H10" s="157">
        <v>51901</v>
      </c>
      <c r="I10" s="157">
        <v>51407</v>
      </c>
      <c r="J10" s="159">
        <f t="shared" si="3"/>
        <v>100.96095862431186</v>
      </c>
      <c r="K10" s="157">
        <v>110150</v>
      </c>
      <c r="L10" s="157">
        <v>104539</v>
      </c>
      <c r="M10" s="159">
        <f t="shared" si="4"/>
        <v>105.36737485531714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75">
        <f t="shared" si="0"/>
        <v>11644</v>
      </c>
      <c r="C11" s="75">
        <f>F11+I11+L11</f>
        <v>11949</v>
      </c>
      <c r="D11" s="219">
        <f t="shared" si="1"/>
        <v>97.44748514520045</v>
      </c>
      <c r="E11" s="157">
        <v>1</v>
      </c>
      <c r="F11" s="157">
        <v>4</v>
      </c>
      <c r="G11" s="159">
        <f t="shared" si="2"/>
        <v>25</v>
      </c>
      <c r="H11" s="157">
        <v>3123</v>
      </c>
      <c r="I11" s="157">
        <v>3090</v>
      </c>
      <c r="J11" s="219">
        <f t="shared" si="3"/>
        <v>101.06796116504854</v>
      </c>
      <c r="K11" s="157">
        <v>8520</v>
      </c>
      <c r="L11" s="157">
        <v>8855</v>
      </c>
      <c r="M11" s="219">
        <f t="shared" si="4"/>
        <v>96.21682665160927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75">
        <f t="shared" si="0"/>
        <v>101111</v>
      </c>
      <c r="C12" s="75">
        <f t="shared" si="0"/>
        <v>97887</v>
      </c>
      <c r="D12" s="219">
        <f t="shared" si="1"/>
        <v>103.29359363347534</v>
      </c>
      <c r="E12" s="157">
        <v>6135</v>
      </c>
      <c r="F12" s="157">
        <v>8523</v>
      </c>
      <c r="G12" s="159">
        <f t="shared" si="2"/>
        <v>71.98169658570926</v>
      </c>
      <c r="H12" s="157">
        <v>42118</v>
      </c>
      <c r="I12" s="157">
        <v>39013</v>
      </c>
      <c r="J12" s="219">
        <f t="shared" si="3"/>
        <v>107.95888549970523</v>
      </c>
      <c r="K12" s="157">
        <v>52858</v>
      </c>
      <c r="L12" s="157">
        <v>50351</v>
      </c>
      <c r="M12" s="219">
        <f t="shared" si="4"/>
        <v>104.97904708943219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75">
        <f t="shared" si="0"/>
        <v>70254</v>
      </c>
      <c r="C13" s="75">
        <f t="shared" si="0"/>
        <v>67925</v>
      </c>
      <c r="D13" s="219">
        <f t="shared" si="1"/>
        <v>103.42878174457122</v>
      </c>
      <c r="E13" s="157">
        <v>4773</v>
      </c>
      <c r="F13" s="157">
        <v>6609</v>
      </c>
      <c r="G13" s="159">
        <f t="shared" si="2"/>
        <v>72.21970040853381</v>
      </c>
      <c r="H13" s="157">
        <v>20291</v>
      </c>
      <c r="I13" s="157">
        <v>19455</v>
      </c>
      <c r="J13" s="219">
        <f t="shared" si="3"/>
        <v>104.29709586224621</v>
      </c>
      <c r="K13" s="157">
        <v>45190</v>
      </c>
      <c r="L13" s="157">
        <v>41861</v>
      </c>
      <c r="M13" s="219">
        <f t="shared" si="4"/>
        <v>107.952509495712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75">
        <f t="shared" si="0"/>
        <v>112034</v>
      </c>
      <c r="C14" s="75">
        <f t="shared" si="0"/>
        <v>110476</v>
      </c>
      <c r="D14" s="219">
        <f t="shared" si="1"/>
        <v>101.41026105217423</v>
      </c>
      <c r="E14" s="157">
        <v>860</v>
      </c>
      <c r="F14" s="157">
        <v>424</v>
      </c>
      <c r="G14" s="17" t="s">
        <v>178</v>
      </c>
      <c r="H14" s="157">
        <v>41629</v>
      </c>
      <c r="I14" s="157">
        <v>42665</v>
      </c>
      <c r="J14" s="219">
        <f t="shared" si="3"/>
        <v>97.57178014766203</v>
      </c>
      <c r="K14" s="157">
        <v>69545</v>
      </c>
      <c r="L14" s="157">
        <v>67387</v>
      </c>
      <c r="M14" s="219">
        <f t="shared" si="4"/>
        <v>103.20239808865212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75">
        <f t="shared" si="0"/>
        <v>100934</v>
      </c>
      <c r="C15" s="75">
        <f t="shared" si="0"/>
        <v>96999</v>
      </c>
      <c r="D15" s="219">
        <f t="shared" si="1"/>
        <v>104.0567428530191</v>
      </c>
      <c r="E15" s="157">
        <v>6852</v>
      </c>
      <c r="F15" s="157">
        <v>7702</v>
      </c>
      <c r="G15" s="159">
        <f t="shared" si="2"/>
        <v>88.96390547909634</v>
      </c>
      <c r="H15" s="157">
        <v>32030</v>
      </c>
      <c r="I15" s="157">
        <v>27311</v>
      </c>
      <c r="J15" s="219">
        <f t="shared" si="3"/>
        <v>117.27875215114788</v>
      </c>
      <c r="K15" s="157">
        <v>62052</v>
      </c>
      <c r="L15" s="157">
        <v>61986</v>
      </c>
      <c r="M15" s="219">
        <f t="shared" si="4"/>
        <v>100.10647565579325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75">
        <f t="shared" si="0"/>
        <v>70371</v>
      </c>
      <c r="C16" s="75">
        <f t="shared" si="0"/>
        <v>69747</v>
      </c>
      <c r="D16" s="219">
        <f t="shared" si="1"/>
        <v>100.89466213600585</v>
      </c>
      <c r="E16" s="157">
        <v>9779</v>
      </c>
      <c r="F16" s="157">
        <v>11262</v>
      </c>
      <c r="G16" s="159">
        <f t="shared" si="2"/>
        <v>86.83182383235659</v>
      </c>
      <c r="H16" s="157">
        <v>3396</v>
      </c>
      <c r="I16" s="157">
        <v>3277</v>
      </c>
      <c r="J16" s="219">
        <f t="shared" si="3"/>
        <v>103.63137015563014</v>
      </c>
      <c r="K16" s="157">
        <v>57196</v>
      </c>
      <c r="L16" s="157">
        <v>55208</v>
      </c>
      <c r="M16" s="219">
        <f t="shared" si="4"/>
        <v>103.60092740182581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75">
        <f t="shared" si="0"/>
        <v>33267</v>
      </c>
      <c r="C17" s="75">
        <f t="shared" si="0"/>
        <v>32594</v>
      </c>
      <c r="D17" s="219">
        <f t="shared" si="1"/>
        <v>102.064797201939</v>
      </c>
      <c r="E17" s="157">
        <v>983</v>
      </c>
      <c r="F17" s="157">
        <v>966</v>
      </c>
      <c r="G17" s="159">
        <f t="shared" si="2"/>
        <v>101.75983436853002</v>
      </c>
      <c r="H17" s="157">
        <v>3163</v>
      </c>
      <c r="I17" s="157">
        <v>2906</v>
      </c>
      <c r="J17" s="219">
        <f t="shared" si="3"/>
        <v>108.84377150722644</v>
      </c>
      <c r="K17" s="157">
        <v>29121</v>
      </c>
      <c r="L17" s="157">
        <v>28722</v>
      </c>
      <c r="M17" s="219">
        <f t="shared" si="4"/>
        <v>101.38917902653017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75">
        <f t="shared" si="0"/>
        <v>8431</v>
      </c>
      <c r="C18" s="75">
        <f t="shared" si="0"/>
        <v>8577</v>
      </c>
      <c r="D18" s="219">
        <f t="shared" si="1"/>
        <v>98.29777311414247</v>
      </c>
      <c r="E18" s="157">
        <v>34</v>
      </c>
      <c r="F18" s="157">
        <v>32</v>
      </c>
      <c r="G18" s="159">
        <f t="shared" si="2"/>
        <v>106.25</v>
      </c>
      <c r="H18" s="157">
        <v>2308</v>
      </c>
      <c r="I18" s="157">
        <v>2273</v>
      </c>
      <c r="J18" s="219">
        <f t="shared" si="3"/>
        <v>101.53981522217333</v>
      </c>
      <c r="K18" s="157">
        <v>6089</v>
      </c>
      <c r="L18" s="157">
        <v>6272</v>
      </c>
      <c r="M18" s="219">
        <f t="shared" si="4"/>
        <v>97.08227040816327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75">
        <f t="shared" si="0"/>
        <v>88090</v>
      </c>
      <c r="C19" s="75">
        <f t="shared" si="0"/>
        <v>90222</v>
      </c>
      <c r="D19" s="219">
        <f t="shared" si="1"/>
        <v>97.63693999246303</v>
      </c>
      <c r="E19" s="157">
        <v>12043</v>
      </c>
      <c r="F19" s="157">
        <v>13803</v>
      </c>
      <c r="G19" s="159">
        <f t="shared" si="2"/>
        <v>87.24914873578207</v>
      </c>
      <c r="H19" s="157">
        <v>26973</v>
      </c>
      <c r="I19" s="157">
        <v>27647</v>
      </c>
      <c r="J19" s="219">
        <f t="shared" si="3"/>
        <v>97.56212247260099</v>
      </c>
      <c r="K19" s="157">
        <v>49074</v>
      </c>
      <c r="L19" s="157">
        <v>48772</v>
      </c>
      <c r="M19" s="219">
        <f t="shared" si="4"/>
        <v>100.61920774214713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75">
        <f t="shared" si="0"/>
        <v>60970</v>
      </c>
      <c r="C20" s="75">
        <f t="shared" si="0"/>
        <v>61000</v>
      </c>
      <c r="D20" s="219">
        <f t="shared" si="1"/>
        <v>99.95081967213115</v>
      </c>
      <c r="E20" s="157">
        <v>832</v>
      </c>
      <c r="F20" s="157">
        <v>1121</v>
      </c>
      <c r="G20" s="159">
        <f t="shared" si="2"/>
        <v>74.21944692239072</v>
      </c>
      <c r="H20" s="157">
        <v>10994</v>
      </c>
      <c r="I20" s="157">
        <v>10978</v>
      </c>
      <c r="J20" s="219">
        <f t="shared" si="3"/>
        <v>100.1457460375296</v>
      </c>
      <c r="K20" s="157">
        <v>49144</v>
      </c>
      <c r="L20" s="157">
        <v>48901</v>
      </c>
      <c r="M20" s="219">
        <f t="shared" si="4"/>
        <v>100.49692235332611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75">
        <f t="shared" si="0"/>
        <v>199467</v>
      </c>
      <c r="C21" s="75">
        <f t="shared" si="0"/>
        <v>188222</v>
      </c>
      <c r="D21" s="219">
        <f t="shared" si="1"/>
        <v>105.9743281869282</v>
      </c>
      <c r="E21" s="157">
        <v>25399</v>
      </c>
      <c r="F21" s="157">
        <v>17209</v>
      </c>
      <c r="G21" s="159">
        <f t="shared" si="2"/>
        <v>147.59137660526468</v>
      </c>
      <c r="H21" s="157">
        <v>8480</v>
      </c>
      <c r="I21" s="157">
        <v>8273</v>
      </c>
      <c r="J21" s="219">
        <f t="shared" si="3"/>
        <v>102.50211531487973</v>
      </c>
      <c r="K21" s="157">
        <v>165588</v>
      </c>
      <c r="L21" s="157">
        <v>162740</v>
      </c>
      <c r="M21" s="219">
        <f t="shared" si="4"/>
        <v>101.750030723854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75">
        <f t="shared" si="0"/>
        <v>41390</v>
      </c>
      <c r="C22" s="75">
        <f t="shared" si="0"/>
        <v>41303</v>
      </c>
      <c r="D22" s="219">
        <f t="shared" si="1"/>
        <v>100.21063845241267</v>
      </c>
      <c r="E22" s="157">
        <v>345</v>
      </c>
      <c r="F22" s="157">
        <v>352</v>
      </c>
      <c r="G22" s="159">
        <f t="shared" si="2"/>
        <v>98.01136363636364</v>
      </c>
      <c r="H22" s="157">
        <v>18896</v>
      </c>
      <c r="I22" s="157">
        <v>18589</v>
      </c>
      <c r="J22" s="219">
        <f>H22/I22*100</f>
        <v>101.65151433643554</v>
      </c>
      <c r="K22" s="157">
        <v>22149</v>
      </c>
      <c r="L22" s="157">
        <v>22362</v>
      </c>
      <c r="M22" s="219">
        <f t="shared" si="4"/>
        <v>99.04749127984974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252">
        <f t="shared" si="0"/>
        <v>86874</v>
      </c>
      <c r="C23" s="252">
        <f t="shared" si="0"/>
        <v>83995</v>
      </c>
      <c r="D23" s="220">
        <f t="shared" si="1"/>
        <v>103.42758497529614</v>
      </c>
      <c r="E23" s="157">
        <v>1791</v>
      </c>
      <c r="F23" s="157">
        <v>860</v>
      </c>
      <c r="G23" s="17" t="s">
        <v>175</v>
      </c>
      <c r="H23" s="157">
        <v>27767</v>
      </c>
      <c r="I23" s="157">
        <v>27887</v>
      </c>
      <c r="J23" s="220">
        <f t="shared" si="3"/>
        <v>99.56969197116936</v>
      </c>
      <c r="K23" s="157">
        <v>57316</v>
      </c>
      <c r="L23" s="157">
        <v>55248</v>
      </c>
      <c r="M23" s="219">
        <f t="shared" si="4"/>
        <v>103.74312192296553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252">
        <f>K24</f>
        <v>65</v>
      </c>
      <c r="C24" s="252">
        <f>L24</f>
        <v>72</v>
      </c>
      <c r="D24" s="220">
        <f t="shared" si="1"/>
        <v>90.27777777777779</v>
      </c>
      <c r="E24" s="179" t="s">
        <v>160</v>
      </c>
      <c r="F24" s="179" t="s">
        <v>160</v>
      </c>
      <c r="G24" s="220" t="s">
        <v>160</v>
      </c>
      <c r="H24" s="179" t="s">
        <v>160</v>
      </c>
      <c r="I24" s="179" t="s">
        <v>160</v>
      </c>
      <c r="J24" s="220" t="s">
        <v>160</v>
      </c>
      <c r="K24" s="157">
        <v>65</v>
      </c>
      <c r="L24" s="157">
        <v>72</v>
      </c>
      <c r="M24" s="219">
        <f t="shared" si="4"/>
        <v>90.27777777777779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252">
        <f>K25</f>
        <v>22</v>
      </c>
      <c r="C25" s="252">
        <f>L25</f>
        <v>152</v>
      </c>
      <c r="D25" s="220">
        <f t="shared" si="1"/>
        <v>14.473684210526315</v>
      </c>
      <c r="E25" s="179" t="s">
        <v>160</v>
      </c>
      <c r="F25" s="179" t="s">
        <v>160</v>
      </c>
      <c r="G25" s="220" t="s">
        <v>160</v>
      </c>
      <c r="H25" s="179" t="s">
        <v>160</v>
      </c>
      <c r="I25" s="179" t="s">
        <v>160</v>
      </c>
      <c r="J25" s="220" t="s">
        <v>160</v>
      </c>
      <c r="K25" s="157">
        <v>22</v>
      </c>
      <c r="L25" s="157">
        <v>152</v>
      </c>
      <c r="M25" s="219">
        <f t="shared" si="4"/>
        <v>14.473684210526315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53">
        <f>H26+K26</f>
        <v>9006</v>
      </c>
      <c r="C26" s="253">
        <f>I26+L26</f>
        <v>9050</v>
      </c>
      <c r="D26" s="218">
        <f t="shared" si="1"/>
        <v>99.51381215469613</v>
      </c>
      <c r="E26" s="158" t="s">
        <v>160</v>
      </c>
      <c r="F26" s="158" t="s">
        <v>160</v>
      </c>
      <c r="G26" s="218" t="s">
        <v>160</v>
      </c>
      <c r="H26" s="147">
        <v>1805</v>
      </c>
      <c r="I26" s="147">
        <v>1817</v>
      </c>
      <c r="J26" s="218">
        <f t="shared" si="3"/>
        <v>99.33957072096862</v>
      </c>
      <c r="K26" s="147">
        <v>7201</v>
      </c>
      <c r="L26" s="147">
        <v>7233</v>
      </c>
      <c r="M26" s="218">
        <f t="shared" si="4"/>
        <v>99.55758329876953</v>
      </c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G20" sqref="G20:G21"/>
    </sheetView>
  </sheetViews>
  <sheetFormatPr defaultColWidth="9.00390625" defaultRowHeight="12.75"/>
  <cols>
    <col min="1" max="1" width="21.75390625" style="58" customWidth="1"/>
    <col min="2" max="2" width="9.75390625" style="58" customWidth="1"/>
    <col min="3" max="3" width="9.625" style="58" customWidth="1"/>
    <col min="4" max="6" width="8.875" style="58" customWidth="1"/>
    <col min="7" max="7" width="10.125" style="58" customWidth="1"/>
    <col min="8" max="8" width="9.875" style="58" customWidth="1"/>
    <col min="9" max="9" width="9.75390625" style="58" customWidth="1"/>
    <col min="10" max="10" width="10.625" style="58" customWidth="1"/>
    <col min="11" max="12" width="9.75390625" style="58" customWidth="1"/>
    <col min="13" max="13" width="8.75390625" style="58" customWidth="1"/>
    <col min="14" max="16384" width="9.125" style="58" customWidth="1"/>
  </cols>
  <sheetData>
    <row r="1" spans="1:13" ht="29.25" customHeight="1">
      <c r="A1" s="334" t="s">
        <v>96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93</v>
      </c>
    </row>
    <row r="3" spans="1:14" ht="16.5" customHeight="1">
      <c r="A3" s="316"/>
      <c r="B3" s="307" t="s">
        <v>28</v>
      </c>
      <c r="C3" s="307"/>
      <c r="D3" s="307"/>
      <c r="E3" s="307" t="s">
        <v>26</v>
      </c>
      <c r="F3" s="307"/>
      <c r="G3" s="318"/>
      <c r="H3" s="318"/>
      <c r="I3" s="318"/>
      <c r="J3" s="318"/>
      <c r="K3" s="318"/>
      <c r="L3" s="318"/>
      <c r="M3" s="319"/>
      <c r="N3" s="61"/>
    </row>
    <row r="4" spans="1:14" ht="24" customHeight="1">
      <c r="A4" s="317"/>
      <c r="B4" s="307"/>
      <c r="C4" s="307"/>
      <c r="D4" s="307"/>
      <c r="E4" s="307" t="s">
        <v>29</v>
      </c>
      <c r="F4" s="307"/>
      <c r="G4" s="307"/>
      <c r="H4" s="307" t="s">
        <v>30</v>
      </c>
      <c r="I4" s="307"/>
      <c r="J4" s="307"/>
      <c r="K4" s="307" t="s">
        <v>31</v>
      </c>
      <c r="L4" s="307"/>
      <c r="M4" s="308"/>
      <c r="N4" s="61"/>
    </row>
    <row r="5" spans="1:14" ht="30" customHeight="1">
      <c r="A5" s="317"/>
      <c r="B5" s="223">
        <v>2023</v>
      </c>
      <c r="C5" s="223">
        <v>2022</v>
      </c>
      <c r="D5" s="223" t="s">
        <v>165</v>
      </c>
      <c r="E5" s="223">
        <v>2023</v>
      </c>
      <c r="F5" s="223">
        <v>2022</v>
      </c>
      <c r="G5" s="223" t="s">
        <v>165</v>
      </c>
      <c r="H5" s="223">
        <v>2023</v>
      </c>
      <c r="I5" s="223">
        <v>2022</v>
      </c>
      <c r="J5" s="223" t="s">
        <v>165</v>
      </c>
      <c r="K5" s="223">
        <v>2023</v>
      </c>
      <c r="L5" s="223">
        <v>2022</v>
      </c>
      <c r="M5" s="223" t="s">
        <v>165</v>
      </c>
      <c r="N5" s="61"/>
    </row>
    <row r="6" spans="1:26" s="27" customFormat="1" ht="12.75">
      <c r="A6" s="28" t="s">
        <v>56</v>
      </c>
      <c r="B6" s="75">
        <f>E6+H6+K6</f>
        <v>3434421</v>
      </c>
      <c r="C6" s="75">
        <f>F6+I6+L6</f>
        <v>3340577</v>
      </c>
      <c r="D6" s="219">
        <f>B6/C6%</f>
        <v>102.80921529424408</v>
      </c>
      <c r="E6" s="75">
        <f>SUM(E7:E26)</f>
        <v>52620</v>
      </c>
      <c r="F6" s="75">
        <f>SUM(F7:F26)</f>
        <v>44490</v>
      </c>
      <c r="G6" s="219">
        <f>E6/F6%</f>
        <v>118.27376938637897</v>
      </c>
      <c r="H6" s="75">
        <f>SUM(H7:H26)</f>
        <v>824082</v>
      </c>
      <c r="I6" s="75">
        <f>SUM(I7:I26)</f>
        <v>789037</v>
      </c>
      <c r="J6" s="219">
        <f aca="true" t="shared" si="0" ref="J6:J23">H6/I6%</f>
        <v>104.44149006954046</v>
      </c>
      <c r="K6" s="75">
        <f>SUM(K7:K26)</f>
        <v>2557719</v>
      </c>
      <c r="L6" s="75">
        <f>SUM(L7:L26)</f>
        <v>2507050</v>
      </c>
      <c r="M6" s="219">
        <f aca="true" t="shared" si="1" ref="M6:M26">K6/L6%</f>
        <v>102.02106060908238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75">
        <f aca="true" t="shared" si="2" ref="B7:C22">E7+H7+K7</f>
        <v>267914</v>
      </c>
      <c r="C7" s="75">
        <f t="shared" si="2"/>
        <v>254738</v>
      </c>
      <c r="D7" s="219">
        <f aca="true" t="shared" si="3" ref="D7:D26">B7/C7%</f>
        <v>105.17237318342768</v>
      </c>
      <c r="E7" s="145">
        <v>410</v>
      </c>
      <c r="F7" s="145">
        <v>1742</v>
      </c>
      <c r="G7" s="219">
        <f>E7/F7%</f>
        <v>23.5361653272101</v>
      </c>
      <c r="H7" s="157">
        <v>153696</v>
      </c>
      <c r="I7" s="157">
        <v>145627</v>
      </c>
      <c r="J7" s="219">
        <f t="shared" si="0"/>
        <v>105.54086810824916</v>
      </c>
      <c r="K7" s="157">
        <v>113808</v>
      </c>
      <c r="L7" s="157">
        <v>107369</v>
      </c>
      <c r="M7" s="219">
        <f t="shared" si="1"/>
        <v>105.9970755059654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75">
        <f t="shared" si="2"/>
        <v>89621</v>
      </c>
      <c r="C8" s="75">
        <f t="shared" si="2"/>
        <v>95786</v>
      </c>
      <c r="D8" s="219">
        <f t="shared" si="3"/>
        <v>93.5637775875389</v>
      </c>
      <c r="E8" s="145">
        <v>1452</v>
      </c>
      <c r="F8" s="145">
        <v>1001</v>
      </c>
      <c r="G8" s="219">
        <f aca="true" t="shared" si="4" ref="G8:G13">E8/F8%</f>
        <v>145.05494505494505</v>
      </c>
      <c r="H8" s="157">
        <v>8566</v>
      </c>
      <c r="I8" s="157">
        <v>8337</v>
      </c>
      <c r="J8" s="219">
        <f t="shared" si="0"/>
        <v>102.74679141177882</v>
      </c>
      <c r="K8" s="157">
        <v>79603</v>
      </c>
      <c r="L8" s="157">
        <v>86448</v>
      </c>
      <c r="M8" s="219">
        <f t="shared" si="1"/>
        <v>92.08194521562095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75">
        <f t="shared" si="2"/>
        <v>263391</v>
      </c>
      <c r="C9" s="75">
        <f t="shared" si="2"/>
        <v>260728</v>
      </c>
      <c r="D9" s="219">
        <f t="shared" si="3"/>
        <v>101.02137093062501</v>
      </c>
      <c r="E9" s="145">
        <v>8167</v>
      </c>
      <c r="F9" s="145">
        <v>11030</v>
      </c>
      <c r="G9" s="219">
        <f t="shared" si="4"/>
        <v>74.04351767905712</v>
      </c>
      <c r="H9" s="157">
        <v>61226</v>
      </c>
      <c r="I9" s="157">
        <v>58467</v>
      </c>
      <c r="J9" s="219">
        <f t="shared" si="0"/>
        <v>104.71890126054014</v>
      </c>
      <c r="K9" s="157">
        <v>193998</v>
      </c>
      <c r="L9" s="157">
        <v>191231</v>
      </c>
      <c r="M9" s="219">
        <f t="shared" si="1"/>
        <v>101.44694113402116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75">
        <f t="shared" si="2"/>
        <v>358195</v>
      </c>
      <c r="C10" s="75">
        <f t="shared" si="2"/>
        <v>358402</v>
      </c>
      <c r="D10" s="219">
        <f t="shared" si="3"/>
        <v>99.94224362587262</v>
      </c>
      <c r="E10" s="145">
        <v>674</v>
      </c>
      <c r="F10" s="145">
        <v>1728</v>
      </c>
      <c r="G10" s="159">
        <f t="shared" si="4"/>
        <v>39.004629629629626</v>
      </c>
      <c r="H10" s="157">
        <v>113654</v>
      </c>
      <c r="I10" s="157">
        <v>109933</v>
      </c>
      <c r="J10" s="219">
        <f t="shared" si="0"/>
        <v>103.38478891688574</v>
      </c>
      <c r="K10" s="157">
        <v>243867</v>
      </c>
      <c r="L10" s="157">
        <v>246741</v>
      </c>
      <c r="M10" s="219">
        <f t="shared" si="1"/>
        <v>98.83521587413523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75">
        <f t="shared" si="2"/>
        <v>40766</v>
      </c>
      <c r="C11" s="75">
        <f t="shared" si="2"/>
        <v>41773</v>
      </c>
      <c r="D11" s="219">
        <f t="shared" si="3"/>
        <v>97.58935197376296</v>
      </c>
      <c r="E11" s="145">
        <v>26</v>
      </c>
      <c r="F11" s="145">
        <v>431</v>
      </c>
      <c r="G11" s="159">
        <f t="shared" si="4"/>
        <v>6.032482598607889</v>
      </c>
      <c r="H11" s="157">
        <v>13840</v>
      </c>
      <c r="I11" s="157">
        <v>13875</v>
      </c>
      <c r="J11" s="219">
        <f t="shared" si="0"/>
        <v>99.74774774774775</v>
      </c>
      <c r="K11" s="157">
        <v>26900</v>
      </c>
      <c r="L11" s="157">
        <v>27467</v>
      </c>
      <c r="M11" s="219">
        <f t="shared" si="1"/>
        <v>97.93570466377835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75">
        <f t="shared" si="2"/>
        <v>200088</v>
      </c>
      <c r="C12" s="75">
        <f t="shared" si="2"/>
        <v>190805</v>
      </c>
      <c r="D12" s="219">
        <f t="shared" si="3"/>
        <v>104.86517648908571</v>
      </c>
      <c r="E12" s="145">
        <v>2408</v>
      </c>
      <c r="F12" s="145">
        <v>2984</v>
      </c>
      <c r="G12" s="159">
        <f t="shared" si="4"/>
        <v>80.6970509383378</v>
      </c>
      <c r="H12" s="157">
        <v>82596</v>
      </c>
      <c r="I12" s="157">
        <v>77380</v>
      </c>
      <c r="J12" s="219">
        <f t="shared" si="0"/>
        <v>106.74075988627553</v>
      </c>
      <c r="K12" s="157">
        <v>115084</v>
      </c>
      <c r="L12" s="157">
        <v>110441</v>
      </c>
      <c r="M12" s="219">
        <f t="shared" si="1"/>
        <v>104.20405465361596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75">
        <f t="shared" si="2"/>
        <v>347716</v>
      </c>
      <c r="C13" s="75">
        <f t="shared" si="2"/>
        <v>311561</v>
      </c>
      <c r="D13" s="219">
        <f t="shared" si="3"/>
        <v>111.60446910877805</v>
      </c>
      <c r="E13" s="145">
        <v>6089</v>
      </c>
      <c r="F13" s="145">
        <v>3963</v>
      </c>
      <c r="G13" s="159">
        <f t="shared" si="4"/>
        <v>153.64622760534948</v>
      </c>
      <c r="H13" s="157">
        <v>91559</v>
      </c>
      <c r="I13" s="157">
        <v>79116</v>
      </c>
      <c r="J13" s="219">
        <f t="shared" si="0"/>
        <v>115.72753930936852</v>
      </c>
      <c r="K13" s="157">
        <v>250068</v>
      </c>
      <c r="L13" s="157">
        <v>228482</v>
      </c>
      <c r="M13" s="219">
        <f t="shared" si="1"/>
        <v>109.44757136229549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75">
        <f t="shared" si="2"/>
        <v>320370</v>
      </c>
      <c r="C14" s="75">
        <f t="shared" si="2"/>
        <v>303685</v>
      </c>
      <c r="D14" s="219">
        <f t="shared" si="3"/>
        <v>105.4941798244892</v>
      </c>
      <c r="E14" s="145">
        <v>4035</v>
      </c>
      <c r="F14" s="145">
        <v>879</v>
      </c>
      <c r="G14" s="17" t="s">
        <v>223</v>
      </c>
      <c r="H14" s="157">
        <v>71985</v>
      </c>
      <c r="I14" s="157">
        <v>71555</v>
      </c>
      <c r="J14" s="219">
        <f t="shared" si="0"/>
        <v>100.60093634267348</v>
      </c>
      <c r="K14" s="157">
        <v>244350</v>
      </c>
      <c r="L14" s="157">
        <v>231251</v>
      </c>
      <c r="M14" s="219">
        <f t="shared" si="1"/>
        <v>105.6644079376954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75">
        <f t="shared" si="2"/>
        <v>151911</v>
      </c>
      <c r="C15" s="75">
        <f t="shared" si="2"/>
        <v>148150</v>
      </c>
      <c r="D15" s="219">
        <f t="shared" si="3"/>
        <v>102.53864326695917</v>
      </c>
      <c r="E15" s="145">
        <v>2273</v>
      </c>
      <c r="F15" s="145">
        <v>948</v>
      </c>
      <c r="G15" s="17" t="s">
        <v>171</v>
      </c>
      <c r="H15" s="157">
        <v>46837</v>
      </c>
      <c r="I15" s="157">
        <v>44939</v>
      </c>
      <c r="J15" s="219">
        <f t="shared" si="0"/>
        <v>104.22350297069362</v>
      </c>
      <c r="K15" s="157">
        <v>102801</v>
      </c>
      <c r="L15" s="157">
        <v>102263</v>
      </c>
      <c r="M15" s="219">
        <f t="shared" si="1"/>
        <v>100.52609448187516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75">
        <f t="shared" si="2"/>
        <v>59260</v>
      </c>
      <c r="C16" s="75">
        <f t="shared" si="2"/>
        <v>58027</v>
      </c>
      <c r="D16" s="219">
        <f t="shared" si="3"/>
        <v>102.12487290399297</v>
      </c>
      <c r="E16" s="145">
        <v>14</v>
      </c>
      <c r="F16" s="145">
        <v>24</v>
      </c>
      <c r="G16" s="159">
        <f>E16/F16%</f>
        <v>58.333333333333336</v>
      </c>
      <c r="H16" s="157">
        <v>4314</v>
      </c>
      <c r="I16" s="157">
        <v>4657</v>
      </c>
      <c r="J16" s="219">
        <f t="shared" si="0"/>
        <v>92.63474339703671</v>
      </c>
      <c r="K16" s="157">
        <v>54932</v>
      </c>
      <c r="L16" s="157">
        <v>53346</v>
      </c>
      <c r="M16" s="219">
        <f t="shared" si="1"/>
        <v>102.97304390207326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75">
        <f t="shared" si="2"/>
        <v>67429</v>
      </c>
      <c r="C17" s="75">
        <f t="shared" si="2"/>
        <v>66791</v>
      </c>
      <c r="D17" s="219">
        <f t="shared" si="3"/>
        <v>100.95521851746493</v>
      </c>
      <c r="E17" s="145">
        <v>344</v>
      </c>
      <c r="F17" s="145">
        <v>52</v>
      </c>
      <c r="G17" s="17" t="s">
        <v>224</v>
      </c>
      <c r="H17" s="157">
        <v>6226</v>
      </c>
      <c r="I17" s="157">
        <v>6139</v>
      </c>
      <c r="J17" s="219">
        <f t="shared" si="0"/>
        <v>101.41716892001955</v>
      </c>
      <c r="K17" s="157">
        <v>60859</v>
      </c>
      <c r="L17" s="157">
        <v>60600</v>
      </c>
      <c r="M17" s="219">
        <f t="shared" si="1"/>
        <v>100.42739273927393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75">
        <f t="shared" si="2"/>
        <v>26546</v>
      </c>
      <c r="C18" s="75">
        <f t="shared" si="2"/>
        <v>29743</v>
      </c>
      <c r="D18" s="219">
        <f t="shared" si="3"/>
        <v>89.25125239552163</v>
      </c>
      <c r="E18" s="145">
        <v>205</v>
      </c>
      <c r="F18" s="145">
        <v>470</v>
      </c>
      <c r="G18" s="159">
        <f>E18/F18%</f>
        <v>43.61702127659574</v>
      </c>
      <c r="H18" s="157">
        <v>5432</v>
      </c>
      <c r="I18" s="157">
        <v>5904</v>
      </c>
      <c r="J18" s="219">
        <f t="shared" si="0"/>
        <v>92.00542005420054</v>
      </c>
      <c r="K18" s="157">
        <v>20909</v>
      </c>
      <c r="L18" s="157">
        <v>23369</v>
      </c>
      <c r="M18" s="219">
        <f t="shared" si="1"/>
        <v>89.4732337712354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75">
        <f t="shared" si="2"/>
        <v>117003</v>
      </c>
      <c r="C19" s="75">
        <f t="shared" si="2"/>
        <v>120689</v>
      </c>
      <c r="D19" s="219">
        <f t="shared" si="3"/>
        <v>96.94586913471815</v>
      </c>
      <c r="E19" s="145">
        <v>1279</v>
      </c>
      <c r="F19" s="145">
        <v>4069</v>
      </c>
      <c r="G19" s="159">
        <f>E19/F19%</f>
        <v>31.43278446792824</v>
      </c>
      <c r="H19" s="157">
        <v>36180</v>
      </c>
      <c r="I19" s="157">
        <v>36914</v>
      </c>
      <c r="J19" s="219">
        <f t="shared" si="0"/>
        <v>98.01159451698543</v>
      </c>
      <c r="K19" s="157">
        <v>79544</v>
      </c>
      <c r="L19" s="157">
        <v>79706</v>
      </c>
      <c r="M19" s="219">
        <f t="shared" si="1"/>
        <v>99.79675306752316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75">
        <f t="shared" si="2"/>
        <v>58179</v>
      </c>
      <c r="C20" s="75">
        <f t="shared" si="2"/>
        <v>58049</v>
      </c>
      <c r="D20" s="219">
        <f t="shared" si="3"/>
        <v>100.22394873296697</v>
      </c>
      <c r="E20" s="145">
        <v>37</v>
      </c>
      <c r="F20" s="145">
        <v>201</v>
      </c>
      <c r="G20" s="159">
        <f>E20/F20%</f>
        <v>18.40796019900498</v>
      </c>
      <c r="H20" s="157">
        <v>6670</v>
      </c>
      <c r="I20" s="157">
        <v>6694</v>
      </c>
      <c r="J20" s="219">
        <f t="shared" si="0"/>
        <v>99.64146997311025</v>
      </c>
      <c r="K20" s="157">
        <v>51472</v>
      </c>
      <c r="L20" s="157">
        <v>51154</v>
      </c>
      <c r="M20" s="219">
        <f t="shared" si="1"/>
        <v>100.62165226570747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75">
        <f t="shared" si="2"/>
        <v>862943</v>
      </c>
      <c r="C21" s="75">
        <f t="shared" si="2"/>
        <v>843489</v>
      </c>
      <c r="D21" s="219">
        <f t="shared" si="3"/>
        <v>102.3063726972136</v>
      </c>
      <c r="E21" s="145">
        <v>25196</v>
      </c>
      <c r="F21" s="145">
        <v>14968</v>
      </c>
      <c r="G21" s="159">
        <f>E21/F21%</f>
        <v>168.33244254409405</v>
      </c>
      <c r="H21" s="157">
        <v>45302</v>
      </c>
      <c r="I21" s="157">
        <v>44287</v>
      </c>
      <c r="J21" s="219">
        <f t="shared" si="0"/>
        <v>102.29186894574029</v>
      </c>
      <c r="K21" s="157">
        <v>792445</v>
      </c>
      <c r="L21" s="157">
        <v>784234</v>
      </c>
      <c r="M21" s="219">
        <f t="shared" si="1"/>
        <v>101.04700892845757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75">
        <f t="shared" si="2"/>
        <v>52955</v>
      </c>
      <c r="C22" s="75">
        <f>I22+L22</f>
        <v>52618</v>
      </c>
      <c r="D22" s="219">
        <f t="shared" si="3"/>
        <v>100.64046524003194</v>
      </c>
      <c r="E22" s="145">
        <v>11</v>
      </c>
      <c r="F22" s="146" t="s">
        <v>160</v>
      </c>
      <c r="G22" s="219" t="s">
        <v>160</v>
      </c>
      <c r="H22" s="157">
        <v>26674</v>
      </c>
      <c r="I22" s="157">
        <v>26301</v>
      </c>
      <c r="J22" s="219">
        <f t="shared" si="0"/>
        <v>101.41819702672902</v>
      </c>
      <c r="K22" s="157">
        <v>26270</v>
      </c>
      <c r="L22" s="157">
        <v>26317</v>
      </c>
      <c r="M22" s="219">
        <f t="shared" si="1"/>
        <v>99.82140821522209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75">
        <f>H23+K23</f>
        <v>138072</v>
      </c>
      <c r="C23" s="75">
        <f>I23+L23</f>
        <v>133113</v>
      </c>
      <c r="D23" s="219">
        <f t="shared" si="3"/>
        <v>103.72540623380135</v>
      </c>
      <c r="E23" s="146" t="s">
        <v>160</v>
      </c>
      <c r="F23" s="146" t="s">
        <v>160</v>
      </c>
      <c r="G23" s="219" t="s">
        <v>160</v>
      </c>
      <c r="H23" s="157">
        <v>48241</v>
      </c>
      <c r="I23" s="157">
        <v>47831</v>
      </c>
      <c r="J23" s="219">
        <f t="shared" si="0"/>
        <v>100.85718467102924</v>
      </c>
      <c r="K23" s="157">
        <v>89831</v>
      </c>
      <c r="L23" s="157">
        <v>85282</v>
      </c>
      <c r="M23" s="219">
        <f t="shared" si="1"/>
        <v>105.3340681503717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75">
        <f>K24</f>
        <v>100</v>
      </c>
      <c r="C24" s="75">
        <f>L24</f>
        <v>115</v>
      </c>
      <c r="D24" s="219">
        <f t="shared" si="3"/>
        <v>86.95652173913044</v>
      </c>
      <c r="E24" s="146" t="s">
        <v>160</v>
      </c>
      <c r="F24" s="146" t="s">
        <v>160</v>
      </c>
      <c r="G24" s="219" t="s">
        <v>160</v>
      </c>
      <c r="H24" s="179" t="s">
        <v>160</v>
      </c>
      <c r="I24" s="179" t="s">
        <v>160</v>
      </c>
      <c r="J24" s="219" t="s">
        <v>160</v>
      </c>
      <c r="K24" s="157">
        <v>100</v>
      </c>
      <c r="L24" s="157">
        <v>115</v>
      </c>
      <c r="M24" s="219">
        <f t="shared" si="1"/>
        <v>86.95652173913044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75">
        <f>K25</f>
        <v>10</v>
      </c>
      <c r="C25" s="75">
        <f>L25</f>
        <v>25</v>
      </c>
      <c r="D25" s="219">
        <f t="shared" si="3"/>
        <v>40</v>
      </c>
      <c r="E25" s="146" t="s">
        <v>160</v>
      </c>
      <c r="F25" s="146" t="s">
        <v>160</v>
      </c>
      <c r="G25" s="220" t="s">
        <v>160</v>
      </c>
      <c r="H25" s="179" t="s">
        <v>160</v>
      </c>
      <c r="I25" s="179" t="s">
        <v>160</v>
      </c>
      <c r="J25" s="220" t="s">
        <v>160</v>
      </c>
      <c r="K25" s="157">
        <v>10</v>
      </c>
      <c r="L25" s="157">
        <v>25</v>
      </c>
      <c r="M25" s="219">
        <f t="shared" si="1"/>
        <v>40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53">
        <f>H26+K26</f>
        <v>11952</v>
      </c>
      <c r="C26" s="253">
        <f>I26+L26</f>
        <v>12290</v>
      </c>
      <c r="D26" s="218">
        <f t="shared" si="3"/>
        <v>97.24979658258746</v>
      </c>
      <c r="E26" s="158" t="s">
        <v>160</v>
      </c>
      <c r="F26" s="158" t="s">
        <v>160</v>
      </c>
      <c r="G26" s="218" t="s">
        <v>160</v>
      </c>
      <c r="H26" s="147">
        <v>1084</v>
      </c>
      <c r="I26" s="147">
        <v>1081</v>
      </c>
      <c r="J26" s="218">
        <f>H26/I26%</f>
        <v>100.27752081406105</v>
      </c>
      <c r="K26" s="147">
        <v>10868</v>
      </c>
      <c r="L26" s="147">
        <v>11209</v>
      </c>
      <c r="M26" s="218">
        <f t="shared" si="1"/>
        <v>96.95780176643768</v>
      </c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1:12" ht="12.75">
      <c r="A27" s="153"/>
      <c r="B27" s="145"/>
      <c r="C27" s="145"/>
      <c r="D27" s="146"/>
      <c r="E27" s="145"/>
      <c r="F27" s="145"/>
      <c r="G27" s="146"/>
      <c r="H27" s="145"/>
      <c r="I27" s="145"/>
      <c r="J27" s="146"/>
      <c r="K27" s="145"/>
      <c r="L27" s="145"/>
    </row>
    <row r="28" spans="1:12" ht="12.75">
      <c r="A28" s="153"/>
      <c r="B28" s="145"/>
      <c r="C28" s="145"/>
      <c r="D28" s="146"/>
      <c r="E28" s="145"/>
      <c r="F28" s="145"/>
      <c r="G28" s="146"/>
      <c r="H28" s="145"/>
      <c r="I28" s="145"/>
      <c r="J28" s="146"/>
      <c r="K28" s="145"/>
      <c r="L28" s="145"/>
    </row>
    <row r="29" spans="1:12" ht="12.75">
      <c r="A29" s="153"/>
      <c r="B29" s="145"/>
      <c r="C29" s="145"/>
      <c r="D29" s="146"/>
      <c r="E29" s="145"/>
      <c r="F29" s="145"/>
      <c r="G29" s="146"/>
      <c r="H29" s="145"/>
      <c r="I29" s="145"/>
      <c r="J29" s="146"/>
      <c r="K29" s="145"/>
      <c r="L29" s="145"/>
    </row>
    <row r="30" spans="1:12" ht="12.75">
      <c r="A30" s="153"/>
      <c r="B30" s="145"/>
      <c r="C30" s="145"/>
      <c r="D30" s="146"/>
      <c r="E30" s="145"/>
      <c r="F30" s="145"/>
      <c r="G30" s="146"/>
      <c r="H30" s="145"/>
      <c r="I30" s="145"/>
      <c r="J30" s="146"/>
      <c r="K30" s="145"/>
      <c r="L30" s="145"/>
    </row>
    <row r="31" spans="1:12" ht="12.75">
      <c r="A31" s="153"/>
      <c r="B31" s="145"/>
      <c r="C31" s="145"/>
      <c r="D31" s="146"/>
      <c r="E31" s="145"/>
      <c r="F31" s="145"/>
      <c r="G31" s="146"/>
      <c r="H31" s="145"/>
      <c r="I31" s="145"/>
      <c r="J31" s="146"/>
      <c r="K31" s="145"/>
      <c r="L31" s="145"/>
    </row>
    <row r="32" spans="1:12" ht="12.75">
      <c r="A32" s="153"/>
      <c r="B32" s="145"/>
      <c r="C32" s="145"/>
      <c r="D32" s="146"/>
      <c r="E32" s="145"/>
      <c r="F32" s="145"/>
      <c r="G32" s="146"/>
      <c r="H32" s="145"/>
      <c r="I32" s="145"/>
      <c r="J32" s="146"/>
      <c r="K32" s="145"/>
      <c r="L32" s="145"/>
    </row>
    <row r="33" spans="1:12" ht="12.75">
      <c r="A33" s="153"/>
      <c r="B33" s="145"/>
      <c r="C33" s="145"/>
      <c r="D33" s="146"/>
      <c r="E33" s="145"/>
      <c r="F33" s="145"/>
      <c r="G33" s="146"/>
      <c r="H33" s="145"/>
      <c r="I33" s="145"/>
      <c r="J33" s="146"/>
      <c r="K33" s="145"/>
      <c r="L33" s="145"/>
    </row>
    <row r="34" spans="1:12" ht="12.75">
      <c r="A34" s="153"/>
      <c r="B34" s="145"/>
      <c r="C34" s="145"/>
      <c r="D34" s="146"/>
      <c r="E34" s="145"/>
      <c r="F34" s="145"/>
      <c r="G34" s="146"/>
      <c r="H34" s="145"/>
      <c r="I34" s="145"/>
      <c r="J34" s="146"/>
      <c r="K34" s="145"/>
      <c r="L34" s="145"/>
    </row>
    <row r="35" spans="1:12" ht="12.75">
      <c r="A35" s="153"/>
      <c r="B35" s="145"/>
      <c r="C35" s="145"/>
      <c r="D35" s="146"/>
      <c r="E35" s="145"/>
      <c r="F35" s="145"/>
      <c r="G35" s="146"/>
      <c r="H35" s="145"/>
      <c r="I35" s="145"/>
      <c r="J35" s="146"/>
      <c r="K35" s="145"/>
      <c r="L35" s="145"/>
    </row>
    <row r="36" spans="1:12" ht="12.75">
      <c r="A36" s="153"/>
      <c r="B36" s="145"/>
      <c r="C36" s="145"/>
      <c r="D36" s="146"/>
      <c r="E36" s="145"/>
      <c r="F36" s="145"/>
      <c r="G36" s="146"/>
      <c r="H36" s="145"/>
      <c r="I36" s="145"/>
      <c r="J36" s="146"/>
      <c r="K36" s="145"/>
      <c r="L36" s="145"/>
    </row>
    <row r="37" spans="1:12" ht="12.75">
      <c r="A37" s="153"/>
      <c r="B37" s="145"/>
      <c r="C37" s="145"/>
      <c r="D37" s="146"/>
      <c r="E37" s="145"/>
      <c r="F37" s="145"/>
      <c r="G37" s="146"/>
      <c r="H37" s="145"/>
      <c r="I37" s="145"/>
      <c r="J37" s="146"/>
      <c r="K37" s="145"/>
      <c r="L37" s="145"/>
    </row>
    <row r="38" spans="1:12" ht="12.75">
      <c r="A38" s="153"/>
      <c r="B38" s="145"/>
      <c r="C38" s="145"/>
      <c r="D38" s="146"/>
      <c r="E38" s="145"/>
      <c r="F38" s="145"/>
      <c r="G38" s="146"/>
      <c r="H38" s="145"/>
      <c r="I38" s="145"/>
      <c r="J38" s="146"/>
      <c r="K38" s="145"/>
      <c r="L38" s="145"/>
    </row>
    <row r="39" spans="1:12" ht="12.75">
      <c r="A39" s="153"/>
      <c r="B39" s="145"/>
      <c r="C39" s="145"/>
      <c r="D39" s="146"/>
      <c r="E39" s="145"/>
      <c r="F39" s="145"/>
      <c r="G39" s="146"/>
      <c r="H39" s="145"/>
      <c r="I39" s="145"/>
      <c r="J39" s="146"/>
      <c r="K39" s="145"/>
      <c r="L39" s="145"/>
    </row>
    <row r="40" spans="1:12" ht="12.75">
      <c r="A40" s="153"/>
      <c r="B40" s="145"/>
      <c r="C40" s="145"/>
      <c r="D40" s="146"/>
      <c r="E40" s="146"/>
      <c r="F40" s="146"/>
      <c r="G40" s="146"/>
      <c r="H40" s="145"/>
      <c r="I40" s="145"/>
      <c r="J40" s="146"/>
      <c r="K40" s="145"/>
      <c r="L40" s="145"/>
    </row>
    <row r="41" spans="1:12" ht="12.75">
      <c r="A41" s="153"/>
      <c r="B41" s="145"/>
      <c r="C41" s="145"/>
      <c r="D41" s="146"/>
      <c r="E41" s="146"/>
      <c r="F41" s="146"/>
      <c r="G41" s="146"/>
      <c r="H41" s="146"/>
      <c r="I41" s="146"/>
      <c r="J41" s="146"/>
      <c r="K41" s="145"/>
      <c r="L41" s="145"/>
    </row>
    <row r="42" spans="1:12" ht="12.75">
      <c r="A42" s="153"/>
      <c r="B42" s="145"/>
      <c r="C42" s="145"/>
      <c r="D42" s="146"/>
      <c r="E42" s="146"/>
      <c r="F42" s="146"/>
      <c r="G42" s="146"/>
      <c r="H42" s="145"/>
      <c r="I42" s="145"/>
      <c r="J42" s="146"/>
      <c r="K42" s="145"/>
      <c r="L42" s="145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21.75390625" style="262" customWidth="1"/>
    <col min="2" max="2" width="9.75390625" style="262" customWidth="1"/>
    <col min="3" max="3" width="9.625" style="262" customWidth="1"/>
    <col min="4" max="6" width="8.875" style="262" customWidth="1"/>
    <col min="7" max="7" width="10.125" style="262" customWidth="1"/>
    <col min="8" max="8" width="9.875" style="262" customWidth="1"/>
    <col min="9" max="9" width="9.75390625" style="262" customWidth="1"/>
    <col min="10" max="10" width="10.625" style="262" customWidth="1"/>
    <col min="11" max="12" width="9.75390625" style="262" customWidth="1"/>
    <col min="13" max="13" width="8.75390625" style="262" customWidth="1"/>
    <col min="14" max="16384" width="9.125" style="262" customWidth="1"/>
  </cols>
  <sheetData>
    <row r="1" spans="1:13" ht="29.25" customHeight="1">
      <c r="A1" s="335" t="s">
        <v>199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2.75">
      <c r="A2" s="263" t="s">
        <v>197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 t="s">
        <v>50</v>
      </c>
    </row>
    <row r="3" spans="1:13" ht="13.5" customHeight="1">
      <c r="A3" s="330"/>
      <c r="B3" s="307" t="s">
        <v>28</v>
      </c>
      <c r="C3" s="307"/>
      <c r="D3" s="307"/>
      <c r="E3" s="307" t="s">
        <v>26</v>
      </c>
      <c r="F3" s="307"/>
      <c r="G3" s="318"/>
      <c r="H3" s="318"/>
      <c r="I3" s="318"/>
      <c r="J3" s="318"/>
      <c r="K3" s="318"/>
      <c r="L3" s="318"/>
      <c r="M3" s="319"/>
    </row>
    <row r="4" spans="1:13" ht="24" customHeight="1">
      <c r="A4" s="331"/>
      <c r="B4" s="307"/>
      <c r="C4" s="307"/>
      <c r="D4" s="307"/>
      <c r="E4" s="307" t="s">
        <v>29</v>
      </c>
      <c r="F4" s="307"/>
      <c r="G4" s="307"/>
      <c r="H4" s="307" t="s">
        <v>30</v>
      </c>
      <c r="I4" s="307"/>
      <c r="J4" s="307"/>
      <c r="K4" s="307" t="s">
        <v>31</v>
      </c>
      <c r="L4" s="307"/>
      <c r="M4" s="308"/>
    </row>
    <row r="5" spans="1:14" ht="42.75" customHeight="1">
      <c r="A5" s="336"/>
      <c r="B5" s="257">
        <v>2023</v>
      </c>
      <c r="C5" s="257">
        <v>2022</v>
      </c>
      <c r="D5" s="257" t="s">
        <v>165</v>
      </c>
      <c r="E5" s="257">
        <v>2023</v>
      </c>
      <c r="F5" s="257">
        <v>2022</v>
      </c>
      <c r="G5" s="257" t="s">
        <v>165</v>
      </c>
      <c r="H5" s="257">
        <v>2023</v>
      </c>
      <c r="I5" s="257">
        <v>2022</v>
      </c>
      <c r="J5" s="257" t="s">
        <v>165</v>
      </c>
      <c r="K5" s="257">
        <v>2023</v>
      </c>
      <c r="L5" s="257">
        <v>2022</v>
      </c>
      <c r="M5" s="257" t="s">
        <v>165</v>
      </c>
      <c r="N5" s="265"/>
    </row>
    <row r="6" spans="1:25" ht="12.75">
      <c r="A6" s="28" t="s">
        <v>56</v>
      </c>
      <c r="B6" s="260">
        <f>E6+H6+K6</f>
        <v>36012.1</v>
      </c>
      <c r="C6" s="260">
        <f>F6+I6+L6</f>
        <v>35595.3</v>
      </c>
      <c r="D6" s="266">
        <f>B6/C6*100</f>
        <v>101.17094110739338</v>
      </c>
      <c r="E6" s="260">
        <f>SUM(E7:E26)</f>
        <v>1478.3</v>
      </c>
      <c r="F6" s="260">
        <f>SUM(F7:F26)</f>
        <v>1644.1000000000001</v>
      </c>
      <c r="G6" s="266">
        <f>E6/F6*100</f>
        <v>89.91545526427832</v>
      </c>
      <c r="H6" s="260">
        <f>SUM(H7:H26)</f>
        <v>14638</v>
      </c>
      <c r="I6" s="260">
        <f>SUM(I7:I26)</f>
        <v>14382.7</v>
      </c>
      <c r="J6" s="266">
        <f>H6/I6*100</f>
        <v>101.77504919104202</v>
      </c>
      <c r="K6" s="260">
        <f>SUM(K7:K26)</f>
        <v>19895.8</v>
      </c>
      <c r="L6" s="260">
        <f>SUM(L7:L26)</f>
        <v>19568.5</v>
      </c>
      <c r="M6" s="266">
        <f>K6/L6*100</f>
        <v>101.67258604389708</v>
      </c>
      <c r="N6" s="267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</row>
    <row r="7" spans="1:25" ht="12.75">
      <c r="A7" s="180" t="s">
        <v>156</v>
      </c>
      <c r="B7" s="260">
        <f aca="true" t="shared" si="0" ref="B7:C22">E7+H7+K7</f>
        <v>2203.1</v>
      </c>
      <c r="C7" s="260">
        <f t="shared" si="0"/>
        <v>2082.5</v>
      </c>
      <c r="D7" s="266">
        <f aca="true" t="shared" si="1" ref="D7:D23">B7/C7*100</f>
        <v>105.79111644657864</v>
      </c>
      <c r="E7" s="148">
        <v>14.3</v>
      </c>
      <c r="F7" s="148">
        <v>44.6</v>
      </c>
      <c r="G7" s="266">
        <f aca="true" t="shared" si="2" ref="G7:G22">E7/F7*100</f>
        <v>32.062780269058294</v>
      </c>
      <c r="H7" s="222">
        <v>1216.5</v>
      </c>
      <c r="I7" s="222">
        <v>1154.1</v>
      </c>
      <c r="J7" s="266">
        <f aca="true" t="shared" si="3" ref="J7:J23">H7/I7*100</f>
        <v>105.40681050168963</v>
      </c>
      <c r="K7" s="222">
        <v>972.3</v>
      </c>
      <c r="L7" s="222">
        <v>883.8</v>
      </c>
      <c r="M7" s="266">
        <f aca="true" t="shared" si="4" ref="M7:M23">K7/L7*100</f>
        <v>110.01357773251867</v>
      </c>
      <c r="N7" s="267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</row>
    <row r="8" spans="1:25" ht="12.75">
      <c r="A8" s="26" t="s">
        <v>57</v>
      </c>
      <c r="B8" s="260">
        <f t="shared" si="0"/>
        <v>902.2</v>
      </c>
      <c r="C8" s="260">
        <f t="shared" si="0"/>
        <v>893</v>
      </c>
      <c r="D8" s="266">
        <f t="shared" si="1"/>
        <v>101.03023516237401</v>
      </c>
      <c r="E8" s="148">
        <v>55</v>
      </c>
      <c r="F8" s="148">
        <v>65.1</v>
      </c>
      <c r="G8" s="266">
        <f t="shared" si="2"/>
        <v>84.48540706605223</v>
      </c>
      <c r="H8" s="222">
        <v>137</v>
      </c>
      <c r="I8" s="222">
        <v>135</v>
      </c>
      <c r="J8" s="266">
        <f t="shared" si="3"/>
        <v>101.48148148148148</v>
      </c>
      <c r="K8" s="222">
        <v>710.2</v>
      </c>
      <c r="L8" s="222">
        <v>692.9</v>
      </c>
      <c r="M8" s="266">
        <f t="shared" si="4"/>
        <v>102.49675277817869</v>
      </c>
      <c r="N8" s="267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</row>
    <row r="9" spans="1:25" ht="12.75">
      <c r="A9" s="26" t="s">
        <v>58</v>
      </c>
      <c r="B9" s="260">
        <f t="shared" si="0"/>
        <v>2074.4</v>
      </c>
      <c r="C9" s="260">
        <f t="shared" si="0"/>
        <v>2045.6999999999998</v>
      </c>
      <c r="D9" s="266">
        <f t="shared" si="1"/>
        <v>101.40294275798016</v>
      </c>
      <c r="E9" s="148">
        <v>93.7</v>
      </c>
      <c r="F9" s="148">
        <v>101.3</v>
      </c>
      <c r="G9" s="266">
        <f t="shared" si="2"/>
        <v>92.49753208292202</v>
      </c>
      <c r="H9" s="222">
        <v>1090.9</v>
      </c>
      <c r="I9" s="222">
        <v>1069.5</v>
      </c>
      <c r="J9" s="266">
        <f t="shared" si="3"/>
        <v>102.0009350163628</v>
      </c>
      <c r="K9" s="222">
        <v>889.8</v>
      </c>
      <c r="L9" s="222">
        <v>874.9</v>
      </c>
      <c r="M9" s="266">
        <f t="shared" si="4"/>
        <v>101.70305177734598</v>
      </c>
      <c r="N9" s="267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</row>
    <row r="10" spans="1:25" ht="12.75">
      <c r="A10" s="26" t="s">
        <v>59</v>
      </c>
      <c r="B10" s="260">
        <f t="shared" si="0"/>
        <v>5520.1</v>
      </c>
      <c r="C10" s="260">
        <f t="shared" si="0"/>
        <v>5423</v>
      </c>
      <c r="D10" s="266">
        <f t="shared" si="1"/>
        <v>101.79052185137378</v>
      </c>
      <c r="E10" s="148">
        <v>129</v>
      </c>
      <c r="F10" s="148">
        <v>130.5</v>
      </c>
      <c r="G10" s="266">
        <f t="shared" si="2"/>
        <v>98.85057471264368</v>
      </c>
      <c r="H10" s="222">
        <v>3423.9</v>
      </c>
      <c r="I10" s="222">
        <v>3463.9</v>
      </c>
      <c r="J10" s="266">
        <f t="shared" si="3"/>
        <v>98.84523225266318</v>
      </c>
      <c r="K10" s="222">
        <v>1967.2</v>
      </c>
      <c r="L10" s="222">
        <v>1828.6</v>
      </c>
      <c r="M10" s="266">
        <f t="shared" si="4"/>
        <v>107.57956906923329</v>
      </c>
      <c r="N10" s="267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</row>
    <row r="11" spans="1:25" ht="12.75">
      <c r="A11" s="26" t="s">
        <v>60</v>
      </c>
      <c r="B11" s="260">
        <f t="shared" si="0"/>
        <v>427.2</v>
      </c>
      <c r="C11" s="260">
        <f t="shared" si="0"/>
        <v>424.6</v>
      </c>
      <c r="D11" s="266">
        <f t="shared" si="1"/>
        <v>100.6123410268488</v>
      </c>
      <c r="E11" s="148">
        <v>23.5</v>
      </c>
      <c r="F11" s="148">
        <v>39.1</v>
      </c>
      <c r="G11" s="266">
        <f t="shared" si="2"/>
        <v>60.10230179028133</v>
      </c>
      <c r="H11" s="222">
        <v>202.6</v>
      </c>
      <c r="I11" s="222">
        <v>194.5</v>
      </c>
      <c r="J11" s="266">
        <f t="shared" si="3"/>
        <v>104.16452442159382</v>
      </c>
      <c r="K11" s="222">
        <v>201.1</v>
      </c>
      <c r="L11" s="222">
        <v>191</v>
      </c>
      <c r="M11" s="266">
        <f t="shared" si="4"/>
        <v>105.28795811518323</v>
      </c>
      <c r="N11" s="267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</row>
    <row r="12" spans="1:25" ht="12.75">
      <c r="A12" s="26" t="s">
        <v>61</v>
      </c>
      <c r="B12" s="260">
        <f t="shared" si="0"/>
        <v>1933.5</v>
      </c>
      <c r="C12" s="260">
        <f t="shared" si="0"/>
        <v>1884.3</v>
      </c>
      <c r="D12" s="266">
        <f t="shared" si="1"/>
        <v>102.61104919598792</v>
      </c>
      <c r="E12" s="148">
        <v>76.3</v>
      </c>
      <c r="F12" s="148">
        <v>71.7</v>
      </c>
      <c r="G12" s="266">
        <f t="shared" si="2"/>
        <v>106.41562064156204</v>
      </c>
      <c r="H12" s="222">
        <v>933.7</v>
      </c>
      <c r="I12" s="222">
        <v>903.3</v>
      </c>
      <c r="J12" s="266">
        <f t="shared" si="3"/>
        <v>103.36543783903467</v>
      </c>
      <c r="K12" s="222">
        <v>923.5</v>
      </c>
      <c r="L12" s="222">
        <v>909.3</v>
      </c>
      <c r="M12" s="266">
        <f t="shared" si="4"/>
        <v>101.56164082261081</v>
      </c>
      <c r="N12" s="267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</row>
    <row r="13" spans="1:25" ht="12.75">
      <c r="A13" s="26" t="s">
        <v>62</v>
      </c>
      <c r="B13" s="260">
        <f t="shared" si="0"/>
        <v>5255.4</v>
      </c>
      <c r="C13" s="260">
        <f t="shared" si="0"/>
        <v>5232.4</v>
      </c>
      <c r="D13" s="266">
        <f t="shared" si="1"/>
        <v>100.43956884030274</v>
      </c>
      <c r="E13" s="148">
        <v>168.6</v>
      </c>
      <c r="F13" s="148">
        <v>231.5</v>
      </c>
      <c r="G13" s="266">
        <f t="shared" si="2"/>
        <v>72.82937365010798</v>
      </c>
      <c r="H13" s="222">
        <v>1999.6</v>
      </c>
      <c r="I13" s="222">
        <v>1959.4</v>
      </c>
      <c r="J13" s="266">
        <f t="shared" si="3"/>
        <v>102.05164846381545</v>
      </c>
      <c r="K13" s="222">
        <v>3087.2</v>
      </c>
      <c r="L13" s="222">
        <v>3041.5</v>
      </c>
      <c r="M13" s="266">
        <f t="shared" si="4"/>
        <v>101.50254808482654</v>
      </c>
      <c r="N13" s="267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</row>
    <row r="14" spans="1:25" ht="12.75">
      <c r="A14" s="26" t="s">
        <v>157</v>
      </c>
      <c r="B14" s="260">
        <f t="shared" si="0"/>
        <v>4035.5</v>
      </c>
      <c r="C14" s="260">
        <f t="shared" si="0"/>
        <v>3981.7</v>
      </c>
      <c r="D14" s="266">
        <f t="shared" si="1"/>
        <v>101.35118165607655</v>
      </c>
      <c r="E14" s="148">
        <v>273.7</v>
      </c>
      <c r="F14" s="148">
        <v>290</v>
      </c>
      <c r="G14" s="266">
        <f t="shared" si="2"/>
        <v>94.37931034482759</v>
      </c>
      <c r="H14" s="222">
        <v>1922.6</v>
      </c>
      <c r="I14" s="222">
        <v>1864.5</v>
      </c>
      <c r="J14" s="266">
        <f t="shared" si="3"/>
        <v>103.11611692142665</v>
      </c>
      <c r="K14" s="222">
        <v>1839.2</v>
      </c>
      <c r="L14" s="222">
        <v>1827.2</v>
      </c>
      <c r="M14" s="266">
        <f t="shared" si="4"/>
        <v>100.65674255691768</v>
      </c>
      <c r="N14" s="267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</row>
    <row r="15" spans="1:25" ht="12.75">
      <c r="A15" s="26" t="s">
        <v>63</v>
      </c>
      <c r="B15" s="260">
        <f t="shared" si="0"/>
        <v>987.5999999999999</v>
      </c>
      <c r="C15" s="260">
        <f t="shared" si="0"/>
        <v>967.6</v>
      </c>
      <c r="D15" s="266">
        <f t="shared" si="1"/>
        <v>102.0669698222406</v>
      </c>
      <c r="E15" s="148">
        <v>53.8</v>
      </c>
      <c r="F15" s="148">
        <v>48.5</v>
      </c>
      <c r="G15" s="266">
        <f t="shared" si="2"/>
        <v>110.92783505154638</v>
      </c>
      <c r="H15" s="222">
        <v>491.9</v>
      </c>
      <c r="I15" s="222">
        <v>480.1</v>
      </c>
      <c r="J15" s="266">
        <f t="shared" si="3"/>
        <v>102.45782128723182</v>
      </c>
      <c r="K15" s="222">
        <v>441.9</v>
      </c>
      <c r="L15" s="222">
        <v>439</v>
      </c>
      <c r="M15" s="266">
        <f t="shared" si="4"/>
        <v>100.66059225512527</v>
      </c>
      <c r="N15" s="267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</row>
    <row r="16" spans="1:25" ht="14.25" customHeight="1">
      <c r="A16" s="26" t="s">
        <v>64</v>
      </c>
      <c r="B16" s="260">
        <f t="shared" si="0"/>
        <v>548.9</v>
      </c>
      <c r="C16" s="260">
        <f t="shared" si="0"/>
        <v>532.3</v>
      </c>
      <c r="D16" s="266">
        <f t="shared" si="1"/>
        <v>103.11854217546497</v>
      </c>
      <c r="E16" s="148">
        <v>8.3</v>
      </c>
      <c r="F16" s="148">
        <v>9.7</v>
      </c>
      <c r="G16" s="266">
        <f t="shared" si="2"/>
        <v>85.56701030927837</v>
      </c>
      <c r="H16" s="222">
        <v>131.9</v>
      </c>
      <c r="I16" s="222">
        <v>125.7</v>
      </c>
      <c r="J16" s="266">
        <f t="shared" si="3"/>
        <v>104.93237867939538</v>
      </c>
      <c r="K16" s="222">
        <v>408.7</v>
      </c>
      <c r="L16" s="222">
        <v>396.9</v>
      </c>
      <c r="M16" s="266">
        <f t="shared" si="4"/>
        <v>102.97304106827916</v>
      </c>
      <c r="N16" s="267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</row>
    <row r="17" spans="1:25" ht="14.25" customHeight="1">
      <c r="A17" s="26" t="s">
        <v>65</v>
      </c>
      <c r="B17" s="260">
        <f t="shared" si="0"/>
        <v>403.9</v>
      </c>
      <c r="C17" s="260">
        <f t="shared" si="0"/>
        <v>394.20000000000005</v>
      </c>
      <c r="D17" s="266">
        <f t="shared" si="1"/>
        <v>102.46067985794012</v>
      </c>
      <c r="E17" s="148">
        <v>7.6</v>
      </c>
      <c r="F17" s="148">
        <v>4.3</v>
      </c>
      <c r="G17" s="266">
        <f t="shared" si="2"/>
        <v>176.74418604651163</v>
      </c>
      <c r="H17" s="222">
        <v>107.6</v>
      </c>
      <c r="I17" s="222">
        <v>104.8</v>
      </c>
      <c r="J17" s="266">
        <f t="shared" si="3"/>
        <v>102.67175572519082</v>
      </c>
      <c r="K17" s="222">
        <v>288.7</v>
      </c>
      <c r="L17" s="222">
        <v>285.1</v>
      </c>
      <c r="M17" s="266">
        <f t="shared" si="4"/>
        <v>101.26271483689932</v>
      </c>
      <c r="N17" s="267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</row>
    <row r="18" spans="1:25" s="269" customFormat="1" ht="12">
      <c r="A18" s="26" t="s">
        <v>66</v>
      </c>
      <c r="B18" s="260">
        <f t="shared" si="0"/>
        <v>629.0999999999999</v>
      </c>
      <c r="C18" s="260">
        <f t="shared" si="0"/>
        <v>631.0999999999999</v>
      </c>
      <c r="D18" s="266">
        <f t="shared" si="1"/>
        <v>99.68309301220091</v>
      </c>
      <c r="E18" s="148">
        <v>0.9</v>
      </c>
      <c r="F18" s="148">
        <v>2.9</v>
      </c>
      <c r="G18" s="266">
        <f t="shared" si="2"/>
        <v>31.03448275862069</v>
      </c>
      <c r="H18" s="222">
        <v>256.9</v>
      </c>
      <c r="I18" s="222">
        <v>256.9</v>
      </c>
      <c r="J18" s="266">
        <f t="shared" si="3"/>
        <v>100</v>
      </c>
      <c r="K18" s="222">
        <v>371.3</v>
      </c>
      <c r="L18" s="222">
        <v>371.3</v>
      </c>
      <c r="M18" s="266">
        <f t="shared" si="4"/>
        <v>100</v>
      </c>
      <c r="N18" s="267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</row>
    <row r="19" spans="1:25" ht="14.25" customHeight="1">
      <c r="A19" s="26" t="s">
        <v>67</v>
      </c>
      <c r="B19" s="260">
        <f>E19+H19+K19</f>
        <v>997.4</v>
      </c>
      <c r="C19" s="260">
        <f t="shared" si="0"/>
        <v>1027.9</v>
      </c>
      <c r="D19" s="266">
        <f t="shared" si="1"/>
        <v>97.03278529039788</v>
      </c>
      <c r="E19" s="148">
        <v>20.6</v>
      </c>
      <c r="F19" s="148">
        <v>14.4</v>
      </c>
      <c r="G19" s="266">
        <f t="shared" si="2"/>
        <v>143.05555555555557</v>
      </c>
      <c r="H19" s="222">
        <v>347.5</v>
      </c>
      <c r="I19" s="222">
        <v>337.4</v>
      </c>
      <c r="J19" s="266">
        <f t="shared" si="3"/>
        <v>102.99347954949616</v>
      </c>
      <c r="K19" s="222">
        <v>629.3</v>
      </c>
      <c r="L19" s="222">
        <v>676.1</v>
      </c>
      <c r="M19" s="266">
        <f t="shared" si="4"/>
        <v>93.07794704925307</v>
      </c>
      <c r="N19" s="267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</row>
    <row r="20" spans="1:25" ht="14.25" customHeight="1">
      <c r="A20" s="26" t="s">
        <v>68</v>
      </c>
      <c r="B20" s="260">
        <f t="shared" si="0"/>
        <v>797.6999999999999</v>
      </c>
      <c r="C20" s="260">
        <f t="shared" si="0"/>
        <v>782.3</v>
      </c>
      <c r="D20" s="266">
        <f t="shared" si="1"/>
        <v>101.96855426307043</v>
      </c>
      <c r="E20" s="148">
        <v>8.4</v>
      </c>
      <c r="F20" s="148">
        <v>7.2</v>
      </c>
      <c r="G20" s="266">
        <f t="shared" si="2"/>
        <v>116.66666666666667</v>
      </c>
      <c r="H20" s="222">
        <v>72.5</v>
      </c>
      <c r="I20" s="222">
        <v>72.6</v>
      </c>
      <c r="J20" s="266">
        <f t="shared" si="3"/>
        <v>99.86225895316805</v>
      </c>
      <c r="K20" s="222">
        <v>716.8</v>
      </c>
      <c r="L20" s="222">
        <v>702.5</v>
      </c>
      <c r="M20" s="266">
        <f t="shared" si="4"/>
        <v>102.0355871886121</v>
      </c>
      <c r="N20" s="267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</row>
    <row r="21" spans="1:25" ht="14.25" customHeight="1">
      <c r="A21" s="26" t="s">
        <v>69</v>
      </c>
      <c r="B21" s="260">
        <f>H21+K21+E21</f>
        <v>7586.3</v>
      </c>
      <c r="C21" s="260">
        <f t="shared" si="0"/>
        <v>7525.5</v>
      </c>
      <c r="D21" s="266">
        <f t="shared" si="1"/>
        <v>100.80791973955219</v>
      </c>
      <c r="E21" s="148">
        <v>544.2</v>
      </c>
      <c r="F21" s="148">
        <v>581.4</v>
      </c>
      <c r="G21" s="266">
        <f t="shared" si="2"/>
        <v>93.60165118679052</v>
      </c>
      <c r="H21" s="222">
        <v>1525.4</v>
      </c>
      <c r="I21" s="222">
        <v>1471.2</v>
      </c>
      <c r="J21" s="266">
        <f t="shared" si="3"/>
        <v>103.68406742794998</v>
      </c>
      <c r="K21" s="222">
        <v>5516.7</v>
      </c>
      <c r="L21" s="222">
        <v>5472.9</v>
      </c>
      <c r="M21" s="266">
        <f t="shared" si="4"/>
        <v>100.80030696705586</v>
      </c>
      <c r="N21" s="267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</row>
    <row r="22" spans="1:25" ht="14.25" customHeight="1">
      <c r="A22" s="180" t="s">
        <v>158</v>
      </c>
      <c r="B22" s="260">
        <f>K22+E22+H22</f>
        <v>388.1</v>
      </c>
      <c r="C22" s="260">
        <f t="shared" si="0"/>
        <v>383.5</v>
      </c>
      <c r="D22" s="266">
        <f t="shared" si="1"/>
        <v>101.19947848761409</v>
      </c>
      <c r="E22" s="148">
        <v>0.4</v>
      </c>
      <c r="F22" s="148">
        <v>0.3</v>
      </c>
      <c r="G22" s="266">
        <f t="shared" si="2"/>
        <v>133.33333333333334</v>
      </c>
      <c r="H22" s="222">
        <v>296</v>
      </c>
      <c r="I22" s="222">
        <v>292.8</v>
      </c>
      <c r="J22" s="266">
        <f t="shared" si="3"/>
        <v>101.09289617486338</v>
      </c>
      <c r="K22" s="222">
        <v>91.7</v>
      </c>
      <c r="L22" s="222">
        <v>90.4</v>
      </c>
      <c r="M22" s="266">
        <f t="shared" si="4"/>
        <v>101.43805309734513</v>
      </c>
      <c r="N22" s="267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</row>
    <row r="23" spans="1:25" ht="14.25" customHeight="1">
      <c r="A23" s="26" t="s">
        <v>71</v>
      </c>
      <c r="B23" s="260">
        <f>H23+K23</f>
        <v>1161.7</v>
      </c>
      <c r="C23" s="260">
        <f>F23+I23+L23</f>
        <v>1197.4</v>
      </c>
      <c r="D23" s="266">
        <f t="shared" si="1"/>
        <v>97.01854017036912</v>
      </c>
      <c r="E23" s="146" t="s">
        <v>160</v>
      </c>
      <c r="F23" s="148">
        <v>1.6</v>
      </c>
      <c r="G23" s="270" t="s">
        <v>160</v>
      </c>
      <c r="H23" s="222">
        <v>476.8</v>
      </c>
      <c r="I23" s="222">
        <v>492.3</v>
      </c>
      <c r="J23" s="270">
        <f t="shared" si="3"/>
        <v>96.85151330489539</v>
      </c>
      <c r="K23" s="222">
        <v>684.9</v>
      </c>
      <c r="L23" s="222">
        <v>703.5</v>
      </c>
      <c r="M23" s="266">
        <f t="shared" si="4"/>
        <v>97.35607675906182</v>
      </c>
      <c r="N23" s="267"/>
      <c r="O23" s="268"/>
      <c r="P23" s="268"/>
      <c r="Q23" s="268"/>
      <c r="R23" s="271"/>
      <c r="S23" s="271"/>
      <c r="T23" s="268"/>
      <c r="U23" s="268"/>
      <c r="V23" s="268"/>
      <c r="W23" s="268"/>
      <c r="X23" s="268"/>
      <c r="Y23" s="268"/>
    </row>
    <row r="24" spans="1:25" ht="12.75">
      <c r="A24" s="26" t="s">
        <v>159</v>
      </c>
      <c r="B24" s="260">
        <f>K24</f>
        <v>0.3</v>
      </c>
      <c r="C24" s="260">
        <f>L24</f>
        <v>0.5</v>
      </c>
      <c r="D24" s="266">
        <f>B24/C24*100</f>
        <v>60</v>
      </c>
      <c r="E24" s="146" t="s">
        <v>160</v>
      </c>
      <c r="F24" s="146" t="s">
        <v>160</v>
      </c>
      <c r="G24" s="270" t="s">
        <v>160</v>
      </c>
      <c r="H24" s="179" t="s">
        <v>160</v>
      </c>
      <c r="I24" s="179" t="s">
        <v>160</v>
      </c>
      <c r="J24" s="270" t="s">
        <v>160</v>
      </c>
      <c r="K24" s="222">
        <v>0.3</v>
      </c>
      <c r="L24" s="222">
        <v>0.5</v>
      </c>
      <c r="M24" s="266">
        <f>K24/L24*100</f>
        <v>60</v>
      </c>
      <c r="N24" s="272"/>
      <c r="O24" s="268"/>
      <c r="P24" s="268"/>
      <c r="Q24" s="271"/>
      <c r="R24" s="271"/>
      <c r="S24" s="271"/>
      <c r="T24" s="271"/>
      <c r="U24" s="268"/>
      <c r="V24" s="271"/>
      <c r="W24" s="268"/>
      <c r="X24" s="268"/>
      <c r="Y24" s="268"/>
    </row>
    <row r="25" spans="1:26" ht="12.75">
      <c r="A25" s="26" t="s">
        <v>72</v>
      </c>
      <c r="B25" s="166">
        <f>K25</f>
        <v>1</v>
      </c>
      <c r="C25" s="166">
        <f>L25</f>
        <v>1.1</v>
      </c>
      <c r="D25" s="270">
        <f>B25/C25*100</f>
        <v>90.9090909090909</v>
      </c>
      <c r="E25" s="146" t="s">
        <v>160</v>
      </c>
      <c r="F25" s="146" t="s">
        <v>160</v>
      </c>
      <c r="G25" s="270" t="s">
        <v>160</v>
      </c>
      <c r="H25" s="179" t="s">
        <v>160</v>
      </c>
      <c r="I25" s="179" t="s">
        <v>160</v>
      </c>
      <c r="J25" s="270" t="s">
        <v>160</v>
      </c>
      <c r="K25" s="222">
        <v>1</v>
      </c>
      <c r="L25" s="222">
        <v>1.1</v>
      </c>
      <c r="M25" s="270">
        <f>K25/L25*100</f>
        <v>90.9090909090909</v>
      </c>
      <c r="N25" s="265"/>
      <c r="O25" s="273"/>
      <c r="P25" s="273"/>
      <c r="Q25" s="274"/>
      <c r="R25" s="274"/>
      <c r="S25" s="274"/>
      <c r="T25" s="274"/>
      <c r="U25" s="274"/>
      <c r="V25" s="274"/>
      <c r="W25" s="273"/>
      <c r="X25" s="273"/>
      <c r="Y25" s="273"/>
      <c r="Z25" s="265"/>
    </row>
    <row r="26" spans="1:26" ht="12.75">
      <c r="A26" s="23" t="s">
        <v>73</v>
      </c>
      <c r="B26" s="90">
        <f>H26+K26</f>
        <v>158.7</v>
      </c>
      <c r="C26" s="90">
        <f>I26+L26</f>
        <v>184.7</v>
      </c>
      <c r="D26" s="275">
        <f>B26/C26*100</f>
        <v>85.9231185706551</v>
      </c>
      <c r="E26" s="146" t="s">
        <v>160</v>
      </c>
      <c r="F26" s="146" t="s">
        <v>160</v>
      </c>
      <c r="G26" s="275" t="s">
        <v>160</v>
      </c>
      <c r="H26" s="178">
        <v>4.7</v>
      </c>
      <c r="I26" s="178">
        <v>4.7</v>
      </c>
      <c r="J26" s="275">
        <f>H26/I26*100</f>
        <v>100</v>
      </c>
      <c r="K26" s="178">
        <v>154</v>
      </c>
      <c r="L26" s="178">
        <v>180</v>
      </c>
      <c r="M26" s="275">
        <f>K26/L26*100</f>
        <v>85.55555555555556</v>
      </c>
      <c r="N26" s="265"/>
      <c r="O26" s="273"/>
      <c r="P26" s="273"/>
      <c r="Q26" s="274"/>
      <c r="R26" s="274"/>
      <c r="S26" s="274"/>
      <c r="T26" s="273"/>
      <c r="U26" s="273"/>
      <c r="V26" s="273"/>
      <c r="W26" s="273"/>
      <c r="X26" s="273"/>
      <c r="Y26" s="273"/>
      <c r="Z26" s="265"/>
    </row>
    <row r="27" spans="2:26" ht="12.75">
      <c r="B27" s="260"/>
      <c r="C27" s="260"/>
      <c r="D27" s="266"/>
      <c r="E27" s="276"/>
      <c r="F27" s="276"/>
      <c r="G27" s="266"/>
      <c r="H27" s="277"/>
      <c r="I27" s="194"/>
      <c r="J27" s="266"/>
      <c r="K27" s="277"/>
      <c r="L27" s="194"/>
      <c r="M27" s="266"/>
      <c r="N27" s="265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65"/>
    </row>
    <row r="28" spans="1:26" s="280" customFormat="1" ht="12.75">
      <c r="A28" s="279"/>
      <c r="E28" s="281"/>
      <c r="H28" s="281"/>
      <c r="K28" s="281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5:26" s="280" customFormat="1" ht="12.75">
      <c r="E29" s="281"/>
      <c r="H29" s="281"/>
      <c r="K29" s="281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2.75">
      <c r="A30" s="283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</row>
    <row r="31" spans="1:26" ht="12.75">
      <c r="A31" s="283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</row>
    <row r="32" spans="1:26" ht="12.75">
      <c r="A32" s="283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</row>
    <row r="33" spans="1:13" ht="12.75">
      <c r="A33" s="283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</row>
    <row r="34" spans="1:13" ht="12.75">
      <c r="A34" s="283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</row>
    <row r="35" spans="1:13" ht="12.75">
      <c r="A35" s="283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</row>
    <row r="36" spans="1:13" ht="12.75">
      <c r="A36" s="283"/>
      <c r="B36" s="277"/>
      <c r="C36" s="284"/>
      <c r="D36" s="277"/>
      <c r="E36" s="277"/>
      <c r="F36" s="284"/>
      <c r="G36" s="277"/>
      <c r="H36" s="277"/>
      <c r="I36" s="284"/>
      <c r="J36" s="277"/>
      <c r="K36" s="277"/>
      <c r="L36" s="284"/>
      <c r="M36" s="277"/>
    </row>
    <row r="37" spans="1:13" ht="12.75">
      <c r="A37" s="283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</row>
    <row r="38" spans="1:13" ht="12.75">
      <c r="A38" s="283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</row>
    <row r="39" spans="1:13" ht="12.75">
      <c r="A39" s="283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</row>
    <row r="40" spans="1:13" ht="12.75">
      <c r="A40" s="283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</row>
    <row r="41" spans="1:13" ht="12.75">
      <c r="A41" s="283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</row>
    <row r="42" spans="1:13" ht="12.75">
      <c r="A42" s="283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</row>
    <row r="43" spans="1:13" ht="12.75">
      <c r="A43" s="283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</row>
    <row r="44" spans="1:13" ht="12.75">
      <c r="A44" s="283"/>
      <c r="B44" s="277"/>
      <c r="C44" s="284"/>
      <c r="D44" s="277"/>
      <c r="E44" s="277"/>
      <c r="F44" s="284"/>
      <c r="G44" s="277"/>
      <c r="H44" s="277"/>
      <c r="I44" s="284"/>
      <c r="J44" s="277"/>
      <c r="K44" s="277"/>
      <c r="L44" s="284"/>
      <c r="M44" s="277"/>
    </row>
    <row r="45" spans="1:13" ht="12.75">
      <c r="A45" s="283"/>
      <c r="B45" s="277"/>
      <c r="C45" s="277"/>
      <c r="D45" s="277"/>
      <c r="E45" s="277"/>
      <c r="F45" s="277"/>
      <c r="G45" s="284"/>
      <c r="H45" s="277"/>
      <c r="I45" s="277"/>
      <c r="J45" s="277"/>
      <c r="K45" s="277"/>
      <c r="L45" s="277"/>
      <c r="M45" s="277"/>
    </row>
    <row r="46" spans="1:13" ht="12.75">
      <c r="A46" s="283"/>
      <c r="B46" s="277"/>
      <c r="C46" s="277"/>
      <c r="D46" s="277"/>
      <c r="E46" s="284"/>
      <c r="F46" s="284"/>
      <c r="G46" s="284"/>
      <c r="H46" s="284"/>
      <c r="I46" s="277"/>
      <c r="J46" s="284"/>
      <c r="K46" s="277"/>
      <c r="L46" s="277"/>
      <c r="M46" s="277"/>
    </row>
    <row r="47" spans="1:13" ht="12.75">
      <c r="A47" s="283"/>
      <c r="B47" s="277"/>
      <c r="C47" s="277"/>
      <c r="D47" s="277"/>
      <c r="E47" s="284"/>
      <c r="F47" s="284"/>
      <c r="G47" s="284"/>
      <c r="H47" s="284"/>
      <c r="I47" s="284"/>
      <c r="J47" s="284"/>
      <c r="K47" s="277"/>
      <c r="L47" s="277"/>
      <c r="M47" s="277"/>
    </row>
    <row r="48" spans="1:13" ht="12.75">
      <c r="A48" s="283"/>
      <c r="B48" s="277"/>
      <c r="C48" s="277"/>
      <c r="D48" s="277"/>
      <c r="E48" s="284"/>
      <c r="F48" s="284"/>
      <c r="G48" s="284"/>
      <c r="H48" s="277"/>
      <c r="I48" s="277"/>
      <c r="J48" s="277"/>
      <c r="K48" s="277"/>
      <c r="L48" s="277"/>
      <c r="M48" s="27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1">
      <selection activeCell="H66" sqref="H66"/>
    </sheetView>
  </sheetViews>
  <sheetFormatPr defaultColWidth="9.00390625" defaultRowHeight="12.75"/>
  <cols>
    <col min="1" max="1" width="26.00390625" style="62" customWidth="1"/>
    <col min="2" max="2" width="17.625" style="62" customWidth="1"/>
    <col min="3" max="3" width="22.625" style="62" customWidth="1"/>
    <col min="4" max="4" width="22.00390625" style="62" customWidth="1"/>
    <col min="5" max="5" width="15.375" style="62" customWidth="1"/>
    <col min="6" max="6" width="21.625" style="62" customWidth="1"/>
    <col min="7" max="16384" width="9.125" style="62" customWidth="1"/>
  </cols>
  <sheetData>
    <row r="1" spans="1:6" ht="33" customHeight="1">
      <c r="A1" s="344" t="s">
        <v>200</v>
      </c>
      <c r="B1" s="344"/>
      <c r="C1" s="344"/>
      <c r="D1" s="344"/>
      <c r="E1" s="344"/>
      <c r="F1" s="345"/>
    </row>
    <row r="2" spans="1:6" ht="27" customHeight="1">
      <c r="A2" s="344" t="s">
        <v>201</v>
      </c>
      <c r="B2" s="344"/>
      <c r="C2" s="344"/>
      <c r="D2" s="344"/>
      <c r="E2" s="344"/>
      <c r="F2" s="344"/>
    </row>
    <row r="3" spans="1:6" ht="12.75">
      <c r="A3" s="65"/>
      <c r="B3" s="64"/>
      <c r="C3" s="64"/>
      <c r="D3" s="64"/>
      <c r="E3" s="64"/>
      <c r="F3" s="63" t="s">
        <v>53</v>
      </c>
    </row>
    <row r="4" spans="1:6" ht="18" customHeight="1">
      <c r="A4" s="346"/>
      <c r="B4" s="349" t="s">
        <v>99</v>
      </c>
      <c r="C4" s="349"/>
      <c r="D4" s="349"/>
      <c r="E4" s="349"/>
      <c r="F4" s="350" t="s">
        <v>104</v>
      </c>
    </row>
    <row r="5" spans="1:6" ht="30" customHeight="1">
      <c r="A5" s="346"/>
      <c r="B5" s="168" t="s">
        <v>100</v>
      </c>
      <c r="C5" s="168" t="s">
        <v>101</v>
      </c>
      <c r="D5" s="168" t="s">
        <v>102</v>
      </c>
      <c r="E5" s="168" t="s">
        <v>103</v>
      </c>
      <c r="F5" s="350"/>
    </row>
    <row r="6" spans="1:8" ht="12.75">
      <c r="A6" s="28" t="s">
        <v>56</v>
      </c>
      <c r="B6" s="219">
        <v>2863.58</v>
      </c>
      <c r="C6" s="219">
        <v>22403.24</v>
      </c>
      <c r="D6" s="219">
        <v>209124.68</v>
      </c>
      <c r="E6" s="219">
        <v>2543.98</v>
      </c>
      <c r="F6" s="288">
        <v>4708.78</v>
      </c>
      <c r="H6" s="183"/>
    </row>
    <row r="7" spans="1:8" ht="12.75">
      <c r="A7" s="181" t="s">
        <v>156</v>
      </c>
      <c r="B7" s="219">
        <v>34.8</v>
      </c>
      <c r="C7" s="219">
        <v>0.99</v>
      </c>
      <c r="D7" s="219">
        <v>9323.16</v>
      </c>
      <c r="E7" s="219">
        <v>184.7</v>
      </c>
      <c r="F7" s="288">
        <v>68.05</v>
      </c>
      <c r="H7" s="180"/>
    </row>
    <row r="8" spans="1:8" ht="12.75">
      <c r="A8" s="26" t="s">
        <v>57</v>
      </c>
      <c r="B8" s="219">
        <v>301.18</v>
      </c>
      <c r="C8" s="219">
        <v>1669.43</v>
      </c>
      <c r="D8" s="219">
        <v>47936.89</v>
      </c>
      <c r="E8" s="219" t="s">
        <v>160</v>
      </c>
      <c r="F8" s="288">
        <v>1545.03</v>
      </c>
      <c r="H8" s="184"/>
    </row>
    <row r="9" spans="1:8" ht="12.75">
      <c r="A9" s="26" t="s">
        <v>58</v>
      </c>
      <c r="B9" s="219" t="s">
        <v>160</v>
      </c>
      <c r="C9" s="219">
        <v>30.11</v>
      </c>
      <c r="D9" s="219">
        <v>10290.93</v>
      </c>
      <c r="E9" s="219" t="s">
        <v>160</v>
      </c>
      <c r="F9" s="288">
        <v>0.7</v>
      </c>
      <c r="H9" s="184"/>
    </row>
    <row r="10" spans="1:8" ht="12.75">
      <c r="A10" s="26" t="s">
        <v>59</v>
      </c>
      <c r="B10" s="219">
        <v>13.61</v>
      </c>
      <c r="C10" s="219">
        <v>106.55</v>
      </c>
      <c r="D10" s="219">
        <v>45595.78</v>
      </c>
      <c r="E10" s="219">
        <v>975.31</v>
      </c>
      <c r="F10" s="288">
        <v>1502.2</v>
      </c>
      <c r="H10" s="184"/>
    </row>
    <row r="11" spans="1:8" ht="12.75">
      <c r="A11" s="26" t="s">
        <v>60</v>
      </c>
      <c r="B11" s="219" t="s">
        <v>160</v>
      </c>
      <c r="C11" s="219" t="s">
        <v>160</v>
      </c>
      <c r="D11" s="219">
        <v>222.93</v>
      </c>
      <c r="E11" s="219" t="s">
        <v>160</v>
      </c>
      <c r="F11" s="288" t="s">
        <v>160</v>
      </c>
      <c r="H11" s="184"/>
    </row>
    <row r="12" spans="1:8" ht="12.75">
      <c r="A12" s="26" t="s">
        <v>61</v>
      </c>
      <c r="B12" s="219" t="s">
        <v>160</v>
      </c>
      <c r="C12" s="219" t="s">
        <v>160</v>
      </c>
      <c r="D12" s="219">
        <v>8794.48</v>
      </c>
      <c r="E12" s="219" t="s">
        <v>160</v>
      </c>
      <c r="F12" s="288">
        <v>79.24</v>
      </c>
      <c r="H12" s="184"/>
    </row>
    <row r="13" spans="1:8" ht="12.75">
      <c r="A13" s="26" t="s">
        <v>62</v>
      </c>
      <c r="B13" s="219" t="s">
        <v>160</v>
      </c>
      <c r="C13" s="219" t="s">
        <v>160</v>
      </c>
      <c r="D13" s="219">
        <v>6473.55</v>
      </c>
      <c r="E13" s="219">
        <v>374.61</v>
      </c>
      <c r="F13" s="288">
        <v>0.23</v>
      </c>
      <c r="H13" s="184"/>
    </row>
    <row r="14" spans="1:8" ht="12.75">
      <c r="A14" s="26" t="s">
        <v>157</v>
      </c>
      <c r="B14" s="219" t="s">
        <v>160</v>
      </c>
      <c r="C14" s="219" t="s">
        <v>160</v>
      </c>
      <c r="D14" s="219">
        <v>3004.59</v>
      </c>
      <c r="E14" s="219" t="s">
        <v>160</v>
      </c>
      <c r="F14" s="288">
        <v>106.29</v>
      </c>
      <c r="H14" s="26"/>
    </row>
    <row r="15" spans="1:8" ht="12.75">
      <c r="A15" s="26" t="s">
        <v>63</v>
      </c>
      <c r="B15" s="219" t="s">
        <v>160</v>
      </c>
      <c r="C15" s="219">
        <v>1242.79</v>
      </c>
      <c r="D15" s="219">
        <v>7792.36</v>
      </c>
      <c r="E15" s="219" t="s">
        <v>160</v>
      </c>
      <c r="F15" s="288">
        <v>1355.78</v>
      </c>
      <c r="H15" s="184"/>
    </row>
    <row r="16" spans="1:8" ht="12.75">
      <c r="A16" s="26" t="s">
        <v>64</v>
      </c>
      <c r="B16" s="219" t="s">
        <v>160</v>
      </c>
      <c r="C16" s="219">
        <v>1840.85</v>
      </c>
      <c r="D16" s="219">
        <v>12402.32</v>
      </c>
      <c r="E16" s="219" t="s">
        <v>160</v>
      </c>
      <c r="F16" s="288">
        <v>0.3</v>
      </c>
      <c r="H16" s="184"/>
    </row>
    <row r="17" spans="1:8" ht="12.75">
      <c r="A17" s="26" t="s">
        <v>65</v>
      </c>
      <c r="B17" s="219">
        <v>0.25</v>
      </c>
      <c r="C17" s="219">
        <v>40.66</v>
      </c>
      <c r="D17" s="219">
        <v>629.21</v>
      </c>
      <c r="E17" s="219" t="s">
        <v>160</v>
      </c>
      <c r="F17" s="288">
        <v>2.32</v>
      </c>
      <c r="H17" s="184"/>
    </row>
    <row r="18" spans="1:8" ht="12.75">
      <c r="A18" s="26" t="s">
        <v>66</v>
      </c>
      <c r="B18" s="219" t="s">
        <v>160</v>
      </c>
      <c r="C18" s="219" t="s">
        <v>160</v>
      </c>
      <c r="D18" s="219">
        <v>4195.84</v>
      </c>
      <c r="E18" s="219" t="s">
        <v>160</v>
      </c>
      <c r="F18" s="288">
        <v>1.86</v>
      </c>
      <c r="H18" s="184"/>
    </row>
    <row r="19" spans="1:8" ht="12.75">
      <c r="A19" s="26" t="s">
        <v>67</v>
      </c>
      <c r="B19" s="219">
        <v>2513.38</v>
      </c>
      <c r="C19" s="219">
        <v>8729.33</v>
      </c>
      <c r="D19" s="219">
        <v>5949.05</v>
      </c>
      <c r="E19" s="219">
        <v>360.5</v>
      </c>
      <c r="F19" s="288">
        <v>39.45</v>
      </c>
      <c r="H19" s="184"/>
    </row>
    <row r="20" spans="1:8" ht="12.75">
      <c r="A20" s="26" t="s">
        <v>68</v>
      </c>
      <c r="B20" s="219">
        <v>0.36</v>
      </c>
      <c r="C20" s="219">
        <v>8582.83</v>
      </c>
      <c r="D20" s="219">
        <v>3083.47</v>
      </c>
      <c r="E20" s="219">
        <v>3.46</v>
      </c>
      <c r="F20" s="288">
        <v>1.2</v>
      </c>
      <c r="H20" s="184"/>
    </row>
    <row r="21" spans="1:8" ht="12.75">
      <c r="A21" s="26" t="s">
        <v>69</v>
      </c>
      <c r="B21" s="219" t="s">
        <v>160</v>
      </c>
      <c r="C21" s="219">
        <v>144.88</v>
      </c>
      <c r="D21" s="219">
        <v>9430.06</v>
      </c>
      <c r="E21" s="219">
        <v>645.4</v>
      </c>
      <c r="F21" s="288">
        <v>0.12</v>
      </c>
      <c r="H21" s="184"/>
    </row>
    <row r="22" spans="1:8" ht="12.75">
      <c r="A22" s="26" t="s">
        <v>158</v>
      </c>
      <c r="B22" s="219" t="s">
        <v>160</v>
      </c>
      <c r="C22" s="219" t="s">
        <v>160</v>
      </c>
      <c r="D22" s="219">
        <v>116.36</v>
      </c>
      <c r="E22" s="219" t="s">
        <v>160</v>
      </c>
      <c r="F22" s="288" t="s">
        <v>160</v>
      </c>
      <c r="H22" s="180"/>
    </row>
    <row r="23" spans="1:8" ht="12.75">
      <c r="A23" s="26" t="s">
        <v>71</v>
      </c>
      <c r="B23" s="219" t="s">
        <v>160</v>
      </c>
      <c r="C23" s="219">
        <v>14.82</v>
      </c>
      <c r="D23" s="219">
        <v>32979.05</v>
      </c>
      <c r="E23" s="219" t="s">
        <v>160</v>
      </c>
      <c r="F23" s="288">
        <v>6</v>
      </c>
      <c r="H23" s="185"/>
    </row>
    <row r="24" spans="1:8" ht="12.75">
      <c r="A24" s="26" t="s">
        <v>159</v>
      </c>
      <c r="B24" s="220" t="s">
        <v>160</v>
      </c>
      <c r="C24" s="220" t="s">
        <v>160</v>
      </c>
      <c r="D24" s="220">
        <v>1.2</v>
      </c>
      <c r="E24" s="220" t="s">
        <v>160</v>
      </c>
      <c r="F24" s="288" t="s">
        <v>160</v>
      </c>
      <c r="H24" s="185"/>
    </row>
    <row r="25" spans="1:8" ht="12.75">
      <c r="A25" s="23" t="s">
        <v>73</v>
      </c>
      <c r="B25" s="218" t="s">
        <v>160</v>
      </c>
      <c r="C25" s="218" t="s">
        <v>160</v>
      </c>
      <c r="D25" s="218">
        <v>903.47</v>
      </c>
      <c r="E25" s="218" t="s">
        <v>160</v>
      </c>
      <c r="F25" s="218" t="s">
        <v>160</v>
      </c>
      <c r="H25" s="177"/>
    </row>
    <row r="27" spans="1:6" ht="12.75">
      <c r="A27" s="347" t="s">
        <v>202</v>
      </c>
      <c r="B27" s="347"/>
      <c r="C27" s="347"/>
      <c r="D27" s="347"/>
      <c r="E27" s="347"/>
      <c r="F27" s="347"/>
    </row>
    <row r="28" spans="1:6" ht="12.75">
      <c r="A28" s="66"/>
      <c r="B28" s="66"/>
      <c r="C28" s="66"/>
      <c r="D28" s="66"/>
      <c r="E28" s="66"/>
      <c r="F28" s="67" t="s">
        <v>53</v>
      </c>
    </row>
    <row r="29" spans="1:6" ht="12.75">
      <c r="A29" s="340"/>
      <c r="B29" s="337" t="s">
        <v>99</v>
      </c>
      <c r="C29" s="342"/>
      <c r="D29" s="342"/>
      <c r="E29" s="337" t="s">
        <v>106</v>
      </c>
      <c r="F29" s="337" t="s">
        <v>104</v>
      </c>
    </row>
    <row r="30" spans="1:6" ht="22.5">
      <c r="A30" s="340"/>
      <c r="B30" s="207" t="s">
        <v>100</v>
      </c>
      <c r="C30" s="207" t="s">
        <v>101</v>
      </c>
      <c r="D30" s="207" t="s">
        <v>102</v>
      </c>
      <c r="E30" s="337"/>
      <c r="F30" s="337"/>
    </row>
    <row r="31" spans="1:6" ht="12.75">
      <c r="A31" s="68" t="s">
        <v>56</v>
      </c>
      <c r="B31" s="148">
        <v>3246.8</v>
      </c>
      <c r="C31" s="148">
        <v>185043.7</v>
      </c>
      <c r="D31" s="148">
        <v>53594.4</v>
      </c>
      <c r="E31" s="148">
        <v>38154.4</v>
      </c>
      <c r="F31" s="148">
        <v>1418.6</v>
      </c>
    </row>
    <row r="32" spans="1:6" ht="12.75">
      <c r="A32" s="181" t="s">
        <v>156</v>
      </c>
      <c r="B32" s="146" t="s">
        <v>160</v>
      </c>
      <c r="C32" s="148">
        <v>2292.5</v>
      </c>
      <c r="D32" s="148">
        <v>10.4</v>
      </c>
      <c r="E32" s="148">
        <v>1003.3</v>
      </c>
      <c r="F32" s="148">
        <v>55.1</v>
      </c>
    </row>
    <row r="33" spans="1:6" ht="12.75">
      <c r="A33" s="69" t="s">
        <v>57</v>
      </c>
      <c r="B33" s="146" t="s">
        <v>160</v>
      </c>
      <c r="C33" s="148">
        <v>10392.5</v>
      </c>
      <c r="D33" s="148">
        <v>16249.1</v>
      </c>
      <c r="E33" s="148">
        <v>9940.3</v>
      </c>
      <c r="F33" s="148">
        <v>77.3</v>
      </c>
    </row>
    <row r="34" spans="1:6" ht="12.75">
      <c r="A34" s="69" t="s">
        <v>58</v>
      </c>
      <c r="B34" s="146" t="s">
        <v>160</v>
      </c>
      <c r="C34" s="148">
        <v>6920.4</v>
      </c>
      <c r="D34" s="148">
        <v>390.4</v>
      </c>
      <c r="E34" s="148">
        <v>951.3</v>
      </c>
      <c r="F34" s="146" t="s">
        <v>160</v>
      </c>
    </row>
    <row r="35" spans="1:6" ht="12.75">
      <c r="A35" s="69" t="s">
        <v>59</v>
      </c>
      <c r="B35" s="146" t="s">
        <v>160</v>
      </c>
      <c r="C35" s="148">
        <v>17244.9</v>
      </c>
      <c r="D35" s="148">
        <v>516</v>
      </c>
      <c r="E35" s="148">
        <v>628.3</v>
      </c>
      <c r="F35" s="148">
        <v>14.4</v>
      </c>
    </row>
    <row r="36" spans="1:6" ht="12.75">
      <c r="A36" s="69" t="s">
        <v>60</v>
      </c>
      <c r="B36" s="146" t="s">
        <v>160</v>
      </c>
      <c r="C36" s="146" t="s">
        <v>160</v>
      </c>
      <c r="D36" s="148">
        <v>1525.8</v>
      </c>
      <c r="E36" s="146" t="s">
        <v>160</v>
      </c>
      <c r="F36" s="146" t="s">
        <v>160</v>
      </c>
    </row>
    <row r="37" spans="1:6" ht="12.75">
      <c r="A37" s="69" t="s">
        <v>61</v>
      </c>
      <c r="B37" s="146" t="s">
        <v>160</v>
      </c>
      <c r="C37" s="148">
        <v>567.2</v>
      </c>
      <c r="D37" s="148">
        <v>60.3</v>
      </c>
      <c r="E37" s="148">
        <v>4624.2</v>
      </c>
      <c r="F37" s="148">
        <v>872.2</v>
      </c>
    </row>
    <row r="38" spans="1:6" ht="12.75">
      <c r="A38" s="69" t="s">
        <v>62</v>
      </c>
      <c r="B38" s="146" t="s">
        <v>160</v>
      </c>
      <c r="C38" s="148">
        <v>1474.3</v>
      </c>
      <c r="D38" s="148">
        <v>19</v>
      </c>
      <c r="E38" s="148">
        <v>968.2</v>
      </c>
      <c r="F38" s="146" t="s">
        <v>160</v>
      </c>
    </row>
    <row r="39" spans="1:6" ht="12.75">
      <c r="A39" s="26" t="s">
        <v>157</v>
      </c>
      <c r="B39" s="146" t="s">
        <v>160</v>
      </c>
      <c r="C39" s="148">
        <v>4523.7</v>
      </c>
      <c r="D39" s="148">
        <v>3644.6</v>
      </c>
      <c r="E39" s="148">
        <v>333.7</v>
      </c>
      <c r="F39" s="148">
        <v>3</v>
      </c>
    </row>
    <row r="40" spans="1:6" ht="12.75">
      <c r="A40" s="69" t="s">
        <v>63</v>
      </c>
      <c r="B40" s="146" t="s">
        <v>160</v>
      </c>
      <c r="C40" s="148">
        <v>1194.4</v>
      </c>
      <c r="D40" s="148">
        <v>298.5</v>
      </c>
      <c r="E40" s="148">
        <v>1472.5</v>
      </c>
      <c r="F40" s="148">
        <v>48.8</v>
      </c>
    </row>
    <row r="41" spans="1:6" ht="12.75">
      <c r="A41" s="69" t="s">
        <v>64</v>
      </c>
      <c r="B41" s="146" t="s">
        <v>160</v>
      </c>
      <c r="C41" s="148">
        <v>33189.3</v>
      </c>
      <c r="D41" s="148">
        <v>356.2</v>
      </c>
      <c r="E41" s="148">
        <v>3584.5</v>
      </c>
      <c r="F41" s="148">
        <v>147.8</v>
      </c>
    </row>
    <row r="42" spans="1:6" ht="12.75">
      <c r="A42" s="69" t="s">
        <v>65</v>
      </c>
      <c r="B42" s="146" t="s">
        <v>160</v>
      </c>
      <c r="C42" s="148">
        <v>3265.8</v>
      </c>
      <c r="D42" s="148">
        <v>49.6</v>
      </c>
      <c r="E42" s="148">
        <v>15.8</v>
      </c>
      <c r="F42" s="146" t="s">
        <v>160</v>
      </c>
    </row>
    <row r="43" spans="1:6" ht="12.75">
      <c r="A43" s="69" t="s">
        <v>67</v>
      </c>
      <c r="B43" s="148">
        <v>3177.2</v>
      </c>
      <c r="C43" s="148">
        <v>35283.8</v>
      </c>
      <c r="D43" s="148">
        <v>21.4</v>
      </c>
      <c r="E43" s="148">
        <v>3921.5</v>
      </c>
      <c r="F43" s="146" t="s">
        <v>160</v>
      </c>
    </row>
    <row r="44" spans="1:6" ht="12.75">
      <c r="A44" s="69" t="s">
        <v>68</v>
      </c>
      <c r="B44" s="148">
        <v>69.6</v>
      </c>
      <c r="C44" s="148">
        <v>46165.6</v>
      </c>
      <c r="D44" s="148">
        <v>14419.7</v>
      </c>
      <c r="E44" s="148">
        <v>9272.1</v>
      </c>
      <c r="F44" s="148">
        <v>0.4</v>
      </c>
    </row>
    <row r="45" spans="1:6" ht="12.75">
      <c r="A45" s="69" t="s">
        <v>70</v>
      </c>
      <c r="B45" s="146" t="s">
        <v>160</v>
      </c>
      <c r="C45" s="148">
        <v>4032.3</v>
      </c>
      <c r="D45" s="148">
        <v>12165.6</v>
      </c>
      <c r="E45" s="148">
        <v>267.7</v>
      </c>
      <c r="F45" s="148">
        <v>94.3</v>
      </c>
    </row>
    <row r="46" spans="1:6" ht="12.75">
      <c r="A46" s="26" t="s">
        <v>158</v>
      </c>
      <c r="B46" s="146" t="s">
        <v>160</v>
      </c>
      <c r="C46" s="146" t="s">
        <v>160</v>
      </c>
      <c r="D46" s="148">
        <v>53.5</v>
      </c>
      <c r="E46" s="148">
        <v>16.1</v>
      </c>
      <c r="F46" s="146" t="s">
        <v>160</v>
      </c>
    </row>
    <row r="47" spans="1:6" ht="12.75">
      <c r="A47" s="69" t="s">
        <v>71</v>
      </c>
      <c r="B47" s="146" t="s">
        <v>160</v>
      </c>
      <c r="C47" s="148">
        <v>13591.7</v>
      </c>
      <c r="D47" s="148">
        <v>982.2</v>
      </c>
      <c r="E47" s="148">
        <v>1032.4</v>
      </c>
      <c r="F47" s="146" t="s">
        <v>160</v>
      </c>
    </row>
    <row r="48" spans="1:6" ht="12.75">
      <c r="A48" s="70" t="s">
        <v>73</v>
      </c>
      <c r="B48" s="158" t="s">
        <v>160</v>
      </c>
      <c r="C48" s="178">
        <v>4905.4</v>
      </c>
      <c r="D48" s="178">
        <v>2832</v>
      </c>
      <c r="E48" s="178">
        <v>122.7</v>
      </c>
      <c r="F48" s="178">
        <v>105.3</v>
      </c>
    </row>
    <row r="51" spans="1:6" ht="12.75">
      <c r="A51" s="351" t="s">
        <v>203</v>
      </c>
      <c r="B51" s="351"/>
      <c r="C51" s="351"/>
      <c r="D51" s="351"/>
      <c r="E51" s="351"/>
      <c r="F51" s="351"/>
    </row>
    <row r="52" spans="1:6" ht="12.75">
      <c r="A52" s="51"/>
      <c r="B52" s="73"/>
      <c r="C52" s="72"/>
      <c r="D52" s="72"/>
      <c r="E52" s="71"/>
      <c r="F52" s="52" t="s">
        <v>124</v>
      </c>
    </row>
    <row r="53" spans="1:6" ht="12.75">
      <c r="A53" s="340"/>
      <c r="B53" s="342" t="s">
        <v>99</v>
      </c>
      <c r="C53" s="342"/>
      <c r="D53" s="352"/>
      <c r="E53" s="337" t="s">
        <v>106</v>
      </c>
      <c r="F53" s="337" t="s">
        <v>104</v>
      </c>
    </row>
    <row r="54" spans="1:6" ht="22.5">
      <c r="A54" s="340"/>
      <c r="B54" s="207" t="s">
        <v>101</v>
      </c>
      <c r="C54" s="207" t="s">
        <v>108</v>
      </c>
      <c r="D54" s="207" t="s">
        <v>103</v>
      </c>
      <c r="E54" s="337"/>
      <c r="F54" s="337"/>
    </row>
    <row r="55" spans="1:6" ht="12.75">
      <c r="A55" s="68" t="s">
        <v>56</v>
      </c>
      <c r="B55" s="219">
        <v>3809.3</v>
      </c>
      <c r="C55" s="219">
        <v>1795427</v>
      </c>
      <c r="D55" s="219">
        <v>36485.4</v>
      </c>
      <c r="E55" s="219">
        <v>96817.4</v>
      </c>
      <c r="F55" s="219">
        <v>5566.1</v>
      </c>
    </row>
    <row r="56" spans="1:6" ht="12.75">
      <c r="A56" s="181" t="s">
        <v>156</v>
      </c>
      <c r="B56" s="219" t="s">
        <v>160</v>
      </c>
      <c r="C56" s="219">
        <v>1157.2</v>
      </c>
      <c r="D56" s="219" t="s">
        <v>160</v>
      </c>
      <c r="E56" s="219" t="s">
        <v>160</v>
      </c>
      <c r="F56" s="219" t="s">
        <v>160</v>
      </c>
    </row>
    <row r="57" spans="1:6" ht="12.75">
      <c r="A57" s="69" t="s">
        <v>57</v>
      </c>
      <c r="B57" s="219" t="s">
        <v>160</v>
      </c>
      <c r="C57" s="219">
        <v>270693.6</v>
      </c>
      <c r="D57" s="219">
        <v>5691</v>
      </c>
      <c r="E57" s="219">
        <v>14068.3</v>
      </c>
      <c r="F57" s="219">
        <v>3266</v>
      </c>
    </row>
    <row r="58" spans="1:6" ht="12.75">
      <c r="A58" s="69" t="s">
        <v>58</v>
      </c>
      <c r="B58" s="219" t="s">
        <v>160</v>
      </c>
      <c r="C58" s="219">
        <v>80994</v>
      </c>
      <c r="D58" s="219" t="s">
        <v>160</v>
      </c>
      <c r="E58" s="219">
        <v>917</v>
      </c>
      <c r="F58" s="219" t="s">
        <v>160</v>
      </c>
    </row>
    <row r="59" spans="1:6" ht="12.75">
      <c r="A59" s="69" t="s">
        <v>59</v>
      </c>
      <c r="B59" s="219" t="s">
        <v>160</v>
      </c>
      <c r="C59" s="219">
        <v>145401.3</v>
      </c>
      <c r="D59" s="219">
        <v>1058.4</v>
      </c>
      <c r="E59" s="219">
        <v>72184.8</v>
      </c>
      <c r="F59" s="219" t="s">
        <v>163</v>
      </c>
    </row>
    <row r="60" spans="1:6" ht="12.75">
      <c r="A60" s="69" t="s">
        <v>61</v>
      </c>
      <c r="B60" s="219" t="s">
        <v>160</v>
      </c>
      <c r="C60" s="219">
        <v>252760.8</v>
      </c>
      <c r="D60" s="219" t="s">
        <v>160</v>
      </c>
      <c r="E60" s="219">
        <v>116</v>
      </c>
      <c r="F60" s="219" t="s">
        <v>160</v>
      </c>
    </row>
    <row r="61" spans="1:6" ht="12.75">
      <c r="A61" s="69" t="s">
        <v>62</v>
      </c>
      <c r="B61" s="219" t="s">
        <v>160</v>
      </c>
      <c r="C61" s="219">
        <v>21590.5</v>
      </c>
      <c r="D61" s="219" t="s">
        <v>160</v>
      </c>
      <c r="E61" s="219" t="s">
        <v>160</v>
      </c>
      <c r="F61" s="219" t="s">
        <v>160</v>
      </c>
    </row>
    <row r="62" spans="1:6" ht="12.75">
      <c r="A62" s="26" t="s">
        <v>157</v>
      </c>
      <c r="B62" s="219">
        <v>725</v>
      </c>
      <c r="C62" s="219">
        <v>146502</v>
      </c>
      <c r="D62" s="219" t="s">
        <v>160</v>
      </c>
      <c r="E62" s="219">
        <v>2450.1</v>
      </c>
      <c r="F62" s="219">
        <v>16</v>
      </c>
    </row>
    <row r="63" spans="1:6" ht="12.75">
      <c r="A63" s="69" t="s">
        <v>63</v>
      </c>
      <c r="B63" s="219" t="s">
        <v>160</v>
      </c>
      <c r="C63" s="219">
        <v>270232.5</v>
      </c>
      <c r="D63" s="219">
        <v>29088</v>
      </c>
      <c r="E63" s="219">
        <v>3896.8</v>
      </c>
      <c r="F63" s="219">
        <v>2283.1</v>
      </c>
    </row>
    <row r="64" spans="1:6" ht="12.75">
      <c r="A64" s="69" t="s">
        <v>64</v>
      </c>
      <c r="B64" s="219" t="s">
        <v>160</v>
      </c>
      <c r="C64" s="219">
        <v>146751</v>
      </c>
      <c r="D64" s="219" t="s">
        <v>160</v>
      </c>
      <c r="E64" s="219" t="s">
        <v>160</v>
      </c>
      <c r="F64" s="219" t="s">
        <v>160</v>
      </c>
    </row>
    <row r="65" spans="1:6" ht="12.75">
      <c r="A65" s="69" t="s">
        <v>67</v>
      </c>
      <c r="B65" s="219" t="s">
        <v>160</v>
      </c>
      <c r="C65" s="219">
        <v>84708</v>
      </c>
      <c r="D65" s="219">
        <v>648</v>
      </c>
      <c r="E65" s="219" t="s">
        <v>160</v>
      </c>
      <c r="F65" s="219" t="s">
        <v>160</v>
      </c>
    </row>
    <row r="66" spans="1:6" ht="12.75">
      <c r="A66" s="69" t="s">
        <v>68</v>
      </c>
      <c r="B66" s="219" t="s">
        <v>160</v>
      </c>
      <c r="C66" s="219">
        <v>247793.1</v>
      </c>
      <c r="D66" s="219" t="s">
        <v>160</v>
      </c>
      <c r="E66" s="219">
        <v>835.4</v>
      </c>
      <c r="F66" s="219" t="s">
        <v>160</v>
      </c>
    </row>
    <row r="67" spans="1:6" ht="12.75">
      <c r="A67" s="69" t="s">
        <v>70</v>
      </c>
      <c r="B67" s="219" t="s">
        <v>160</v>
      </c>
      <c r="C67" s="219">
        <v>40278.1</v>
      </c>
      <c r="D67" s="219" t="s">
        <v>160</v>
      </c>
      <c r="E67" s="219" t="s">
        <v>160</v>
      </c>
      <c r="F67" s="219" t="s">
        <v>160</v>
      </c>
    </row>
    <row r="68" spans="1:6" ht="12.75">
      <c r="A68" s="26" t="s">
        <v>158</v>
      </c>
      <c r="B68" s="219" t="s">
        <v>160</v>
      </c>
      <c r="C68" s="219">
        <v>3469.1</v>
      </c>
      <c r="D68" s="219" t="s">
        <v>160</v>
      </c>
      <c r="E68" s="219">
        <v>2125.3</v>
      </c>
      <c r="F68" s="219" t="s">
        <v>160</v>
      </c>
    </row>
    <row r="69" spans="1:6" ht="12.75">
      <c r="A69" s="69" t="s">
        <v>71</v>
      </c>
      <c r="B69" s="219">
        <v>3084.3</v>
      </c>
      <c r="C69" s="219">
        <v>1090.9</v>
      </c>
      <c r="D69" s="219" t="s">
        <v>160</v>
      </c>
      <c r="E69" s="219" t="s">
        <v>160</v>
      </c>
      <c r="F69" s="219" t="s">
        <v>160</v>
      </c>
    </row>
    <row r="70" spans="1:6" ht="12.75">
      <c r="A70" s="70" t="s">
        <v>73</v>
      </c>
      <c r="B70" s="218" t="s">
        <v>160</v>
      </c>
      <c r="C70" s="218">
        <v>82004.9</v>
      </c>
      <c r="D70" s="218" t="s">
        <v>160</v>
      </c>
      <c r="E70" s="218">
        <v>223.7</v>
      </c>
      <c r="F70" s="218" t="s">
        <v>160</v>
      </c>
    </row>
    <row r="72" spans="1:5" ht="12.75">
      <c r="A72" s="338" t="s">
        <v>204</v>
      </c>
      <c r="B72" s="338"/>
      <c r="C72" s="338"/>
      <c r="D72" s="338"/>
      <c r="E72" s="338"/>
    </row>
    <row r="73" spans="1:5" ht="12.75">
      <c r="A73" s="74"/>
      <c r="B73" s="74"/>
      <c r="C73" s="74"/>
      <c r="E73" s="77" t="s">
        <v>94</v>
      </c>
    </row>
    <row r="74" spans="1:5" ht="19.5" customHeight="1">
      <c r="A74" s="340"/>
      <c r="B74" s="337" t="s">
        <v>99</v>
      </c>
      <c r="C74" s="342"/>
      <c r="D74" s="342"/>
      <c r="E74" s="337" t="s">
        <v>106</v>
      </c>
    </row>
    <row r="75" spans="1:6" ht="22.5">
      <c r="A75" s="340"/>
      <c r="B75" s="225" t="s">
        <v>100</v>
      </c>
      <c r="C75" s="225" t="s">
        <v>101</v>
      </c>
      <c r="D75" s="225" t="s">
        <v>102</v>
      </c>
      <c r="E75" s="337"/>
      <c r="F75" s="177"/>
    </row>
    <row r="76" spans="1:5" ht="12.75">
      <c r="A76" s="68" t="s">
        <v>56</v>
      </c>
      <c r="B76" s="145">
        <v>6785</v>
      </c>
      <c r="C76" s="145">
        <v>11</v>
      </c>
      <c r="D76" s="145">
        <v>14354</v>
      </c>
      <c r="E76" s="145">
        <v>287</v>
      </c>
    </row>
    <row r="77" spans="1:6" ht="12.75">
      <c r="A77" s="181" t="s">
        <v>156</v>
      </c>
      <c r="B77" s="145">
        <v>199</v>
      </c>
      <c r="C77" s="146" t="s">
        <v>160</v>
      </c>
      <c r="D77" s="145">
        <v>15</v>
      </c>
      <c r="E77" s="145">
        <v>97</v>
      </c>
      <c r="F77" s="180"/>
    </row>
    <row r="78" spans="1:6" ht="12.75">
      <c r="A78" s="69" t="s">
        <v>57</v>
      </c>
      <c r="B78" s="145">
        <v>11</v>
      </c>
      <c r="C78" s="146" t="s">
        <v>160</v>
      </c>
      <c r="D78" s="145">
        <v>2128</v>
      </c>
      <c r="E78" s="145">
        <v>14</v>
      </c>
      <c r="F78" s="69"/>
    </row>
    <row r="79" spans="1:6" ht="12.75">
      <c r="A79" s="69" t="s">
        <v>58</v>
      </c>
      <c r="B79" s="146" t="s">
        <v>160</v>
      </c>
      <c r="C79" s="146" t="s">
        <v>160</v>
      </c>
      <c r="D79" s="145">
        <v>143</v>
      </c>
      <c r="E79" s="146" t="s">
        <v>163</v>
      </c>
      <c r="F79" s="69"/>
    </row>
    <row r="80" spans="1:6" ht="12.75">
      <c r="A80" s="69" t="s">
        <v>59</v>
      </c>
      <c r="B80" s="146" t="s">
        <v>160</v>
      </c>
      <c r="C80" s="146" t="s">
        <v>160</v>
      </c>
      <c r="D80" s="145">
        <v>1076</v>
      </c>
      <c r="E80" s="146" t="s">
        <v>160</v>
      </c>
      <c r="F80" s="69"/>
    </row>
    <row r="81" spans="1:6" ht="12.75">
      <c r="A81" s="69" t="s">
        <v>61</v>
      </c>
      <c r="B81" s="145">
        <v>173</v>
      </c>
      <c r="C81" s="146" t="s">
        <v>160</v>
      </c>
      <c r="D81" s="146" t="s">
        <v>160</v>
      </c>
      <c r="E81" s="146" t="s">
        <v>160</v>
      </c>
      <c r="F81" s="69"/>
    </row>
    <row r="82" spans="1:6" ht="12.75">
      <c r="A82" s="69" t="s">
        <v>62</v>
      </c>
      <c r="B82" s="146" t="s">
        <v>160</v>
      </c>
      <c r="C82" s="146" t="s">
        <v>160</v>
      </c>
      <c r="D82" s="145">
        <v>499</v>
      </c>
      <c r="E82" s="146" t="s">
        <v>160</v>
      </c>
      <c r="F82" s="26"/>
    </row>
    <row r="83" spans="1:6" ht="12.75">
      <c r="A83" s="26" t="s">
        <v>157</v>
      </c>
      <c r="B83" s="145">
        <v>45</v>
      </c>
      <c r="C83" s="146" t="s">
        <v>160</v>
      </c>
      <c r="D83" s="145">
        <v>723</v>
      </c>
      <c r="E83" s="146" t="s">
        <v>160</v>
      </c>
      <c r="F83" s="69"/>
    </row>
    <row r="84" spans="1:6" ht="12.75">
      <c r="A84" s="69" t="s">
        <v>63</v>
      </c>
      <c r="B84" s="146" t="s">
        <v>160</v>
      </c>
      <c r="C84" s="146" t="s">
        <v>160</v>
      </c>
      <c r="D84" s="145">
        <v>277</v>
      </c>
      <c r="E84" s="146" t="s">
        <v>163</v>
      </c>
      <c r="F84" s="69"/>
    </row>
    <row r="85" spans="1:6" ht="12.75">
      <c r="A85" s="69" t="s">
        <v>64</v>
      </c>
      <c r="B85" s="146" t="s">
        <v>160</v>
      </c>
      <c r="C85" s="146" t="s">
        <v>160</v>
      </c>
      <c r="D85" s="145">
        <v>988</v>
      </c>
      <c r="E85" s="146" t="s">
        <v>160</v>
      </c>
      <c r="F85" s="69"/>
    </row>
    <row r="86" spans="1:6" ht="12.75">
      <c r="A86" s="69" t="s">
        <v>65</v>
      </c>
      <c r="B86" s="146" t="s">
        <v>160</v>
      </c>
      <c r="C86" s="146" t="s">
        <v>160</v>
      </c>
      <c r="D86" s="145">
        <v>653</v>
      </c>
      <c r="E86" s="146" t="s">
        <v>160</v>
      </c>
      <c r="F86" s="69"/>
    </row>
    <row r="87" spans="1:6" ht="12.75">
      <c r="A87" s="69" t="s">
        <v>67</v>
      </c>
      <c r="B87" s="145">
        <v>6306</v>
      </c>
      <c r="C87" s="146" t="s">
        <v>160</v>
      </c>
      <c r="D87" s="145">
        <v>177</v>
      </c>
      <c r="E87" s="145">
        <v>26</v>
      </c>
      <c r="F87" s="76"/>
    </row>
    <row r="88" spans="1:6" ht="12.75">
      <c r="A88" s="76" t="s">
        <v>68</v>
      </c>
      <c r="B88" s="145">
        <v>51</v>
      </c>
      <c r="C88" s="146" t="s">
        <v>160</v>
      </c>
      <c r="D88" s="145">
        <v>564</v>
      </c>
      <c r="E88" s="146" t="s">
        <v>163</v>
      </c>
      <c r="F88" s="76"/>
    </row>
    <row r="89" spans="1:6" ht="12" customHeight="1">
      <c r="A89" s="76" t="s">
        <v>70</v>
      </c>
      <c r="B89" s="146" t="s">
        <v>160</v>
      </c>
      <c r="C89" s="146" t="s">
        <v>163</v>
      </c>
      <c r="D89" s="145">
        <v>5906</v>
      </c>
      <c r="E89" s="146" t="s">
        <v>160</v>
      </c>
      <c r="F89" s="76"/>
    </row>
    <row r="90" spans="1:6" ht="12.75">
      <c r="A90" s="70" t="s">
        <v>71</v>
      </c>
      <c r="B90" s="158" t="s">
        <v>160</v>
      </c>
      <c r="C90" s="147">
        <v>10</v>
      </c>
      <c r="D90" s="147">
        <v>1205</v>
      </c>
      <c r="E90" s="147">
        <v>36</v>
      </c>
      <c r="F90" s="76"/>
    </row>
    <row r="91" spans="2:6" ht="12.75">
      <c r="B91" s="16"/>
      <c r="C91" s="16"/>
      <c r="D91" s="16"/>
      <c r="E91" s="177"/>
      <c r="F91" s="177"/>
    </row>
    <row r="92" spans="1:4" ht="12.75">
      <c r="A92" s="339" t="s">
        <v>205</v>
      </c>
      <c r="B92" s="339"/>
      <c r="C92" s="339"/>
      <c r="D92" s="339"/>
    </row>
    <row r="93" spans="1:4" ht="12.75">
      <c r="A93" s="74"/>
      <c r="B93" s="78"/>
      <c r="D93" s="77" t="s">
        <v>94</v>
      </c>
    </row>
    <row r="94" spans="1:4" ht="12.75" customHeight="1">
      <c r="A94" s="341"/>
      <c r="B94" s="343" t="s">
        <v>99</v>
      </c>
      <c r="C94" s="343"/>
      <c r="D94" s="337" t="s">
        <v>106</v>
      </c>
    </row>
    <row r="95" spans="1:4" ht="22.5">
      <c r="A95" s="341"/>
      <c r="B95" s="225" t="s">
        <v>100</v>
      </c>
      <c r="C95" s="240" t="s">
        <v>102</v>
      </c>
      <c r="D95" s="337"/>
    </row>
    <row r="96" spans="1:4" ht="12.75">
      <c r="A96" s="68" t="s">
        <v>56</v>
      </c>
      <c r="B96" s="145">
        <v>947</v>
      </c>
      <c r="C96" s="145">
        <v>6599</v>
      </c>
      <c r="D96" s="145">
        <v>88</v>
      </c>
    </row>
    <row r="97" spans="1:4" ht="12.75">
      <c r="A97" s="181" t="s">
        <v>156</v>
      </c>
      <c r="B97" s="16" t="s">
        <v>160</v>
      </c>
      <c r="C97" s="145">
        <v>50</v>
      </c>
      <c r="D97" s="145">
        <v>19</v>
      </c>
    </row>
    <row r="98" spans="1:4" ht="12.75">
      <c r="A98" s="69" t="s">
        <v>57</v>
      </c>
      <c r="B98" s="16" t="s">
        <v>160</v>
      </c>
      <c r="C98" s="145">
        <v>94</v>
      </c>
      <c r="D98" s="145">
        <v>62</v>
      </c>
    </row>
    <row r="99" spans="1:4" ht="12.75">
      <c r="A99" s="69" t="s">
        <v>58</v>
      </c>
      <c r="B99" s="16" t="s">
        <v>160</v>
      </c>
      <c r="C99" s="145">
        <v>17</v>
      </c>
      <c r="D99" s="16" t="s">
        <v>160</v>
      </c>
    </row>
    <row r="100" spans="1:4" ht="12.75">
      <c r="A100" s="69" t="s">
        <v>59</v>
      </c>
      <c r="B100" s="16" t="s">
        <v>160</v>
      </c>
      <c r="C100" s="145">
        <v>594</v>
      </c>
      <c r="D100" s="16" t="s">
        <v>160</v>
      </c>
    </row>
    <row r="101" spans="1:4" ht="12.75">
      <c r="A101" s="69" t="s">
        <v>62</v>
      </c>
      <c r="B101" s="16" t="s">
        <v>160</v>
      </c>
      <c r="C101" s="146" t="s">
        <v>163</v>
      </c>
      <c r="D101" s="16" t="s">
        <v>160</v>
      </c>
    </row>
    <row r="102" spans="1:4" ht="12.75">
      <c r="A102" s="26" t="s">
        <v>157</v>
      </c>
      <c r="B102" s="16" t="s">
        <v>160</v>
      </c>
      <c r="C102" s="145">
        <v>3905</v>
      </c>
      <c r="D102" s="242" t="s">
        <v>160</v>
      </c>
    </row>
    <row r="103" spans="1:4" ht="12.75">
      <c r="A103" s="69" t="s">
        <v>63</v>
      </c>
      <c r="B103" s="16" t="s">
        <v>160</v>
      </c>
      <c r="C103" s="146" t="s">
        <v>163</v>
      </c>
      <c r="D103" s="16" t="s">
        <v>160</v>
      </c>
    </row>
    <row r="104" spans="1:4" ht="12.75">
      <c r="A104" s="69" t="s">
        <v>65</v>
      </c>
      <c r="B104" s="16" t="s">
        <v>160</v>
      </c>
      <c r="C104" s="145">
        <v>327</v>
      </c>
      <c r="D104" s="241" t="s">
        <v>160</v>
      </c>
    </row>
    <row r="105" spans="1:4" ht="12.75">
      <c r="A105" s="69" t="s">
        <v>67</v>
      </c>
      <c r="B105" s="145">
        <v>947</v>
      </c>
      <c r="C105" s="16" t="s">
        <v>160</v>
      </c>
      <c r="D105" s="145">
        <v>7</v>
      </c>
    </row>
    <row r="106" spans="1:4" ht="12.75">
      <c r="A106" s="76" t="s">
        <v>68</v>
      </c>
      <c r="B106" s="16" t="s">
        <v>160</v>
      </c>
      <c r="C106" s="145">
        <v>10</v>
      </c>
      <c r="D106" s="16" t="s">
        <v>160</v>
      </c>
    </row>
    <row r="107" spans="1:4" ht="12.75">
      <c r="A107" s="76" t="s">
        <v>70</v>
      </c>
      <c r="B107" s="16" t="s">
        <v>160</v>
      </c>
      <c r="C107" s="145">
        <v>1583</v>
      </c>
      <c r="D107" s="242" t="s">
        <v>160</v>
      </c>
    </row>
    <row r="108" spans="1:4" ht="12.75">
      <c r="A108" s="23" t="s">
        <v>158</v>
      </c>
      <c r="B108" s="158" t="s">
        <v>160</v>
      </c>
      <c r="C108" s="147">
        <v>1</v>
      </c>
      <c r="D108" s="158" t="s">
        <v>160</v>
      </c>
    </row>
    <row r="109" spans="2:4" ht="12.75">
      <c r="B109" s="179"/>
      <c r="C109" s="157"/>
      <c r="D109" s="179"/>
    </row>
    <row r="110" spans="1:5" ht="12.75">
      <c r="A110" s="348" t="s">
        <v>206</v>
      </c>
      <c r="B110" s="348"/>
      <c r="C110" s="348"/>
      <c r="D110" s="348"/>
      <c r="E110" s="348"/>
    </row>
    <row r="111" spans="1:5" ht="12.75">
      <c r="A111" s="66"/>
      <c r="B111" s="66"/>
      <c r="C111" s="66"/>
      <c r="D111" s="66"/>
      <c r="E111" s="77" t="s">
        <v>94</v>
      </c>
    </row>
    <row r="112" spans="1:5" ht="12.75" customHeight="1">
      <c r="A112" s="340"/>
      <c r="B112" s="337" t="s">
        <v>99</v>
      </c>
      <c r="C112" s="342"/>
      <c r="D112" s="342"/>
      <c r="E112" s="337" t="s">
        <v>106</v>
      </c>
    </row>
    <row r="113" spans="1:5" ht="22.5">
      <c r="A113" s="340"/>
      <c r="B113" s="259" t="s">
        <v>100</v>
      </c>
      <c r="C113" s="259" t="s">
        <v>101</v>
      </c>
      <c r="D113" s="259" t="s">
        <v>102</v>
      </c>
      <c r="E113" s="337"/>
    </row>
    <row r="114" spans="1:5" ht="12.75">
      <c r="A114" s="68" t="s">
        <v>56</v>
      </c>
      <c r="B114" s="148">
        <v>80.6</v>
      </c>
      <c r="C114" s="146" t="s">
        <v>163</v>
      </c>
      <c r="D114" s="148">
        <v>292.8</v>
      </c>
      <c r="E114" s="148">
        <v>30.6</v>
      </c>
    </row>
    <row r="115" spans="1:5" ht="12.75">
      <c r="A115" s="181" t="s">
        <v>156</v>
      </c>
      <c r="B115" s="146" t="s">
        <v>160</v>
      </c>
      <c r="C115" s="146" t="s">
        <v>160</v>
      </c>
      <c r="D115" s="146" t="s">
        <v>160</v>
      </c>
      <c r="E115" s="148">
        <v>7.8</v>
      </c>
    </row>
    <row r="116" spans="1:5" ht="12.75">
      <c r="A116" s="69" t="s">
        <v>58</v>
      </c>
      <c r="B116" s="146" t="s">
        <v>160</v>
      </c>
      <c r="C116" s="146" t="s">
        <v>160</v>
      </c>
      <c r="D116" s="148">
        <v>0.9</v>
      </c>
      <c r="E116" s="146" t="s">
        <v>160</v>
      </c>
    </row>
    <row r="117" spans="1:5" ht="12.75">
      <c r="A117" s="69" t="s">
        <v>59</v>
      </c>
      <c r="B117" s="148">
        <v>20.8</v>
      </c>
      <c r="C117" s="146" t="s">
        <v>160</v>
      </c>
      <c r="D117" s="148">
        <v>1</v>
      </c>
      <c r="E117" s="146" t="s">
        <v>160</v>
      </c>
    </row>
    <row r="118" spans="1:5" ht="12.75">
      <c r="A118" s="69" t="s">
        <v>61</v>
      </c>
      <c r="B118" s="146" t="s">
        <v>160</v>
      </c>
      <c r="C118" s="146" t="s">
        <v>160</v>
      </c>
      <c r="D118" s="146" t="s">
        <v>160</v>
      </c>
      <c r="E118" s="148">
        <v>3.5</v>
      </c>
    </row>
    <row r="119" spans="1:5" ht="12.75">
      <c r="A119" s="69" t="s">
        <v>62</v>
      </c>
      <c r="B119" s="146" t="s">
        <v>160</v>
      </c>
      <c r="C119" s="146" t="s">
        <v>160</v>
      </c>
      <c r="D119" s="148">
        <v>86.2</v>
      </c>
      <c r="E119" s="146" t="s">
        <v>160</v>
      </c>
    </row>
    <row r="120" spans="1:5" ht="12.75">
      <c r="A120" s="26" t="s">
        <v>157</v>
      </c>
      <c r="B120" s="148">
        <v>46.2</v>
      </c>
      <c r="C120" s="146" t="s">
        <v>163</v>
      </c>
      <c r="D120" s="148">
        <v>195.3</v>
      </c>
      <c r="E120" s="148">
        <v>7.5</v>
      </c>
    </row>
    <row r="121" spans="1:5" ht="12.75">
      <c r="A121" s="69" t="s">
        <v>63</v>
      </c>
      <c r="B121" s="148">
        <v>13.6</v>
      </c>
      <c r="C121" s="146" t="s">
        <v>160</v>
      </c>
      <c r="D121" s="146" t="s">
        <v>160</v>
      </c>
      <c r="E121" s="148">
        <v>3.5</v>
      </c>
    </row>
    <row r="122" spans="1:5" ht="12.75">
      <c r="A122" s="69" t="s">
        <v>65</v>
      </c>
      <c r="B122" s="146" t="s">
        <v>160</v>
      </c>
      <c r="C122" s="146" t="s">
        <v>160</v>
      </c>
      <c r="D122" s="146" t="s">
        <v>160</v>
      </c>
      <c r="E122" s="148">
        <v>6.4</v>
      </c>
    </row>
    <row r="123" spans="1:5" ht="12.75">
      <c r="A123" s="69" t="s">
        <v>67</v>
      </c>
      <c r="B123" s="146" t="s">
        <v>160</v>
      </c>
      <c r="C123" s="146" t="s">
        <v>160</v>
      </c>
      <c r="D123" s="146" t="s">
        <v>160</v>
      </c>
      <c r="E123" s="148">
        <v>1.2</v>
      </c>
    </row>
    <row r="124" spans="1:5" ht="12.75">
      <c r="A124" s="153" t="s">
        <v>68</v>
      </c>
      <c r="B124" s="146" t="s">
        <v>160</v>
      </c>
      <c r="C124" s="294" t="s">
        <v>160</v>
      </c>
      <c r="D124" s="222">
        <v>3.2</v>
      </c>
      <c r="E124" s="222">
        <v>0.7</v>
      </c>
    </row>
    <row r="125" spans="1:5" ht="12.75">
      <c r="A125" s="285" t="s">
        <v>70</v>
      </c>
      <c r="B125" s="158" t="s">
        <v>160</v>
      </c>
      <c r="C125" s="295" t="s">
        <v>160</v>
      </c>
      <c r="D125" s="178">
        <v>6.1</v>
      </c>
      <c r="E125" s="178">
        <v>0.1</v>
      </c>
    </row>
  </sheetData>
  <sheetProtection/>
  <mergeCells count="27">
    <mergeCell ref="A110:E110"/>
    <mergeCell ref="A112:A113"/>
    <mergeCell ref="B112:D112"/>
    <mergeCell ref="E112:E113"/>
    <mergeCell ref="B4:E4"/>
    <mergeCell ref="F4:F5"/>
    <mergeCell ref="A51:F51"/>
    <mergeCell ref="A53:A54"/>
    <mergeCell ref="B53:D53"/>
    <mergeCell ref="E53:E54"/>
    <mergeCell ref="A1:F1"/>
    <mergeCell ref="A4:A5"/>
    <mergeCell ref="A2:F2"/>
    <mergeCell ref="A27:F27"/>
    <mergeCell ref="A29:A30"/>
    <mergeCell ref="B29:D29"/>
    <mergeCell ref="E29:E30"/>
    <mergeCell ref="F29:F30"/>
    <mergeCell ref="F53:F54"/>
    <mergeCell ref="D94:D95"/>
    <mergeCell ref="A72:E72"/>
    <mergeCell ref="A92:D92"/>
    <mergeCell ref="A74:A75"/>
    <mergeCell ref="A94:A95"/>
    <mergeCell ref="B74:D74"/>
    <mergeCell ref="E74:E75"/>
    <mergeCell ref="B94:C94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50" max="255" man="1"/>
    <brk id="71" max="255" man="1"/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275"/>
  <sheetViews>
    <sheetView workbookViewId="0" topLeftCell="A1">
      <selection activeCell="I17" sqref="I17"/>
    </sheetView>
  </sheetViews>
  <sheetFormatPr defaultColWidth="9.00390625" defaultRowHeight="12.75"/>
  <cols>
    <col min="1" max="1" width="24.375" style="79" customWidth="1"/>
    <col min="2" max="2" width="9.375" style="79" customWidth="1"/>
    <col min="3" max="3" width="9.75390625" style="79" customWidth="1"/>
    <col min="4" max="4" width="10.00390625" style="79" customWidth="1"/>
    <col min="5" max="5" width="9.875" style="79" customWidth="1"/>
    <col min="6" max="6" width="9.625" style="79" customWidth="1"/>
    <col min="7" max="7" width="10.875" style="79" customWidth="1"/>
    <col min="8" max="9" width="9.625" style="79" customWidth="1"/>
    <col min="10" max="10" width="9.125" style="79" customWidth="1"/>
    <col min="11" max="12" width="9.875" style="79" customWidth="1"/>
    <col min="13" max="13" width="9.375" style="79" customWidth="1"/>
    <col min="14" max="16384" width="9.125" style="79" customWidth="1"/>
  </cols>
  <sheetData>
    <row r="1" spans="1:13" ht="32.25" customHeight="1">
      <c r="A1" s="383" t="s">
        <v>208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18" customHeight="1">
      <c r="A2" s="383" t="s">
        <v>207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3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1" t="s">
        <v>120</v>
      </c>
    </row>
    <row r="4" spans="1:14" ht="23.25" customHeight="1">
      <c r="A4" s="316"/>
      <c r="B4" s="307" t="s">
        <v>28</v>
      </c>
      <c r="C4" s="307"/>
      <c r="D4" s="307"/>
      <c r="E4" s="307" t="s">
        <v>26</v>
      </c>
      <c r="F4" s="307"/>
      <c r="G4" s="318"/>
      <c r="H4" s="318"/>
      <c r="I4" s="318"/>
      <c r="J4" s="318"/>
      <c r="K4" s="318"/>
      <c r="L4" s="318"/>
      <c r="M4" s="319"/>
      <c r="N4" s="80"/>
    </row>
    <row r="5" spans="1:14" ht="24" customHeight="1">
      <c r="A5" s="317"/>
      <c r="B5" s="307"/>
      <c r="C5" s="307"/>
      <c r="D5" s="307"/>
      <c r="E5" s="307" t="s">
        <v>29</v>
      </c>
      <c r="F5" s="307"/>
      <c r="G5" s="307"/>
      <c r="H5" s="307" t="s">
        <v>30</v>
      </c>
      <c r="I5" s="307"/>
      <c r="J5" s="307"/>
      <c r="K5" s="307" t="s">
        <v>31</v>
      </c>
      <c r="L5" s="307"/>
      <c r="M5" s="308"/>
      <c r="N5" s="80"/>
    </row>
    <row r="6" spans="1:14" ht="30.75" customHeight="1">
      <c r="A6" s="317"/>
      <c r="B6" s="223">
        <v>2023</v>
      </c>
      <c r="C6" s="223">
        <v>2022</v>
      </c>
      <c r="D6" s="223" t="s">
        <v>165</v>
      </c>
      <c r="E6" s="223">
        <v>2023</v>
      </c>
      <c r="F6" s="223">
        <v>2022</v>
      </c>
      <c r="G6" s="223" t="s">
        <v>165</v>
      </c>
      <c r="H6" s="223">
        <v>2023</v>
      </c>
      <c r="I6" s="223">
        <v>2022</v>
      </c>
      <c r="J6" s="223" t="s">
        <v>165</v>
      </c>
      <c r="K6" s="223">
        <v>2023</v>
      </c>
      <c r="L6" s="223">
        <v>2022</v>
      </c>
      <c r="M6" s="223" t="s">
        <v>165</v>
      </c>
      <c r="N6" s="80"/>
    </row>
    <row r="7" spans="1:26" s="27" customFormat="1" ht="12.75">
      <c r="A7" s="28" t="s">
        <v>56</v>
      </c>
      <c r="B7" s="228">
        <f>E7+H7+K7</f>
        <v>10285367</v>
      </c>
      <c r="C7" s="228">
        <f>F7+I7+L7</f>
        <v>9921264</v>
      </c>
      <c r="D7" s="229">
        <f>B7/C7%</f>
        <v>103.66992552561851</v>
      </c>
      <c r="E7" s="289">
        <v>870728</v>
      </c>
      <c r="F7" s="254">
        <v>859561</v>
      </c>
      <c r="G7" s="229">
        <f>E7/F7%</f>
        <v>101.2991515436368</v>
      </c>
      <c r="H7" s="254">
        <v>4136131</v>
      </c>
      <c r="I7" s="254">
        <v>3900092</v>
      </c>
      <c r="J7" s="229">
        <f>H7/I7%</f>
        <v>106.0521392828682</v>
      </c>
      <c r="K7" s="254">
        <v>5278508</v>
      </c>
      <c r="L7" s="254">
        <v>5161611</v>
      </c>
      <c r="M7" s="229">
        <f>K7/L7%</f>
        <v>102.26473866395588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181" t="s">
        <v>156</v>
      </c>
      <c r="B8" s="16">
        <f aca="true" t="shared" si="0" ref="B8:C27">E8+H8+K8</f>
        <v>863751</v>
      </c>
      <c r="C8" s="16">
        <f t="shared" si="0"/>
        <v>861293</v>
      </c>
      <c r="D8" s="24">
        <f aca="true" t="shared" si="1" ref="D8:D27">B8/C8%</f>
        <v>100.28538488063876</v>
      </c>
      <c r="E8" s="145">
        <v>41444</v>
      </c>
      <c r="F8" s="157">
        <v>44256</v>
      </c>
      <c r="G8" s="24">
        <f aca="true" t="shared" si="2" ref="G8:G27">E8/F8%</f>
        <v>93.64605929139552</v>
      </c>
      <c r="H8" s="157">
        <v>475775</v>
      </c>
      <c r="I8" s="157">
        <v>472809</v>
      </c>
      <c r="J8" s="24">
        <f aca="true" t="shared" si="3" ref="J8:J27">H8/I8%</f>
        <v>100.6273146238756</v>
      </c>
      <c r="K8" s="157">
        <v>346532</v>
      </c>
      <c r="L8" s="157">
        <v>344228</v>
      </c>
      <c r="M8" s="24">
        <f aca="true" t="shared" si="4" ref="M8:M27">K8/L8%</f>
        <v>100.66932382025865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57</v>
      </c>
      <c r="B9" s="16">
        <f t="shared" si="0"/>
        <v>545082</v>
      </c>
      <c r="C9" s="16">
        <f t="shared" si="0"/>
        <v>548611</v>
      </c>
      <c r="D9" s="24">
        <f t="shared" si="1"/>
        <v>99.35673911022565</v>
      </c>
      <c r="E9" s="145">
        <v>135030</v>
      </c>
      <c r="F9" s="157">
        <v>141665</v>
      </c>
      <c r="G9" s="24">
        <f t="shared" si="2"/>
        <v>95.31641548724102</v>
      </c>
      <c r="H9" s="157">
        <v>115385</v>
      </c>
      <c r="I9" s="157">
        <v>113034</v>
      </c>
      <c r="J9" s="24">
        <f t="shared" si="3"/>
        <v>102.07990516127892</v>
      </c>
      <c r="K9" s="157">
        <v>294667</v>
      </c>
      <c r="L9" s="157">
        <v>293912</v>
      </c>
      <c r="M9" s="24">
        <f t="shared" si="4"/>
        <v>100.25687961022348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58</v>
      </c>
      <c r="B10" s="16">
        <f t="shared" si="0"/>
        <v>716521</v>
      </c>
      <c r="C10" s="16">
        <f t="shared" si="0"/>
        <v>678780</v>
      </c>
      <c r="D10" s="24">
        <f t="shared" si="1"/>
        <v>105.56012257285128</v>
      </c>
      <c r="E10" s="145">
        <v>61745</v>
      </c>
      <c r="F10" s="157">
        <v>58695</v>
      </c>
      <c r="G10" s="24">
        <f t="shared" si="2"/>
        <v>105.19635403356332</v>
      </c>
      <c r="H10" s="157">
        <v>374701</v>
      </c>
      <c r="I10" s="157">
        <v>340332</v>
      </c>
      <c r="J10" s="24">
        <f t="shared" si="3"/>
        <v>110.09866835913166</v>
      </c>
      <c r="K10" s="157">
        <v>280075</v>
      </c>
      <c r="L10" s="157">
        <v>279753</v>
      </c>
      <c r="M10" s="24">
        <f t="shared" si="4"/>
        <v>100.11510153599782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59</v>
      </c>
      <c r="B11" s="16">
        <f t="shared" si="0"/>
        <v>803599</v>
      </c>
      <c r="C11" s="16">
        <f t="shared" si="0"/>
        <v>776668</v>
      </c>
      <c r="D11" s="24">
        <f t="shared" si="1"/>
        <v>103.46750477681583</v>
      </c>
      <c r="E11" s="145">
        <v>54096</v>
      </c>
      <c r="F11" s="157">
        <v>60209</v>
      </c>
      <c r="G11" s="24">
        <f t="shared" si="2"/>
        <v>89.84703283562257</v>
      </c>
      <c r="H11" s="157">
        <v>350221</v>
      </c>
      <c r="I11" s="157">
        <v>332145</v>
      </c>
      <c r="J11" s="24">
        <f t="shared" si="3"/>
        <v>105.4422014481627</v>
      </c>
      <c r="K11" s="157">
        <v>399282</v>
      </c>
      <c r="L11" s="157">
        <v>384314</v>
      </c>
      <c r="M11" s="24">
        <f t="shared" si="4"/>
        <v>103.89473191192619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7" customFormat="1" ht="12.75">
      <c r="A12" s="26" t="s">
        <v>60</v>
      </c>
      <c r="B12" s="16">
        <f t="shared" si="0"/>
        <v>231731</v>
      </c>
      <c r="C12" s="16">
        <f t="shared" si="0"/>
        <v>216695</v>
      </c>
      <c r="D12" s="24">
        <f t="shared" si="1"/>
        <v>106.93878492812479</v>
      </c>
      <c r="E12" s="145">
        <v>2035</v>
      </c>
      <c r="F12" s="157">
        <v>2007</v>
      </c>
      <c r="G12" s="24">
        <f t="shared" si="2"/>
        <v>101.39511709018436</v>
      </c>
      <c r="H12" s="157">
        <v>111695</v>
      </c>
      <c r="I12" s="157">
        <v>100546</v>
      </c>
      <c r="J12" s="24">
        <f t="shared" si="3"/>
        <v>111.08845702464544</v>
      </c>
      <c r="K12" s="157">
        <v>118001</v>
      </c>
      <c r="L12" s="157">
        <v>114142</v>
      </c>
      <c r="M12" s="24">
        <f t="shared" si="4"/>
        <v>103.38087645213855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61</v>
      </c>
      <c r="B13" s="16">
        <f t="shared" si="0"/>
        <v>923015</v>
      </c>
      <c r="C13" s="16">
        <f t="shared" si="0"/>
        <v>841307</v>
      </c>
      <c r="D13" s="24">
        <f t="shared" si="1"/>
        <v>109.71203139876407</v>
      </c>
      <c r="E13" s="145">
        <v>87680</v>
      </c>
      <c r="F13" s="157">
        <v>75060</v>
      </c>
      <c r="G13" s="24">
        <f t="shared" si="2"/>
        <v>116.81321609379162</v>
      </c>
      <c r="H13" s="157">
        <v>574901</v>
      </c>
      <c r="I13" s="157">
        <v>517659</v>
      </c>
      <c r="J13" s="24">
        <f t="shared" si="3"/>
        <v>111.05785855167204</v>
      </c>
      <c r="K13" s="157">
        <v>260434</v>
      </c>
      <c r="L13" s="157">
        <v>248588</v>
      </c>
      <c r="M13" s="24">
        <f t="shared" si="4"/>
        <v>104.76531449627495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62</v>
      </c>
      <c r="B14" s="16">
        <f t="shared" si="0"/>
        <v>569457</v>
      </c>
      <c r="C14" s="16">
        <f t="shared" si="0"/>
        <v>541842</v>
      </c>
      <c r="D14" s="24">
        <f t="shared" si="1"/>
        <v>105.09650414696534</v>
      </c>
      <c r="E14" s="145">
        <v>30170</v>
      </c>
      <c r="F14" s="157">
        <v>34540</v>
      </c>
      <c r="G14" s="24">
        <f t="shared" si="2"/>
        <v>87.34800231615519</v>
      </c>
      <c r="H14" s="157">
        <v>246811</v>
      </c>
      <c r="I14" s="157">
        <v>232542</v>
      </c>
      <c r="J14" s="24">
        <f t="shared" si="3"/>
        <v>106.13609584505164</v>
      </c>
      <c r="K14" s="157">
        <v>292476</v>
      </c>
      <c r="L14" s="157">
        <v>274760</v>
      </c>
      <c r="M14" s="24">
        <f t="shared" si="4"/>
        <v>106.4478089969428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157</v>
      </c>
      <c r="B15" s="16">
        <f t="shared" si="0"/>
        <v>622265</v>
      </c>
      <c r="C15" s="16">
        <f t="shared" si="0"/>
        <v>601255</v>
      </c>
      <c r="D15" s="24">
        <f t="shared" si="1"/>
        <v>103.49435763527954</v>
      </c>
      <c r="E15" s="145">
        <v>32676</v>
      </c>
      <c r="F15" s="157">
        <v>32461</v>
      </c>
      <c r="G15" s="24">
        <f t="shared" si="2"/>
        <v>100.6623332614522</v>
      </c>
      <c r="H15" s="157">
        <v>272944</v>
      </c>
      <c r="I15" s="157">
        <v>258158</v>
      </c>
      <c r="J15" s="24">
        <f t="shared" si="3"/>
        <v>105.72750021304783</v>
      </c>
      <c r="K15" s="157">
        <v>316645</v>
      </c>
      <c r="L15" s="157">
        <v>310636</v>
      </c>
      <c r="M15" s="24">
        <f t="shared" si="4"/>
        <v>101.93441841898556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2.75">
      <c r="A16" s="26" t="s">
        <v>63</v>
      </c>
      <c r="B16" s="16">
        <f t="shared" si="0"/>
        <v>646746</v>
      </c>
      <c r="C16" s="16">
        <f t="shared" si="0"/>
        <v>613430</v>
      </c>
      <c r="D16" s="24">
        <f t="shared" si="1"/>
        <v>105.43110053306816</v>
      </c>
      <c r="E16" s="145">
        <v>27350</v>
      </c>
      <c r="F16" s="157">
        <v>25876</v>
      </c>
      <c r="G16" s="24">
        <f t="shared" si="2"/>
        <v>105.69639820683258</v>
      </c>
      <c r="H16" s="157">
        <v>358422</v>
      </c>
      <c r="I16" s="157">
        <v>328390</v>
      </c>
      <c r="J16" s="24">
        <f t="shared" si="3"/>
        <v>109.14522366698132</v>
      </c>
      <c r="K16" s="157">
        <v>260974</v>
      </c>
      <c r="L16" s="157">
        <v>259164</v>
      </c>
      <c r="M16" s="24">
        <f t="shared" si="4"/>
        <v>100.69839946906207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1" customFormat="1" ht="14.25" customHeight="1">
      <c r="A17" s="26" t="s">
        <v>64</v>
      </c>
      <c r="B17" s="16">
        <f t="shared" si="0"/>
        <v>538260</v>
      </c>
      <c r="C17" s="16">
        <f t="shared" si="0"/>
        <v>514095</v>
      </c>
      <c r="D17" s="24">
        <f t="shared" si="1"/>
        <v>104.70049309952441</v>
      </c>
      <c r="E17" s="145">
        <v>111470</v>
      </c>
      <c r="F17" s="157">
        <v>110230</v>
      </c>
      <c r="G17" s="24">
        <f t="shared" si="2"/>
        <v>101.12492062052074</v>
      </c>
      <c r="H17" s="157">
        <v>134422</v>
      </c>
      <c r="I17" s="157">
        <v>123816</v>
      </c>
      <c r="J17" s="24">
        <f t="shared" si="3"/>
        <v>108.56593655101118</v>
      </c>
      <c r="K17" s="157">
        <v>292368</v>
      </c>
      <c r="L17" s="157">
        <v>280049</v>
      </c>
      <c r="M17" s="24">
        <f t="shared" si="4"/>
        <v>104.39887305435835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7" customFormat="1" ht="14.25" customHeight="1">
      <c r="A18" s="26" t="s">
        <v>65</v>
      </c>
      <c r="B18" s="16">
        <f t="shared" si="0"/>
        <v>429336</v>
      </c>
      <c r="C18" s="16">
        <f t="shared" si="0"/>
        <v>420318</v>
      </c>
      <c r="D18" s="24">
        <f t="shared" si="1"/>
        <v>102.14551839321656</v>
      </c>
      <c r="E18" s="145">
        <v>6773</v>
      </c>
      <c r="F18" s="157">
        <v>6898</v>
      </c>
      <c r="G18" s="24">
        <f t="shared" si="2"/>
        <v>98.18788054508552</v>
      </c>
      <c r="H18" s="157">
        <v>176520</v>
      </c>
      <c r="I18" s="157">
        <v>169027</v>
      </c>
      <c r="J18" s="24">
        <f t="shared" si="3"/>
        <v>104.433019576754</v>
      </c>
      <c r="K18" s="157">
        <v>246043</v>
      </c>
      <c r="L18" s="157">
        <v>244393</v>
      </c>
      <c r="M18" s="24">
        <f t="shared" si="4"/>
        <v>100.67514208672098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66</v>
      </c>
      <c r="B19" s="16">
        <f t="shared" si="0"/>
        <v>22605</v>
      </c>
      <c r="C19" s="16">
        <f t="shared" si="0"/>
        <v>23600</v>
      </c>
      <c r="D19" s="24">
        <f t="shared" si="1"/>
        <v>95.78389830508475</v>
      </c>
      <c r="E19" s="145">
        <v>139</v>
      </c>
      <c r="F19" s="157">
        <v>124</v>
      </c>
      <c r="G19" s="24">
        <f t="shared" si="2"/>
        <v>112.09677419354838</v>
      </c>
      <c r="H19" s="157">
        <v>7908</v>
      </c>
      <c r="I19" s="157">
        <v>7743</v>
      </c>
      <c r="J19" s="24">
        <f t="shared" si="3"/>
        <v>102.13095699341339</v>
      </c>
      <c r="K19" s="157">
        <v>14558</v>
      </c>
      <c r="L19" s="157">
        <v>15733</v>
      </c>
      <c r="M19" s="24">
        <f t="shared" si="4"/>
        <v>92.53162143265746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67</v>
      </c>
      <c r="B20" s="16">
        <f t="shared" si="0"/>
        <v>643720</v>
      </c>
      <c r="C20" s="16">
        <f t="shared" si="0"/>
        <v>618260</v>
      </c>
      <c r="D20" s="24">
        <f t="shared" si="1"/>
        <v>104.1180086047941</v>
      </c>
      <c r="E20" s="145">
        <v>71535</v>
      </c>
      <c r="F20" s="157">
        <v>71011</v>
      </c>
      <c r="G20" s="24">
        <f t="shared" si="2"/>
        <v>100.73791384433397</v>
      </c>
      <c r="H20" s="157">
        <v>277759</v>
      </c>
      <c r="I20" s="157">
        <v>261766</v>
      </c>
      <c r="J20" s="24">
        <f t="shared" si="3"/>
        <v>106.10965518822155</v>
      </c>
      <c r="K20" s="157">
        <v>294426</v>
      </c>
      <c r="L20" s="157">
        <v>285483</v>
      </c>
      <c r="M20" s="24">
        <f t="shared" si="4"/>
        <v>103.13258582822796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68</v>
      </c>
      <c r="B21" s="16">
        <f t="shared" si="0"/>
        <v>531029</v>
      </c>
      <c r="C21" s="16">
        <f t="shared" si="0"/>
        <v>514711</v>
      </c>
      <c r="D21" s="24">
        <f t="shared" si="1"/>
        <v>103.17032276364796</v>
      </c>
      <c r="E21" s="145">
        <v>123218</v>
      </c>
      <c r="F21" s="157">
        <v>111985</v>
      </c>
      <c r="G21" s="24">
        <f t="shared" si="2"/>
        <v>110.0308076974595</v>
      </c>
      <c r="H21" s="157">
        <v>100779</v>
      </c>
      <c r="I21" s="157">
        <v>97761</v>
      </c>
      <c r="J21" s="24">
        <f t="shared" si="3"/>
        <v>103.08712063092644</v>
      </c>
      <c r="K21" s="157">
        <v>307032</v>
      </c>
      <c r="L21" s="157">
        <v>304965</v>
      </c>
      <c r="M21" s="24">
        <f t="shared" si="4"/>
        <v>100.67778269637499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69</v>
      </c>
      <c r="B22" s="16">
        <f t="shared" si="0"/>
        <v>1384868</v>
      </c>
      <c r="C22" s="16">
        <f t="shared" si="0"/>
        <v>1314526</v>
      </c>
      <c r="D22" s="24">
        <f t="shared" si="1"/>
        <v>105.35113036942593</v>
      </c>
      <c r="E22" s="145">
        <v>42494</v>
      </c>
      <c r="F22" s="157">
        <v>40443</v>
      </c>
      <c r="G22" s="24">
        <f t="shared" si="2"/>
        <v>105.07133496525975</v>
      </c>
      <c r="H22" s="157">
        <v>182353</v>
      </c>
      <c r="I22" s="157">
        <v>167080</v>
      </c>
      <c r="J22" s="24">
        <f t="shared" si="3"/>
        <v>109.14112999760594</v>
      </c>
      <c r="K22" s="157">
        <v>1160021</v>
      </c>
      <c r="L22" s="157">
        <v>1107003</v>
      </c>
      <c r="M22" s="24">
        <f t="shared" si="4"/>
        <v>104.78932758086472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158</v>
      </c>
      <c r="B23" s="16">
        <f t="shared" si="0"/>
        <v>212058</v>
      </c>
      <c r="C23" s="16">
        <f t="shared" si="0"/>
        <v>223293</v>
      </c>
      <c r="D23" s="24">
        <f t="shared" si="1"/>
        <v>94.96849431016646</v>
      </c>
      <c r="E23" s="145">
        <v>2128</v>
      </c>
      <c r="F23" s="157">
        <v>1860</v>
      </c>
      <c r="G23" s="24">
        <f t="shared" si="2"/>
        <v>114.40860215053763</v>
      </c>
      <c r="H23" s="157">
        <v>143358</v>
      </c>
      <c r="I23" s="157">
        <v>150860</v>
      </c>
      <c r="J23" s="24">
        <f t="shared" si="3"/>
        <v>95.02717751557736</v>
      </c>
      <c r="K23" s="157">
        <v>66572</v>
      </c>
      <c r="L23" s="157">
        <v>70573</v>
      </c>
      <c r="M23" s="24">
        <f t="shared" si="4"/>
        <v>94.33069304124807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4.25" customHeight="1">
      <c r="A24" s="26" t="s">
        <v>71</v>
      </c>
      <c r="B24" s="16">
        <f t="shared" si="0"/>
        <v>530765</v>
      </c>
      <c r="C24" s="16">
        <f t="shared" si="0"/>
        <v>529493</v>
      </c>
      <c r="D24" s="24">
        <f t="shared" si="1"/>
        <v>100.24022980473774</v>
      </c>
      <c r="E24" s="145">
        <v>36145</v>
      </c>
      <c r="F24" s="157">
        <v>38608</v>
      </c>
      <c r="G24" s="24">
        <f t="shared" si="2"/>
        <v>93.62049316203895</v>
      </c>
      <c r="H24" s="157">
        <v>223522</v>
      </c>
      <c r="I24" s="157">
        <v>217066</v>
      </c>
      <c r="J24" s="24">
        <f t="shared" si="3"/>
        <v>102.97421060875494</v>
      </c>
      <c r="K24" s="157">
        <v>271098</v>
      </c>
      <c r="L24" s="157">
        <v>273819</v>
      </c>
      <c r="M24" s="24">
        <f t="shared" si="4"/>
        <v>99.00627786968764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" customHeight="1">
      <c r="A25" s="26" t="s">
        <v>159</v>
      </c>
      <c r="B25" s="16">
        <f>E25+K25</f>
        <v>284</v>
      </c>
      <c r="C25" s="16">
        <f>L25</f>
        <v>251</v>
      </c>
      <c r="D25" s="24">
        <f t="shared" si="1"/>
        <v>113.14741035856575</v>
      </c>
      <c r="E25" s="145">
        <v>22</v>
      </c>
      <c r="F25" s="179" t="s">
        <v>160</v>
      </c>
      <c r="G25" s="24" t="s">
        <v>160</v>
      </c>
      <c r="H25" s="179" t="s">
        <v>160</v>
      </c>
      <c r="I25" s="179" t="s">
        <v>160</v>
      </c>
      <c r="J25" s="24" t="s">
        <v>160</v>
      </c>
      <c r="K25" s="157">
        <v>262</v>
      </c>
      <c r="L25" s="157">
        <v>251</v>
      </c>
      <c r="M25" s="24">
        <f t="shared" si="4"/>
        <v>104.38247011952193</v>
      </c>
      <c r="O25" s="170"/>
      <c r="P25" s="170"/>
      <c r="Q25" s="148"/>
      <c r="R25" s="170"/>
      <c r="S25" s="170"/>
      <c r="T25" s="148"/>
      <c r="U25" s="170"/>
      <c r="V25" s="170"/>
      <c r="W25" s="148"/>
      <c r="X25" s="170"/>
      <c r="Y25" s="170"/>
      <c r="Z25" s="148"/>
    </row>
    <row r="26" spans="1:26" s="21" customFormat="1" ht="12.75">
      <c r="A26" s="26" t="s">
        <v>72</v>
      </c>
      <c r="B26" s="16">
        <f>K26</f>
        <v>2968</v>
      </c>
      <c r="C26" s="16">
        <f>I26+L26</f>
        <v>2976</v>
      </c>
      <c r="D26" s="24">
        <f t="shared" si="1"/>
        <v>99.73118279569891</v>
      </c>
      <c r="E26" s="146" t="s">
        <v>160</v>
      </c>
      <c r="F26" s="179" t="s">
        <v>160</v>
      </c>
      <c r="G26" s="24" t="s">
        <v>160</v>
      </c>
      <c r="H26" s="157" t="s">
        <v>160</v>
      </c>
      <c r="I26" s="157">
        <v>6</v>
      </c>
      <c r="J26" s="24" t="s">
        <v>160</v>
      </c>
      <c r="K26" s="157">
        <v>2968</v>
      </c>
      <c r="L26" s="157">
        <v>2970</v>
      </c>
      <c r="M26" s="24">
        <f t="shared" si="4"/>
        <v>99.93265993265993</v>
      </c>
      <c r="O26" s="170"/>
      <c r="P26" s="170"/>
      <c r="Q26" s="148"/>
      <c r="R26" s="170"/>
      <c r="S26" s="170"/>
      <c r="T26" s="148"/>
      <c r="U26" s="146"/>
      <c r="V26" s="146"/>
      <c r="W26" s="146"/>
      <c r="X26" s="170"/>
      <c r="Y26" s="170"/>
      <c r="Z26" s="148"/>
    </row>
    <row r="27" spans="1:26" s="21" customFormat="1" ht="12.75">
      <c r="A27" s="23" t="s">
        <v>73</v>
      </c>
      <c r="B27" s="54">
        <f t="shared" si="0"/>
        <v>67307</v>
      </c>
      <c r="C27" s="54">
        <f t="shared" si="0"/>
        <v>79860</v>
      </c>
      <c r="D27" s="22">
        <f t="shared" si="1"/>
        <v>84.28124217380416</v>
      </c>
      <c r="E27" s="147">
        <v>4578</v>
      </c>
      <c r="F27" s="147">
        <v>3633</v>
      </c>
      <c r="G27" s="22">
        <f t="shared" si="2"/>
        <v>126.01156069364163</v>
      </c>
      <c r="H27" s="147">
        <v>8655</v>
      </c>
      <c r="I27" s="147">
        <v>9352</v>
      </c>
      <c r="J27" s="22">
        <f t="shared" si="3"/>
        <v>92.5470487596236</v>
      </c>
      <c r="K27" s="147">
        <v>54074</v>
      </c>
      <c r="L27" s="147">
        <v>66875</v>
      </c>
      <c r="M27" s="22">
        <f t="shared" si="4"/>
        <v>80.85831775700935</v>
      </c>
      <c r="O27" s="170"/>
      <c r="P27" s="170"/>
      <c r="Q27" s="148"/>
      <c r="R27" s="170"/>
      <c r="S27" s="170"/>
      <c r="T27" s="148"/>
      <c r="U27" s="170"/>
      <c r="V27" s="170"/>
      <c r="W27" s="148"/>
      <c r="X27" s="170"/>
      <c r="Y27" s="170"/>
      <c r="Z27" s="148"/>
    </row>
    <row r="28" spans="1:26" s="21" customFormat="1" ht="12.75">
      <c r="A28" s="26"/>
      <c r="B28" s="24"/>
      <c r="C28" s="24"/>
      <c r="D28" s="24"/>
      <c r="E28" s="220"/>
      <c r="F28" s="24"/>
      <c r="G28" s="24"/>
      <c r="H28" s="169"/>
      <c r="I28" s="24"/>
      <c r="J28" s="24"/>
      <c r="K28" s="75"/>
      <c r="L28" s="75"/>
      <c r="M28" s="24"/>
      <c r="O28" s="170"/>
      <c r="P28" s="170"/>
      <c r="Q28" s="148"/>
      <c r="R28" s="170"/>
      <c r="S28" s="170"/>
      <c r="T28" s="148"/>
      <c r="U28" s="170"/>
      <c r="V28" s="170"/>
      <c r="W28" s="148"/>
      <c r="X28" s="170"/>
      <c r="Y28" s="170"/>
      <c r="Z28" s="148"/>
    </row>
    <row r="29" spans="1:13" ht="12.75">
      <c r="A29" s="382" t="s">
        <v>209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</row>
    <row r="30" spans="1:13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5" t="s">
        <v>120</v>
      </c>
    </row>
    <row r="31" spans="1:13" ht="12.75">
      <c r="A31" s="316"/>
      <c r="B31" s="307" t="s">
        <v>28</v>
      </c>
      <c r="C31" s="307"/>
      <c r="D31" s="307"/>
      <c r="E31" s="307" t="s">
        <v>26</v>
      </c>
      <c r="F31" s="307"/>
      <c r="G31" s="318"/>
      <c r="H31" s="318"/>
      <c r="I31" s="318"/>
      <c r="J31" s="318"/>
      <c r="K31" s="318"/>
      <c r="L31" s="318"/>
      <c r="M31" s="319"/>
    </row>
    <row r="32" spans="1:13" ht="32.25" customHeight="1">
      <c r="A32" s="317"/>
      <c r="B32" s="307"/>
      <c r="C32" s="307"/>
      <c r="D32" s="307"/>
      <c r="E32" s="307" t="s">
        <v>29</v>
      </c>
      <c r="F32" s="307"/>
      <c r="G32" s="307"/>
      <c r="H32" s="307" t="s">
        <v>30</v>
      </c>
      <c r="I32" s="307"/>
      <c r="J32" s="307"/>
      <c r="K32" s="307" t="s">
        <v>31</v>
      </c>
      <c r="L32" s="307"/>
      <c r="M32" s="308"/>
    </row>
    <row r="33" spans="1:13" ht="22.5">
      <c r="A33" s="317"/>
      <c r="B33" s="223">
        <v>2023</v>
      </c>
      <c r="C33" s="223">
        <v>2022</v>
      </c>
      <c r="D33" s="223" t="s">
        <v>165</v>
      </c>
      <c r="E33" s="223">
        <v>2023</v>
      </c>
      <c r="F33" s="223">
        <v>2022</v>
      </c>
      <c r="G33" s="223" t="s">
        <v>165</v>
      </c>
      <c r="H33" s="223">
        <v>2023</v>
      </c>
      <c r="I33" s="223">
        <v>2022</v>
      </c>
      <c r="J33" s="223" t="s">
        <v>165</v>
      </c>
      <c r="K33" s="223">
        <v>2023</v>
      </c>
      <c r="L33" s="223">
        <v>2022</v>
      </c>
      <c r="M33" s="223" t="s">
        <v>165</v>
      </c>
    </row>
    <row r="34" spans="1:26" s="27" customFormat="1" ht="12.75">
      <c r="A34" s="28" t="s">
        <v>56</v>
      </c>
      <c r="B34" s="228">
        <f>E34+H34+K34</f>
        <v>4717929</v>
      </c>
      <c r="C34" s="228">
        <f>F34+I34+L34</f>
        <v>4481772</v>
      </c>
      <c r="D34" s="229">
        <f>B34/C34%</f>
        <v>105.26927741973488</v>
      </c>
      <c r="E34" s="160">
        <f>SUM(E35:E54)</f>
        <v>323528</v>
      </c>
      <c r="F34" s="160">
        <f>SUM(F35:F54)</f>
        <v>301836</v>
      </c>
      <c r="G34" s="229">
        <f>E34/F34%</f>
        <v>107.18668415960985</v>
      </c>
      <c r="H34" s="145">
        <v>1987317</v>
      </c>
      <c r="I34" s="145">
        <v>1861377</v>
      </c>
      <c r="J34" s="229">
        <f>H34/I34%</f>
        <v>106.76595874989322</v>
      </c>
      <c r="K34" s="145">
        <v>2407084</v>
      </c>
      <c r="L34" s="145">
        <v>2318559</v>
      </c>
      <c r="M34" s="229">
        <f>K34/L34%</f>
        <v>103.81810426217318</v>
      </c>
      <c r="O34" s="170"/>
      <c r="P34" s="170"/>
      <c r="Q34" s="148"/>
      <c r="R34" s="170"/>
      <c r="S34" s="170"/>
      <c r="T34" s="148"/>
      <c r="U34" s="170"/>
      <c r="V34" s="170"/>
      <c r="W34" s="148"/>
      <c r="X34" s="170"/>
      <c r="Y34" s="170"/>
      <c r="Z34" s="148"/>
    </row>
    <row r="35" spans="1:26" s="27" customFormat="1" ht="12.75">
      <c r="A35" s="181" t="s">
        <v>156</v>
      </c>
      <c r="B35" s="16">
        <f aca="true" t="shared" si="5" ref="B35:C54">E35+H35+K35</f>
        <v>398371</v>
      </c>
      <c r="C35" s="16">
        <f t="shared" si="5"/>
        <v>394685</v>
      </c>
      <c r="D35" s="24">
        <f aca="true" t="shared" si="6" ref="D35:D54">B35/C35%</f>
        <v>100.9339093200907</v>
      </c>
      <c r="E35" s="145">
        <v>11275</v>
      </c>
      <c r="F35" s="145">
        <v>9614</v>
      </c>
      <c r="G35" s="24">
        <f aca="true" t="shared" si="7" ref="G35:G51">E35/F35%</f>
        <v>117.27688787185355</v>
      </c>
      <c r="H35" s="145">
        <v>227830</v>
      </c>
      <c r="I35" s="145">
        <v>230138</v>
      </c>
      <c r="J35" s="24">
        <f aca="true" t="shared" si="8" ref="J35:J54">H35/I35%</f>
        <v>98.9971234650514</v>
      </c>
      <c r="K35" s="145">
        <v>159266</v>
      </c>
      <c r="L35" s="145">
        <v>154933</v>
      </c>
      <c r="M35" s="24">
        <f aca="true" t="shared" si="9" ref="M35:M54">K35/L35%</f>
        <v>102.79669276396895</v>
      </c>
      <c r="O35" s="170"/>
      <c r="P35" s="170"/>
      <c r="Q35" s="148"/>
      <c r="R35" s="170"/>
      <c r="S35" s="170"/>
      <c r="T35" s="148"/>
      <c r="U35" s="170"/>
      <c r="V35" s="170"/>
      <c r="W35" s="148"/>
      <c r="X35" s="170"/>
      <c r="Y35" s="170"/>
      <c r="Z35" s="148"/>
    </row>
    <row r="36" spans="1:26" s="27" customFormat="1" ht="12.75">
      <c r="A36" s="26" t="s">
        <v>57</v>
      </c>
      <c r="B36" s="16">
        <f t="shared" si="5"/>
        <v>222979</v>
      </c>
      <c r="C36" s="16">
        <f t="shared" si="5"/>
        <v>233316</v>
      </c>
      <c r="D36" s="24">
        <f t="shared" si="6"/>
        <v>95.56952802208164</v>
      </c>
      <c r="E36" s="145">
        <v>51521</v>
      </c>
      <c r="F36" s="145">
        <v>53258</v>
      </c>
      <c r="G36" s="24">
        <f t="shared" si="7"/>
        <v>96.7385181568966</v>
      </c>
      <c r="H36" s="145">
        <v>52549</v>
      </c>
      <c r="I36" s="145">
        <v>54784</v>
      </c>
      <c r="J36" s="24">
        <f t="shared" si="8"/>
        <v>95.92034170560747</v>
      </c>
      <c r="K36" s="145">
        <v>118909</v>
      </c>
      <c r="L36" s="145">
        <v>125274</v>
      </c>
      <c r="M36" s="24">
        <f t="shared" si="9"/>
        <v>94.91913725114549</v>
      </c>
      <c r="O36" s="170"/>
      <c r="P36" s="170"/>
      <c r="Q36" s="148"/>
      <c r="R36" s="170"/>
      <c r="S36" s="170"/>
      <c r="T36" s="148"/>
      <c r="U36" s="170"/>
      <c r="V36" s="170"/>
      <c r="W36" s="148"/>
      <c r="X36" s="170"/>
      <c r="Y36" s="170"/>
      <c r="Z36" s="148"/>
    </row>
    <row r="37" spans="1:26" s="27" customFormat="1" ht="12.75">
      <c r="A37" s="26" t="s">
        <v>58</v>
      </c>
      <c r="B37" s="16">
        <f t="shared" si="5"/>
        <v>370293</v>
      </c>
      <c r="C37" s="16">
        <f t="shared" si="5"/>
        <v>332066</v>
      </c>
      <c r="D37" s="24">
        <f t="shared" si="6"/>
        <v>111.51186812260214</v>
      </c>
      <c r="E37" s="145">
        <v>28184</v>
      </c>
      <c r="F37" s="145">
        <v>23104</v>
      </c>
      <c r="G37" s="24">
        <f t="shared" si="7"/>
        <v>121.98753462603878</v>
      </c>
      <c r="H37" s="145">
        <v>193388</v>
      </c>
      <c r="I37" s="145">
        <v>166699</v>
      </c>
      <c r="J37" s="24">
        <f t="shared" si="8"/>
        <v>116.01029400296342</v>
      </c>
      <c r="K37" s="145">
        <v>148721</v>
      </c>
      <c r="L37" s="145">
        <v>142263</v>
      </c>
      <c r="M37" s="24">
        <f t="shared" si="9"/>
        <v>104.53947969605589</v>
      </c>
      <c r="O37" s="170"/>
      <c r="P37" s="170"/>
      <c r="Q37" s="148"/>
      <c r="R37" s="170"/>
      <c r="S37" s="170"/>
      <c r="T37" s="148"/>
      <c r="U37" s="170"/>
      <c r="V37" s="170"/>
      <c r="W37" s="148"/>
      <c r="X37" s="170"/>
      <c r="Y37" s="170"/>
      <c r="Z37" s="148"/>
    </row>
    <row r="38" spans="1:26" s="27" customFormat="1" ht="12.75">
      <c r="A38" s="26" t="s">
        <v>59</v>
      </c>
      <c r="B38" s="16">
        <f t="shared" si="5"/>
        <v>411949</v>
      </c>
      <c r="C38" s="16">
        <f t="shared" si="5"/>
        <v>382296</v>
      </c>
      <c r="D38" s="24">
        <f t="shared" si="6"/>
        <v>107.75655513005628</v>
      </c>
      <c r="E38" s="145">
        <v>24385</v>
      </c>
      <c r="F38" s="145">
        <v>18074</v>
      </c>
      <c r="G38" s="24">
        <f t="shared" si="7"/>
        <v>134.91756113754565</v>
      </c>
      <c r="H38" s="145">
        <v>177046</v>
      </c>
      <c r="I38" s="145">
        <v>157456</v>
      </c>
      <c r="J38" s="24">
        <f t="shared" si="8"/>
        <v>112.4415709785591</v>
      </c>
      <c r="K38" s="145">
        <v>210518</v>
      </c>
      <c r="L38" s="145">
        <v>206766</v>
      </c>
      <c r="M38" s="24">
        <f t="shared" si="9"/>
        <v>101.81461168664094</v>
      </c>
      <c r="O38" s="170"/>
      <c r="P38" s="170"/>
      <c r="Q38" s="148"/>
      <c r="R38" s="170"/>
      <c r="S38" s="170"/>
      <c r="T38" s="148"/>
      <c r="U38" s="170"/>
      <c r="V38" s="170"/>
      <c r="W38" s="148"/>
      <c r="X38" s="170"/>
      <c r="Y38" s="170"/>
      <c r="Z38" s="148"/>
    </row>
    <row r="39" spans="1:26" s="27" customFormat="1" ht="12.75">
      <c r="A39" s="26" t="s">
        <v>60</v>
      </c>
      <c r="B39" s="16">
        <f t="shared" si="5"/>
        <v>116806</v>
      </c>
      <c r="C39" s="16">
        <f t="shared" si="5"/>
        <v>109103</v>
      </c>
      <c r="D39" s="24">
        <f t="shared" si="6"/>
        <v>107.06030081665949</v>
      </c>
      <c r="E39" s="145">
        <v>907</v>
      </c>
      <c r="F39" s="145">
        <v>844</v>
      </c>
      <c r="G39" s="24">
        <f t="shared" si="7"/>
        <v>107.46445497630333</v>
      </c>
      <c r="H39" s="145">
        <v>53894</v>
      </c>
      <c r="I39" s="145">
        <v>48461</v>
      </c>
      <c r="J39" s="24">
        <f t="shared" si="8"/>
        <v>111.21107694847403</v>
      </c>
      <c r="K39" s="145">
        <v>62005</v>
      </c>
      <c r="L39" s="145">
        <v>59798</v>
      </c>
      <c r="M39" s="24">
        <f t="shared" si="9"/>
        <v>103.69075888825714</v>
      </c>
      <c r="O39" s="170"/>
      <c r="P39" s="170"/>
      <c r="Q39" s="148"/>
      <c r="R39" s="170"/>
      <c r="S39" s="170"/>
      <c r="T39" s="148"/>
      <c r="U39" s="170"/>
      <c r="V39" s="170"/>
      <c r="W39" s="148"/>
      <c r="X39" s="170"/>
      <c r="Y39" s="170"/>
      <c r="Z39" s="148"/>
    </row>
    <row r="40" spans="1:26" s="21" customFormat="1" ht="12.75">
      <c r="A40" s="26" t="s">
        <v>61</v>
      </c>
      <c r="B40" s="16">
        <f t="shared" si="5"/>
        <v>425662</v>
      </c>
      <c r="C40" s="16">
        <f t="shared" si="5"/>
        <v>388548</v>
      </c>
      <c r="D40" s="24">
        <f t="shared" si="6"/>
        <v>109.55197298660654</v>
      </c>
      <c r="E40" s="145">
        <v>38232</v>
      </c>
      <c r="F40" s="145">
        <v>36005</v>
      </c>
      <c r="G40" s="24">
        <f t="shared" si="7"/>
        <v>106.18525204832662</v>
      </c>
      <c r="H40" s="145">
        <v>278678</v>
      </c>
      <c r="I40" s="145">
        <v>251055</v>
      </c>
      <c r="J40" s="24">
        <f t="shared" si="8"/>
        <v>111.0027683176993</v>
      </c>
      <c r="K40" s="145">
        <v>108752</v>
      </c>
      <c r="L40" s="145">
        <v>101488</v>
      </c>
      <c r="M40" s="24">
        <f t="shared" si="9"/>
        <v>107.1574964527826</v>
      </c>
      <c r="O40" s="170"/>
      <c r="P40" s="170"/>
      <c r="Q40" s="148"/>
      <c r="R40" s="170"/>
      <c r="S40" s="170"/>
      <c r="T40" s="148"/>
      <c r="U40" s="170"/>
      <c r="V40" s="170"/>
      <c r="W40" s="148"/>
      <c r="X40" s="170"/>
      <c r="Y40" s="170"/>
      <c r="Z40" s="148"/>
    </row>
    <row r="41" spans="1:26" s="21" customFormat="1" ht="12.75">
      <c r="A41" s="26" t="s">
        <v>62</v>
      </c>
      <c r="B41" s="16">
        <f t="shared" si="5"/>
        <v>241939</v>
      </c>
      <c r="C41" s="16">
        <f t="shared" si="5"/>
        <v>221581</v>
      </c>
      <c r="D41" s="24">
        <f t="shared" si="6"/>
        <v>109.18761085111089</v>
      </c>
      <c r="E41" s="145">
        <v>9813</v>
      </c>
      <c r="F41" s="145">
        <v>7993</v>
      </c>
      <c r="G41" s="24">
        <f t="shared" si="7"/>
        <v>122.76992368322281</v>
      </c>
      <c r="H41" s="145">
        <v>102472</v>
      </c>
      <c r="I41" s="145">
        <v>94505</v>
      </c>
      <c r="J41" s="24">
        <f t="shared" si="8"/>
        <v>108.43024178614888</v>
      </c>
      <c r="K41" s="145">
        <v>129654</v>
      </c>
      <c r="L41" s="145">
        <v>119083</v>
      </c>
      <c r="M41" s="24">
        <f t="shared" si="9"/>
        <v>108.8770017550784</v>
      </c>
      <c r="O41" s="170"/>
      <c r="P41" s="170"/>
      <c r="Q41" s="148"/>
      <c r="R41" s="170"/>
      <c r="S41" s="170"/>
      <c r="T41" s="148"/>
      <c r="U41" s="170"/>
      <c r="V41" s="170"/>
      <c r="W41" s="148"/>
      <c r="X41" s="170"/>
      <c r="Y41" s="170"/>
      <c r="Z41" s="148"/>
    </row>
    <row r="42" spans="1:26" s="21" customFormat="1" ht="12.75">
      <c r="A42" s="26" t="s">
        <v>157</v>
      </c>
      <c r="B42" s="16">
        <f t="shared" si="5"/>
        <v>272755</v>
      </c>
      <c r="C42" s="16">
        <f t="shared" si="5"/>
        <v>265760</v>
      </c>
      <c r="D42" s="24">
        <f t="shared" si="6"/>
        <v>102.63207405177604</v>
      </c>
      <c r="E42" s="145">
        <v>11954</v>
      </c>
      <c r="F42" s="145">
        <v>12499</v>
      </c>
      <c r="G42" s="24">
        <f t="shared" si="7"/>
        <v>95.63965117209378</v>
      </c>
      <c r="H42" s="145">
        <v>129571</v>
      </c>
      <c r="I42" s="145">
        <v>126400</v>
      </c>
      <c r="J42" s="24">
        <f t="shared" si="8"/>
        <v>102.50870253164557</v>
      </c>
      <c r="K42" s="145">
        <v>131230</v>
      </c>
      <c r="L42" s="145">
        <v>126861</v>
      </c>
      <c r="M42" s="24">
        <f t="shared" si="9"/>
        <v>103.44392681754047</v>
      </c>
      <c r="O42" s="170"/>
      <c r="P42" s="170"/>
      <c r="Q42" s="148"/>
      <c r="R42" s="170"/>
      <c r="S42" s="170"/>
      <c r="T42" s="148"/>
      <c r="U42" s="170"/>
      <c r="V42" s="170"/>
      <c r="W42" s="148"/>
      <c r="X42" s="170"/>
      <c r="Y42" s="170"/>
      <c r="Z42" s="148"/>
    </row>
    <row r="43" spans="1:26" s="21" customFormat="1" ht="12.75">
      <c r="A43" s="26" t="s">
        <v>63</v>
      </c>
      <c r="B43" s="16">
        <f t="shared" si="5"/>
        <v>260717</v>
      </c>
      <c r="C43" s="16">
        <f t="shared" si="5"/>
        <v>247627</v>
      </c>
      <c r="D43" s="24">
        <f t="shared" si="6"/>
        <v>105.28617638625836</v>
      </c>
      <c r="E43" s="145">
        <v>11376</v>
      </c>
      <c r="F43" s="145">
        <v>10787</v>
      </c>
      <c r="G43" s="24">
        <f t="shared" si="7"/>
        <v>105.46027625845925</v>
      </c>
      <c r="H43" s="145">
        <v>142722</v>
      </c>
      <c r="I43" s="145">
        <v>132306</v>
      </c>
      <c r="J43" s="24">
        <f t="shared" si="8"/>
        <v>107.87265883633395</v>
      </c>
      <c r="K43" s="145">
        <v>106619</v>
      </c>
      <c r="L43" s="145">
        <v>104534</v>
      </c>
      <c r="M43" s="24">
        <f t="shared" si="9"/>
        <v>101.99456636118393</v>
      </c>
      <c r="O43" s="170"/>
      <c r="P43" s="170"/>
      <c r="Q43" s="148"/>
      <c r="R43" s="170"/>
      <c r="S43" s="170"/>
      <c r="T43" s="148"/>
      <c r="U43" s="170"/>
      <c r="V43" s="170"/>
      <c r="W43" s="148"/>
      <c r="X43" s="170"/>
      <c r="Y43" s="170"/>
      <c r="Z43" s="148"/>
    </row>
    <row r="44" spans="1:26" s="21" customFormat="1" ht="14.25" customHeight="1">
      <c r="A44" s="26" t="s">
        <v>64</v>
      </c>
      <c r="B44" s="16">
        <f t="shared" si="5"/>
        <v>257975</v>
      </c>
      <c r="C44" s="16">
        <f t="shared" si="5"/>
        <v>248548</v>
      </c>
      <c r="D44" s="24">
        <f t="shared" si="6"/>
        <v>103.79282874937638</v>
      </c>
      <c r="E44" s="145">
        <v>36877</v>
      </c>
      <c r="F44" s="145">
        <v>37649</v>
      </c>
      <c r="G44" s="24">
        <f t="shared" si="7"/>
        <v>97.94948072989986</v>
      </c>
      <c r="H44" s="145">
        <v>71621</v>
      </c>
      <c r="I44" s="145">
        <v>66464</v>
      </c>
      <c r="J44" s="24">
        <f t="shared" si="8"/>
        <v>107.75908762638421</v>
      </c>
      <c r="K44" s="145">
        <v>149477</v>
      </c>
      <c r="L44" s="145">
        <v>144435</v>
      </c>
      <c r="M44" s="24">
        <f t="shared" si="9"/>
        <v>103.49084363208364</v>
      </c>
      <c r="O44" s="170"/>
      <c r="P44" s="170"/>
      <c r="Q44" s="148"/>
      <c r="R44" s="170"/>
      <c r="S44" s="170"/>
      <c r="T44" s="148"/>
      <c r="U44" s="170"/>
      <c r="V44" s="170"/>
      <c r="W44" s="148"/>
      <c r="X44" s="170"/>
      <c r="Y44" s="170"/>
      <c r="Z44" s="148"/>
    </row>
    <row r="45" spans="1:26" s="27" customFormat="1" ht="14.25" customHeight="1">
      <c r="A45" s="26" t="s">
        <v>65</v>
      </c>
      <c r="B45" s="16">
        <f t="shared" si="5"/>
        <v>239872</v>
      </c>
      <c r="C45" s="16">
        <f t="shared" si="5"/>
        <v>234879</v>
      </c>
      <c r="D45" s="24">
        <f t="shared" si="6"/>
        <v>102.12577539924813</v>
      </c>
      <c r="E45" s="145">
        <v>1401</v>
      </c>
      <c r="F45" s="145">
        <v>1325</v>
      </c>
      <c r="G45" s="24">
        <f t="shared" si="7"/>
        <v>105.73584905660377</v>
      </c>
      <c r="H45" s="145">
        <v>103051</v>
      </c>
      <c r="I45" s="145">
        <v>102082</v>
      </c>
      <c r="J45" s="24">
        <f t="shared" si="8"/>
        <v>100.949236887992</v>
      </c>
      <c r="K45" s="145">
        <v>135420</v>
      </c>
      <c r="L45" s="145">
        <v>131472</v>
      </c>
      <c r="M45" s="24">
        <f t="shared" si="9"/>
        <v>103.0029207740051</v>
      </c>
      <c r="O45" s="170"/>
      <c r="P45" s="170"/>
      <c r="Q45" s="148"/>
      <c r="R45" s="170"/>
      <c r="S45" s="170"/>
      <c r="T45" s="148"/>
      <c r="U45" s="170"/>
      <c r="V45" s="170"/>
      <c r="W45" s="148"/>
      <c r="X45" s="170"/>
      <c r="Y45" s="170"/>
      <c r="Z45" s="148"/>
    </row>
    <row r="46" spans="1:26" s="21" customFormat="1" ht="14.25" customHeight="1">
      <c r="A46" s="26" t="s">
        <v>66</v>
      </c>
      <c r="B46" s="16">
        <f>H46+K46</f>
        <v>15237</v>
      </c>
      <c r="C46" s="16">
        <f>I46+L46</f>
        <v>15729</v>
      </c>
      <c r="D46" s="24">
        <f t="shared" si="6"/>
        <v>96.87201983597177</v>
      </c>
      <c r="E46" s="146" t="s">
        <v>160</v>
      </c>
      <c r="F46" s="146" t="s">
        <v>160</v>
      </c>
      <c r="G46" s="24" t="s">
        <v>160</v>
      </c>
      <c r="H46" s="145">
        <v>5298</v>
      </c>
      <c r="I46" s="145">
        <v>5185</v>
      </c>
      <c r="J46" s="24">
        <f t="shared" si="8"/>
        <v>102.17936354869816</v>
      </c>
      <c r="K46" s="145">
        <v>9939</v>
      </c>
      <c r="L46" s="145">
        <v>10544</v>
      </c>
      <c r="M46" s="24">
        <f t="shared" si="9"/>
        <v>94.26213960546282</v>
      </c>
      <c r="O46" s="170"/>
      <c r="P46" s="170"/>
      <c r="Q46" s="148"/>
      <c r="R46" s="170"/>
      <c r="S46" s="170"/>
      <c r="T46" s="148"/>
      <c r="U46" s="170"/>
      <c r="V46" s="170"/>
      <c r="W46" s="148"/>
      <c r="X46" s="170"/>
      <c r="Y46" s="170"/>
      <c r="Z46" s="148"/>
    </row>
    <row r="47" spans="1:26" s="21" customFormat="1" ht="14.25" customHeight="1">
      <c r="A47" s="26" t="s">
        <v>67</v>
      </c>
      <c r="B47" s="16">
        <f t="shared" si="5"/>
        <v>259744</v>
      </c>
      <c r="C47" s="16">
        <f t="shared" si="5"/>
        <v>251191</v>
      </c>
      <c r="D47" s="24">
        <f t="shared" si="6"/>
        <v>103.40497868156105</v>
      </c>
      <c r="E47" s="145">
        <v>28283</v>
      </c>
      <c r="F47" s="145">
        <v>26679</v>
      </c>
      <c r="G47" s="24">
        <f t="shared" si="7"/>
        <v>106.01221934855128</v>
      </c>
      <c r="H47" s="145">
        <v>118079</v>
      </c>
      <c r="I47" s="145">
        <v>112312</v>
      </c>
      <c r="J47" s="24">
        <f t="shared" si="8"/>
        <v>105.1348030486502</v>
      </c>
      <c r="K47" s="145">
        <v>113382</v>
      </c>
      <c r="L47" s="145">
        <v>112200</v>
      </c>
      <c r="M47" s="24">
        <f t="shared" si="9"/>
        <v>101.05347593582887</v>
      </c>
      <c r="O47" s="170"/>
      <c r="P47" s="170"/>
      <c r="Q47" s="148"/>
      <c r="R47" s="170"/>
      <c r="S47" s="170"/>
      <c r="T47" s="148"/>
      <c r="U47" s="170"/>
      <c r="V47" s="170"/>
      <c r="W47" s="148"/>
      <c r="X47" s="170"/>
      <c r="Y47" s="170"/>
      <c r="Z47" s="148"/>
    </row>
    <row r="48" spans="1:26" s="21" customFormat="1" ht="14.25" customHeight="1">
      <c r="A48" s="26" t="s">
        <v>68</v>
      </c>
      <c r="B48" s="16">
        <f t="shared" si="5"/>
        <v>249281</v>
      </c>
      <c r="C48" s="16">
        <f t="shared" si="5"/>
        <v>237627</v>
      </c>
      <c r="D48" s="24">
        <f t="shared" si="6"/>
        <v>104.90432484524065</v>
      </c>
      <c r="E48" s="145">
        <v>47686</v>
      </c>
      <c r="F48" s="145">
        <v>43606</v>
      </c>
      <c r="G48" s="24">
        <f t="shared" si="7"/>
        <v>109.35651057193964</v>
      </c>
      <c r="H48" s="145">
        <v>50744</v>
      </c>
      <c r="I48" s="145">
        <v>47824</v>
      </c>
      <c r="J48" s="24">
        <f t="shared" si="8"/>
        <v>106.10572097691535</v>
      </c>
      <c r="K48" s="145">
        <v>150851</v>
      </c>
      <c r="L48" s="145">
        <v>146197</v>
      </c>
      <c r="M48" s="24">
        <f t="shared" si="9"/>
        <v>103.18337585586572</v>
      </c>
      <c r="O48" s="170"/>
      <c r="P48" s="170"/>
      <c r="Q48" s="148"/>
      <c r="R48" s="170"/>
      <c r="S48" s="170"/>
      <c r="T48" s="148"/>
      <c r="U48" s="170"/>
      <c r="V48" s="170"/>
      <c r="W48" s="148"/>
      <c r="X48" s="170"/>
      <c r="Y48" s="170"/>
      <c r="Z48" s="148"/>
    </row>
    <row r="49" spans="1:26" s="21" customFormat="1" ht="14.25" customHeight="1">
      <c r="A49" s="26" t="s">
        <v>69</v>
      </c>
      <c r="B49" s="16">
        <f t="shared" si="5"/>
        <v>594072</v>
      </c>
      <c r="C49" s="16">
        <f t="shared" si="5"/>
        <v>544181</v>
      </c>
      <c r="D49" s="24">
        <f t="shared" si="6"/>
        <v>109.1680892938195</v>
      </c>
      <c r="E49" s="145">
        <v>10523</v>
      </c>
      <c r="F49" s="145">
        <v>10818</v>
      </c>
      <c r="G49" s="24">
        <f t="shared" si="7"/>
        <v>97.27306341283047</v>
      </c>
      <c r="H49" s="145">
        <v>95506</v>
      </c>
      <c r="I49" s="145">
        <v>86336</v>
      </c>
      <c r="J49" s="24">
        <f t="shared" si="8"/>
        <v>110.62129355077835</v>
      </c>
      <c r="K49" s="145">
        <v>488043</v>
      </c>
      <c r="L49" s="145">
        <v>447027</v>
      </c>
      <c r="M49" s="24">
        <f t="shared" si="9"/>
        <v>109.1752847143461</v>
      </c>
      <c r="O49" s="170"/>
      <c r="P49" s="170"/>
      <c r="Q49" s="148"/>
      <c r="R49" s="170"/>
      <c r="S49" s="170"/>
      <c r="T49" s="148"/>
      <c r="U49" s="170"/>
      <c r="V49" s="170"/>
      <c r="W49" s="148"/>
      <c r="X49" s="170"/>
      <c r="Y49" s="170"/>
      <c r="Z49" s="148"/>
    </row>
    <row r="50" spans="1:26" s="21" customFormat="1" ht="14.25" customHeight="1">
      <c r="A50" s="26" t="s">
        <v>158</v>
      </c>
      <c r="B50" s="16">
        <f t="shared" si="5"/>
        <v>99433</v>
      </c>
      <c r="C50" s="16">
        <f t="shared" si="5"/>
        <v>100497</v>
      </c>
      <c r="D50" s="24">
        <f t="shared" si="6"/>
        <v>98.94126192821676</v>
      </c>
      <c r="E50" s="145">
        <v>584</v>
      </c>
      <c r="F50" s="145">
        <v>658</v>
      </c>
      <c r="G50" s="24">
        <f t="shared" si="7"/>
        <v>88.75379939209726</v>
      </c>
      <c r="H50" s="145">
        <v>67213</v>
      </c>
      <c r="I50" s="145">
        <v>69314</v>
      </c>
      <c r="J50" s="24">
        <f t="shared" si="8"/>
        <v>96.96886631849266</v>
      </c>
      <c r="K50" s="145">
        <v>31636</v>
      </c>
      <c r="L50" s="145">
        <v>30525</v>
      </c>
      <c r="M50" s="24">
        <f t="shared" si="9"/>
        <v>103.63963963963964</v>
      </c>
      <c r="O50" s="170"/>
      <c r="P50" s="170"/>
      <c r="Q50" s="148"/>
      <c r="R50" s="170"/>
      <c r="S50" s="170"/>
      <c r="T50" s="148"/>
      <c r="U50" s="170"/>
      <c r="V50" s="170"/>
      <c r="W50" s="148"/>
      <c r="X50" s="170"/>
      <c r="Y50" s="170"/>
      <c r="Z50" s="148"/>
    </row>
    <row r="51" spans="1:26" s="21" customFormat="1" ht="14.25" customHeight="1">
      <c r="A51" s="26" t="s">
        <v>71</v>
      </c>
      <c r="B51" s="16">
        <f t="shared" si="5"/>
        <v>248964</v>
      </c>
      <c r="C51" s="16">
        <f t="shared" si="5"/>
        <v>243460</v>
      </c>
      <c r="D51" s="24">
        <f t="shared" si="6"/>
        <v>102.26074098414524</v>
      </c>
      <c r="E51" s="145">
        <v>7390</v>
      </c>
      <c r="F51" s="145">
        <v>7655</v>
      </c>
      <c r="G51" s="24">
        <f t="shared" si="7"/>
        <v>96.53821032005226</v>
      </c>
      <c r="H51" s="145">
        <v>113887</v>
      </c>
      <c r="I51" s="145">
        <v>106257</v>
      </c>
      <c r="J51" s="24">
        <f t="shared" si="8"/>
        <v>107.1807033889532</v>
      </c>
      <c r="K51" s="145">
        <v>127687</v>
      </c>
      <c r="L51" s="145">
        <v>129548</v>
      </c>
      <c r="M51" s="24">
        <f t="shared" si="9"/>
        <v>98.56346682310803</v>
      </c>
      <c r="O51" s="170"/>
      <c r="P51" s="170"/>
      <c r="Q51" s="148"/>
      <c r="R51" s="170"/>
      <c r="S51" s="170"/>
      <c r="T51" s="148"/>
      <c r="U51" s="170"/>
      <c r="V51" s="170"/>
      <c r="W51" s="148"/>
      <c r="X51" s="170"/>
      <c r="Y51" s="170"/>
      <c r="Z51" s="148"/>
    </row>
    <row r="52" spans="1:26" s="21" customFormat="1" ht="12" customHeight="1">
      <c r="A52" s="26" t="s">
        <v>159</v>
      </c>
      <c r="B52" s="16">
        <f>E52+K52</f>
        <v>193</v>
      </c>
      <c r="C52" s="16">
        <f>L52</f>
        <v>120</v>
      </c>
      <c r="D52" s="24">
        <f t="shared" si="6"/>
        <v>160.83333333333334</v>
      </c>
      <c r="E52" s="146">
        <v>10</v>
      </c>
      <c r="F52" s="146" t="s">
        <v>160</v>
      </c>
      <c r="G52" s="24" t="s">
        <v>160</v>
      </c>
      <c r="H52" s="146" t="s">
        <v>160</v>
      </c>
      <c r="I52" s="146" t="s">
        <v>160</v>
      </c>
      <c r="J52" s="24" t="s">
        <v>160</v>
      </c>
      <c r="K52" s="145">
        <v>183</v>
      </c>
      <c r="L52" s="145">
        <v>120</v>
      </c>
      <c r="M52" s="24">
        <f t="shared" si="9"/>
        <v>152.5</v>
      </c>
      <c r="O52" s="170"/>
      <c r="P52" s="170"/>
      <c r="Q52" s="148"/>
      <c r="R52" s="170"/>
      <c r="S52" s="170"/>
      <c r="T52" s="148"/>
      <c r="U52" s="170"/>
      <c r="V52" s="170"/>
      <c r="W52" s="148"/>
      <c r="X52" s="170"/>
      <c r="Y52" s="170"/>
      <c r="Z52" s="148"/>
    </row>
    <row r="53" spans="1:26" s="21" customFormat="1" ht="12.75">
      <c r="A53" s="26" t="s">
        <v>72</v>
      </c>
      <c r="B53" s="16">
        <f>K53</f>
        <v>1543</v>
      </c>
      <c r="C53" s="16">
        <f>I53+L53</f>
        <v>1483</v>
      </c>
      <c r="D53" s="24">
        <f t="shared" si="6"/>
        <v>104.04585300067431</v>
      </c>
      <c r="E53" s="146" t="s">
        <v>160</v>
      </c>
      <c r="F53" s="146" t="s">
        <v>160</v>
      </c>
      <c r="G53" s="24" t="s">
        <v>160</v>
      </c>
      <c r="H53" s="146" t="s">
        <v>160</v>
      </c>
      <c r="I53" s="145">
        <v>3</v>
      </c>
      <c r="J53" s="24" t="s">
        <v>160</v>
      </c>
      <c r="K53" s="145">
        <v>1543</v>
      </c>
      <c r="L53" s="145">
        <v>1480</v>
      </c>
      <c r="M53" s="24">
        <f t="shared" si="9"/>
        <v>104.25675675675676</v>
      </c>
      <c r="O53" s="170"/>
      <c r="P53" s="170"/>
      <c r="Q53" s="148"/>
      <c r="R53" s="170"/>
      <c r="S53" s="170"/>
      <c r="T53" s="148"/>
      <c r="U53" s="146"/>
      <c r="V53" s="146"/>
      <c r="W53" s="146"/>
      <c r="X53" s="170"/>
      <c r="Y53" s="170"/>
      <c r="Z53" s="148"/>
    </row>
    <row r="54" spans="1:26" s="21" customFormat="1" ht="12.75">
      <c r="A54" s="23" t="s">
        <v>73</v>
      </c>
      <c r="B54" s="54">
        <f t="shared" si="5"/>
        <v>30144</v>
      </c>
      <c r="C54" s="54">
        <f t="shared" si="5"/>
        <v>29075</v>
      </c>
      <c r="D54" s="22">
        <f t="shared" si="6"/>
        <v>103.67669819432503</v>
      </c>
      <c r="E54" s="147">
        <v>3127</v>
      </c>
      <c r="F54" s="147">
        <v>1268</v>
      </c>
      <c r="G54" s="226" t="s">
        <v>174</v>
      </c>
      <c r="H54" s="147">
        <v>3768</v>
      </c>
      <c r="I54" s="147">
        <v>3796</v>
      </c>
      <c r="J54" s="22">
        <f t="shared" si="8"/>
        <v>99.26238145416228</v>
      </c>
      <c r="K54" s="147">
        <v>23249</v>
      </c>
      <c r="L54" s="147">
        <v>24011</v>
      </c>
      <c r="M54" s="22">
        <f t="shared" si="9"/>
        <v>96.8264545416684</v>
      </c>
      <c r="O54" s="170"/>
      <c r="P54" s="170"/>
      <c r="Q54" s="148"/>
      <c r="R54" s="170"/>
      <c r="S54" s="170"/>
      <c r="T54" s="148"/>
      <c r="U54" s="170"/>
      <c r="V54" s="170"/>
      <c r="W54" s="148"/>
      <c r="X54" s="170"/>
      <c r="Y54" s="170"/>
      <c r="Z54" s="148"/>
    </row>
    <row r="56" spans="1:19" ht="12.75">
      <c r="A56" s="326" t="s">
        <v>210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ht="12.75">
      <c r="A57" s="89"/>
      <c r="B57" s="50"/>
      <c r="C57" s="50"/>
      <c r="D57" s="50"/>
      <c r="E57" s="88"/>
      <c r="F57" s="88"/>
      <c r="G57" s="50"/>
      <c r="H57" s="88"/>
      <c r="I57" s="88"/>
      <c r="J57" s="50"/>
      <c r="K57" s="88"/>
      <c r="L57" s="88"/>
      <c r="M57" s="50"/>
      <c r="N57" s="50"/>
      <c r="O57" s="50"/>
      <c r="P57"/>
      <c r="Q57" s="88"/>
      <c r="R57" s="88"/>
      <c r="S57" s="87" t="s">
        <v>121</v>
      </c>
    </row>
    <row r="58" spans="1:19" ht="12.75" customHeight="1">
      <c r="A58" s="369"/>
      <c r="B58" s="372" t="s">
        <v>28</v>
      </c>
      <c r="C58" s="373"/>
      <c r="D58" s="373"/>
      <c r="E58" s="373"/>
      <c r="F58" s="373"/>
      <c r="G58" s="373"/>
      <c r="H58" s="373"/>
      <c r="I58" s="373"/>
      <c r="J58" s="378"/>
      <c r="K58" s="372" t="s">
        <v>26</v>
      </c>
      <c r="L58" s="373"/>
      <c r="M58" s="373"/>
      <c r="N58" s="373"/>
      <c r="O58" s="373"/>
      <c r="P58" s="373"/>
      <c r="Q58" s="373"/>
      <c r="R58" s="373"/>
      <c r="S58" s="373"/>
    </row>
    <row r="59" spans="1:19" ht="12.75" customHeight="1">
      <c r="A59" s="370"/>
      <c r="B59" s="379"/>
      <c r="C59" s="380"/>
      <c r="D59" s="380"/>
      <c r="E59" s="380"/>
      <c r="F59" s="380"/>
      <c r="G59" s="380"/>
      <c r="H59" s="380"/>
      <c r="I59" s="380"/>
      <c r="J59" s="381"/>
      <c r="K59" s="323" t="s">
        <v>29</v>
      </c>
      <c r="L59" s="374"/>
      <c r="M59" s="374"/>
      <c r="N59" s="374"/>
      <c r="O59" s="374"/>
      <c r="P59" s="374"/>
      <c r="Q59" s="374"/>
      <c r="R59" s="374"/>
      <c r="S59" s="374"/>
    </row>
    <row r="60" spans="1:19" ht="27.75" customHeight="1">
      <c r="A60" s="370"/>
      <c r="B60" s="323" t="s">
        <v>149</v>
      </c>
      <c r="C60" s="375"/>
      <c r="D60" s="376" t="s">
        <v>154</v>
      </c>
      <c r="E60" s="323" t="s">
        <v>150</v>
      </c>
      <c r="F60" s="327"/>
      <c r="G60" s="376" t="s">
        <v>153</v>
      </c>
      <c r="H60" s="368" t="s">
        <v>151</v>
      </c>
      <c r="I60" s="368"/>
      <c r="J60" s="368" t="s">
        <v>152</v>
      </c>
      <c r="K60" s="361" t="s">
        <v>149</v>
      </c>
      <c r="L60" s="362"/>
      <c r="M60" s="363" t="s">
        <v>154</v>
      </c>
      <c r="N60" s="361" t="s">
        <v>150</v>
      </c>
      <c r="O60" s="365"/>
      <c r="P60" s="366" t="s">
        <v>153</v>
      </c>
      <c r="Q60" s="368" t="s">
        <v>151</v>
      </c>
      <c r="R60" s="368"/>
      <c r="S60" s="359" t="s">
        <v>152</v>
      </c>
    </row>
    <row r="61" spans="1:19" ht="37.5" customHeight="1">
      <c r="A61" s="371"/>
      <c r="B61" s="205" t="s">
        <v>114</v>
      </c>
      <c r="C61" s="205" t="s">
        <v>155</v>
      </c>
      <c r="D61" s="377"/>
      <c r="E61" s="205" t="s">
        <v>114</v>
      </c>
      <c r="F61" s="205" t="s">
        <v>155</v>
      </c>
      <c r="G61" s="377"/>
      <c r="H61" s="154" t="s">
        <v>114</v>
      </c>
      <c r="I61" s="154" t="s">
        <v>155</v>
      </c>
      <c r="J61" s="368"/>
      <c r="K61" s="155" t="s">
        <v>114</v>
      </c>
      <c r="L61" s="155" t="s">
        <v>155</v>
      </c>
      <c r="M61" s="364"/>
      <c r="N61" s="155" t="s">
        <v>114</v>
      </c>
      <c r="O61" s="155" t="s">
        <v>155</v>
      </c>
      <c r="P61" s="367"/>
      <c r="Q61" s="154" t="s">
        <v>114</v>
      </c>
      <c r="R61" s="154" t="s">
        <v>155</v>
      </c>
      <c r="S61" s="359"/>
    </row>
    <row r="62" spans="1:19" ht="12.75">
      <c r="A62" s="28" t="s">
        <v>56</v>
      </c>
      <c r="B62" s="145">
        <v>5912518</v>
      </c>
      <c r="C62" s="145">
        <v>2743947</v>
      </c>
      <c r="D62" s="148">
        <v>57.5</v>
      </c>
      <c r="E62" s="145">
        <v>1236914</v>
      </c>
      <c r="F62" s="145">
        <v>527392</v>
      </c>
      <c r="G62" s="148">
        <v>12</v>
      </c>
      <c r="H62" s="145">
        <v>3135935</v>
      </c>
      <c r="I62" s="145">
        <v>1446590</v>
      </c>
      <c r="J62" s="148">
        <v>30.5</v>
      </c>
      <c r="K62" s="145">
        <v>278991</v>
      </c>
      <c r="L62" s="145">
        <v>115923</v>
      </c>
      <c r="M62" s="148">
        <v>32</v>
      </c>
      <c r="N62" s="145">
        <v>399901</v>
      </c>
      <c r="O62" s="145">
        <v>141635</v>
      </c>
      <c r="P62" s="148">
        <v>45.9</v>
      </c>
      <c r="Q62" s="145">
        <v>191836</v>
      </c>
      <c r="R62" s="145">
        <v>65970</v>
      </c>
      <c r="S62" s="148">
        <v>22</v>
      </c>
    </row>
    <row r="63" spans="1:19" ht="12.75">
      <c r="A63" s="181" t="s">
        <v>156</v>
      </c>
      <c r="B63" s="145">
        <v>52709</v>
      </c>
      <c r="C63" s="145">
        <v>26961</v>
      </c>
      <c r="D63" s="148">
        <v>6.1</v>
      </c>
      <c r="E63" s="145">
        <v>45189</v>
      </c>
      <c r="F63" s="145">
        <v>20170</v>
      </c>
      <c r="G63" s="148">
        <v>5.2</v>
      </c>
      <c r="H63" s="145">
        <v>765853</v>
      </c>
      <c r="I63" s="145">
        <v>351240</v>
      </c>
      <c r="J63" s="148">
        <v>88.7</v>
      </c>
      <c r="K63" s="145">
        <v>4239</v>
      </c>
      <c r="L63" s="145">
        <v>1769</v>
      </c>
      <c r="M63" s="148">
        <v>10.2</v>
      </c>
      <c r="N63" s="145">
        <v>14680</v>
      </c>
      <c r="O63" s="145">
        <v>5953</v>
      </c>
      <c r="P63" s="148">
        <v>35.4</v>
      </c>
      <c r="Q63" s="145">
        <v>22525</v>
      </c>
      <c r="R63" s="145">
        <v>3553</v>
      </c>
      <c r="S63" s="148">
        <v>54.4</v>
      </c>
    </row>
    <row r="64" spans="1:19" ht="12.75">
      <c r="A64" s="26" t="s">
        <v>57</v>
      </c>
      <c r="B64" s="145">
        <v>374342</v>
      </c>
      <c r="C64" s="145">
        <v>156623</v>
      </c>
      <c r="D64" s="148">
        <v>68.7</v>
      </c>
      <c r="E64" s="145">
        <v>148177</v>
      </c>
      <c r="F64" s="145">
        <v>57208</v>
      </c>
      <c r="G64" s="148">
        <v>27.2</v>
      </c>
      <c r="H64" s="145">
        <v>22563</v>
      </c>
      <c r="I64" s="145">
        <v>9148</v>
      </c>
      <c r="J64" s="148">
        <v>4.1</v>
      </c>
      <c r="K64" s="145">
        <v>46360</v>
      </c>
      <c r="L64" s="145">
        <v>20517</v>
      </c>
      <c r="M64" s="148">
        <v>34.3</v>
      </c>
      <c r="N64" s="145">
        <v>83639</v>
      </c>
      <c r="O64" s="145">
        <v>29356</v>
      </c>
      <c r="P64" s="148">
        <v>61.9</v>
      </c>
      <c r="Q64" s="145">
        <v>5031</v>
      </c>
      <c r="R64" s="145">
        <v>1648</v>
      </c>
      <c r="S64" s="148">
        <v>3.7</v>
      </c>
    </row>
    <row r="65" spans="1:19" ht="12.75">
      <c r="A65" s="26" t="s">
        <v>58</v>
      </c>
      <c r="B65" s="145">
        <v>392310</v>
      </c>
      <c r="C65" s="145">
        <v>206993</v>
      </c>
      <c r="D65" s="148">
        <v>54.8</v>
      </c>
      <c r="E65" s="145">
        <v>17906</v>
      </c>
      <c r="F65" s="145">
        <v>7799</v>
      </c>
      <c r="G65" s="148">
        <v>2.5</v>
      </c>
      <c r="H65" s="145">
        <v>306305</v>
      </c>
      <c r="I65" s="145">
        <v>155501</v>
      </c>
      <c r="J65" s="148">
        <v>42.7</v>
      </c>
      <c r="K65" s="145">
        <v>10672</v>
      </c>
      <c r="L65" s="145">
        <v>5207</v>
      </c>
      <c r="M65" s="148">
        <v>17.3</v>
      </c>
      <c r="N65" s="145">
        <v>17898</v>
      </c>
      <c r="O65" s="145">
        <v>7799</v>
      </c>
      <c r="P65" s="148">
        <v>29</v>
      </c>
      <c r="Q65" s="145">
        <v>33175</v>
      </c>
      <c r="R65" s="145">
        <v>15178</v>
      </c>
      <c r="S65" s="148">
        <v>53.7</v>
      </c>
    </row>
    <row r="66" spans="1:19" ht="12.75">
      <c r="A66" s="26" t="s">
        <v>59</v>
      </c>
      <c r="B66" s="145">
        <v>380614</v>
      </c>
      <c r="C66" s="145">
        <v>212575</v>
      </c>
      <c r="D66" s="148">
        <v>47.4</v>
      </c>
      <c r="E66" s="145">
        <v>126776</v>
      </c>
      <c r="F66" s="145">
        <v>54118</v>
      </c>
      <c r="G66" s="148">
        <v>15.8</v>
      </c>
      <c r="H66" s="145">
        <v>296209</v>
      </c>
      <c r="I66" s="145">
        <v>145256</v>
      </c>
      <c r="J66" s="148">
        <v>36.9</v>
      </c>
      <c r="K66" s="145">
        <v>15124</v>
      </c>
      <c r="L66" s="145">
        <v>8293</v>
      </c>
      <c r="M66" s="148">
        <v>28</v>
      </c>
      <c r="N66" s="145">
        <v>35906</v>
      </c>
      <c r="O66" s="145">
        <v>14639</v>
      </c>
      <c r="P66" s="148">
        <v>66.4</v>
      </c>
      <c r="Q66" s="145">
        <v>3066</v>
      </c>
      <c r="R66" s="145">
        <v>1453</v>
      </c>
      <c r="S66" s="148">
        <v>5.7</v>
      </c>
    </row>
    <row r="67" spans="1:19" ht="12.75">
      <c r="A67" s="26" t="s">
        <v>60</v>
      </c>
      <c r="B67" s="145">
        <v>751</v>
      </c>
      <c r="C67" s="145">
        <v>438</v>
      </c>
      <c r="D67" s="148">
        <v>0.3</v>
      </c>
      <c r="E67" s="145">
        <v>168</v>
      </c>
      <c r="F67" s="145">
        <v>17</v>
      </c>
      <c r="G67" s="148">
        <v>0.1</v>
      </c>
      <c r="H67" s="145">
        <v>230812</v>
      </c>
      <c r="I67" s="145">
        <v>116351</v>
      </c>
      <c r="J67" s="148">
        <v>99.6</v>
      </c>
      <c r="K67" s="145">
        <v>751</v>
      </c>
      <c r="L67" s="145">
        <v>438</v>
      </c>
      <c r="M67" s="148">
        <v>36.9</v>
      </c>
      <c r="N67" s="145">
        <v>168</v>
      </c>
      <c r="O67" s="145">
        <v>17</v>
      </c>
      <c r="P67" s="148">
        <v>8.3</v>
      </c>
      <c r="Q67" s="145">
        <v>1116</v>
      </c>
      <c r="R67" s="145">
        <v>452</v>
      </c>
      <c r="S67" s="148">
        <v>54.8</v>
      </c>
    </row>
    <row r="68" spans="1:19" ht="12.75">
      <c r="A68" s="26" t="s">
        <v>61</v>
      </c>
      <c r="B68" s="145">
        <v>7313</v>
      </c>
      <c r="C68" s="145">
        <v>4029</v>
      </c>
      <c r="D68" s="148">
        <v>0.8</v>
      </c>
      <c r="E68" s="145">
        <v>300981</v>
      </c>
      <c r="F68" s="145">
        <v>143093</v>
      </c>
      <c r="G68" s="148">
        <v>32.6</v>
      </c>
      <c r="H68" s="145">
        <v>614721</v>
      </c>
      <c r="I68" s="145">
        <v>278540</v>
      </c>
      <c r="J68" s="148">
        <v>66.6</v>
      </c>
      <c r="K68" s="145">
        <v>2828</v>
      </c>
      <c r="L68" s="145">
        <v>1232</v>
      </c>
      <c r="M68" s="148">
        <v>3.2</v>
      </c>
      <c r="N68" s="145">
        <v>29490</v>
      </c>
      <c r="O68" s="145">
        <v>10103</v>
      </c>
      <c r="P68" s="148">
        <v>33.6</v>
      </c>
      <c r="Q68" s="145">
        <v>55362</v>
      </c>
      <c r="R68" s="145">
        <v>26897</v>
      </c>
      <c r="S68" s="148">
        <v>63.1</v>
      </c>
    </row>
    <row r="69" spans="1:19" ht="12.75">
      <c r="A69" s="26" t="s">
        <v>62</v>
      </c>
      <c r="B69" s="145">
        <v>408615</v>
      </c>
      <c r="C69" s="145">
        <v>186273</v>
      </c>
      <c r="D69" s="148">
        <v>71.8</v>
      </c>
      <c r="E69" s="145">
        <v>84465</v>
      </c>
      <c r="F69" s="145">
        <v>32759</v>
      </c>
      <c r="G69" s="148">
        <v>14.8</v>
      </c>
      <c r="H69" s="145">
        <v>76377</v>
      </c>
      <c r="I69" s="145">
        <v>22907</v>
      </c>
      <c r="J69" s="148">
        <v>13.4</v>
      </c>
      <c r="K69" s="145">
        <v>5606</v>
      </c>
      <c r="L69" s="145">
        <v>1574</v>
      </c>
      <c r="M69" s="148">
        <v>18.6</v>
      </c>
      <c r="N69" s="145">
        <v>15938</v>
      </c>
      <c r="O69" s="145">
        <v>8239</v>
      </c>
      <c r="P69" s="148">
        <v>52.8</v>
      </c>
      <c r="Q69" s="145">
        <v>8626</v>
      </c>
      <c r="R69" s="146" t="s">
        <v>160</v>
      </c>
      <c r="S69" s="148">
        <v>28.6</v>
      </c>
    </row>
    <row r="70" spans="1:19" ht="12.75">
      <c r="A70" s="26" t="s">
        <v>157</v>
      </c>
      <c r="B70" s="145">
        <v>281911</v>
      </c>
      <c r="C70" s="145">
        <v>125652</v>
      </c>
      <c r="D70" s="148">
        <v>45.3</v>
      </c>
      <c r="E70" s="145">
        <v>140106</v>
      </c>
      <c r="F70" s="145">
        <v>54769</v>
      </c>
      <c r="G70" s="148">
        <v>22.5</v>
      </c>
      <c r="H70" s="145">
        <v>200248</v>
      </c>
      <c r="I70" s="145">
        <v>92334</v>
      </c>
      <c r="J70" s="148">
        <v>32.2</v>
      </c>
      <c r="K70" s="145">
        <v>8099</v>
      </c>
      <c r="L70" s="145">
        <v>3957</v>
      </c>
      <c r="M70" s="148">
        <v>24.8</v>
      </c>
      <c r="N70" s="145">
        <v>23471</v>
      </c>
      <c r="O70" s="145">
        <v>7704</v>
      </c>
      <c r="P70" s="148">
        <v>71.8</v>
      </c>
      <c r="Q70" s="145">
        <v>1106</v>
      </c>
      <c r="R70" s="145">
        <v>293</v>
      </c>
      <c r="S70" s="148">
        <v>3.4</v>
      </c>
    </row>
    <row r="71" spans="1:19" ht="12.75">
      <c r="A71" s="26" t="s">
        <v>63</v>
      </c>
      <c r="B71" s="145">
        <v>495594</v>
      </c>
      <c r="C71" s="145">
        <v>197455</v>
      </c>
      <c r="D71" s="148">
        <v>76.6</v>
      </c>
      <c r="E71" s="145">
        <v>34879</v>
      </c>
      <c r="F71" s="145">
        <v>15277</v>
      </c>
      <c r="G71" s="148">
        <v>5.4</v>
      </c>
      <c r="H71" s="145">
        <v>116273</v>
      </c>
      <c r="I71" s="145">
        <v>47985</v>
      </c>
      <c r="J71" s="148">
        <v>18</v>
      </c>
      <c r="K71" s="145">
        <v>8491</v>
      </c>
      <c r="L71" s="145">
        <v>4083</v>
      </c>
      <c r="M71" s="148">
        <v>31</v>
      </c>
      <c r="N71" s="145">
        <v>16724</v>
      </c>
      <c r="O71" s="145">
        <v>6432</v>
      </c>
      <c r="P71" s="148">
        <v>61.1</v>
      </c>
      <c r="Q71" s="145">
        <v>2135</v>
      </c>
      <c r="R71" s="145">
        <v>861</v>
      </c>
      <c r="S71" s="148">
        <v>7.8</v>
      </c>
    </row>
    <row r="72" spans="1:19" ht="12.75">
      <c r="A72" s="26" t="s">
        <v>64</v>
      </c>
      <c r="B72" s="145">
        <v>426853</v>
      </c>
      <c r="C72" s="145">
        <v>212955</v>
      </c>
      <c r="D72" s="148">
        <v>79.3</v>
      </c>
      <c r="E72" s="145">
        <v>98563</v>
      </c>
      <c r="F72" s="145">
        <v>40321</v>
      </c>
      <c r="G72" s="148">
        <v>18.3</v>
      </c>
      <c r="H72" s="145">
        <v>12844</v>
      </c>
      <c r="I72" s="145">
        <v>4699</v>
      </c>
      <c r="J72" s="148">
        <v>2.4</v>
      </c>
      <c r="K72" s="145">
        <v>36854</v>
      </c>
      <c r="L72" s="145">
        <v>11674</v>
      </c>
      <c r="M72" s="148">
        <v>33.1</v>
      </c>
      <c r="N72" s="145">
        <v>63923</v>
      </c>
      <c r="O72" s="145">
        <v>21781</v>
      </c>
      <c r="P72" s="148">
        <v>57.3</v>
      </c>
      <c r="Q72" s="145">
        <v>10693</v>
      </c>
      <c r="R72" s="145">
        <v>3422</v>
      </c>
      <c r="S72" s="148">
        <v>9.6</v>
      </c>
    </row>
    <row r="73" spans="1:19" ht="12.75">
      <c r="A73" s="26" t="s">
        <v>65</v>
      </c>
      <c r="B73" s="145">
        <v>409727</v>
      </c>
      <c r="C73" s="145">
        <v>229959</v>
      </c>
      <c r="D73" s="148">
        <v>95.4</v>
      </c>
      <c r="E73" s="145">
        <v>17645</v>
      </c>
      <c r="F73" s="145">
        <v>9913</v>
      </c>
      <c r="G73" s="148">
        <v>4.1</v>
      </c>
      <c r="H73" s="145">
        <v>1964</v>
      </c>
      <c r="I73" s="145" t="s">
        <v>160</v>
      </c>
      <c r="J73" s="148">
        <v>0.5</v>
      </c>
      <c r="K73" s="145">
        <v>4394</v>
      </c>
      <c r="L73" s="145">
        <v>1401</v>
      </c>
      <c r="M73" s="148">
        <v>64.9</v>
      </c>
      <c r="N73" s="145">
        <v>2379</v>
      </c>
      <c r="O73" s="146" t="s">
        <v>160</v>
      </c>
      <c r="P73" s="148">
        <v>35.1</v>
      </c>
      <c r="Q73" s="146" t="s">
        <v>160</v>
      </c>
      <c r="R73" s="146" t="s">
        <v>160</v>
      </c>
      <c r="S73" s="146" t="s">
        <v>160</v>
      </c>
    </row>
    <row r="74" spans="1:19" ht="12.75">
      <c r="A74" s="26" t="s">
        <v>66</v>
      </c>
      <c r="B74" s="146" t="s">
        <v>160</v>
      </c>
      <c r="C74" s="146" t="s">
        <v>160</v>
      </c>
      <c r="D74" s="146" t="s">
        <v>160</v>
      </c>
      <c r="E74" s="145">
        <v>22605</v>
      </c>
      <c r="F74" s="145">
        <v>15237</v>
      </c>
      <c r="G74" s="148">
        <v>100</v>
      </c>
      <c r="H74" s="146" t="s">
        <v>160</v>
      </c>
      <c r="I74" s="146" t="s">
        <v>160</v>
      </c>
      <c r="J74" s="146" t="s">
        <v>160</v>
      </c>
      <c r="K74" s="146" t="s">
        <v>160</v>
      </c>
      <c r="L74" s="146" t="s">
        <v>160</v>
      </c>
      <c r="M74" s="146" t="s">
        <v>160</v>
      </c>
      <c r="N74" s="145">
        <v>139</v>
      </c>
      <c r="O74" s="146" t="s">
        <v>160</v>
      </c>
      <c r="P74" s="148">
        <v>100</v>
      </c>
      <c r="Q74" s="146" t="s">
        <v>160</v>
      </c>
      <c r="R74" s="146" t="s">
        <v>160</v>
      </c>
      <c r="S74" s="146" t="s">
        <v>160</v>
      </c>
    </row>
    <row r="75" spans="1:19" ht="12.75">
      <c r="A75" s="26" t="s">
        <v>67</v>
      </c>
      <c r="B75" s="145">
        <v>468717</v>
      </c>
      <c r="C75" s="145">
        <v>186109</v>
      </c>
      <c r="D75" s="148">
        <v>72.8</v>
      </c>
      <c r="E75" s="145">
        <v>55067</v>
      </c>
      <c r="F75" s="145">
        <v>21050</v>
      </c>
      <c r="G75" s="148">
        <v>8.6</v>
      </c>
      <c r="H75" s="145">
        <v>119936</v>
      </c>
      <c r="I75" s="145">
        <v>52585</v>
      </c>
      <c r="J75" s="148">
        <v>18.6</v>
      </c>
      <c r="K75" s="145">
        <v>36328</v>
      </c>
      <c r="L75" s="145">
        <v>15473</v>
      </c>
      <c r="M75" s="148">
        <v>50.8</v>
      </c>
      <c r="N75" s="145">
        <v>26112</v>
      </c>
      <c r="O75" s="145">
        <v>9163</v>
      </c>
      <c r="P75" s="148">
        <v>36.5</v>
      </c>
      <c r="Q75" s="145">
        <v>9095</v>
      </c>
      <c r="R75" s="145">
        <v>3647</v>
      </c>
      <c r="S75" s="148">
        <v>12.7</v>
      </c>
    </row>
    <row r="76" spans="1:19" ht="12.75">
      <c r="A76" s="26" t="s">
        <v>68</v>
      </c>
      <c r="B76" s="145">
        <v>434600</v>
      </c>
      <c r="C76" s="145">
        <v>214696</v>
      </c>
      <c r="D76" s="148">
        <v>81.8</v>
      </c>
      <c r="E76" s="145">
        <v>60189</v>
      </c>
      <c r="F76" s="145">
        <v>22397</v>
      </c>
      <c r="G76" s="148">
        <v>11.3</v>
      </c>
      <c r="H76" s="145">
        <v>36240</v>
      </c>
      <c r="I76" s="145">
        <v>12188</v>
      </c>
      <c r="J76" s="148">
        <v>6.8</v>
      </c>
      <c r="K76" s="145">
        <v>52861</v>
      </c>
      <c r="L76" s="145">
        <v>23087</v>
      </c>
      <c r="M76" s="148">
        <v>42.9</v>
      </c>
      <c r="N76" s="145">
        <v>45759</v>
      </c>
      <c r="O76" s="145">
        <v>16606</v>
      </c>
      <c r="P76" s="148">
        <v>37.1</v>
      </c>
      <c r="Q76" s="145">
        <v>24598</v>
      </c>
      <c r="R76" s="145">
        <v>7993</v>
      </c>
      <c r="S76" s="148">
        <v>20</v>
      </c>
    </row>
    <row r="77" spans="1:19" ht="12.75">
      <c r="A77" s="26" t="s">
        <v>69</v>
      </c>
      <c r="B77" s="145">
        <v>1356681</v>
      </c>
      <c r="C77" s="145">
        <v>585967</v>
      </c>
      <c r="D77" s="148">
        <v>98</v>
      </c>
      <c r="E77" s="145">
        <v>24826</v>
      </c>
      <c r="F77" s="145">
        <v>6336</v>
      </c>
      <c r="G77" s="148">
        <v>1.8</v>
      </c>
      <c r="H77" s="145">
        <v>3361</v>
      </c>
      <c r="I77" s="145">
        <v>1769</v>
      </c>
      <c r="J77" s="148">
        <v>0.2</v>
      </c>
      <c r="K77" s="145">
        <v>24410</v>
      </c>
      <c r="L77" s="145">
        <v>8210</v>
      </c>
      <c r="M77" s="148">
        <v>57.4</v>
      </c>
      <c r="N77" s="145">
        <v>17446</v>
      </c>
      <c r="O77" s="145">
        <v>2289</v>
      </c>
      <c r="P77" s="148">
        <v>41.1</v>
      </c>
      <c r="Q77" s="145">
        <v>638</v>
      </c>
      <c r="R77" s="146" t="s">
        <v>163</v>
      </c>
      <c r="S77" s="148">
        <v>1.5</v>
      </c>
    </row>
    <row r="78" spans="1:19" ht="12.75">
      <c r="A78" s="26" t="s">
        <v>158</v>
      </c>
      <c r="B78" s="145">
        <v>161148</v>
      </c>
      <c r="C78" s="145">
        <v>75450</v>
      </c>
      <c r="D78" s="148">
        <v>76</v>
      </c>
      <c r="E78" s="145">
        <v>45374</v>
      </c>
      <c r="F78" s="145">
        <v>22656</v>
      </c>
      <c r="G78" s="148">
        <v>21.4</v>
      </c>
      <c r="H78" s="145">
        <v>5536</v>
      </c>
      <c r="I78" s="145">
        <v>1327</v>
      </c>
      <c r="J78" s="148">
        <v>2.6</v>
      </c>
      <c r="K78" s="145">
        <v>1360</v>
      </c>
      <c r="L78" s="145">
        <v>358</v>
      </c>
      <c r="M78" s="148">
        <v>63.9</v>
      </c>
      <c r="N78" s="145">
        <v>768</v>
      </c>
      <c r="O78" s="145">
        <v>226</v>
      </c>
      <c r="P78" s="148">
        <v>36.1</v>
      </c>
      <c r="Q78" s="146" t="s">
        <v>160</v>
      </c>
      <c r="R78" s="146" t="s">
        <v>160</v>
      </c>
      <c r="S78" s="146" t="s">
        <v>160</v>
      </c>
    </row>
    <row r="79" spans="1:19" ht="12.75">
      <c r="A79" s="26" t="s">
        <v>71</v>
      </c>
      <c r="B79" s="145">
        <v>192760</v>
      </c>
      <c r="C79" s="145">
        <v>89932</v>
      </c>
      <c r="D79" s="148">
        <v>36.3</v>
      </c>
      <c r="E79" s="145">
        <v>11312</v>
      </c>
      <c r="F79" s="145">
        <v>4272</v>
      </c>
      <c r="G79" s="148">
        <v>2.1</v>
      </c>
      <c r="H79" s="145">
        <v>326693</v>
      </c>
      <c r="I79" s="145">
        <v>154760</v>
      </c>
      <c r="J79" s="148">
        <v>61.6</v>
      </c>
      <c r="K79" s="145">
        <v>16269</v>
      </c>
      <c r="L79" s="145">
        <v>5513</v>
      </c>
      <c r="M79" s="148">
        <v>45</v>
      </c>
      <c r="N79" s="145">
        <v>5206</v>
      </c>
      <c r="O79" s="145">
        <v>1328</v>
      </c>
      <c r="P79" s="148">
        <v>14.4</v>
      </c>
      <c r="Q79" s="145">
        <v>14670</v>
      </c>
      <c r="R79" s="145">
        <v>549</v>
      </c>
      <c r="S79" s="148">
        <v>40.6</v>
      </c>
    </row>
    <row r="80" spans="1:19" ht="12.75">
      <c r="A80" s="26" t="s">
        <v>159</v>
      </c>
      <c r="B80" s="145">
        <v>284</v>
      </c>
      <c r="C80" s="145">
        <v>193</v>
      </c>
      <c r="D80" s="148">
        <v>100</v>
      </c>
      <c r="E80" s="146" t="s">
        <v>160</v>
      </c>
      <c r="F80" s="146" t="s">
        <v>160</v>
      </c>
      <c r="G80" s="146" t="s">
        <v>160</v>
      </c>
      <c r="H80" s="146" t="s">
        <v>160</v>
      </c>
      <c r="I80" s="146" t="s">
        <v>160</v>
      </c>
      <c r="J80" s="146" t="s">
        <v>160</v>
      </c>
      <c r="K80" s="146" t="s">
        <v>163</v>
      </c>
      <c r="L80" s="146" t="s">
        <v>163</v>
      </c>
      <c r="M80" s="146">
        <v>100</v>
      </c>
      <c r="N80" s="146" t="s">
        <v>160</v>
      </c>
      <c r="O80" s="146" t="s">
        <v>160</v>
      </c>
      <c r="P80" s="146" t="s">
        <v>160</v>
      </c>
      <c r="Q80" s="146" t="s">
        <v>160</v>
      </c>
      <c r="R80" s="146" t="s">
        <v>160</v>
      </c>
      <c r="S80" s="146" t="s">
        <v>160</v>
      </c>
    </row>
    <row r="81" spans="1:19" ht="12.75">
      <c r="A81" s="26" t="s">
        <v>72</v>
      </c>
      <c r="B81" s="145">
        <v>2968</v>
      </c>
      <c r="C81" s="145">
        <v>1543</v>
      </c>
      <c r="D81" s="148">
        <v>100</v>
      </c>
      <c r="E81" s="146" t="s">
        <v>160</v>
      </c>
      <c r="F81" s="146" t="s">
        <v>160</v>
      </c>
      <c r="G81" s="146" t="s">
        <v>160</v>
      </c>
      <c r="H81" s="146" t="s">
        <v>160</v>
      </c>
      <c r="I81" s="146" t="s">
        <v>160</v>
      </c>
      <c r="J81" s="146" t="s">
        <v>160</v>
      </c>
      <c r="K81" s="146" t="s">
        <v>160</v>
      </c>
      <c r="L81" s="146" t="s">
        <v>160</v>
      </c>
      <c r="M81" s="146" t="s">
        <v>160</v>
      </c>
      <c r="N81" s="146" t="s">
        <v>160</v>
      </c>
      <c r="O81" s="146" t="s">
        <v>160</v>
      </c>
      <c r="P81" s="146" t="s">
        <v>160</v>
      </c>
      <c r="Q81" s="146" t="s">
        <v>160</v>
      </c>
      <c r="R81" s="146" t="s">
        <v>160</v>
      </c>
      <c r="S81" s="146" t="s">
        <v>160</v>
      </c>
    </row>
    <row r="82" spans="1:19" ht="12.75">
      <c r="A82" s="23" t="s">
        <v>73</v>
      </c>
      <c r="B82" s="147">
        <v>64621</v>
      </c>
      <c r="C82" s="147">
        <v>30144</v>
      </c>
      <c r="D82" s="178">
        <v>96</v>
      </c>
      <c r="E82" s="147">
        <v>2686</v>
      </c>
      <c r="F82" s="158" t="s">
        <v>160</v>
      </c>
      <c r="G82" s="178">
        <v>4</v>
      </c>
      <c r="H82" s="158" t="s">
        <v>160</v>
      </c>
      <c r="I82" s="158" t="s">
        <v>160</v>
      </c>
      <c r="J82" s="158" t="s">
        <v>160</v>
      </c>
      <c r="K82" s="147">
        <v>4323</v>
      </c>
      <c r="L82" s="147">
        <v>3127</v>
      </c>
      <c r="M82" s="178">
        <v>94.4</v>
      </c>
      <c r="N82" s="147">
        <v>255</v>
      </c>
      <c r="O82" s="158" t="s">
        <v>160</v>
      </c>
      <c r="P82" s="178">
        <v>5.6</v>
      </c>
      <c r="Q82" s="158" t="s">
        <v>160</v>
      </c>
      <c r="R82" s="158" t="s">
        <v>160</v>
      </c>
      <c r="S82" s="158" t="s">
        <v>160</v>
      </c>
    </row>
    <row r="83" ht="12.75">
      <c r="A83" s="26"/>
    </row>
    <row r="84" ht="12.75">
      <c r="A84" s="26"/>
    </row>
    <row r="85" spans="1:19" ht="12.75">
      <c r="A85" s="369"/>
      <c r="B85" s="372" t="s">
        <v>26</v>
      </c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</row>
    <row r="86" spans="1:19" ht="12.75">
      <c r="A86" s="370"/>
      <c r="B86" s="323" t="s">
        <v>30</v>
      </c>
      <c r="C86" s="374"/>
      <c r="D86" s="374"/>
      <c r="E86" s="374"/>
      <c r="F86" s="374"/>
      <c r="G86" s="374"/>
      <c r="H86" s="374"/>
      <c r="I86" s="374"/>
      <c r="J86" s="375"/>
      <c r="K86" s="323" t="s">
        <v>31</v>
      </c>
      <c r="L86" s="374"/>
      <c r="M86" s="374"/>
      <c r="N86" s="374"/>
      <c r="O86" s="374"/>
      <c r="P86" s="374"/>
      <c r="Q86" s="374"/>
      <c r="R86" s="374"/>
      <c r="S86" s="374"/>
    </row>
    <row r="87" spans="1:19" ht="22.5" customHeight="1">
      <c r="A87" s="370"/>
      <c r="B87" s="323" t="s">
        <v>149</v>
      </c>
      <c r="C87" s="375"/>
      <c r="D87" s="376" t="s">
        <v>154</v>
      </c>
      <c r="E87" s="323" t="s">
        <v>150</v>
      </c>
      <c r="F87" s="327"/>
      <c r="G87" s="376" t="s">
        <v>153</v>
      </c>
      <c r="H87" s="368" t="s">
        <v>151</v>
      </c>
      <c r="I87" s="368"/>
      <c r="J87" s="359" t="s">
        <v>152</v>
      </c>
      <c r="K87" s="361" t="s">
        <v>149</v>
      </c>
      <c r="L87" s="362"/>
      <c r="M87" s="363" t="s">
        <v>154</v>
      </c>
      <c r="N87" s="361" t="s">
        <v>150</v>
      </c>
      <c r="O87" s="365"/>
      <c r="P87" s="366" t="s">
        <v>153</v>
      </c>
      <c r="Q87" s="368" t="s">
        <v>151</v>
      </c>
      <c r="R87" s="368"/>
      <c r="S87" s="359" t="s">
        <v>152</v>
      </c>
    </row>
    <row r="88" spans="1:19" ht="22.5">
      <c r="A88" s="371"/>
      <c r="B88" s="205" t="s">
        <v>114</v>
      </c>
      <c r="C88" s="205" t="s">
        <v>155</v>
      </c>
      <c r="D88" s="377"/>
      <c r="E88" s="205" t="s">
        <v>114</v>
      </c>
      <c r="F88" s="205" t="s">
        <v>155</v>
      </c>
      <c r="G88" s="377"/>
      <c r="H88" s="154" t="s">
        <v>114</v>
      </c>
      <c r="I88" s="154" t="s">
        <v>155</v>
      </c>
      <c r="J88" s="359"/>
      <c r="K88" s="155" t="s">
        <v>114</v>
      </c>
      <c r="L88" s="155" t="s">
        <v>155</v>
      </c>
      <c r="M88" s="364"/>
      <c r="N88" s="155" t="s">
        <v>114</v>
      </c>
      <c r="O88" s="155" t="s">
        <v>155</v>
      </c>
      <c r="P88" s="367"/>
      <c r="Q88" s="154" t="s">
        <v>114</v>
      </c>
      <c r="R88" s="154" t="s">
        <v>155</v>
      </c>
      <c r="S88" s="359"/>
    </row>
    <row r="89" spans="1:19" ht="12.75">
      <c r="A89" s="28" t="s">
        <v>56</v>
      </c>
      <c r="B89" s="254">
        <v>1728948</v>
      </c>
      <c r="C89" s="254">
        <v>833847</v>
      </c>
      <c r="D89" s="255">
        <v>41.8</v>
      </c>
      <c r="E89" s="254">
        <v>704684</v>
      </c>
      <c r="F89" s="254">
        <v>334310</v>
      </c>
      <c r="G89" s="255">
        <v>17</v>
      </c>
      <c r="H89" s="254">
        <v>1702499</v>
      </c>
      <c r="I89" s="254">
        <v>819160</v>
      </c>
      <c r="J89" s="255">
        <v>41.2</v>
      </c>
      <c r="K89" s="254">
        <v>3904579</v>
      </c>
      <c r="L89" s="254">
        <v>1794177</v>
      </c>
      <c r="M89" s="255">
        <v>74</v>
      </c>
      <c r="N89" s="254">
        <v>132329</v>
      </c>
      <c r="O89" s="254">
        <v>51447</v>
      </c>
      <c r="P89" s="255">
        <v>2.5</v>
      </c>
      <c r="Q89" s="254">
        <v>1241600</v>
      </c>
      <c r="R89" s="254">
        <v>561460</v>
      </c>
      <c r="S89" s="255">
        <v>23.5</v>
      </c>
    </row>
    <row r="90" spans="1:19" ht="12.75">
      <c r="A90" s="181" t="s">
        <v>156</v>
      </c>
      <c r="B90" s="157">
        <v>11271</v>
      </c>
      <c r="C90" s="157">
        <v>5912</v>
      </c>
      <c r="D90" s="222">
        <v>2.4</v>
      </c>
      <c r="E90" s="157">
        <v>30241</v>
      </c>
      <c r="F90" s="157">
        <v>14099</v>
      </c>
      <c r="G90" s="222">
        <v>6.4</v>
      </c>
      <c r="H90" s="157">
        <v>434263</v>
      </c>
      <c r="I90" s="157">
        <v>207819</v>
      </c>
      <c r="J90" s="222">
        <v>91.3</v>
      </c>
      <c r="K90" s="157">
        <v>37199</v>
      </c>
      <c r="L90" s="157">
        <v>19280</v>
      </c>
      <c r="M90" s="222">
        <v>10.7</v>
      </c>
      <c r="N90" s="157">
        <v>268</v>
      </c>
      <c r="O90" s="157">
        <v>118</v>
      </c>
      <c r="P90" s="222">
        <v>0.1</v>
      </c>
      <c r="Q90" s="157">
        <v>309065</v>
      </c>
      <c r="R90" s="157">
        <v>139868</v>
      </c>
      <c r="S90" s="222">
        <v>89.2</v>
      </c>
    </row>
    <row r="91" spans="1:19" ht="12.75">
      <c r="A91" s="26" t="s">
        <v>57</v>
      </c>
      <c r="B91" s="157">
        <v>60633</v>
      </c>
      <c r="C91" s="157">
        <v>28468</v>
      </c>
      <c r="D91" s="222">
        <v>52.5</v>
      </c>
      <c r="E91" s="157">
        <v>53674</v>
      </c>
      <c r="F91" s="157">
        <v>23587</v>
      </c>
      <c r="G91" s="222">
        <v>46.5</v>
      </c>
      <c r="H91" s="157">
        <v>1078</v>
      </c>
      <c r="I91" s="157">
        <v>494</v>
      </c>
      <c r="J91" s="222">
        <v>0.9</v>
      </c>
      <c r="K91" s="157">
        <v>267349</v>
      </c>
      <c r="L91" s="157">
        <v>107638</v>
      </c>
      <c r="M91" s="222">
        <v>90.7</v>
      </c>
      <c r="N91" s="157">
        <v>10864</v>
      </c>
      <c r="O91" s="157">
        <v>4265</v>
      </c>
      <c r="P91" s="222">
        <v>3.7</v>
      </c>
      <c r="Q91" s="157">
        <v>16454</v>
      </c>
      <c r="R91" s="157">
        <v>7006</v>
      </c>
      <c r="S91" s="222">
        <v>5.6</v>
      </c>
    </row>
    <row r="92" spans="1:19" ht="12.75">
      <c r="A92" s="26" t="s">
        <v>58</v>
      </c>
      <c r="B92" s="157">
        <v>153826</v>
      </c>
      <c r="C92" s="157">
        <v>79541</v>
      </c>
      <c r="D92" s="222">
        <v>41.1</v>
      </c>
      <c r="E92" s="157">
        <v>8</v>
      </c>
      <c r="F92" s="179" t="s">
        <v>160</v>
      </c>
      <c r="G92" s="222">
        <v>0</v>
      </c>
      <c r="H92" s="157">
        <v>220867</v>
      </c>
      <c r="I92" s="157">
        <v>113847</v>
      </c>
      <c r="J92" s="222">
        <v>58.9</v>
      </c>
      <c r="K92" s="157">
        <v>227812</v>
      </c>
      <c r="L92" s="157">
        <v>122245</v>
      </c>
      <c r="M92" s="222">
        <v>81.3</v>
      </c>
      <c r="N92" s="179" t="s">
        <v>160</v>
      </c>
      <c r="O92" s="179" t="s">
        <v>160</v>
      </c>
      <c r="P92" s="179" t="s">
        <v>160</v>
      </c>
      <c r="Q92" s="157">
        <v>52263</v>
      </c>
      <c r="R92" s="157">
        <v>26476</v>
      </c>
      <c r="S92" s="222">
        <v>18.7</v>
      </c>
    </row>
    <row r="93" spans="1:19" ht="12.75">
      <c r="A93" s="26" t="s">
        <v>59</v>
      </c>
      <c r="B93" s="157">
        <v>165392</v>
      </c>
      <c r="C93" s="157">
        <v>82173</v>
      </c>
      <c r="D93" s="222">
        <v>47.2</v>
      </c>
      <c r="E93" s="157">
        <v>48219</v>
      </c>
      <c r="F93" s="157">
        <v>23542</v>
      </c>
      <c r="G93" s="222">
        <v>13.8</v>
      </c>
      <c r="H93" s="157">
        <v>136610</v>
      </c>
      <c r="I93" s="157">
        <v>71331</v>
      </c>
      <c r="J93" s="222">
        <v>39</v>
      </c>
      <c r="K93" s="157">
        <v>200098</v>
      </c>
      <c r="L93" s="157">
        <v>122109</v>
      </c>
      <c r="M93" s="222">
        <v>50.1</v>
      </c>
      <c r="N93" s="157">
        <v>42651</v>
      </c>
      <c r="O93" s="157">
        <v>15937</v>
      </c>
      <c r="P93" s="222">
        <v>10.7</v>
      </c>
      <c r="Q93" s="157">
        <v>156533</v>
      </c>
      <c r="R93" s="157">
        <v>72472</v>
      </c>
      <c r="S93" s="222">
        <v>39.2</v>
      </c>
    </row>
    <row r="94" spans="1:19" ht="12.75">
      <c r="A94" s="26" t="s">
        <v>60</v>
      </c>
      <c r="B94" s="179" t="s">
        <v>160</v>
      </c>
      <c r="C94" s="179" t="s">
        <v>160</v>
      </c>
      <c r="D94" s="179" t="s">
        <v>160</v>
      </c>
      <c r="E94" s="179" t="s">
        <v>160</v>
      </c>
      <c r="F94" s="179" t="s">
        <v>160</v>
      </c>
      <c r="G94" s="179" t="s">
        <v>160</v>
      </c>
      <c r="H94" s="157">
        <v>111695</v>
      </c>
      <c r="I94" s="157">
        <v>53894</v>
      </c>
      <c r="J94" s="222">
        <v>100</v>
      </c>
      <c r="K94" s="179" t="s">
        <v>160</v>
      </c>
      <c r="L94" s="179" t="s">
        <v>160</v>
      </c>
      <c r="M94" s="179" t="s">
        <v>160</v>
      </c>
      <c r="N94" s="179" t="s">
        <v>160</v>
      </c>
      <c r="O94" s="179" t="s">
        <v>160</v>
      </c>
      <c r="P94" s="179" t="s">
        <v>160</v>
      </c>
      <c r="Q94" s="157">
        <v>118001</v>
      </c>
      <c r="R94" s="157">
        <v>62005</v>
      </c>
      <c r="S94" s="222">
        <v>100</v>
      </c>
    </row>
    <row r="95" spans="1:19" ht="12.75">
      <c r="A95" s="26" t="s">
        <v>61</v>
      </c>
      <c r="B95" s="157">
        <v>3359</v>
      </c>
      <c r="C95" s="157">
        <v>1801</v>
      </c>
      <c r="D95" s="222">
        <v>0.6</v>
      </c>
      <c r="E95" s="157">
        <v>271477</v>
      </c>
      <c r="F95" s="157">
        <v>132977</v>
      </c>
      <c r="G95" s="222">
        <v>47.2</v>
      </c>
      <c r="H95" s="157">
        <v>300065</v>
      </c>
      <c r="I95" s="157">
        <v>143900</v>
      </c>
      <c r="J95" s="222">
        <v>52.2</v>
      </c>
      <c r="K95" s="157">
        <v>1126</v>
      </c>
      <c r="L95" s="157">
        <v>996</v>
      </c>
      <c r="M95" s="222">
        <v>0.4</v>
      </c>
      <c r="N95" s="157">
        <v>14</v>
      </c>
      <c r="O95" s="157">
        <v>13</v>
      </c>
      <c r="P95" s="222">
        <v>0</v>
      </c>
      <c r="Q95" s="157">
        <v>259294</v>
      </c>
      <c r="R95" s="157">
        <v>107743</v>
      </c>
      <c r="S95" s="222">
        <v>99.6</v>
      </c>
    </row>
    <row r="96" spans="1:19" ht="12.75">
      <c r="A96" s="26" t="s">
        <v>62</v>
      </c>
      <c r="B96" s="157">
        <v>166045</v>
      </c>
      <c r="C96" s="157">
        <v>75657</v>
      </c>
      <c r="D96" s="222">
        <v>67.3</v>
      </c>
      <c r="E96" s="157">
        <v>45567</v>
      </c>
      <c r="F96" s="157">
        <v>16719</v>
      </c>
      <c r="G96" s="222">
        <v>18.5</v>
      </c>
      <c r="H96" s="157">
        <v>35199</v>
      </c>
      <c r="I96" s="157">
        <v>10096</v>
      </c>
      <c r="J96" s="222">
        <v>14.3</v>
      </c>
      <c r="K96" s="157">
        <v>236964</v>
      </c>
      <c r="L96" s="157">
        <v>109042</v>
      </c>
      <c r="M96" s="222">
        <v>81</v>
      </c>
      <c r="N96" s="157">
        <v>22960</v>
      </c>
      <c r="O96" s="157">
        <v>7801</v>
      </c>
      <c r="P96" s="222">
        <v>7.9</v>
      </c>
      <c r="Q96" s="157">
        <v>32552</v>
      </c>
      <c r="R96" s="157">
        <v>12811</v>
      </c>
      <c r="S96" s="222">
        <v>11.1</v>
      </c>
    </row>
    <row r="97" spans="1:19" ht="12.75">
      <c r="A97" s="26" t="s">
        <v>157</v>
      </c>
      <c r="B97" s="157">
        <v>86696</v>
      </c>
      <c r="C97" s="157">
        <v>40176</v>
      </c>
      <c r="D97" s="222">
        <v>31.8</v>
      </c>
      <c r="E97" s="157">
        <v>81590</v>
      </c>
      <c r="F97" s="157">
        <v>35885</v>
      </c>
      <c r="G97" s="222">
        <v>29.9</v>
      </c>
      <c r="H97" s="157">
        <v>104658</v>
      </c>
      <c r="I97" s="157">
        <v>53510</v>
      </c>
      <c r="J97" s="222">
        <v>38.3</v>
      </c>
      <c r="K97" s="157">
        <v>187116</v>
      </c>
      <c r="L97" s="157">
        <v>81519</v>
      </c>
      <c r="M97" s="222">
        <v>59.1</v>
      </c>
      <c r="N97" s="157">
        <v>35045</v>
      </c>
      <c r="O97" s="157">
        <v>11180</v>
      </c>
      <c r="P97" s="222">
        <v>11.1</v>
      </c>
      <c r="Q97" s="157">
        <v>94484</v>
      </c>
      <c r="R97" s="157">
        <v>38531</v>
      </c>
      <c r="S97" s="222">
        <v>29.8</v>
      </c>
    </row>
    <row r="98" spans="1:19" ht="12.75">
      <c r="A98" s="26" t="s">
        <v>63</v>
      </c>
      <c r="B98" s="157">
        <v>237737</v>
      </c>
      <c r="C98" s="157">
        <v>93026</v>
      </c>
      <c r="D98" s="222">
        <v>66.3</v>
      </c>
      <c r="E98" s="157">
        <v>17314</v>
      </c>
      <c r="F98" s="157">
        <v>8489</v>
      </c>
      <c r="G98" s="222">
        <v>4.8</v>
      </c>
      <c r="H98" s="157">
        <v>103371</v>
      </c>
      <c r="I98" s="157">
        <v>41207</v>
      </c>
      <c r="J98" s="222">
        <v>28.8</v>
      </c>
      <c r="K98" s="157">
        <v>249366</v>
      </c>
      <c r="L98" s="157">
        <v>100346</v>
      </c>
      <c r="M98" s="222">
        <v>95.6</v>
      </c>
      <c r="N98" s="157">
        <v>841</v>
      </c>
      <c r="O98" s="157">
        <v>356</v>
      </c>
      <c r="P98" s="222">
        <v>0.3</v>
      </c>
      <c r="Q98" s="157">
        <v>10767</v>
      </c>
      <c r="R98" s="157">
        <v>5917</v>
      </c>
      <c r="S98" s="222">
        <v>4.1</v>
      </c>
    </row>
    <row r="99" spans="1:19" ht="12.75">
      <c r="A99" s="26" t="s">
        <v>64</v>
      </c>
      <c r="B99" s="157">
        <v>97632</v>
      </c>
      <c r="C99" s="157">
        <v>51804</v>
      </c>
      <c r="D99" s="222">
        <v>72.6</v>
      </c>
      <c r="E99" s="157">
        <v>34639</v>
      </c>
      <c r="F99" s="157">
        <v>18540</v>
      </c>
      <c r="G99" s="222">
        <v>25.8</v>
      </c>
      <c r="H99" s="157">
        <v>2151</v>
      </c>
      <c r="I99" s="157">
        <v>1277</v>
      </c>
      <c r="J99" s="222">
        <v>1.6</v>
      </c>
      <c r="K99" s="157">
        <v>292367</v>
      </c>
      <c r="L99" s="157">
        <v>149477</v>
      </c>
      <c r="M99" s="222">
        <v>100</v>
      </c>
      <c r="N99" s="157">
        <v>1</v>
      </c>
      <c r="O99" s="179" t="s">
        <v>160</v>
      </c>
      <c r="P99" s="222">
        <v>0</v>
      </c>
      <c r="Q99" s="179" t="s">
        <v>160</v>
      </c>
      <c r="R99" s="179" t="s">
        <v>160</v>
      </c>
      <c r="S99" s="179" t="s">
        <v>160</v>
      </c>
    </row>
    <row r="100" spans="1:19" ht="12.75">
      <c r="A100" s="26" t="s">
        <v>65</v>
      </c>
      <c r="B100" s="157">
        <v>159290</v>
      </c>
      <c r="C100" s="157">
        <v>93138</v>
      </c>
      <c r="D100" s="222">
        <v>90.2</v>
      </c>
      <c r="E100" s="157">
        <v>15266</v>
      </c>
      <c r="F100" s="157">
        <v>9913</v>
      </c>
      <c r="G100" s="222">
        <v>8.6</v>
      </c>
      <c r="H100" s="157">
        <v>1964</v>
      </c>
      <c r="I100" s="179" t="s">
        <v>160</v>
      </c>
      <c r="J100" s="222">
        <v>1.1</v>
      </c>
      <c r="K100" s="157">
        <v>246043</v>
      </c>
      <c r="L100" s="157">
        <v>135420</v>
      </c>
      <c r="M100" s="222">
        <v>100</v>
      </c>
      <c r="N100" s="157" t="s">
        <v>160</v>
      </c>
      <c r="O100" s="157" t="s">
        <v>160</v>
      </c>
      <c r="P100" s="222" t="s">
        <v>160</v>
      </c>
      <c r="Q100" s="157" t="s">
        <v>160</v>
      </c>
      <c r="R100" s="157" t="s">
        <v>160</v>
      </c>
      <c r="S100" s="222" t="s">
        <v>160</v>
      </c>
    </row>
    <row r="101" spans="1:19" ht="12.75">
      <c r="A101" s="26" t="s">
        <v>66</v>
      </c>
      <c r="B101" s="179" t="s">
        <v>160</v>
      </c>
      <c r="C101" s="179" t="s">
        <v>160</v>
      </c>
      <c r="D101" s="179" t="s">
        <v>160</v>
      </c>
      <c r="E101" s="157">
        <v>7908</v>
      </c>
      <c r="F101" s="157">
        <v>5298</v>
      </c>
      <c r="G101" s="222">
        <v>100</v>
      </c>
      <c r="H101" s="179" t="s">
        <v>160</v>
      </c>
      <c r="I101" s="179" t="s">
        <v>160</v>
      </c>
      <c r="J101" s="179" t="s">
        <v>160</v>
      </c>
      <c r="K101" s="179" t="s">
        <v>160</v>
      </c>
      <c r="L101" s="179" t="s">
        <v>160</v>
      </c>
      <c r="M101" s="179" t="s">
        <v>160</v>
      </c>
      <c r="N101" s="157">
        <v>14558</v>
      </c>
      <c r="O101" s="157">
        <v>9939</v>
      </c>
      <c r="P101" s="222">
        <v>100</v>
      </c>
      <c r="Q101" s="179" t="s">
        <v>160</v>
      </c>
      <c r="R101" s="179" t="s">
        <v>160</v>
      </c>
      <c r="S101" s="179" t="s">
        <v>160</v>
      </c>
    </row>
    <row r="102" spans="1:19" ht="12.75">
      <c r="A102" s="26" t="s">
        <v>67</v>
      </c>
      <c r="B102" s="157">
        <v>164430</v>
      </c>
      <c r="C102" s="157">
        <v>68130</v>
      </c>
      <c r="D102" s="222">
        <v>59.2</v>
      </c>
      <c r="E102" s="157">
        <v>28165</v>
      </c>
      <c r="F102" s="157">
        <v>11801</v>
      </c>
      <c r="G102" s="222">
        <v>10.1</v>
      </c>
      <c r="H102" s="157">
        <v>85164</v>
      </c>
      <c r="I102" s="157">
        <v>38148</v>
      </c>
      <c r="J102" s="222">
        <v>30.7</v>
      </c>
      <c r="K102" s="157">
        <v>267959</v>
      </c>
      <c r="L102" s="157">
        <v>102506</v>
      </c>
      <c r="M102" s="222">
        <v>91</v>
      </c>
      <c r="N102" s="157">
        <v>790</v>
      </c>
      <c r="O102" s="157">
        <v>86</v>
      </c>
      <c r="P102" s="222">
        <v>0.3</v>
      </c>
      <c r="Q102" s="157">
        <v>25677</v>
      </c>
      <c r="R102" s="157">
        <v>10790</v>
      </c>
      <c r="S102" s="222">
        <v>8.7</v>
      </c>
    </row>
    <row r="103" spans="1:19" ht="12.75">
      <c r="A103" s="26" t="s">
        <v>68</v>
      </c>
      <c r="B103" s="157">
        <v>81915</v>
      </c>
      <c r="C103" s="157">
        <v>43361</v>
      </c>
      <c r="D103" s="222">
        <v>81.3</v>
      </c>
      <c r="E103" s="157">
        <v>13819</v>
      </c>
      <c r="F103" s="157">
        <v>5742</v>
      </c>
      <c r="G103" s="222">
        <v>13.7</v>
      </c>
      <c r="H103" s="157">
        <v>5045</v>
      </c>
      <c r="I103" s="157">
        <v>1641</v>
      </c>
      <c r="J103" s="222">
        <v>5</v>
      </c>
      <c r="K103" s="157">
        <v>299824</v>
      </c>
      <c r="L103" s="157">
        <v>148248</v>
      </c>
      <c r="M103" s="222">
        <v>97.7</v>
      </c>
      <c r="N103" s="157">
        <v>611</v>
      </c>
      <c r="O103" s="157">
        <v>49</v>
      </c>
      <c r="P103" s="222">
        <v>0.2</v>
      </c>
      <c r="Q103" s="157">
        <v>6597</v>
      </c>
      <c r="R103" s="157">
        <v>2554</v>
      </c>
      <c r="S103" s="222">
        <v>2.1</v>
      </c>
    </row>
    <row r="104" spans="1:19" ht="12.75">
      <c r="A104" s="26" t="s">
        <v>69</v>
      </c>
      <c r="B104" s="157">
        <v>172374</v>
      </c>
      <c r="C104" s="157">
        <v>89819</v>
      </c>
      <c r="D104" s="222">
        <v>94.5</v>
      </c>
      <c r="E104" s="157">
        <v>7271</v>
      </c>
      <c r="F104" s="157">
        <v>3947</v>
      </c>
      <c r="G104" s="222">
        <v>4</v>
      </c>
      <c r="H104" s="157">
        <v>2708</v>
      </c>
      <c r="I104" s="157">
        <v>1740</v>
      </c>
      <c r="J104" s="222">
        <v>1.5</v>
      </c>
      <c r="K104" s="157">
        <v>1159897</v>
      </c>
      <c r="L104" s="157">
        <v>487938</v>
      </c>
      <c r="M104" s="222">
        <v>100</v>
      </c>
      <c r="N104" s="157">
        <v>109</v>
      </c>
      <c r="O104" s="157">
        <v>100</v>
      </c>
      <c r="P104" s="222">
        <v>0</v>
      </c>
      <c r="Q104" s="157">
        <v>15</v>
      </c>
      <c r="R104" s="157">
        <v>5</v>
      </c>
      <c r="S104" s="222">
        <v>0</v>
      </c>
    </row>
    <row r="105" spans="1:19" ht="12.75">
      <c r="A105" s="26" t="s">
        <v>158</v>
      </c>
      <c r="B105" s="157">
        <v>97114</v>
      </c>
      <c r="C105" s="157">
        <v>45533</v>
      </c>
      <c r="D105" s="222">
        <v>67.7</v>
      </c>
      <c r="E105" s="157">
        <v>41407</v>
      </c>
      <c r="F105" s="157">
        <v>20973</v>
      </c>
      <c r="G105" s="222">
        <v>28.9</v>
      </c>
      <c r="H105" s="157">
        <v>4837</v>
      </c>
      <c r="I105" s="157">
        <v>707</v>
      </c>
      <c r="J105" s="222">
        <v>3.4</v>
      </c>
      <c r="K105" s="157">
        <v>62674</v>
      </c>
      <c r="L105" s="157">
        <v>29559</v>
      </c>
      <c r="M105" s="222">
        <v>94.1</v>
      </c>
      <c r="N105" s="157">
        <v>3199</v>
      </c>
      <c r="O105" s="157">
        <v>1457</v>
      </c>
      <c r="P105" s="222">
        <v>4.8</v>
      </c>
      <c r="Q105" s="157">
        <v>699</v>
      </c>
      <c r="R105" s="157">
        <v>620</v>
      </c>
      <c r="S105" s="222">
        <v>1</v>
      </c>
    </row>
    <row r="106" spans="1:19" ht="12.75">
      <c r="A106" s="26" t="s">
        <v>71</v>
      </c>
      <c r="B106" s="157">
        <v>65010</v>
      </c>
      <c r="C106" s="157">
        <v>31540</v>
      </c>
      <c r="D106" s="222">
        <v>29.1</v>
      </c>
      <c r="E106" s="157">
        <v>5688</v>
      </c>
      <c r="F106" s="157">
        <v>2798</v>
      </c>
      <c r="G106" s="222">
        <v>2.5</v>
      </c>
      <c r="H106" s="157">
        <v>152824</v>
      </c>
      <c r="I106" s="157">
        <v>79549</v>
      </c>
      <c r="J106" s="222">
        <v>68.4</v>
      </c>
      <c r="K106" s="157">
        <v>111481</v>
      </c>
      <c r="L106" s="157">
        <v>52879</v>
      </c>
      <c r="M106" s="222">
        <v>41.1</v>
      </c>
      <c r="N106" s="157">
        <v>418</v>
      </c>
      <c r="O106" s="179">
        <v>146</v>
      </c>
      <c r="P106" s="222">
        <v>0.2</v>
      </c>
      <c r="Q106" s="157">
        <v>159199</v>
      </c>
      <c r="R106" s="157">
        <v>74662</v>
      </c>
      <c r="S106" s="222">
        <v>58.7</v>
      </c>
    </row>
    <row r="107" spans="1:19" ht="12.75">
      <c r="A107" s="26" t="s">
        <v>159</v>
      </c>
      <c r="B107" s="179" t="s">
        <v>160</v>
      </c>
      <c r="C107" s="179" t="s">
        <v>160</v>
      </c>
      <c r="D107" s="179" t="s">
        <v>160</v>
      </c>
      <c r="E107" s="179" t="s">
        <v>160</v>
      </c>
      <c r="F107" s="179" t="s">
        <v>160</v>
      </c>
      <c r="G107" s="179" t="s">
        <v>160</v>
      </c>
      <c r="H107" s="179" t="s">
        <v>160</v>
      </c>
      <c r="I107" s="179" t="s">
        <v>160</v>
      </c>
      <c r="J107" s="179" t="s">
        <v>160</v>
      </c>
      <c r="K107" s="157">
        <v>262</v>
      </c>
      <c r="L107" s="157">
        <v>183</v>
      </c>
      <c r="M107" s="222">
        <v>100</v>
      </c>
      <c r="N107" s="179" t="s">
        <v>160</v>
      </c>
      <c r="O107" s="179" t="s">
        <v>160</v>
      </c>
      <c r="P107" s="179" t="s">
        <v>160</v>
      </c>
      <c r="Q107" s="179" t="s">
        <v>160</v>
      </c>
      <c r="R107" s="179" t="s">
        <v>160</v>
      </c>
      <c r="S107" s="179" t="s">
        <v>160</v>
      </c>
    </row>
    <row r="108" spans="1:19" ht="12.75">
      <c r="A108" s="26" t="s">
        <v>72</v>
      </c>
      <c r="B108" s="157" t="s">
        <v>160</v>
      </c>
      <c r="C108" s="179" t="s">
        <v>160</v>
      </c>
      <c r="D108" s="222" t="s">
        <v>160</v>
      </c>
      <c r="E108" s="179" t="s">
        <v>160</v>
      </c>
      <c r="F108" s="179" t="s">
        <v>160</v>
      </c>
      <c r="G108" s="179" t="s">
        <v>160</v>
      </c>
      <c r="H108" s="179" t="s">
        <v>160</v>
      </c>
      <c r="I108" s="179" t="s">
        <v>160</v>
      </c>
      <c r="J108" s="179" t="s">
        <v>160</v>
      </c>
      <c r="K108" s="157">
        <v>2968</v>
      </c>
      <c r="L108" s="157">
        <v>1543</v>
      </c>
      <c r="M108" s="222">
        <v>100</v>
      </c>
      <c r="N108" s="179" t="s">
        <v>160</v>
      </c>
      <c r="O108" s="179" t="s">
        <v>160</v>
      </c>
      <c r="P108" s="179" t="s">
        <v>160</v>
      </c>
      <c r="Q108" s="179" t="s">
        <v>160</v>
      </c>
      <c r="R108" s="179" t="s">
        <v>160</v>
      </c>
      <c r="S108" s="179" t="s">
        <v>160</v>
      </c>
    </row>
    <row r="109" spans="1:19" ht="12.75">
      <c r="A109" s="23" t="s">
        <v>73</v>
      </c>
      <c r="B109" s="147">
        <v>6224</v>
      </c>
      <c r="C109" s="147">
        <v>3768</v>
      </c>
      <c r="D109" s="178">
        <v>71.9</v>
      </c>
      <c r="E109" s="147">
        <v>2431</v>
      </c>
      <c r="F109" s="158" t="s">
        <v>160</v>
      </c>
      <c r="G109" s="178">
        <v>28.1</v>
      </c>
      <c r="H109" s="158" t="s">
        <v>160</v>
      </c>
      <c r="I109" s="158" t="s">
        <v>160</v>
      </c>
      <c r="J109" s="158" t="s">
        <v>160</v>
      </c>
      <c r="K109" s="147">
        <v>54074</v>
      </c>
      <c r="L109" s="147">
        <v>23249</v>
      </c>
      <c r="M109" s="178">
        <v>100</v>
      </c>
      <c r="N109" s="158" t="s">
        <v>160</v>
      </c>
      <c r="O109" s="158" t="s">
        <v>160</v>
      </c>
      <c r="P109" s="158" t="s">
        <v>160</v>
      </c>
      <c r="Q109" s="158" t="s">
        <v>160</v>
      </c>
      <c r="R109" s="158" t="s">
        <v>160</v>
      </c>
      <c r="S109" s="158" t="s">
        <v>160</v>
      </c>
    </row>
    <row r="110" ht="12.75">
      <c r="A110" s="26"/>
    </row>
    <row r="111" ht="12.75">
      <c r="A111" s="26"/>
    </row>
    <row r="112" spans="1:13" ht="12.75">
      <c r="A112" s="360" t="s">
        <v>211</v>
      </c>
      <c r="B112" s="360"/>
      <c r="C112" s="360"/>
      <c r="D112" s="360"/>
      <c r="E112" s="360"/>
      <c r="F112" s="360"/>
      <c r="G112" s="360"/>
      <c r="H112" s="360"/>
      <c r="I112" s="360"/>
      <c r="J112" s="360"/>
      <c r="K112" s="360"/>
      <c r="L112" s="360"/>
      <c r="M112" s="360"/>
    </row>
    <row r="113" spans="1:13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2" t="s">
        <v>120</v>
      </c>
    </row>
    <row r="114" spans="1:13" ht="12.75">
      <c r="A114" s="316"/>
      <c r="B114" s="307" t="s">
        <v>28</v>
      </c>
      <c r="C114" s="307"/>
      <c r="D114" s="307"/>
      <c r="E114" s="307" t="s">
        <v>26</v>
      </c>
      <c r="F114" s="307"/>
      <c r="G114" s="318"/>
      <c r="H114" s="318"/>
      <c r="I114" s="318"/>
      <c r="J114" s="318"/>
      <c r="K114" s="318"/>
      <c r="L114" s="318"/>
      <c r="M114" s="319"/>
    </row>
    <row r="115" spans="1:13" ht="25.5" customHeight="1">
      <c r="A115" s="317"/>
      <c r="B115" s="307"/>
      <c r="C115" s="307"/>
      <c r="D115" s="307"/>
      <c r="E115" s="307" t="s">
        <v>29</v>
      </c>
      <c r="F115" s="307"/>
      <c r="G115" s="307"/>
      <c r="H115" s="307" t="s">
        <v>30</v>
      </c>
      <c r="I115" s="307"/>
      <c r="J115" s="307"/>
      <c r="K115" s="307" t="s">
        <v>31</v>
      </c>
      <c r="L115" s="307"/>
      <c r="M115" s="308"/>
    </row>
    <row r="116" spans="1:13" ht="22.5">
      <c r="A116" s="354"/>
      <c r="B116" s="223">
        <v>2023</v>
      </c>
      <c r="C116" s="223">
        <v>2022</v>
      </c>
      <c r="D116" s="223" t="s">
        <v>165</v>
      </c>
      <c r="E116" s="223">
        <v>2023</v>
      </c>
      <c r="F116" s="223">
        <v>2022</v>
      </c>
      <c r="G116" s="223" t="s">
        <v>165</v>
      </c>
      <c r="H116" s="223">
        <v>2023</v>
      </c>
      <c r="I116" s="223">
        <v>2022</v>
      </c>
      <c r="J116" s="223" t="s">
        <v>165</v>
      </c>
      <c r="K116" s="223">
        <v>2023</v>
      </c>
      <c r="L116" s="223">
        <v>2022</v>
      </c>
      <c r="M116" s="223" t="s">
        <v>165</v>
      </c>
    </row>
    <row r="117" spans="1:26" s="27" customFormat="1" ht="12.75">
      <c r="A117" s="28" t="s">
        <v>56</v>
      </c>
      <c r="B117" s="228">
        <f>E117+H117+K117</f>
        <v>24609797</v>
      </c>
      <c r="C117" s="228">
        <f>F117+I117+L117</f>
        <v>23668603</v>
      </c>
      <c r="D117" s="229">
        <f>B117/C117%</f>
        <v>103.97655070728086</v>
      </c>
      <c r="E117" s="145">
        <v>1320083</v>
      </c>
      <c r="F117" s="145">
        <v>1331727</v>
      </c>
      <c r="G117" s="229">
        <f>E117/F117%</f>
        <v>99.12564662276878</v>
      </c>
      <c r="H117" s="145">
        <v>11489705</v>
      </c>
      <c r="I117" s="145">
        <v>10651978</v>
      </c>
      <c r="J117" s="229">
        <f>H117/I117%</f>
        <v>107.86452056134551</v>
      </c>
      <c r="K117" s="145">
        <v>11800009</v>
      </c>
      <c r="L117" s="145">
        <v>11684898</v>
      </c>
      <c r="M117" s="229">
        <f>K117/L117%</f>
        <v>100.98512627153443</v>
      </c>
      <c r="O117" s="170"/>
      <c r="P117" s="170"/>
      <c r="Q117" s="148"/>
      <c r="R117" s="170"/>
      <c r="S117" s="170"/>
      <c r="T117" s="148"/>
      <c r="U117" s="170"/>
      <c r="V117" s="170"/>
      <c r="W117" s="148"/>
      <c r="X117" s="170"/>
      <c r="Y117" s="170"/>
      <c r="Z117" s="148"/>
    </row>
    <row r="118" spans="1:26" s="27" customFormat="1" ht="12.75">
      <c r="A118" s="181" t="s">
        <v>156</v>
      </c>
      <c r="B118" s="16">
        <f aca="true" t="shared" si="10" ref="B118:C133">E118+H118+K118</f>
        <v>1287238</v>
      </c>
      <c r="C118" s="16">
        <f t="shared" si="10"/>
        <v>1263388</v>
      </c>
      <c r="D118" s="24">
        <f aca="true" t="shared" si="11" ref="D118:D137">B118/C118%</f>
        <v>101.88778110920795</v>
      </c>
      <c r="E118" s="145">
        <v>65497</v>
      </c>
      <c r="F118" s="145">
        <v>68041</v>
      </c>
      <c r="G118" s="24">
        <f aca="true" t="shared" si="12" ref="G118:G137">E118/F118%</f>
        <v>96.26107787951382</v>
      </c>
      <c r="H118" s="145">
        <v>771222</v>
      </c>
      <c r="I118" s="145">
        <v>750891</v>
      </c>
      <c r="J118" s="24">
        <f aca="true" t="shared" si="13" ref="J118:J137">H118/I118%</f>
        <v>102.70758339093157</v>
      </c>
      <c r="K118" s="145">
        <v>450519</v>
      </c>
      <c r="L118" s="145">
        <v>444456</v>
      </c>
      <c r="M118" s="24">
        <f aca="true" t="shared" si="14" ref="M118:M137">K118/L118%</f>
        <v>101.36413953237215</v>
      </c>
      <c r="O118" s="170"/>
      <c r="P118" s="170"/>
      <c r="Q118" s="148"/>
      <c r="R118" s="170"/>
      <c r="S118" s="170"/>
      <c r="T118" s="148"/>
      <c r="U118" s="170"/>
      <c r="V118" s="170"/>
      <c r="W118" s="148"/>
      <c r="X118" s="170"/>
      <c r="Y118" s="170"/>
      <c r="Z118" s="148"/>
    </row>
    <row r="119" spans="1:26" s="27" customFormat="1" ht="12.75">
      <c r="A119" s="26" t="s">
        <v>57</v>
      </c>
      <c r="B119" s="16">
        <f t="shared" si="10"/>
        <v>731984</v>
      </c>
      <c r="C119" s="16">
        <f t="shared" si="10"/>
        <v>696179</v>
      </c>
      <c r="D119" s="24">
        <f t="shared" si="11"/>
        <v>105.14307383589565</v>
      </c>
      <c r="E119" s="145">
        <v>93937</v>
      </c>
      <c r="F119" s="145">
        <v>81482</v>
      </c>
      <c r="G119" s="24">
        <f t="shared" si="12"/>
        <v>115.28558454628015</v>
      </c>
      <c r="H119" s="145">
        <v>134229</v>
      </c>
      <c r="I119" s="145">
        <v>125662</v>
      </c>
      <c r="J119" s="24">
        <f t="shared" si="13"/>
        <v>106.81749454886919</v>
      </c>
      <c r="K119" s="145">
        <v>503818</v>
      </c>
      <c r="L119" s="145">
        <v>489035</v>
      </c>
      <c r="M119" s="24">
        <f t="shared" si="14"/>
        <v>103.02289202204341</v>
      </c>
      <c r="O119" s="170"/>
      <c r="P119" s="170"/>
      <c r="Q119" s="148"/>
      <c r="R119" s="170"/>
      <c r="S119" s="170"/>
      <c r="T119" s="148"/>
      <c r="U119" s="170"/>
      <c r="V119" s="170"/>
      <c r="W119" s="148"/>
      <c r="X119" s="170"/>
      <c r="Y119" s="170"/>
      <c r="Z119" s="148"/>
    </row>
    <row r="120" spans="1:26" s="27" customFormat="1" ht="12.75">
      <c r="A120" s="26" t="s">
        <v>58</v>
      </c>
      <c r="B120" s="16">
        <f t="shared" si="10"/>
        <v>1418773</v>
      </c>
      <c r="C120" s="16">
        <f t="shared" si="10"/>
        <v>1336111</v>
      </c>
      <c r="D120" s="24">
        <f t="shared" si="11"/>
        <v>106.1867614292525</v>
      </c>
      <c r="E120" s="145">
        <v>83241</v>
      </c>
      <c r="F120" s="145">
        <v>77969</v>
      </c>
      <c r="G120" s="24">
        <f t="shared" si="12"/>
        <v>106.76166168605471</v>
      </c>
      <c r="H120" s="145">
        <v>787318</v>
      </c>
      <c r="I120" s="145">
        <v>706793</v>
      </c>
      <c r="J120" s="24">
        <f t="shared" si="13"/>
        <v>111.39301040049915</v>
      </c>
      <c r="K120" s="145">
        <v>548214</v>
      </c>
      <c r="L120" s="145">
        <v>551349</v>
      </c>
      <c r="M120" s="24">
        <f t="shared" si="14"/>
        <v>99.43139463388889</v>
      </c>
      <c r="O120" s="170"/>
      <c r="P120" s="170"/>
      <c r="Q120" s="148"/>
      <c r="R120" s="170"/>
      <c r="S120" s="170"/>
      <c r="T120" s="148"/>
      <c r="U120" s="170"/>
      <c r="V120" s="170"/>
      <c r="W120" s="148"/>
      <c r="X120" s="170"/>
      <c r="Y120" s="170"/>
      <c r="Z120" s="148"/>
    </row>
    <row r="121" spans="1:26" s="27" customFormat="1" ht="12.75">
      <c r="A121" s="26" t="s">
        <v>59</v>
      </c>
      <c r="B121" s="16">
        <f t="shared" si="10"/>
        <v>2940699</v>
      </c>
      <c r="C121" s="16">
        <f t="shared" si="10"/>
        <v>2813054</v>
      </c>
      <c r="D121" s="24">
        <f t="shared" si="11"/>
        <v>104.53759508349289</v>
      </c>
      <c r="E121" s="145">
        <v>91947</v>
      </c>
      <c r="F121" s="145">
        <v>100327</v>
      </c>
      <c r="G121" s="24">
        <f t="shared" si="12"/>
        <v>91.64731328555624</v>
      </c>
      <c r="H121" s="145">
        <v>1867842</v>
      </c>
      <c r="I121" s="145">
        <v>1736738</v>
      </c>
      <c r="J121" s="24">
        <f t="shared" si="13"/>
        <v>107.54886459558091</v>
      </c>
      <c r="K121" s="145">
        <v>980910</v>
      </c>
      <c r="L121" s="145">
        <v>975989</v>
      </c>
      <c r="M121" s="24">
        <f t="shared" si="14"/>
        <v>100.50420650232739</v>
      </c>
      <c r="O121" s="170"/>
      <c r="P121" s="170"/>
      <c r="Q121" s="148"/>
      <c r="R121" s="170"/>
      <c r="S121" s="170"/>
      <c r="T121" s="148"/>
      <c r="U121" s="170"/>
      <c r="V121" s="170"/>
      <c r="W121" s="148"/>
      <c r="X121" s="170"/>
      <c r="Y121" s="170"/>
      <c r="Z121" s="148"/>
    </row>
    <row r="122" spans="1:26" s="27" customFormat="1" ht="12.75">
      <c r="A122" s="26" t="s">
        <v>60</v>
      </c>
      <c r="B122" s="16">
        <f t="shared" si="10"/>
        <v>569784</v>
      </c>
      <c r="C122" s="16">
        <f t="shared" si="10"/>
        <v>581627</v>
      </c>
      <c r="D122" s="24">
        <f t="shared" si="11"/>
        <v>97.96381529743289</v>
      </c>
      <c r="E122" s="145">
        <v>37946</v>
      </c>
      <c r="F122" s="145">
        <v>39408</v>
      </c>
      <c r="G122" s="24">
        <f t="shared" si="12"/>
        <v>96.29009338205441</v>
      </c>
      <c r="H122" s="145">
        <v>288886</v>
      </c>
      <c r="I122" s="145">
        <v>287958</v>
      </c>
      <c r="J122" s="24">
        <f t="shared" si="13"/>
        <v>100.32226921981677</v>
      </c>
      <c r="K122" s="145">
        <v>242952</v>
      </c>
      <c r="L122" s="145">
        <v>254261</v>
      </c>
      <c r="M122" s="24">
        <f t="shared" si="14"/>
        <v>95.55220816405189</v>
      </c>
      <c r="O122" s="170"/>
      <c r="P122" s="170"/>
      <c r="Q122" s="148"/>
      <c r="R122" s="170"/>
      <c r="S122" s="170"/>
      <c r="T122" s="148"/>
      <c r="U122" s="170"/>
      <c r="V122" s="170"/>
      <c r="W122" s="148"/>
      <c r="X122" s="170"/>
      <c r="Y122" s="170"/>
      <c r="Z122" s="148"/>
    </row>
    <row r="123" spans="1:26" s="21" customFormat="1" ht="12.75">
      <c r="A123" s="26" t="s">
        <v>61</v>
      </c>
      <c r="B123" s="16">
        <f t="shared" si="10"/>
        <v>1347506</v>
      </c>
      <c r="C123" s="16">
        <f t="shared" si="10"/>
        <v>1297697</v>
      </c>
      <c r="D123" s="24">
        <f t="shared" si="11"/>
        <v>103.83826116574208</v>
      </c>
      <c r="E123" s="145">
        <v>91996</v>
      </c>
      <c r="F123" s="145">
        <v>100654</v>
      </c>
      <c r="G123" s="24">
        <f t="shared" si="12"/>
        <v>91.39825540962109</v>
      </c>
      <c r="H123" s="145">
        <v>684167</v>
      </c>
      <c r="I123" s="145">
        <v>659022</v>
      </c>
      <c r="J123" s="24">
        <f t="shared" si="13"/>
        <v>103.81550236562664</v>
      </c>
      <c r="K123" s="145">
        <v>571343</v>
      </c>
      <c r="L123" s="145">
        <v>538021</v>
      </c>
      <c r="M123" s="24">
        <f t="shared" si="14"/>
        <v>106.19343854607905</v>
      </c>
      <c r="O123" s="170"/>
      <c r="P123" s="170"/>
      <c r="Q123" s="148"/>
      <c r="R123" s="170"/>
      <c r="S123" s="170"/>
      <c r="T123" s="148"/>
      <c r="U123" s="170"/>
      <c r="V123" s="170"/>
      <c r="W123" s="148"/>
      <c r="X123" s="170"/>
      <c r="Y123" s="170"/>
      <c r="Z123" s="148"/>
    </row>
    <row r="124" spans="1:26" s="21" customFormat="1" ht="12.75">
      <c r="A124" s="26" t="s">
        <v>62</v>
      </c>
      <c r="B124" s="16">
        <f t="shared" si="10"/>
        <v>3913091</v>
      </c>
      <c r="C124" s="16">
        <f t="shared" si="10"/>
        <v>3615966</v>
      </c>
      <c r="D124" s="24">
        <f t="shared" si="11"/>
        <v>108.21702969552257</v>
      </c>
      <c r="E124" s="145">
        <v>73857</v>
      </c>
      <c r="F124" s="145">
        <v>99488</v>
      </c>
      <c r="G124" s="24">
        <f t="shared" si="12"/>
        <v>74.23709392087488</v>
      </c>
      <c r="H124" s="145">
        <v>2342156</v>
      </c>
      <c r="I124" s="145">
        <v>2009611</v>
      </c>
      <c r="J124" s="24">
        <f t="shared" si="13"/>
        <v>116.54772988404223</v>
      </c>
      <c r="K124" s="145">
        <v>1497078</v>
      </c>
      <c r="L124" s="145">
        <v>1506867</v>
      </c>
      <c r="M124" s="24">
        <f t="shared" si="14"/>
        <v>99.35037398788347</v>
      </c>
      <c r="O124" s="170"/>
      <c r="P124" s="170"/>
      <c r="Q124" s="148"/>
      <c r="R124" s="170"/>
      <c r="S124" s="170"/>
      <c r="T124" s="148"/>
      <c r="U124" s="170"/>
      <c r="V124" s="170"/>
      <c r="W124" s="148"/>
      <c r="X124" s="170"/>
      <c r="Y124" s="170"/>
      <c r="Z124" s="148"/>
    </row>
    <row r="125" spans="1:26" s="21" customFormat="1" ht="12.75">
      <c r="A125" s="26" t="s">
        <v>157</v>
      </c>
      <c r="B125" s="16">
        <f t="shared" si="10"/>
        <v>1836876</v>
      </c>
      <c r="C125" s="16">
        <f t="shared" si="10"/>
        <v>1812945</v>
      </c>
      <c r="D125" s="24">
        <f t="shared" si="11"/>
        <v>101.32000695001778</v>
      </c>
      <c r="E125" s="145">
        <v>132436</v>
      </c>
      <c r="F125" s="145">
        <v>145301</v>
      </c>
      <c r="G125" s="24">
        <f t="shared" si="12"/>
        <v>91.14596596031686</v>
      </c>
      <c r="H125" s="145">
        <v>873454</v>
      </c>
      <c r="I125" s="145">
        <v>822735</v>
      </c>
      <c r="J125" s="24">
        <f t="shared" si="13"/>
        <v>106.16468243115948</v>
      </c>
      <c r="K125" s="145">
        <v>830986</v>
      </c>
      <c r="L125" s="145">
        <v>844909</v>
      </c>
      <c r="M125" s="24">
        <f t="shared" si="14"/>
        <v>98.35213022940933</v>
      </c>
      <c r="O125" s="170"/>
      <c r="P125" s="170"/>
      <c r="Q125" s="148"/>
      <c r="R125" s="170"/>
      <c r="S125" s="170"/>
      <c r="T125" s="148"/>
      <c r="U125" s="170"/>
      <c r="V125" s="170"/>
      <c r="W125" s="148"/>
      <c r="X125" s="170"/>
      <c r="Y125" s="170"/>
      <c r="Z125" s="148"/>
    </row>
    <row r="126" spans="1:26" s="21" customFormat="1" ht="12.75">
      <c r="A126" s="26" t="s">
        <v>63</v>
      </c>
      <c r="B126" s="16">
        <f t="shared" si="10"/>
        <v>842907</v>
      </c>
      <c r="C126" s="16">
        <f t="shared" si="10"/>
        <v>790879</v>
      </c>
      <c r="D126" s="24">
        <f t="shared" si="11"/>
        <v>106.57850315914318</v>
      </c>
      <c r="E126" s="145">
        <v>52139</v>
      </c>
      <c r="F126" s="145">
        <v>44579</v>
      </c>
      <c r="G126" s="24">
        <f t="shared" si="12"/>
        <v>116.95865766392247</v>
      </c>
      <c r="H126" s="145">
        <v>512530</v>
      </c>
      <c r="I126" s="145">
        <v>475999</v>
      </c>
      <c r="J126" s="24">
        <f t="shared" si="13"/>
        <v>107.67459595503352</v>
      </c>
      <c r="K126" s="145">
        <v>278238</v>
      </c>
      <c r="L126" s="145">
        <v>270301</v>
      </c>
      <c r="M126" s="24">
        <f t="shared" si="14"/>
        <v>102.9363561363073</v>
      </c>
      <c r="O126" s="170"/>
      <c r="P126" s="170"/>
      <c r="Q126" s="148"/>
      <c r="R126" s="170"/>
      <c r="S126" s="170"/>
      <c r="T126" s="148"/>
      <c r="U126" s="170"/>
      <c r="V126" s="170"/>
      <c r="W126" s="148"/>
      <c r="X126" s="170"/>
      <c r="Y126" s="170"/>
      <c r="Z126" s="148"/>
    </row>
    <row r="127" spans="1:26" s="21" customFormat="1" ht="14.25" customHeight="1">
      <c r="A127" s="26" t="s">
        <v>64</v>
      </c>
      <c r="B127" s="16">
        <f t="shared" si="10"/>
        <v>480283</v>
      </c>
      <c r="C127" s="16">
        <f t="shared" si="10"/>
        <v>453528</v>
      </c>
      <c r="D127" s="24">
        <f t="shared" si="11"/>
        <v>105.89930500432168</v>
      </c>
      <c r="E127" s="145">
        <v>32281</v>
      </c>
      <c r="F127" s="145">
        <v>28556</v>
      </c>
      <c r="G127" s="24">
        <f t="shared" si="12"/>
        <v>113.04454405378904</v>
      </c>
      <c r="H127" s="145">
        <v>149703</v>
      </c>
      <c r="I127" s="145">
        <v>133765</v>
      </c>
      <c r="J127" s="24">
        <f t="shared" si="13"/>
        <v>111.91492542892385</v>
      </c>
      <c r="K127" s="145">
        <v>298299</v>
      </c>
      <c r="L127" s="145">
        <v>291207</v>
      </c>
      <c r="M127" s="24">
        <f t="shared" si="14"/>
        <v>102.43538101762663</v>
      </c>
      <c r="O127" s="170"/>
      <c r="P127" s="170"/>
      <c r="Q127" s="148"/>
      <c r="R127" s="170"/>
      <c r="S127" s="170"/>
      <c r="T127" s="148"/>
      <c r="U127" s="170"/>
      <c r="V127" s="170"/>
      <c r="W127" s="148"/>
      <c r="X127" s="170"/>
      <c r="Y127" s="170"/>
      <c r="Z127" s="148"/>
    </row>
    <row r="128" spans="1:26" s="27" customFormat="1" ht="14.25" customHeight="1">
      <c r="A128" s="26" t="s">
        <v>65</v>
      </c>
      <c r="B128" s="16">
        <f t="shared" si="10"/>
        <v>737734</v>
      </c>
      <c r="C128" s="16">
        <f t="shared" si="10"/>
        <v>720148</v>
      </c>
      <c r="D128" s="24">
        <f t="shared" si="11"/>
        <v>102.44199803373752</v>
      </c>
      <c r="E128" s="145">
        <v>33122</v>
      </c>
      <c r="F128" s="145">
        <v>31586</v>
      </c>
      <c r="G128" s="24">
        <f t="shared" si="12"/>
        <v>104.862913949218</v>
      </c>
      <c r="H128" s="145">
        <v>444106</v>
      </c>
      <c r="I128" s="145">
        <v>414531</v>
      </c>
      <c r="J128" s="24">
        <f t="shared" si="13"/>
        <v>107.13456894659265</v>
      </c>
      <c r="K128" s="145">
        <v>260506</v>
      </c>
      <c r="L128" s="145">
        <v>274031</v>
      </c>
      <c r="M128" s="24">
        <f t="shared" si="14"/>
        <v>95.06442701738125</v>
      </c>
      <c r="O128" s="170"/>
      <c r="P128" s="170"/>
      <c r="Q128" s="148"/>
      <c r="R128" s="170"/>
      <c r="S128" s="170"/>
      <c r="T128" s="148"/>
      <c r="U128" s="170"/>
      <c r="V128" s="170"/>
      <c r="W128" s="148"/>
      <c r="X128" s="170"/>
      <c r="Y128" s="170"/>
      <c r="Z128" s="148"/>
    </row>
    <row r="129" spans="1:26" s="21" customFormat="1" ht="14.25" customHeight="1">
      <c r="A129" s="26" t="s">
        <v>66</v>
      </c>
      <c r="B129" s="16">
        <f t="shared" si="10"/>
        <v>262321</v>
      </c>
      <c r="C129" s="16">
        <f t="shared" si="10"/>
        <v>271308</v>
      </c>
      <c r="D129" s="24">
        <f t="shared" si="11"/>
        <v>96.68752856532059</v>
      </c>
      <c r="E129" s="145">
        <v>6540</v>
      </c>
      <c r="F129" s="145">
        <v>6904</v>
      </c>
      <c r="G129" s="24">
        <f t="shared" si="12"/>
        <v>94.72769409038237</v>
      </c>
      <c r="H129" s="145">
        <v>115411</v>
      </c>
      <c r="I129" s="145">
        <v>110337</v>
      </c>
      <c r="J129" s="24">
        <f t="shared" si="13"/>
        <v>104.59863871593392</v>
      </c>
      <c r="K129" s="145">
        <v>140370</v>
      </c>
      <c r="L129" s="145">
        <v>154067</v>
      </c>
      <c r="M129" s="24">
        <f t="shared" si="14"/>
        <v>91.10971200841192</v>
      </c>
      <c r="O129" s="170"/>
      <c r="P129" s="170"/>
      <c r="Q129" s="148"/>
      <c r="R129" s="170"/>
      <c r="S129" s="170"/>
      <c r="T129" s="148"/>
      <c r="U129" s="170"/>
      <c r="V129" s="170"/>
      <c r="W129" s="148"/>
      <c r="X129" s="170"/>
      <c r="Y129" s="170"/>
      <c r="Z129" s="148"/>
    </row>
    <row r="130" spans="1:26" s="21" customFormat="1" ht="14.25" customHeight="1">
      <c r="A130" s="26" t="s">
        <v>67</v>
      </c>
      <c r="B130" s="16">
        <f>E130+H130+K130</f>
        <v>753891</v>
      </c>
      <c r="C130" s="16">
        <f t="shared" si="10"/>
        <v>719332</v>
      </c>
      <c r="D130" s="24">
        <f t="shared" si="11"/>
        <v>104.80431845100733</v>
      </c>
      <c r="E130" s="145">
        <v>25136</v>
      </c>
      <c r="F130" s="145">
        <v>20569</v>
      </c>
      <c r="G130" s="24">
        <f t="shared" si="12"/>
        <v>122.20331566921095</v>
      </c>
      <c r="H130" s="145">
        <v>271231</v>
      </c>
      <c r="I130" s="145">
        <v>244681</v>
      </c>
      <c r="J130" s="24">
        <f t="shared" si="13"/>
        <v>110.85086296034429</v>
      </c>
      <c r="K130" s="145">
        <v>457524</v>
      </c>
      <c r="L130" s="145">
        <v>454082</v>
      </c>
      <c r="M130" s="24">
        <f t="shared" si="14"/>
        <v>100.75801286992218</v>
      </c>
      <c r="O130" s="170"/>
      <c r="P130" s="170"/>
      <c r="Q130" s="148"/>
      <c r="R130" s="170"/>
      <c r="S130" s="170"/>
      <c r="T130" s="148"/>
      <c r="U130" s="170"/>
      <c r="V130" s="170"/>
      <c r="W130" s="148"/>
      <c r="X130" s="170"/>
      <c r="Y130" s="170"/>
      <c r="Z130" s="148"/>
    </row>
    <row r="131" spans="1:26" s="21" customFormat="1" ht="14.25" customHeight="1">
      <c r="A131" s="26" t="s">
        <v>68</v>
      </c>
      <c r="B131" s="16">
        <f>E131+H131+K131</f>
        <v>638157</v>
      </c>
      <c r="C131" s="16">
        <f t="shared" si="10"/>
        <v>619885</v>
      </c>
      <c r="D131" s="24">
        <f t="shared" si="11"/>
        <v>102.94764351452285</v>
      </c>
      <c r="E131" s="145">
        <v>30304</v>
      </c>
      <c r="F131" s="145">
        <v>24464</v>
      </c>
      <c r="G131" s="24">
        <f t="shared" si="12"/>
        <v>123.87181164159583</v>
      </c>
      <c r="H131" s="145">
        <v>70305</v>
      </c>
      <c r="I131" s="145">
        <v>68455</v>
      </c>
      <c r="J131" s="24">
        <f t="shared" si="13"/>
        <v>102.70250529544957</v>
      </c>
      <c r="K131" s="145">
        <v>537548</v>
      </c>
      <c r="L131" s="145">
        <v>526966</v>
      </c>
      <c r="M131" s="24">
        <f t="shared" si="14"/>
        <v>102.00809919425542</v>
      </c>
      <c r="O131" s="170"/>
      <c r="P131" s="170"/>
      <c r="Q131" s="148"/>
      <c r="R131" s="170"/>
      <c r="S131" s="170"/>
      <c r="T131" s="148"/>
      <c r="U131" s="170"/>
      <c r="V131" s="170"/>
      <c r="W131" s="148"/>
      <c r="X131" s="170"/>
      <c r="Y131" s="170"/>
      <c r="Z131" s="148"/>
    </row>
    <row r="132" spans="1:26" s="21" customFormat="1" ht="14.25" customHeight="1">
      <c r="A132" s="26" t="s">
        <v>69</v>
      </c>
      <c r="B132" s="16">
        <f>E132+H132+K132</f>
        <v>5797283</v>
      </c>
      <c r="C132" s="16">
        <f t="shared" si="10"/>
        <v>5602063</v>
      </c>
      <c r="D132" s="24">
        <f t="shared" si="11"/>
        <v>103.48478765768968</v>
      </c>
      <c r="E132" s="145">
        <v>439764</v>
      </c>
      <c r="F132" s="145">
        <v>418132</v>
      </c>
      <c r="G132" s="24">
        <f t="shared" si="12"/>
        <v>105.1734858848402</v>
      </c>
      <c r="H132" s="145">
        <v>1635511</v>
      </c>
      <c r="I132" s="145">
        <v>1547698</v>
      </c>
      <c r="J132" s="24">
        <f t="shared" si="13"/>
        <v>105.67378131909456</v>
      </c>
      <c r="K132" s="145">
        <v>3722008</v>
      </c>
      <c r="L132" s="145">
        <v>3636233</v>
      </c>
      <c r="M132" s="24">
        <f t="shared" si="14"/>
        <v>102.35889724338347</v>
      </c>
      <c r="O132" s="170"/>
      <c r="P132" s="170"/>
      <c r="Q132" s="148"/>
      <c r="R132" s="170"/>
      <c r="S132" s="170"/>
      <c r="T132" s="148"/>
      <c r="U132" s="170"/>
      <c r="V132" s="170"/>
      <c r="W132" s="148"/>
      <c r="X132" s="170"/>
      <c r="Y132" s="170"/>
      <c r="Z132" s="148"/>
    </row>
    <row r="133" spans="1:26" s="21" customFormat="1" ht="14.25" customHeight="1">
      <c r="A133" s="26" t="s">
        <v>158</v>
      </c>
      <c r="B133" s="16">
        <f>E133+H133+K133</f>
        <v>345767</v>
      </c>
      <c r="C133" s="16">
        <f t="shared" si="10"/>
        <v>370749</v>
      </c>
      <c r="D133" s="24">
        <f t="shared" si="11"/>
        <v>93.26174851449363</v>
      </c>
      <c r="E133" s="145">
        <v>13075</v>
      </c>
      <c r="F133" s="145">
        <v>12977</v>
      </c>
      <c r="G133" s="24">
        <f t="shared" si="12"/>
        <v>100.75518224551128</v>
      </c>
      <c r="H133" s="145">
        <v>268117</v>
      </c>
      <c r="I133" s="145">
        <v>293080</v>
      </c>
      <c r="J133" s="24">
        <f t="shared" si="13"/>
        <v>91.48253036713525</v>
      </c>
      <c r="K133" s="145">
        <v>64575</v>
      </c>
      <c r="L133" s="145">
        <v>64692</v>
      </c>
      <c r="M133" s="24">
        <f t="shared" si="14"/>
        <v>99.81914301613801</v>
      </c>
      <c r="O133" s="170"/>
      <c r="P133" s="170"/>
      <c r="Q133" s="148"/>
      <c r="R133" s="170"/>
      <c r="S133" s="170"/>
      <c r="T133" s="148"/>
      <c r="U133" s="170"/>
      <c r="V133" s="170"/>
      <c r="W133" s="148"/>
      <c r="X133" s="170"/>
      <c r="Y133" s="170"/>
      <c r="Z133" s="148"/>
    </row>
    <row r="134" spans="1:26" s="21" customFormat="1" ht="14.25" customHeight="1">
      <c r="A134" s="26" t="s">
        <v>71</v>
      </c>
      <c r="B134" s="16">
        <f>E134+H134+K134</f>
        <v>627171</v>
      </c>
      <c r="C134" s="16">
        <f>F134+I134+L134</f>
        <v>627733</v>
      </c>
      <c r="D134" s="24">
        <f t="shared" si="11"/>
        <v>99.91047149026735</v>
      </c>
      <c r="E134" s="145">
        <v>13041</v>
      </c>
      <c r="F134" s="145">
        <v>23064</v>
      </c>
      <c r="G134" s="24">
        <f t="shared" si="12"/>
        <v>56.5426638917794</v>
      </c>
      <c r="H134" s="145">
        <v>261494</v>
      </c>
      <c r="I134" s="145">
        <v>251584</v>
      </c>
      <c r="J134" s="24">
        <f t="shared" si="13"/>
        <v>103.9390422284406</v>
      </c>
      <c r="K134" s="145">
        <v>352636</v>
      </c>
      <c r="L134" s="145">
        <v>353085</v>
      </c>
      <c r="M134" s="24">
        <f t="shared" si="14"/>
        <v>99.87283515300848</v>
      </c>
      <c r="O134" s="170"/>
      <c r="P134" s="170"/>
      <c r="Q134" s="148"/>
      <c r="R134" s="170"/>
      <c r="S134" s="170"/>
      <c r="T134" s="148"/>
      <c r="U134" s="170"/>
      <c r="V134" s="170"/>
      <c r="W134" s="148"/>
      <c r="X134" s="170"/>
      <c r="Y134" s="170"/>
      <c r="Z134" s="148"/>
    </row>
    <row r="135" spans="1:26" s="21" customFormat="1" ht="12" customHeight="1">
      <c r="A135" s="26" t="s">
        <v>159</v>
      </c>
      <c r="B135" s="16">
        <f>E135+K135</f>
        <v>1728</v>
      </c>
      <c r="C135" s="145">
        <v>1008</v>
      </c>
      <c r="D135" s="24">
        <f t="shared" si="11"/>
        <v>171.42857142857142</v>
      </c>
      <c r="E135" s="145">
        <v>830</v>
      </c>
      <c r="F135" s="145" t="s">
        <v>163</v>
      </c>
      <c r="G135" s="17" t="s">
        <v>177</v>
      </c>
      <c r="H135" s="146" t="s">
        <v>160</v>
      </c>
      <c r="I135" s="146" t="s">
        <v>160</v>
      </c>
      <c r="J135" s="24" t="s">
        <v>160</v>
      </c>
      <c r="K135" s="145">
        <v>898</v>
      </c>
      <c r="L135" s="145">
        <v>988</v>
      </c>
      <c r="M135" s="24">
        <f t="shared" si="14"/>
        <v>90.89068825910931</v>
      </c>
      <c r="O135" s="170"/>
      <c r="P135" s="170"/>
      <c r="Q135" s="148"/>
      <c r="R135" s="170"/>
      <c r="S135" s="170"/>
      <c r="T135" s="148"/>
      <c r="U135" s="170"/>
      <c r="V135" s="170"/>
      <c r="W135" s="148"/>
      <c r="X135" s="170"/>
      <c r="Y135" s="170"/>
      <c r="Z135" s="148"/>
    </row>
    <row r="136" spans="1:26" s="21" customFormat="1" ht="12.75">
      <c r="A136" s="26" t="s">
        <v>72</v>
      </c>
      <c r="B136" s="16">
        <f>K136</f>
        <v>1004</v>
      </c>
      <c r="C136" s="16">
        <f>L136</f>
        <v>1186</v>
      </c>
      <c r="D136" s="24">
        <f t="shared" si="11"/>
        <v>84.65430016863407</v>
      </c>
      <c r="E136" s="146" t="s">
        <v>160</v>
      </c>
      <c r="F136" s="146" t="s">
        <v>160</v>
      </c>
      <c r="G136" s="24" t="s">
        <v>160</v>
      </c>
      <c r="H136" s="146" t="s">
        <v>160</v>
      </c>
      <c r="I136" s="146" t="s">
        <v>160</v>
      </c>
      <c r="J136" s="24" t="s">
        <v>160</v>
      </c>
      <c r="K136" s="145">
        <v>1004</v>
      </c>
      <c r="L136" s="145">
        <v>1186</v>
      </c>
      <c r="M136" s="24">
        <f t="shared" si="14"/>
        <v>84.65430016863407</v>
      </c>
      <c r="O136" s="170"/>
      <c r="P136" s="170"/>
      <c r="Q136" s="148"/>
      <c r="R136" s="170"/>
      <c r="S136" s="170"/>
      <c r="T136" s="148"/>
      <c r="U136" s="146"/>
      <c r="V136" s="146"/>
      <c r="W136" s="146"/>
      <c r="X136" s="170"/>
      <c r="Y136" s="170"/>
      <c r="Z136" s="148"/>
    </row>
    <row r="137" spans="1:26" s="21" customFormat="1" ht="12.75">
      <c r="A137" s="23" t="s">
        <v>73</v>
      </c>
      <c r="B137" s="54">
        <f>E137+H137+K137</f>
        <v>75600</v>
      </c>
      <c r="C137" s="54">
        <f>F137+I137+L137</f>
        <v>73817</v>
      </c>
      <c r="D137" s="22">
        <f t="shared" si="11"/>
        <v>102.41543275939148</v>
      </c>
      <c r="E137" s="147">
        <v>2994</v>
      </c>
      <c r="F137" s="147">
        <v>8206</v>
      </c>
      <c r="G137" s="22">
        <f t="shared" si="12"/>
        <v>36.48549841579332</v>
      </c>
      <c r="H137" s="147">
        <v>12023</v>
      </c>
      <c r="I137" s="147">
        <v>12438</v>
      </c>
      <c r="J137" s="22">
        <f t="shared" si="13"/>
        <v>96.66345071554913</v>
      </c>
      <c r="K137" s="147">
        <v>60583</v>
      </c>
      <c r="L137" s="147">
        <v>53173</v>
      </c>
      <c r="M137" s="22">
        <f t="shared" si="14"/>
        <v>113.93564402986478</v>
      </c>
      <c r="O137" s="170"/>
      <c r="P137" s="170"/>
      <c r="Q137" s="148"/>
      <c r="R137" s="170"/>
      <c r="S137" s="170"/>
      <c r="T137" s="148"/>
      <c r="U137" s="170"/>
      <c r="V137" s="170"/>
      <c r="W137" s="148"/>
      <c r="X137" s="170"/>
      <c r="Y137" s="170"/>
      <c r="Z137" s="148"/>
    </row>
    <row r="140" spans="1:13" ht="12.75">
      <c r="A140" s="358" t="s">
        <v>212</v>
      </c>
      <c r="B140" s="358"/>
      <c r="C140" s="358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</row>
    <row r="141" spans="1:13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4" t="s">
        <v>120</v>
      </c>
    </row>
    <row r="142" spans="1:13" ht="12.75">
      <c r="A142" s="316"/>
      <c r="B142" s="307" t="s">
        <v>28</v>
      </c>
      <c r="C142" s="307"/>
      <c r="D142" s="307"/>
      <c r="E142" s="307" t="s">
        <v>26</v>
      </c>
      <c r="F142" s="307"/>
      <c r="G142" s="318"/>
      <c r="H142" s="318"/>
      <c r="I142" s="318"/>
      <c r="J142" s="318"/>
      <c r="K142" s="318"/>
      <c r="L142" s="318"/>
      <c r="M142" s="319"/>
    </row>
    <row r="143" spans="1:13" ht="32.25" customHeight="1">
      <c r="A143" s="317"/>
      <c r="B143" s="307"/>
      <c r="C143" s="307"/>
      <c r="D143" s="307"/>
      <c r="E143" s="307" t="s">
        <v>29</v>
      </c>
      <c r="F143" s="307"/>
      <c r="G143" s="307"/>
      <c r="H143" s="307" t="s">
        <v>30</v>
      </c>
      <c r="I143" s="307"/>
      <c r="J143" s="307"/>
      <c r="K143" s="307" t="s">
        <v>31</v>
      </c>
      <c r="L143" s="307"/>
      <c r="M143" s="308"/>
    </row>
    <row r="144" spans="1:13" ht="22.5">
      <c r="A144" s="354"/>
      <c r="B144" s="223">
        <v>2023</v>
      </c>
      <c r="C144" s="223">
        <v>2022</v>
      </c>
      <c r="D144" s="223" t="s">
        <v>165</v>
      </c>
      <c r="E144" s="223">
        <v>2023</v>
      </c>
      <c r="F144" s="223">
        <v>2022</v>
      </c>
      <c r="G144" s="223" t="s">
        <v>165</v>
      </c>
      <c r="H144" s="223">
        <v>2023</v>
      </c>
      <c r="I144" s="223">
        <v>2022</v>
      </c>
      <c r="J144" s="223" t="s">
        <v>165</v>
      </c>
      <c r="K144" s="223">
        <v>2023</v>
      </c>
      <c r="L144" s="223">
        <v>2022</v>
      </c>
      <c r="M144" s="223" t="s">
        <v>165</v>
      </c>
    </row>
    <row r="145" spans="1:26" s="27" customFormat="1" ht="12.75">
      <c r="A145" s="28" t="s">
        <v>56</v>
      </c>
      <c r="B145" s="228">
        <f>E145+H145+K145</f>
        <v>2825771</v>
      </c>
      <c r="C145" s="228">
        <f>F145+I145+L145</f>
        <v>2857976</v>
      </c>
      <c r="D145" s="229">
        <f>B145/C145%</f>
        <v>98.87315358841363</v>
      </c>
      <c r="E145" s="145">
        <v>29089</v>
      </c>
      <c r="F145" s="145">
        <v>31648</v>
      </c>
      <c r="G145" s="229">
        <f>E145/F145%</f>
        <v>91.9141809908999</v>
      </c>
      <c r="H145" s="145">
        <v>942420</v>
      </c>
      <c r="I145" s="145">
        <v>928356</v>
      </c>
      <c r="J145" s="229">
        <f>H145/I145%</f>
        <v>101.51493608055532</v>
      </c>
      <c r="K145" s="145">
        <v>1854262</v>
      </c>
      <c r="L145" s="145">
        <v>1897972</v>
      </c>
      <c r="M145" s="229">
        <f>K145/L145%</f>
        <v>97.69701555133584</v>
      </c>
      <c r="O145" s="170"/>
      <c r="P145" s="170"/>
      <c r="Q145" s="148"/>
      <c r="R145" s="170"/>
      <c r="S145" s="170"/>
      <c r="T145" s="148"/>
      <c r="U145" s="170"/>
      <c r="V145" s="170"/>
      <c r="W145" s="148"/>
      <c r="X145" s="170"/>
      <c r="Y145" s="170"/>
      <c r="Z145" s="148"/>
    </row>
    <row r="146" spans="1:26" s="27" customFormat="1" ht="12.75">
      <c r="A146" s="181" t="s">
        <v>156</v>
      </c>
      <c r="B146" s="16">
        <f aca="true" t="shared" si="15" ref="B146:C162">E146+H146+K146</f>
        <v>184057</v>
      </c>
      <c r="C146" s="16">
        <f t="shared" si="15"/>
        <v>180764</v>
      </c>
      <c r="D146" s="24">
        <f aca="true" t="shared" si="16" ref="D146:D165">B146/C146%</f>
        <v>101.82171228784492</v>
      </c>
      <c r="E146" s="145">
        <v>4395</v>
      </c>
      <c r="F146" s="145">
        <v>4194</v>
      </c>
      <c r="G146" s="24">
        <f>E146/F146%</f>
        <v>104.7925608011445</v>
      </c>
      <c r="H146" s="145">
        <v>83414</v>
      </c>
      <c r="I146" s="145">
        <v>81880</v>
      </c>
      <c r="J146" s="24">
        <f aca="true" t="shared" si="17" ref="J146:J165">H146/I146%</f>
        <v>101.87347337567172</v>
      </c>
      <c r="K146" s="145">
        <v>96248</v>
      </c>
      <c r="L146" s="145">
        <v>94690</v>
      </c>
      <c r="M146" s="24">
        <f aca="true" t="shared" si="18" ref="M146:M165">K146/L146%</f>
        <v>101.6453690991657</v>
      </c>
      <c r="O146" s="170"/>
      <c r="P146" s="170"/>
      <c r="Q146" s="148"/>
      <c r="R146" s="170"/>
      <c r="S146" s="170"/>
      <c r="T146" s="148"/>
      <c r="U146" s="170"/>
      <c r="V146" s="170"/>
      <c r="W146" s="148"/>
      <c r="X146" s="170"/>
      <c r="Y146" s="170"/>
      <c r="Z146" s="148"/>
    </row>
    <row r="147" spans="1:26" s="27" customFormat="1" ht="12.75">
      <c r="A147" s="26" t="s">
        <v>57</v>
      </c>
      <c r="B147" s="16">
        <f t="shared" si="15"/>
        <v>55554</v>
      </c>
      <c r="C147" s="16">
        <f t="shared" si="15"/>
        <v>54337</v>
      </c>
      <c r="D147" s="24">
        <f t="shared" si="16"/>
        <v>102.23972615344977</v>
      </c>
      <c r="E147" s="145">
        <v>1004</v>
      </c>
      <c r="F147" s="145">
        <v>2418</v>
      </c>
      <c r="G147" s="24">
        <f>E147/F147%</f>
        <v>41.52191894127378</v>
      </c>
      <c r="H147" s="145">
        <v>7421</v>
      </c>
      <c r="I147" s="145">
        <v>6187</v>
      </c>
      <c r="J147" s="24">
        <f t="shared" si="17"/>
        <v>119.94504606432844</v>
      </c>
      <c r="K147" s="145">
        <v>47129</v>
      </c>
      <c r="L147" s="145">
        <v>45732</v>
      </c>
      <c r="M147" s="24">
        <f t="shared" si="18"/>
        <v>103.05475378290913</v>
      </c>
      <c r="O147" s="170"/>
      <c r="P147" s="170"/>
      <c r="Q147" s="148"/>
      <c r="R147" s="170"/>
      <c r="S147" s="170"/>
      <c r="T147" s="148"/>
      <c r="U147" s="170"/>
      <c r="V147" s="170"/>
      <c r="W147" s="148"/>
      <c r="X147" s="170"/>
      <c r="Y147" s="170"/>
      <c r="Z147" s="148"/>
    </row>
    <row r="148" spans="1:26" s="27" customFormat="1" ht="12.75">
      <c r="A148" s="26" t="s">
        <v>58</v>
      </c>
      <c r="B148" s="16">
        <f t="shared" si="15"/>
        <v>200987</v>
      </c>
      <c r="C148" s="16">
        <f t="shared" si="15"/>
        <v>197405</v>
      </c>
      <c r="D148" s="24">
        <f t="shared" si="16"/>
        <v>101.81454370456676</v>
      </c>
      <c r="E148" s="145">
        <v>1179</v>
      </c>
      <c r="F148" s="145">
        <v>1198</v>
      </c>
      <c r="G148" s="24">
        <f>E148/F148%</f>
        <v>98.41402337228715</v>
      </c>
      <c r="H148" s="145">
        <v>58670</v>
      </c>
      <c r="I148" s="145">
        <v>58115</v>
      </c>
      <c r="J148" s="24">
        <f t="shared" si="17"/>
        <v>100.95500301127076</v>
      </c>
      <c r="K148" s="145">
        <v>141138</v>
      </c>
      <c r="L148" s="145">
        <v>138092</v>
      </c>
      <c r="M148" s="24">
        <f t="shared" si="18"/>
        <v>102.20577585957187</v>
      </c>
      <c r="O148" s="170"/>
      <c r="P148" s="170"/>
      <c r="Q148" s="148"/>
      <c r="R148" s="170"/>
      <c r="S148" s="170"/>
      <c r="T148" s="148"/>
      <c r="U148" s="170"/>
      <c r="V148" s="170"/>
      <c r="W148" s="148"/>
      <c r="X148" s="170"/>
      <c r="Y148" s="170"/>
      <c r="Z148" s="148"/>
    </row>
    <row r="149" spans="1:26" s="27" customFormat="1" ht="12.75">
      <c r="A149" s="26" t="s">
        <v>59</v>
      </c>
      <c r="B149" s="16">
        <f t="shared" si="15"/>
        <v>175332</v>
      </c>
      <c r="C149" s="16">
        <f t="shared" si="15"/>
        <v>174921</v>
      </c>
      <c r="D149" s="24">
        <f t="shared" si="16"/>
        <v>100.23496321196426</v>
      </c>
      <c r="E149" s="145">
        <v>3207</v>
      </c>
      <c r="F149" s="145">
        <v>2354</v>
      </c>
      <c r="G149" s="24">
        <f>E149/F149%</f>
        <v>136.23619371282922</v>
      </c>
      <c r="H149" s="145">
        <v>60174</v>
      </c>
      <c r="I149" s="145">
        <v>57616</v>
      </c>
      <c r="J149" s="24">
        <f t="shared" si="17"/>
        <v>104.43973896139961</v>
      </c>
      <c r="K149" s="145">
        <v>111951</v>
      </c>
      <c r="L149" s="145">
        <v>114951</v>
      </c>
      <c r="M149" s="24">
        <f t="shared" si="18"/>
        <v>97.39019234282434</v>
      </c>
      <c r="O149" s="170"/>
      <c r="P149" s="170"/>
      <c r="Q149" s="148"/>
      <c r="R149" s="170"/>
      <c r="S149" s="170"/>
      <c r="T149" s="148"/>
      <c r="U149" s="170"/>
      <c r="V149" s="170"/>
      <c r="W149" s="148"/>
      <c r="X149" s="170"/>
      <c r="Y149" s="170"/>
      <c r="Z149" s="148"/>
    </row>
    <row r="150" spans="1:26" s="27" customFormat="1" ht="12.75">
      <c r="A150" s="26" t="s">
        <v>60</v>
      </c>
      <c r="B150" s="16">
        <f t="shared" si="15"/>
        <v>146772</v>
      </c>
      <c r="C150" s="16">
        <f t="shared" si="15"/>
        <v>142010</v>
      </c>
      <c r="D150" s="24">
        <f t="shared" si="16"/>
        <v>103.353284979931</v>
      </c>
      <c r="E150" s="145">
        <v>651</v>
      </c>
      <c r="F150" s="145">
        <v>322</v>
      </c>
      <c r="G150" s="17" t="s">
        <v>178</v>
      </c>
      <c r="H150" s="145">
        <v>54112</v>
      </c>
      <c r="I150" s="145">
        <v>53697</v>
      </c>
      <c r="J150" s="24">
        <f t="shared" si="17"/>
        <v>100.77285509432556</v>
      </c>
      <c r="K150" s="145">
        <v>92009</v>
      </c>
      <c r="L150" s="145">
        <v>87991</v>
      </c>
      <c r="M150" s="24">
        <f t="shared" si="18"/>
        <v>104.56637610664727</v>
      </c>
      <c r="O150" s="170"/>
      <c r="P150" s="170"/>
      <c r="Q150" s="148"/>
      <c r="R150" s="170"/>
      <c r="S150" s="170"/>
      <c r="T150" s="148"/>
      <c r="U150" s="170"/>
      <c r="V150" s="170"/>
      <c r="W150" s="148"/>
      <c r="X150" s="170"/>
      <c r="Y150" s="170"/>
      <c r="Z150" s="148"/>
    </row>
    <row r="151" spans="1:26" s="21" customFormat="1" ht="12.75">
      <c r="A151" s="26" t="s">
        <v>61</v>
      </c>
      <c r="B151" s="16">
        <f t="shared" si="15"/>
        <v>250592</v>
      </c>
      <c r="C151" s="16">
        <f t="shared" si="15"/>
        <v>247450</v>
      </c>
      <c r="D151" s="24">
        <f t="shared" si="16"/>
        <v>101.26975146494242</v>
      </c>
      <c r="E151" s="145">
        <v>1408</v>
      </c>
      <c r="F151" s="145">
        <v>1081</v>
      </c>
      <c r="G151" s="24">
        <f aca="true" t="shared" si="19" ref="G151:G164">E151/F151%</f>
        <v>130.24976873265496</v>
      </c>
      <c r="H151" s="145">
        <v>90528</v>
      </c>
      <c r="I151" s="145">
        <v>91413</v>
      </c>
      <c r="J151" s="24">
        <f t="shared" si="17"/>
        <v>99.03186636474024</v>
      </c>
      <c r="K151" s="145">
        <v>158656</v>
      </c>
      <c r="L151" s="145">
        <v>154956</v>
      </c>
      <c r="M151" s="24">
        <f t="shared" si="18"/>
        <v>102.38777459407832</v>
      </c>
      <c r="O151" s="170"/>
      <c r="P151" s="170"/>
      <c r="Q151" s="148"/>
      <c r="R151" s="170"/>
      <c r="S151" s="170"/>
      <c r="T151" s="148"/>
      <c r="U151" s="170"/>
      <c r="V151" s="170"/>
      <c r="W151" s="148"/>
      <c r="X151" s="170"/>
      <c r="Y151" s="170"/>
      <c r="Z151" s="148"/>
    </row>
    <row r="152" spans="1:26" s="21" customFormat="1" ht="12.75">
      <c r="A152" s="26" t="s">
        <v>62</v>
      </c>
      <c r="B152" s="145">
        <v>264530</v>
      </c>
      <c r="C152" s="157">
        <v>301048</v>
      </c>
      <c r="D152" s="24">
        <f t="shared" si="16"/>
        <v>87.86970848502564</v>
      </c>
      <c r="E152" s="146" t="s">
        <v>163</v>
      </c>
      <c r="F152" s="145" t="s">
        <v>163</v>
      </c>
      <c r="G152" s="24">
        <v>100</v>
      </c>
      <c r="H152" s="145">
        <v>122831</v>
      </c>
      <c r="I152" s="145">
        <v>123155</v>
      </c>
      <c r="J152" s="24">
        <f t="shared" si="17"/>
        <v>99.73691689334579</v>
      </c>
      <c r="K152" s="145">
        <v>141698</v>
      </c>
      <c r="L152" s="145">
        <v>177892</v>
      </c>
      <c r="M152" s="24">
        <f t="shared" si="18"/>
        <v>79.6539473388348</v>
      </c>
      <c r="O152" s="170"/>
      <c r="P152" s="170"/>
      <c r="Q152" s="148"/>
      <c r="R152" s="170"/>
      <c r="S152" s="170"/>
      <c r="T152" s="148"/>
      <c r="U152" s="170"/>
      <c r="V152" s="170"/>
      <c r="W152" s="148"/>
      <c r="X152" s="170"/>
      <c r="Y152" s="170"/>
      <c r="Z152" s="148"/>
    </row>
    <row r="153" spans="1:26" s="21" customFormat="1" ht="12.75">
      <c r="A153" s="26" t="s">
        <v>157</v>
      </c>
      <c r="B153" s="16">
        <f t="shared" si="15"/>
        <v>285718</v>
      </c>
      <c r="C153" s="16">
        <f t="shared" si="15"/>
        <v>308913</v>
      </c>
      <c r="D153" s="24">
        <f t="shared" si="16"/>
        <v>92.49141344003004</v>
      </c>
      <c r="E153" s="145">
        <v>1396</v>
      </c>
      <c r="F153" s="145">
        <v>1646</v>
      </c>
      <c r="G153" s="24">
        <f t="shared" si="19"/>
        <v>84.81166464155528</v>
      </c>
      <c r="H153" s="145">
        <v>102848</v>
      </c>
      <c r="I153" s="145">
        <v>104449</v>
      </c>
      <c r="J153" s="24">
        <f t="shared" si="17"/>
        <v>98.46719451598388</v>
      </c>
      <c r="K153" s="145">
        <v>181474</v>
      </c>
      <c r="L153" s="145">
        <v>202818</v>
      </c>
      <c r="M153" s="24">
        <f t="shared" si="18"/>
        <v>89.47627922570975</v>
      </c>
      <c r="O153" s="170"/>
      <c r="P153" s="170"/>
      <c r="Q153" s="148"/>
      <c r="R153" s="170"/>
      <c r="S153" s="170"/>
      <c r="T153" s="148"/>
      <c r="U153" s="170"/>
      <c r="V153" s="170"/>
      <c r="W153" s="148"/>
      <c r="X153" s="170"/>
      <c r="Y153" s="170"/>
      <c r="Z153" s="148"/>
    </row>
    <row r="154" spans="1:26" s="21" customFormat="1" ht="12.75">
      <c r="A154" s="26" t="s">
        <v>63</v>
      </c>
      <c r="B154" s="16">
        <f t="shared" si="15"/>
        <v>211947</v>
      </c>
      <c r="C154" s="16">
        <f t="shared" si="15"/>
        <v>201154</v>
      </c>
      <c r="D154" s="24">
        <f t="shared" si="16"/>
        <v>105.36554082941429</v>
      </c>
      <c r="E154" s="145">
        <v>1044</v>
      </c>
      <c r="F154" s="145">
        <v>701</v>
      </c>
      <c r="G154" s="24">
        <f t="shared" si="19"/>
        <v>148.93009985734665</v>
      </c>
      <c r="H154" s="145">
        <v>113788</v>
      </c>
      <c r="I154" s="145">
        <v>104249</v>
      </c>
      <c r="J154" s="24">
        <f t="shared" si="17"/>
        <v>109.15020767585301</v>
      </c>
      <c r="K154" s="145">
        <v>97115</v>
      </c>
      <c r="L154" s="145">
        <v>96204</v>
      </c>
      <c r="M154" s="24">
        <f t="shared" si="18"/>
        <v>100.94694607292837</v>
      </c>
      <c r="O154" s="170"/>
      <c r="P154" s="170"/>
      <c r="Q154" s="148"/>
      <c r="R154" s="170"/>
      <c r="S154" s="170"/>
      <c r="T154" s="148"/>
      <c r="U154" s="170"/>
      <c r="V154" s="170"/>
      <c r="W154" s="148"/>
      <c r="X154" s="170"/>
      <c r="Y154" s="170"/>
      <c r="Z154" s="148"/>
    </row>
    <row r="155" spans="1:26" s="21" customFormat="1" ht="14.25" customHeight="1">
      <c r="A155" s="26" t="s">
        <v>64</v>
      </c>
      <c r="B155" s="16">
        <f t="shared" si="15"/>
        <v>68698</v>
      </c>
      <c r="C155" s="16">
        <f t="shared" si="15"/>
        <v>72717</v>
      </c>
      <c r="D155" s="24">
        <f t="shared" si="16"/>
        <v>94.47309432457335</v>
      </c>
      <c r="E155" s="145">
        <v>1048</v>
      </c>
      <c r="F155" s="145">
        <v>1774</v>
      </c>
      <c r="G155" s="24">
        <f t="shared" si="19"/>
        <v>59.075535512965054</v>
      </c>
      <c r="H155" s="145">
        <v>16090</v>
      </c>
      <c r="I155" s="145">
        <v>15770</v>
      </c>
      <c r="J155" s="24">
        <f t="shared" si="17"/>
        <v>102.02916930881422</v>
      </c>
      <c r="K155" s="145">
        <v>51560</v>
      </c>
      <c r="L155" s="145">
        <v>55173</v>
      </c>
      <c r="M155" s="24">
        <f t="shared" si="18"/>
        <v>93.45150707773729</v>
      </c>
      <c r="O155" s="170"/>
      <c r="P155" s="170"/>
      <c r="Q155" s="148"/>
      <c r="R155" s="170"/>
      <c r="S155" s="170"/>
      <c r="T155" s="148"/>
      <c r="U155" s="170"/>
      <c r="V155" s="170"/>
      <c r="W155" s="148"/>
      <c r="X155" s="170"/>
      <c r="Y155" s="170"/>
      <c r="Z155" s="148"/>
    </row>
    <row r="156" spans="1:26" s="27" customFormat="1" ht="14.25" customHeight="1">
      <c r="A156" s="26" t="s">
        <v>65</v>
      </c>
      <c r="B156" s="16">
        <f t="shared" si="15"/>
        <v>178492</v>
      </c>
      <c r="C156" s="16">
        <f t="shared" si="15"/>
        <v>175604</v>
      </c>
      <c r="D156" s="24">
        <f t="shared" si="16"/>
        <v>101.64460946219904</v>
      </c>
      <c r="E156" s="145">
        <v>221</v>
      </c>
      <c r="F156" s="145">
        <v>196</v>
      </c>
      <c r="G156" s="24">
        <f t="shared" si="19"/>
        <v>112.75510204081633</v>
      </c>
      <c r="H156" s="145">
        <v>27549</v>
      </c>
      <c r="I156" s="145">
        <v>25792</v>
      </c>
      <c r="J156" s="24">
        <f t="shared" si="17"/>
        <v>106.81218982630273</v>
      </c>
      <c r="K156" s="145">
        <v>150722</v>
      </c>
      <c r="L156" s="145">
        <v>149616</v>
      </c>
      <c r="M156" s="24">
        <f t="shared" si="18"/>
        <v>100.73922575125654</v>
      </c>
      <c r="O156" s="170"/>
      <c r="P156" s="170"/>
      <c r="Q156" s="148"/>
      <c r="R156" s="170"/>
      <c r="S156" s="170"/>
      <c r="T156" s="148"/>
      <c r="U156" s="170"/>
      <c r="V156" s="170"/>
      <c r="W156" s="148"/>
      <c r="X156" s="170"/>
      <c r="Y156" s="170"/>
      <c r="Z156" s="148"/>
    </row>
    <row r="157" spans="1:26" s="21" customFormat="1" ht="14.25" customHeight="1">
      <c r="A157" s="26" t="s">
        <v>66</v>
      </c>
      <c r="B157" s="16">
        <f t="shared" si="15"/>
        <v>79841</v>
      </c>
      <c r="C157" s="16">
        <f t="shared" si="15"/>
        <v>85694</v>
      </c>
      <c r="D157" s="24">
        <f t="shared" si="16"/>
        <v>93.16988353910425</v>
      </c>
      <c r="E157" s="145">
        <v>200</v>
      </c>
      <c r="F157" s="145">
        <v>277</v>
      </c>
      <c r="G157" s="24">
        <f t="shared" si="19"/>
        <v>72.20216606498195</v>
      </c>
      <c r="H157" s="145">
        <v>27928</v>
      </c>
      <c r="I157" s="145">
        <v>27759</v>
      </c>
      <c r="J157" s="24">
        <f t="shared" si="17"/>
        <v>100.60881155661228</v>
      </c>
      <c r="K157" s="145">
        <v>51713</v>
      </c>
      <c r="L157" s="145">
        <v>57658</v>
      </c>
      <c r="M157" s="24">
        <f t="shared" si="18"/>
        <v>89.68920184536404</v>
      </c>
      <c r="O157" s="170"/>
      <c r="P157" s="170"/>
      <c r="Q157" s="148"/>
      <c r="R157" s="170"/>
      <c r="S157" s="170"/>
      <c r="T157" s="148"/>
      <c r="U157" s="170"/>
      <c r="V157" s="170"/>
      <c r="W157" s="148"/>
      <c r="X157" s="170"/>
      <c r="Y157" s="170"/>
      <c r="Z157" s="148"/>
    </row>
    <row r="158" spans="1:26" s="21" customFormat="1" ht="14.25" customHeight="1">
      <c r="A158" s="26" t="s">
        <v>67</v>
      </c>
      <c r="B158" s="16">
        <f t="shared" si="15"/>
        <v>103961</v>
      </c>
      <c r="C158" s="16">
        <f t="shared" si="15"/>
        <v>99586</v>
      </c>
      <c r="D158" s="24">
        <f t="shared" si="16"/>
        <v>104.39318779748157</v>
      </c>
      <c r="E158" s="145">
        <v>6696</v>
      </c>
      <c r="F158" s="145">
        <v>6027</v>
      </c>
      <c r="G158" s="24">
        <f t="shared" si="19"/>
        <v>111.10004977600796</v>
      </c>
      <c r="H158" s="145">
        <v>36692</v>
      </c>
      <c r="I158" s="145">
        <v>33966</v>
      </c>
      <c r="J158" s="24">
        <f t="shared" si="17"/>
        <v>108.02567273155508</v>
      </c>
      <c r="K158" s="145">
        <v>60573</v>
      </c>
      <c r="L158" s="145">
        <v>59593</v>
      </c>
      <c r="M158" s="24">
        <f t="shared" si="18"/>
        <v>101.64448844662965</v>
      </c>
      <c r="O158" s="170"/>
      <c r="P158" s="170"/>
      <c r="Q158" s="148"/>
      <c r="R158" s="170"/>
      <c r="S158" s="170"/>
      <c r="T158" s="148"/>
      <c r="U158" s="170"/>
      <c r="V158" s="170"/>
      <c r="W158" s="148"/>
      <c r="X158" s="170"/>
      <c r="Y158" s="170"/>
      <c r="Z158" s="148"/>
    </row>
    <row r="159" spans="1:26" s="21" customFormat="1" ht="14.25" customHeight="1">
      <c r="A159" s="26" t="s">
        <v>68</v>
      </c>
      <c r="B159" s="16">
        <f t="shared" si="15"/>
        <v>23368</v>
      </c>
      <c r="C159" s="16">
        <f t="shared" si="15"/>
        <v>22798</v>
      </c>
      <c r="D159" s="24">
        <f t="shared" si="16"/>
        <v>102.500219317484</v>
      </c>
      <c r="E159" s="145">
        <v>537</v>
      </c>
      <c r="F159" s="145">
        <v>505</v>
      </c>
      <c r="G159" s="24">
        <f t="shared" si="19"/>
        <v>106.33663366336634</v>
      </c>
      <c r="H159" s="145">
        <v>1151</v>
      </c>
      <c r="I159" s="145">
        <v>822</v>
      </c>
      <c r="J159" s="24">
        <f t="shared" si="17"/>
        <v>140.02433090024329</v>
      </c>
      <c r="K159" s="145">
        <v>21680</v>
      </c>
      <c r="L159" s="145">
        <v>21471</v>
      </c>
      <c r="M159" s="24">
        <f t="shared" si="18"/>
        <v>100.97340598947417</v>
      </c>
      <c r="O159" s="170"/>
      <c r="P159" s="170"/>
      <c r="Q159" s="148"/>
      <c r="R159" s="170"/>
      <c r="S159" s="170"/>
      <c r="T159" s="148"/>
      <c r="U159" s="170"/>
      <c r="V159" s="170"/>
      <c r="W159" s="148"/>
      <c r="X159" s="170"/>
      <c r="Y159" s="170"/>
      <c r="Z159" s="148"/>
    </row>
    <row r="160" spans="1:26" s="21" customFormat="1" ht="14.25" customHeight="1">
      <c r="A160" s="26" t="s">
        <v>69</v>
      </c>
      <c r="B160" s="16">
        <f t="shared" si="15"/>
        <v>370884</v>
      </c>
      <c r="C160" s="16">
        <f t="shared" si="15"/>
        <v>364973</v>
      </c>
      <c r="D160" s="24">
        <f t="shared" si="16"/>
        <v>101.61957185874023</v>
      </c>
      <c r="E160" s="145">
        <v>5512</v>
      </c>
      <c r="F160" s="145">
        <v>5924</v>
      </c>
      <c r="G160" s="24">
        <f t="shared" si="19"/>
        <v>93.04523970290344</v>
      </c>
      <c r="H160" s="145">
        <v>47289</v>
      </c>
      <c r="I160" s="145">
        <v>46749</v>
      </c>
      <c r="J160" s="24">
        <f t="shared" si="17"/>
        <v>101.15510492203042</v>
      </c>
      <c r="K160" s="145">
        <v>318083</v>
      </c>
      <c r="L160" s="145">
        <v>312300</v>
      </c>
      <c r="M160" s="24">
        <f t="shared" si="18"/>
        <v>101.8517451168748</v>
      </c>
      <c r="O160" s="170"/>
      <c r="P160" s="170"/>
      <c r="Q160" s="148"/>
      <c r="R160" s="170"/>
      <c r="S160" s="170"/>
      <c r="T160" s="148"/>
      <c r="U160" s="170"/>
      <c r="V160" s="170"/>
      <c r="W160" s="148"/>
      <c r="X160" s="170"/>
      <c r="Y160" s="170"/>
      <c r="Z160" s="148"/>
    </row>
    <row r="161" spans="1:26" s="21" customFormat="1" ht="14.25" customHeight="1">
      <c r="A161" s="26" t="s">
        <v>158</v>
      </c>
      <c r="B161" s="16">
        <f t="shared" si="15"/>
        <v>75801</v>
      </c>
      <c r="C161" s="157">
        <v>78445</v>
      </c>
      <c r="D161" s="24">
        <f t="shared" si="16"/>
        <v>96.62948562687232</v>
      </c>
      <c r="E161" s="145">
        <v>272</v>
      </c>
      <c r="F161" s="145" t="s">
        <v>163</v>
      </c>
      <c r="G161" s="148">
        <v>128.3</v>
      </c>
      <c r="H161" s="145">
        <v>46729</v>
      </c>
      <c r="I161" s="145">
        <v>50303</v>
      </c>
      <c r="J161" s="24">
        <f t="shared" si="17"/>
        <v>92.89505596087709</v>
      </c>
      <c r="K161" s="145">
        <v>28800</v>
      </c>
      <c r="L161" s="145">
        <v>27930</v>
      </c>
      <c r="M161" s="24">
        <f t="shared" si="18"/>
        <v>103.11493018259935</v>
      </c>
      <c r="O161" s="170"/>
      <c r="P161" s="170"/>
      <c r="Q161" s="148"/>
      <c r="R161" s="170"/>
      <c r="S161" s="170"/>
      <c r="T161" s="148"/>
      <c r="U161" s="170"/>
      <c r="V161" s="170"/>
      <c r="W161" s="148"/>
      <c r="X161" s="170"/>
      <c r="Y161" s="170"/>
      <c r="Z161" s="148"/>
    </row>
    <row r="162" spans="1:26" s="21" customFormat="1" ht="14.25" customHeight="1">
      <c r="A162" s="26" t="s">
        <v>71</v>
      </c>
      <c r="B162" s="16">
        <f t="shared" si="15"/>
        <v>143191</v>
      </c>
      <c r="C162" s="16">
        <f t="shared" si="15"/>
        <v>145864</v>
      </c>
      <c r="D162" s="24">
        <f t="shared" si="16"/>
        <v>98.16747106894093</v>
      </c>
      <c r="E162" s="145">
        <v>304</v>
      </c>
      <c r="F162" s="145">
        <v>2538</v>
      </c>
      <c r="G162" s="24">
        <f t="shared" si="19"/>
        <v>11.977935382190703</v>
      </c>
      <c r="H162" s="145">
        <v>45196</v>
      </c>
      <c r="I162" s="145">
        <v>46424</v>
      </c>
      <c r="J162" s="24">
        <f t="shared" si="17"/>
        <v>97.35481647423747</v>
      </c>
      <c r="K162" s="145">
        <v>97691</v>
      </c>
      <c r="L162" s="145">
        <v>96902</v>
      </c>
      <c r="M162" s="24">
        <f t="shared" si="18"/>
        <v>100.81422468060515</v>
      </c>
      <c r="O162" s="170"/>
      <c r="P162" s="170"/>
      <c r="Q162" s="148"/>
      <c r="R162" s="170"/>
      <c r="S162" s="170"/>
      <c r="T162" s="148"/>
      <c r="U162" s="170"/>
      <c r="V162" s="170"/>
      <c r="W162" s="148"/>
      <c r="X162" s="170"/>
      <c r="Y162" s="170"/>
      <c r="Z162" s="148"/>
    </row>
    <row r="163" spans="1:26" s="21" customFormat="1" ht="12" customHeight="1">
      <c r="A163" s="26" t="s">
        <v>159</v>
      </c>
      <c r="B163" s="16">
        <f>K163</f>
        <v>153</v>
      </c>
      <c r="C163" s="16">
        <f>L163</f>
        <v>125</v>
      </c>
      <c r="D163" s="24">
        <f t="shared" si="16"/>
        <v>122.4</v>
      </c>
      <c r="E163" s="146" t="s">
        <v>160</v>
      </c>
      <c r="F163" s="146" t="s">
        <v>160</v>
      </c>
      <c r="G163" s="24" t="s">
        <v>160</v>
      </c>
      <c r="H163" s="146" t="s">
        <v>160</v>
      </c>
      <c r="I163" s="146" t="s">
        <v>160</v>
      </c>
      <c r="J163" s="24" t="s">
        <v>160</v>
      </c>
      <c r="K163" s="145">
        <v>153</v>
      </c>
      <c r="L163" s="145">
        <v>125</v>
      </c>
      <c r="M163" s="24">
        <f t="shared" si="18"/>
        <v>122.4</v>
      </c>
      <c r="O163" s="170"/>
      <c r="P163" s="170"/>
      <c r="Q163" s="148"/>
      <c r="R163" s="170"/>
      <c r="S163" s="170"/>
      <c r="T163" s="148"/>
      <c r="U163" s="170"/>
      <c r="V163" s="170"/>
      <c r="W163" s="148"/>
      <c r="X163" s="170"/>
      <c r="Y163" s="170"/>
      <c r="Z163" s="148"/>
    </row>
    <row r="164" spans="1:26" s="21" customFormat="1" ht="12.75">
      <c r="A164" s="26" t="s">
        <v>72</v>
      </c>
      <c r="B164" s="16">
        <f>E164+K164</f>
        <v>743</v>
      </c>
      <c r="C164" s="16">
        <f>F164+L164</f>
        <v>754</v>
      </c>
      <c r="D164" s="24">
        <f t="shared" si="16"/>
        <v>98.54111405835543</v>
      </c>
      <c r="E164" s="145">
        <v>14</v>
      </c>
      <c r="F164" s="145">
        <v>14</v>
      </c>
      <c r="G164" s="24">
        <f t="shared" si="19"/>
        <v>99.99999999999999</v>
      </c>
      <c r="H164" s="146" t="s">
        <v>160</v>
      </c>
      <c r="I164" s="146" t="s">
        <v>160</v>
      </c>
      <c r="J164" s="24" t="s">
        <v>160</v>
      </c>
      <c r="K164" s="145">
        <v>729</v>
      </c>
      <c r="L164" s="145">
        <v>740</v>
      </c>
      <c r="M164" s="24">
        <f t="shared" si="18"/>
        <v>98.51351351351352</v>
      </c>
      <c r="O164" s="170"/>
      <c r="P164" s="170"/>
      <c r="Q164" s="148"/>
      <c r="R164" s="170"/>
      <c r="S164" s="170"/>
      <c r="T164" s="148"/>
      <c r="U164" s="146"/>
      <c r="V164" s="146"/>
      <c r="W164" s="146"/>
      <c r="X164" s="170"/>
      <c r="Y164" s="170"/>
      <c r="Z164" s="148"/>
    </row>
    <row r="165" spans="1:26" s="21" customFormat="1" ht="12.75">
      <c r="A165" s="23" t="s">
        <v>73</v>
      </c>
      <c r="B165" s="54">
        <f>H165+K165</f>
        <v>5150</v>
      </c>
      <c r="C165" s="147">
        <v>3414</v>
      </c>
      <c r="D165" s="22">
        <f t="shared" si="16"/>
        <v>150.84944346807265</v>
      </c>
      <c r="E165" s="158" t="s">
        <v>160</v>
      </c>
      <c r="F165" s="147" t="s">
        <v>163</v>
      </c>
      <c r="G165" s="22" t="s">
        <v>160</v>
      </c>
      <c r="H165" s="147">
        <v>10</v>
      </c>
      <c r="I165" s="147">
        <v>10</v>
      </c>
      <c r="J165" s="22">
        <f t="shared" si="17"/>
        <v>100</v>
      </c>
      <c r="K165" s="147">
        <v>5140</v>
      </c>
      <c r="L165" s="147">
        <v>3138</v>
      </c>
      <c r="M165" s="22">
        <f t="shared" si="18"/>
        <v>163.79859783301467</v>
      </c>
      <c r="O165" s="170"/>
      <c r="P165" s="170"/>
      <c r="Q165" s="148"/>
      <c r="R165" s="170"/>
      <c r="S165" s="170"/>
      <c r="T165" s="148"/>
      <c r="U165" s="170"/>
      <c r="V165" s="170"/>
      <c r="W165" s="148"/>
      <c r="X165" s="170"/>
      <c r="Y165" s="170"/>
      <c r="Z165" s="148"/>
    </row>
    <row r="168" spans="1:13" ht="12.75">
      <c r="A168" s="357" t="s">
        <v>213</v>
      </c>
      <c r="B168" s="357"/>
      <c r="C168" s="357"/>
      <c r="D168" s="357"/>
      <c r="E168" s="357"/>
      <c r="F168" s="357"/>
      <c r="G168" s="357"/>
      <c r="H168" s="357"/>
      <c r="I168" s="357"/>
      <c r="J168" s="357"/>
      <c r="K168" s="357"/>
      <c r="L168" s="357"/>
      <c r="M168" s="357"/>
    </row>
    <row r="169" spans="1:13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5" t="s">
        <v>120</v>
      </c>
    </row>
    <row r="170" spans="1:13" ht="12.75">
      <c r="A170" s="316"/>
      <c r="B170" s="307" t="s">
        <v>28</v>
      </c>
      <c r="C170" s="307"/>
      <c r="D170" s="307"/>
      <c r="E170" s="307" t="s">
        <v>26</v>
      </c>
      <c r="F170" s="307"/>
      <c r="G170" s="318"/>
      <c r="H170" s="318"/>
      <c r="I170" s="318"/>
      <c r="J170" s="318"/>
      <c r="K170" s="318"/>
      <c r="L170" s="318"/>
      <c r="M170" s="319"/>
    </row>
    <row r="171" spans="1:13" ht="25.5" customHeight="1">
      <c r="A171" s="317"/>
      <c r="B171" s="307"/>
      <c r="C171" s="307"/>
      <c r="D171" s="307"/>
      <c r="E171" s="307" t="s">
        <v>29</v>
      </c>
      <c r="F171" s="307"/>
      <c r="G171" s="307"/>
      <c r="H171" s="307" t="s">
        <v>30</v>
      </c>
      <c r="I171" s="307"/>
      <c r="J171" s="307"/>
      <c r="K171" s="307" t="s">
        <v>31</v>
      </c>
      <c r="L171" s="307"/>
      <c r="M171" s="308"/>
    </row>
    <row r="172" spans="1:13" ht="22.5">
      <c r="A172" s="354"/>
      <c r="B172" s="223">
        <v>2023</v>
      </c>
      <c r="C172" s="223">
        <v>2022</v>
      </c>
      <c r="D172" s="223" t="s">
        <v>165</v>
      </c>
      <c r="E172" s="223">
        <v>2023</v>
      </c>
      <c r="F172" s="223">
        <v>2022</v>
      </c>
      <c r="G172" s="223" t="s">
        <v>165</v>
      </c>
      <c r="H172" s="223">
        <v>2023</v>
      </c>
      <c r="I172" s="223">
        <v>2022</v>
      </c>
      <c r="J172" s="223" t="s">
        <v>165</v>
      </c>
      <c r="K172" s="223">
        <v>2023</v>
      </c>
      <c r="L172" s="223">
        <v>2022</v>
      </c>
      <c r="M172" s="223" t="s">
        <v>165</v>
      </c>
    </row>
    <row r="173" spans="1:26" s="27" customFormat="1" ht="12.75">
      <c r="A173" s="28" t="s">
        <v>56</v>
      </c>
      <c r="B173" s="228">
        <f>E173+H173+K173</f>
        <v>897729</v>
      </c>
      <c r="C173" s="228">
        <f>F173+I173+L173</f>
        <v>923708</v>
      </c>
      <c r="D173" s="229">
        <f>B173/C173%</f>
        <v>97.18753112455451</v>
      </c>
      <c r="E173" s="145">
        <v>260242</v>
      </c>
      <c r="F173" s="145">
        <v>223082</v>
      </c>
      <c r="G173" s="229">
        <f>E173/F173%</f>
        <v>116.65755193157672</v>
      </c>
      <c r="H173" s="160">
        <v>75497</v>
      </c>
      <c r="I173" s="145">
        <v>95302</v>
      </c>
      <c r="J173" s="229">
        <f>H173/I173%</f>
        <v>79.21869425615412</v>
      </c>
      <c r="K173" s="145">
        <v>561990</v>
      </c>
      <c r="L173" s="145">
        <v>605324</v>
      </c>
      <c r="M173" s="229">
        <f>K173/L173%</f>
        <v>92.84118918133099</v>
      </c>
      <c r="O173" s="170"/>
      <c r="P173" s="170"/>
      <c r="Q173" s="148"/>
      <c r="R173" s="170"/>
      <c r="S173" s="170"/>
      <c r="T173" s="148"/>
      <c r="U173" s="170"/>
      <c r="V173" s="170"/>
      <c r="W173" s="148"/>
      <c r="X173" s="170"/>
      <c r="Y173" s="170"/>
      <c r="Z173" s="148"/>
    </row>
    <row r="174" spans="1:26" s="27" customFormat="1" ht="12.75">
      <c r="A174" s="181" t="s">
        <v>156</v>
      </c>
      <c r="B174" s="145">
        <v>10051</v>
      </c>
      <c r="C174" s="145">
        <v>11559</v>
      </c>
      <c r="D174" s="24">
        <f aca="true" t="shared" si="20" ref="D174:D193">B174/C174%</f>
        <v>86.95388874470109</v>
      </c>
      <c r="E174" s="146" t="s">
        <v>160</v>
      </c>
      <c r="F174" s="146" t="s">
        <v>160</v>
      </c>
      <c r="G174" s="24" t="s">
        <v>160</v>
      </c>
      <c r="H174" s="145">
        <v>636</v>
      </c>
      <c r="I174" s="145">
        <v>767</v>
      </c>
      <c r="J174" s="24">
        <f aca="true" t="shared" si="21" ref="J174:J193">H174/I174%</f>
        <v>82.92046936114733</v>
      </c>
      <c r="K174" s="145">
        <v>9415</v>
      </c>
      <c r="L174" s="145">
        <v>10792</v>
      </c>
      <c r="M174" s="24">
        <f aca="true" t="shared" si="22" ref="M174:M193">K174/L174%</f>
        <v>87.2405485544848</v>
      </c>
      <c r="O174" s="170"/>
      <c r="P174" s="170"/>
      <c r="Q174" s="148"/>
      <c r="R174" s="170"/>
      <c r="S174" s="170"/>
      <c r="T174" s="148"/>
      <c r="U174" s="170"/>
      <c r="V174" s="170"/>
      <c r="W174" s="148"/>
      <c r="X174" s="170"/>
      <c r="Y174" s="170"/>
      <c r="Z174" s="148"/>
    </row>
    <row r="175" spans="1:26" s="27" customFormat="1" ht="12.75">
      <c r="A175" s="26" t="s">
        <v>57</v>
      </c>
      <c r="B175" s="145">
        <v>92501</v>
      </c>
      <c r="C175" s="145">
        <v>118912</v>
      </c>
      <c r="D175" s="24">
        <f t="shared" si="20"/>
        <v>77.78945775026911</v>
      </c>
      <c r="E175" s="145">
        <v>6297</v>
      </c>
      <c r="F175" s="145">
        <v>6706</v>
      </c>
      <c r="G175" s="24">
        <f aca="true" t="shared" si="23" ref="G175:G192">E175/F175%</f>
        <v>93.90098419325976</v>
      </c>
      <c r="H175" s="145">
        <v>5392</v>
      </c>
      <c r="I175" s="145">
        <v>7794</v>
      </c>
      <c r="J175" s="24">
        <f t="shared" si="21"/>
        <v>69.18142160636387</v>
      </c>
      <c r="K175" s="145">
        <v>80812</v>
      </c>
      <c r="L175" s="145">
        <v>104412</v>
      </c>
      <c r="M175" s="24">
        <f t="shared" si="22"/>
        <v>77.39723403440219</v>
      </c>
      <c r="O175" s="170"/>
      <c r="P175" s="170"/>
      <c r="Q175" s="148"/>
      <c r="R175" s="170"/>
      <c r="S175" s="170"/>
      <c r="T175" s="148"/>
      <c r="U175" s="170"/>
      <c r="V175" s="170"/>
      <c r="W175" s="148"/>
      <c r="X175" s="170"/>
      <c r="Y175" s="170"/>
      <c r="Z175" s="148"/>
    </row>
    <row r="176" spans="1:26" s="27" customFormat="1" ht="12.75">
      <c r="A176" s="26" t="s">
        <v>58</v>
      </c>
      <c r="B176" s="145">
        <v>7699</v>
      </c>
      <c r="C176" s="145">
        <v>8508</v>
      </c>
      <c r="D176" s="24">
        <f t="shared" si="20"/>
        <v>90.49130230371415</v>
      </c>
      <c r="E176" s="146" t="s">
        <v>160</v>
      </c>
      <c r="F176" s="146" t="s">
        <v>160</v>
      </c>
      <c r="G176" s="24" t="s">
        <v>160</v>
      </c>
      <c r="H176" s="145">
        <v>1092</v>
      </c>
      <c r="I176" s="145">
        <v>1155</v>
      </c>
      <c r="J176" s="24">
        <f t="shared" si="21"/>
        <v>94.54545454545453</v>
      </c>
      <c r="K176" s="145">
        <v>6607</v>
      </c>
      <c r="L176" s="145">
        <v>7353</v>
      </c>
      <c r="M176" s="24">
        <f t="shared" si="22"/>
        <v>89.85448116415068</v>
      </c>
      <c r="O176" s="170"/>
      <c r="P176" s="170"/>
      <c r="Q176" s="148"/>
      <c r="R176" s="170"/>
      <c r="S176" s="170"/>
      <c r="T176" s="148"/>
      <c r="U176" s="170"/>
      <c r="V176" s="170"/>
      <c r="W176" s="148"/>
      <c r="X176" s="170"/>
      <c r="Y176" s="170"/>
      <c r="Z176" s="148"/>
    </row>
    <row r="177" spans="1:26" s="27" customFormat="1" ht="12.75">
      <c r="A177" s="26" t="s">
        <v>59</v>
      </c>
      <c r="B177" s="145">
        <v>41724</v>
      </c>
      <c r="C177" s="145">
        <v>45440</v>
      </c>
      <c r="D177" s="24">
        <f t="shared" si="20"/>
        <v>91.82218309859155</v>
      </c>
      <c r="E177" s="145">
        <v>14886</v>
      </c>
      <c r="F177" s="145">
        <v>12969</v>
      </c>
      <c r="G177" s="24">
        <f t="shared" si="23"/>
        <v>114.78140180430258</v>
      </c>
      <c r="H177" s="145">
        <v>22970</v>
      </c>
      <c r="I177" s="145">
        <v>26607</v>
      </c>
      <c r="J177" s="24">
        <f t="shared" si="21"/>
        <v>86.33066486263014</v>
      </c>
      <c r="K177" s="145">
        <v>3868</v>
      </c>
      <c r="L177" s="145">
        <v>5864</v>
      </c>
      <c r="M177" s="24">
        <f t="shared" si="22"/>
        <v>65.96180081855388</v>
      </c>
      <c r="O177" s="170"/>
      <c r="P177" s="170"/>
      <c r="Q177" s="148"/>
      <c r="R177" s="170"/>
      <c r="S177" s="170"/>
      <c r="T177" s="148"/>
      <c r="U177" s="170"/>
      <c r="V177" s="170"/>
      <c r="W177" s="148"/>
      <c r="X177" s="170"/>
      <c r="Y177" s="170"/>
      <c r="Z177" s="148"/>
    </row>
    <row r="178" spans="1:26" s="27" customFormat="1" ht="12.75">
      <c r="A178" s="26" t="s">
        <v>60</v>
      </c>
      <c r="B178" s="145">
        <v>295</v>
      </c>
      <c r="C178" s="145">
        <v>302</v>
      </c>
      <c r="D178" s="24">
        <f t="shared" si="20"/>
        <v>97.68211920529801</v>
      </c>
      <c r="E178" s="145">
        <v>227</v>
      </c>
      <c r="F178" s="145">
        <v>181</v>
      </c>
      <c r="G178" s="24">
        <f t="shared" si="23"/>
        <v>125.41436464088397</v>
      </c>
      <c r="H178" s="145" t="s">
        <v>160</v>
      </c>
      <c r="I178" s="145">
        <v>105</v>
      </c>
      <c r="J178" s="24" t="s">
        <v>160</v>
      </c>
      <c r="K178" s="145">
        <v>68</v>
      </c>
      <c r="L178" s="145">
        <v>16</v>
      </c>
      <c r="M178" s="17" t="s">
        <v>173</v>
      </c>
      <c r="O178" s="170"/>
      <c r="P178" s="170"/>
      <c r="Q178" s="148"/>
      <c r="R178" s="170"/>
      <c r="S178" s="170"/>
      <c r="T178" s="148"/>
      <c r="U178" s="170"/>
      <c r="V178" s="170"/>
      <c r="W178" s="148"/>
      <c r="X178" s="170"/>
      <c r="Y178" s="170"/>
      <c r="Z178" s="148"/>
    </row>
    <row r="179" spans="1:26" s="21" customFormat="1" ht="12.75">
      <c r="A179" s="26" t="s">
        <v>61</v>
      </c>
      <c r="B179" s="145">
        <v>13047</v>
      </c>
      <c r="C179" s="145">
        <v>12978</v>
      </c>
      <c r="D179" s="24">
        <f t="shared" si="20"/>
        <v>100.53166897827091</v>
      </c>
      <c r="E179" s="145">
        <v>6523</v>
      </c>
      <c r="F179" s="145">
        <v>6796</v>
      </c>
      <c r="G179" s="24">
        <f t="shared" si="23"/>
        <v>95.98293113596235</v>
      </c>
      <c r="H179" s="145">
        <v>1370</v>
      </c>
      <c r="I179" s="145">
        <v>1387</v>
      </c>
      <c r="J179" s="24">
        <f t="shared" si="21"/>
        <v>98.77433309300649</v>
      </c>
      <c r="K179" s="145">
        <v>5154</v>
      </c>
      <c r="L179" s="145">
        <v>4795</v>
      </c>
      <c r="M179" s="24">
        <f t="shared" si="22"/>
        <v>107.48696558915536</v>
      </c>
      <c r="O179" s="170"/>
      <c r="P179" s="170"/>
      <c r="Q179" s="148"/>
      <c r="R179" s="170"/>
      <c r="S179" s="170"/>
      <c r="T179" s="148"/>
      <c r="U179" s="170"/>
      <c r="V179" s="170"/>
      <c r="W179" s="148"/>
      <c r="X179" s="170"/>
      <c r="Y179" s="170"/>
      <c r="Z179" s="148"/>
    </row>
    <row r="180" spans="1:26" s="21" customFormat="1" ht="12.75">
      <c r="A180" s="26" t="s">
        <v>62</v>
      </c>
      <c r="B180" s="145">
        <v>8377</v>
      </c>
      <c r="C180" s="145">
        <v>11111</v>
      </c>
      <c r="D180" s="24">
        <f t="shared" si="20"/>
        <v>75.39375393753937</v>
      </c>
      <c r="E180" s="146" t="s">
        <v>160</v>
      </c>
      <c r="F180" s="145">
        <v>1985</v>
      </c>
      <c r="G180" s="24" t="s">
        <v>160</v>
      </c>
      <c r="H180" s="145">
        <v>1812</v>
      </c>
      <c r="I180" s="145">
        <v>1772</v>
      </c>
      <c r="J180" s="24">
        <f t="shared" si="21"/>
        <v>102.25733634311513</v>
      </c>
      <c r="K180" s="145">
        <v>6565</v>
      </c>
      <c r="L180" s="145">
        <v>7354</v>
      </c>
      <c r="M180" s="24">
        <f t="shared" si="22"/>
        <v>89.27114495512646</v>
      </c>
      <c r="O180" s="170"/>
      <c r="P180" s="170"/>
      <c r="Q180" s="148"/>
      <c r="R180" s="170"/>
      <c r="S180" s="170"/>
      <c r="T180" s="148"/>
      <c r="U180" s="170"/>
      <c r="V180" s="170"/>
      <c r="W180" s="148"/>
      <c r="X180" s="170"/>
      <c r="Y180" s="170"/>
      <c r="Z180" s="148"/>
    </row>
    <row r="181" spans="1:26" s="21" customFormat="1" ht="12.75">
      <c r="A181" s="26" t="s">
        <v>157</v>
      </c>
      <c r="B181" s="145">
        <v>18583</v>
      </c>
      <c r="C181" s="145">
        <v>23268</v>
      </c>
      <c r="D181" s="24">
        <f t="shared" si="20"/>
        <v>79.86505071342616</v>
      </c>
      <c r="E181" s="145">
        <v>7645</v>
      </c>
      <c r="F181" s="145">
        <v>8582</v>
      </c>
      <c r="G181" s="24">
        <f t="shared" si="23"/>
        <v>89.08179911442555</v>
      </c>
      <c r="H181" s="145">
        <v>2249</v>
      </c>
      <c r="I181" s="145">
        <v>3025</v>
      </c>
      <c r="J181" s="24">
        <f t="shared" si="21"/>
        <v>74.34710743801652</v>
      </c>
      <c r="K181" s="145">
        <v>8689</v>
      </c>
      <c r="L181" s="145">
        <v>11661</v>
      </c>
      <c r="M181" s="24">
        <f t="shared" si="22"/>
        <v>74.5133350484521</v>
      </c>
      <c r="O181" s="170"/>
      <c r="P181" s="170"/>
      <c r="Q181" s="148"/>
      <c r="R181" s="170"/>
      <c r="S181" s="170"/>
      <c r="T181" s="148"/>
      <c r="U181" s="170"/>
      <c r="V181" s="170"/>
      <c r="W181" s="148"/>
      <c r="X181" s="170"/>
      <c r="Y181" s="170"/>
      <c r="Z181" s="148"/>
    </row>
    <row r="182" spans="1:26" s="21" customFormat="1" ht="12.75">
      <c r="A182" s="26" t="s">
        <v>63</v>
      </c>
      <c r="B182" s="145">
        <v>76798</v>
      </c>
      <c r="C182" s="145">
        <v>77833</v>
      </c>
      <c r="D182" s="24">
        <f t="shared" si="20"/>
        <v>98.67022985109143</v>
      </c>
      <c r="E182" s="145">
        <v>46357</v>
      </c>
      <c r="F182" s="145">
        <v>45787</v>
      </c>
      <c r="G182" s="24">
        <f t="shared" si="23"/>
        <v>101.24489483914648</v>
      </c>
      <c r="H182" s="145">
        <v>13502</v>
      </c>
      <c r="I182" s="145">
        <v>13735</v>
      </c>
      <c r="J182" s="24">
        <f t="shared" si="21"/>
        <v>98.30360393156171</v>
      </c>
      <c r="K182" s="145">
        <v>16939</v>
      </c>
      <c r="L182" s="145">
        <v>18311</v>
      </c>
      <c r="M182" s="24">
        <f t="shared" si="22"/>
        <v>92.50723608759762</v>
      </c>
      <c r="O182" s="170"/>
      <c r="P182" s="170"/>
      <c r="Q182" s="148"/>
      <c r="R182" s="170"/>
      <c r="S182" s="170"/>
      <c r="T182" s="148"/>
      <c r="U182" s="170"/>
      <c r="V182" s="170"/>
      <c r="W182" s="148"/>
      <c r="X182" s="170"/>
      <c r="Y182" s="170"/>
      <c r="Z182" s="148"/>
    </row>
    <row r="183" spans="1:26" s="21" customFormat="1" ht="14.25" customHeight="1">
      <c r="A183" s="26" t="s">
        <v>64</v>
      </c>
      <c r="B183" s="145">
        <v>169874</v>
      </c>
      <c r="C183" s="145">
        <v>169453</v>
      </c>
      <c r="D183" s="24">
        <f t="shared" si="20"/>
        <v>100.24844647188306</v>
      </c>
      <c r="E183" s="145">
        <v>13173</v>
      </c>
      <c r="F183" s="145">
        <v>13763</v>
      </c>
      <c r="G183" s="24">
        <f t="shared" si="23"/>
        <v>95.71314393664173</v>
      </c>
      <c r="H183" s="145">
        <v>9036</v>
      </c>
      <c r="I183" s="145">
        <v>11560</v>
      </c>
      <c r="J183" s="24">
        <f t="shared" si="21"/>
        <v>78.16608996539793</v>
      </c>
      <c r="K183" s="145">
        <v>147665</v>
      </c>
      <c r="L183" s="145">
        <v>144130</v>
      </c>
      <c r="M183" s="24">
        <f t="shared" si="22"/>
        <v>102.45264691597863</v>
      </c>
      <c r="O183" s="170"/>
      <c r="P183" s="170"/>
      <c r="Q183" s="148"/>
      <c r="R183" s="170"/>
      <c r="S183" s="170"/>
      <c r="T183" s="148"/>
      <c r="U183" s="170"/>
      <c r="V183" s="170"/>
      <c r="W183" s="148"/>
      <c r="X183" s="170"/>
      <c r="Y183" s="170"/>
      <c r="Z183" s="148"/>
    </row>
    <row r="184" spans="1:26" s="27" customFormat="1" ht="14.25" customHeight="1">
      <c r="A184" s="26" t="s">
        <v>65</v>
      </c>
      <c r="B184" s="145">
        <v>1134</v>
      </c>
      <c r="C184" s="145">
        <v>1183</v>
      </c>
      <c r="D184" s="24">
        <f t="shared" si="20"/>
        <v>95.85798816568047</v>
      </c>
      <c r="E184" s="146" t="s">
        <v>160</v>
      </c>
      <c r="F184" s="146" t="s">
        <v>160</v>
      </c>
      <c r="G184" s="24" t="s">
        <v>160</v>
      </c>
      <c r="H184" s="145">
        <v>90</v>
      </c>
      <c r="I184" s="145">
        <v>90</v>
      </c>
      <c r="J184" s="24">
        <f t="shared" si="21"/>
        <v>100</v>
      </c>
      <c r="K184" s="145">
        <v>1044</v>
      </c>
      <c r="L184" s="145">
        <v>1093</v>
      </c>
      <c r="M184" s="24">
        <f t="shared" si="22"/>
        <v>95.51692589204026</v>
      </c>
      <c r="O184" s="170"/>
      <c r="P184" s="170"/>
      <c r="Q184" s="148"/>
      <c r="R184" s="170"/>
      <c r="S184" s="170"/>
      <c r="T184" s="148"/>
      <c r="U184" s="170"/>
      <c r="V184" s="170"/>
      <c r="W184" s="148"/>
      <c r="X184" s="170"/>
      <c r="Y184" s="170"/>
      <c r="Z184" s="148"/>
    </row>
    <row r="185" spans="1:26" s="21" customFormat="1" ht="14.25" customHeight="1">
      <c r="A185" s="26" t="s">
        <v>66</v>
      </c>
      <c r="B185" s="145">
        <v>25</v>
      </c>
      <c r="C185" s="145">
        <v>40</v>
      </c>
      <c r="D185" s="24">
        <f t="shared" si="20"/>
        <v>62.5</v>
      </c>
      <c r="E185" s="146" t="s">
        <v>160</v>
      </c>
      <c r="F185" s="146" t="s">
        <v>160</v>
      </c>
      <c r="G185" s="24" t="s">
        <v>160</v>
      </c>
      <c r="H185" s="145">
        <v>25</v>
      </c>
      <c r="I185" s="145">
        <v>40</v>
      </c>
      <c r="J185" s="24">
        <f t="shared" si="21"/>
        <v>62.5</v>
      </c>
      <c r="K185" s="146" t="s">
        <v>160</v>
      </c>
      <c r="L185" s="146" t="s">
        <v>160</v>
      </c>
      <c r="M185" s="24" t="s">
        <v>160</v>
      </c>
      <c r="O185" s="170"/>
      <c r="P185" s="170"/>
      <c r="Q185" s="148"/>
      <c r="R185" s="170"/>
      <c r="S185" s="170"/>
      <c r="T185" s="148"/>
      <c r="U185" s="170"/>
      <c r="V185" s="170"/>
      <c r="W185" s="148"/>
      <c r="X185" s="170"/>
      <c r="Y185" s="170"/>
      <c r="Z185" s="148"/>
    </row>
    <row r="186" spans="1:26" s="21" customFormat="1" ht="14.25" customHeight="1">
      <c r="A186" s="26" t="s">
        <v>67</v>
      </c>
      <c r="B186" s="145">
        <v>128740</v>
      </c>
      <c r="C186" s="145">
        <v>91262</v>
      </c>
      <c r="D186" s="24">
        <f t="shared" si="20"/>
        <v>141.06638031163024</v>
      </c>
      <c r="E186" s="145">
        <v>94390</v>
      </c>
      <c r="F186" s="145">
        <v>57016</v>
      </c>
      <c r="G186" s="24">
        <f t="shared" si="23"/>
        <v>165.55002104672374</v>
      </c>
      <c r="H186" s="145">
        <v>1584</v>
      </c>
      <c r="I186" s="145">
        <v>2182</v>
      </c>
      <c r="J186" s="24">
        <f t="shared" si="21"/>
        <v>72.59395050412465</v>
      </c>
      <c r="K186" s="145">
        <v>32766</v>
      </c>
      <c r="L186" s="145">
        <v>32064</v>
      </c>
      <c r="M186" s="24">
        <f t="shared" si="22"/>
        <v>102.18937125748504</v>
      </c>
      <c r="O186" s="170"/>
      <c r="P186" s="170"/>
      <c r="Q186" s="148"/>
      <c r="R186" s="170"/>
      <c r="S186" s="170"/>
      <c r="T186" s="148"/>
      <c r="U186" s="170"/>
      <c r="V186" s="170"/>
      <c r="W186" s="148"/>
      <c r="X186" s="170"/>
      <c r="Y186" s="170"/>
      <c r="Z186" s="148"/>
    </row>
    <row r="187" spans="1:26" s="21" customFormat="1" ht="14.25" customHeight="1">
      <c r="A187" s="26" t="s">
        <v>68</v>
      </c>
      <c r="B187" s="145">
        <v>273676</v>
      </c>
      <c r="C187" s="145">
        <v>281729</v>
      </c>
      <c r="D187" s="24">
        <f t="shared" si="20"/>
        <v>97.14157931913293</v>
      </c>
      <c r="E187" s="145">
        <v>61275</v>
      </c>
      <c r="F187" s="145">
        <v>60321</v>
      </c>
      <c r="G187" s="24">
        <f t="shared" si="23"/>
        <v>101.58153876759337</v>
      </c>
      <c r="H187" s="145">
        <v>10734</v>
      </c>
      <c r="I187" s="145">
        <v>9387</v>
      </c>
      <c r="J187" s="24">
        <f t="shared" si="21"/>
        <v>114.34963247043784</v>
      </c>
      <c r="K187" s="145">
        <v>201667</v>
      </c>
      <c r="L187" s="145">
        <v>212021</v>
      </c>
      <c r="M187" s="24">
        <f t="shared" si="22"/>
        <v>95.11652147664618</v>
      </c>
      <c r="O187" s="170"/>
      <c r="P187" s="170"/>
      <c r="Q187" s="148"/>
      <c r="R187" s="170"/>
      <c r="S187" s="170"/>
      <c r="T187" s="148"/>
      <c r="U187" s="170"/>
      <c r="V187" s="170"/>
      <c r="W187" s="148"/>
      <c r="X187" s="170"/>
      <c r="Y187" s="170"/>
      <c r="Z187" s="148"/>
    </row>
    <row r="188" spans="1:26" s="21" customFormat="1" ht="14.25" customHeight="1">
      <c r="A188" s="26" t="s">
        <v>69</v>
      </c>
      <c r="B188" s="145">
        <v>2827</v>
      </c>
      <c r="C188" s="145">
        <v>5666</v>
      </c>
      <c r="D188" s="24">
        <f t="shared" si="20"/>
        <v>49.89410518884575</v>
      </c>
      <c r="E188" s="146" t="s">
        <v>160</v>
      </c>
      <c r="F188" s="146" t="s">
        <v>160</v>
      </c>
      <c r="G188" s="24" t="s">
        <v>160</v>
      </c>
      <c r="H188" s="145">
        <v>1752</v>
      </c>
      <c r="I188" s="145">
        <v>2318</v>
      </c>
      <c r="J188" s="24">
        <f t="shared" si="21"/>
        <v>75.58239861949957</v>
      </c>
      <c r="K188" s="145">
        <v>1075</v>
      </c>
      <c r="L188" s="145">
        <v>3348</v>
      </c>
      <c r="M188" s="24">
        <f t="shared" si="22"/>
        <v>32.10872162485066</v>
      </c>
      <c r="O188" s="170"/>
      <c r="P188" s="170"/>
      <c r="Q188" s="148"/>
      <c r="R188" s="170"/>
      <c r="S188" s="170"/>
      <c r="T188" s="148"/>
      <c r="U188" s="170"/>
      <c r="V188" s="170"/>
      <c r="W188" s="148"/>
      <c r="X188" s="170"/>
      <c r="Y188" s="170"/>
      <c r="Z188" s="148"/>
    </row>
    <row r="189" spans="1:26" s="21" customFormat="1" ht="14.25" customHeight="1">
      <c r="A189" s="26" t="s">
        <v>158</v>
      </c>
      <c r="B189" s="145">
        <v>361</v>
      </c>
      <c r="C189" s="145">
        <v>1498</v>
      </c>
      <c r="D189" s="24">
        <f t="shared" si="20"/>
        <v>24.098798397863817</v>
      </c>
      <c r="E189" s="146" t="s">
        <v>160</v>
      </c>
      <c r="F189" s="146" t="s">
        <v>160</v>
      </c>
      <c r="G189" s="24" t="s">
        <v>160</v>
      </c>
      <c r="H189" s="145">
        <v>209</v>
      </c>
      <c r="I189" s="145">
        <v>105</v>
      </c>
      <c r="J189" s="24">
        <f t="shared" si="21"/>
        <v>199.04761904761904</v>
      </c>
      <c r="K189" s="145">
        <v>341</v>
      </c>
      <c r="L189" s="145">
        <v>1393</v>
      </c>
      <c r="M189" s="24">
        <f t="shared" si="22"/>
        <v>24.47954055994257</v>
      </c>
      <c r="O189" s="170"/>
      <c r="P189" s="170"/>
      <c r="Q189" s="148"/>
      <c r="R189" s="170"/>
      <c r="S189" s="170"/>
      <c r="T189" s="148"/>
      <c r="U189" s="170"/>
      <c r="V189" s="170"/>
      <c r="W189" s="148"/>
      <c r="X189" s="170"/>
      <c r="Y189" s="170"/>
      <c r="Z189" s="148"/>
    </row>
    <row r="190" spans="1:26" s="21" customFormat="1" ht="14.25" customHeight="1">
      <c r="A190" s="26" t="s">
        <v>71</v>
      </c>
      <c r="B190" s="145">
        <v>50285</v>
      </c>
      <c r="C190" s="145">
        <v>59283</v>
      </c>
      <c r="D190" s="24">
        <f t="shared" si="20"/>
        <v>84.82195570399608</v>
      </c>
      <c r="E190" s="145">
        <v>9410</v>
      </c>
      <c r="F190" s="145">
        <v>8804</v>
      </c>
      <c r="G190" s="24">
        <f t="shared" si="23"/>
        <v>106.88323489323034</v>
      </c>
      <c r="H190" s="145">
        <v>2532</v>
      </c>
      <c r="I190" s="145">
        <v>12524</v>
      </c>
      <c r="J190" s="24">
        <f t="shared" si="21"/>
        <v>20.217183008623444</v>
      </c>
      <c r="K190" s="145">
        <v>38343</v>
      </c>
      <c r="L190" s="145">
        <v>37955</v>
      </c>
      <c r="M190" s="24">
        <f t="shared" si="22"/>
        <v>101.02226320642866</v>
      </c>
      <c r="O190" s="170"/>
      <c r="P190" s="170"/>
      <c r="Q190" s="148"/>
      <c r="R190" s="170"/>
      <c r="S190" s="170"/>
      <c r="T190" s="148"/>
      <c r="U190" s="170"/>
      <c r="V190" s="170"/>
      <c r="W190" s="148"/>
      <c r="X190" s="170"/>
      <c r="Y190" s="170"/>
      <c r="Z190" s="148"/>
    </row>
    <row r="191" spans="1:26" s="21" customFormat="1" ht="12" customHeight="1">
      <c r="A191" s="26" t="s">
        <v>159</v>
      </c>
      <c r="B191" s="145">
        <v>5</v>
      </c>
      <c r="C191" s="145">
        <v>4</v>
      </c>
      <c r="D191" s="24">
        <f t="shared" si="20"/>
        <v>125</v>
      </c>
      <c r="E191" s="146" t="s">
        <v>160</v>
      </c>
      <c r="F191" s="146" t="s">
        <v>160</v>
      </c>
      <c r="G191" s="24" t="s">
        <v>160</v>
      </c>
      <c r="H191" s="146" t="s">
        <v>160</v>
      </c>
      <c r="I191" s="146" t="s">
        <v>160</v>
      </c>
      <c r="J191" s="24" t="s">
        <v>160</v>
      </c>
      <c r="K191" s="145">
        <v>5</v>
      </c>
      <c r="L191" s="145">
        <v>4</v>
      </c>
      <c r="M191" s="24">
        <f t="shared" si="22"/>
        <v>125</v>
      </c>
      <c r="O191" s="170"/>
      <c r="P191" s="170"/>
      <c r="Q191" s="148"/>
      <c r="R191" s="170"/>
      <c r="S191" s="170"/>
      <c r="T191" s="148"/>
      <c r="U191" s="170"/>
      <c r="V191" s="170"/>
      <c r="W191" s="148"/>
      <c r="X191" s="170"/>
      <c r="Y191" s="170"/>
      <c r="Z191" s="148"/>
    </row>
    <row r="192" spans="1:26" s="21" customFormat="1" ht="12.75">
      <c r="A192" s="26" t="s">
        <v>72</v>
      </c>
      <c r="B192" s="145">
        <v>179</v>
      </c>
      <c r="C192" s="145">
        <v>185</v>
      </c>
      <c r="D192" s="24">
        <f t="shared" si="20"/>
        <v>96.75675675675676</v>
      </c>
      <c r="E192" s="145">
        <v>59</v>
      </c>
      <c r="F192" s="145">
        <v>172</v>
      </c>
      <c r="G192" s="24">
        <f t="shared" si="23"/>
        <v>34.30232558139535</v>
      </c>
      <c r="H192" s="146" t="s">
        <v>160</v>
      </c>
      <c r="I192" s="146" t="s">
        <v>160</v>
      </c>
      <c r="J192" s="24" t="s">
        <v>160</v>
      </c>
      <c r="K192" s="145">
        <v>120</v>
      </c>
      <c r="L192" s="145">
        <v>13</v>
      </c>
      <c r="M192" s="24" t="s">
        <v>160</v>
      </c>
      <c r="O192" s="170"/>
      <c r="P192" s="170"/>
      <c r="Q192" s="148"/>
      <c r="R192" s="170"/>
      <c r="S192" s="170"/>
      <c r="T192" s="148"/>
      <c r="U192" s="146"/>
      <c r="V192" s="146"/>
      <c r="W192" s="146"/>
      <c r="X192" s="170"/>
      <c r="Y192" s="170"/>
      <c r="Z192" s="148"/>
    </row>
    <row r="193" spans="1:26" s="21" customFormat="1" ht="12.75">
      <c r="A193" s="23" t="s">
        <v>73</v>
      </c>
      <c r="B193" s="147">
        <v>1359</v>
      </c>
      <c r="C193" s="147">
        <v>3494</v>
      </c>
      <c r="D193" s="22">
        <f t="shared" si="20"/>
        <v>38.895248998282774</v>
      </c>
      <c r="E193" s="158" t="s">
        <v>160</v>
      </c>
      <c r="F193" s="158" t="s">
        <v>160</v>
      </c>
      <c r="G193" s="22" t="s">
        <v>160</v>
      </c>
      <c r="H193" s="147">
        <v>512</v>
      </c>
      <c r="I193" s="147">
        <v>749</v>
      </c>
      <c r="J193" s="22">
        <f t="shared" si="21"/>
        <v>68.35781041388518</v>
      </c>
      <c r="K193" s="147">
        <v>847</v>
      </c>
      <c r="L193" s="147">
        <v>2745</v>
      </c>
      <c r="M193" s="22">
        <f t="shared" si="22"/>
        <v>30.856102003642988</v>
      </c>
      <c r="O193" s="170"/>
      <c r="P193" s="170"/>
      <c r="Q193" s="148"/>
      <c r="R193" s="170"/>
      <c r="S193" s="170"/>
      <c r="T193" s="148"/>
      <c r="U193" s="170"/>
      <c r="V193" s="170"/>
      <c r="W193" s="148"/>
      <c r="X193" s="170"/>
      <c r="Y193" s="170"/>
      <c r="Z193" s="148"/>
    </row>
    <row r="196" spans="1:13" ht="12.75">
      <c r="A196" s="356" t="s">
        <v>214</v>
      </c>
      <c r="B196" s="356"/>
      <c r="C196" s="356"/>
      <c r="D196" s="356"/>
      <c r="E196" s="356"/>
      <c r="F196" s="356"/>
      <c r="G196" s="356"/>
      <c r="H196" s="356"/>
      <c r="I196" s="356"/>
      <c r="J196" s="356"/>
      <c r="K196" s="356"/>
      <c r="L196" s="356"/>
      <c r="M196" s="356"/>
    </row>
    <row r="197" spans="1:13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7" t="s">
        <v>120</v>
      </c>
    </row>
    <row r="198" spans="1:13" ht="12.75">
      <c r="A198" s="316"/>
      <c r="B198" s="307" t="s">
        <v>28</v>
      </c>
      <c r="C198" s="307"/>
      <c r="D198" s="307"/>
      <c r="E198" s="307" t="s">
        <v>26</v>
      </c>
      <c r="F198" s="307"/>
      <c r="G198" s="318"/>
      <c r="H198" s="318"/>
      <c r="I198" s="318"/>
      <c r="J198" s="318"/>
      <c r="K198" s="318"/>
      <c r="L198" s="318"/>
      <c r="M198" s="319"/>
    </row>
    <row r="199" spans="1:13" ht="27" customHeight="1">
      <c r="A199" s="317"/>
      <c r="B199" s="307"/>
      <c r="C199" s="307"/>
      <c r="D199" s="307"/>
      <c r="E199" s="307" t="s">
        <v>29</v>
      </c>
      <c r="F199" s="307"/>
      <c r="G199" s="307"/>
      <c r="H199" s="307" t="s">
        <v>30</v>
      </c>
      <c r="I199" s="307"/>
      <c r="J199" s="307"/>
      <c r="K199" s="307" t="s">
        <v>31</v>
      </c>
      <c r="L199" s="307"/>
      <c r="M199" s="308"/>
    </row>
    <row r="200" spans="1:13" ht="22.5">
      <c r="A200" s="354"/>
      <c r="B200" s="223">
        <v>2023</v>
      </c>
      <c r="C200" s="223">
        <v>2022</v>
      </c>
      <c r="D200" s="223" t="s">
        <v>165</v>
      </c>
      <c r="E200" s="223">
        <v>2023</v>
      </c>
      <c r="F200" s="223">
        <v>2022</v>
      </c>
      <c r="G200" s="223" t="s">
        <v>165</v>
      </c>
      <c r="H200" s="223">
        <v>2023</v>
      </c>
      <c r="I200" s="223">
        <v>2022</v>
      </c>
      <c r="J200" s="223" t="s">
        <v>165</v>
      </c>
      <c r="K200" s="223">
        <v>2023</v>
      </c>
      <c r="L200" s="223">
        <v>2022</v>
      </c>
      <c r="M200" s="223" t="s">
        <v>165</v>
      </c>
    </row>
    <row r="201" spans="1:26" s="27" customFormat="1" ht="12.75">
      <c r="A201" s="28" t="s">
        <v>56</v>
      </c>
      <c r="B201" s="228">
        <f>E201+H201+K201</f>
        <v>4436378</v>
      </c>
      <c r="C201" s="228">
        <f>F201+I201+L201</f>
        <v>4094045</v>
      </c>
      <c r="D201" s="229">
        <f>B201/C201%</f>
        <v>108.3617302692081</v>
      </c>
      <c r="E201" s="160">
        <v>308557</v>
      </c>
      <c r="F201" s="160">
        <v>264983</v>
      </c>
      <c r="G201" s="229">
        <f>E201/F201%</f>
        <v>116.4440737707702</v>
      </c>
      <c r="H201" s="230">
        <v>2227717</v>
      </c>
      <c r="I201" s="230">
        <v>2040649</v>
      </c>
      <c r="J201" s="229">
        <f>H201/I201%</f>
        <v>109.16708360918511</v>
      </c>
      <c r="K201" s="145">
        <v>1900104</v>
      </c>
      <c r="L201" s="160">
        <v>1788413</v>
      </c>
      <c r="M201" s="229">
        <f>K201/L201%</f>
        <v>106.24525766699303</v>
      </c>
      <c r="O201" s="170"/>
      <c r="P201" s="170"/>
      <c r="Q201" s="148"/>
      <c r="R201" s="170"/>
      <c r="S201" s="170"/>
      <c r="T201" s="148"/>
      <c r="U201" s="170"/>
      <c r="V201" s="170"/>
      <c r="W201" s="148"/>
      <c r="X201" s="170"/>
      <c r="Y201" s="170"/>
      <c r="Z201" s="148"/>
    </row>
    <row r="202" spans="1:26" s="27" customFormat="1" ht="12.75">
      <c r="A202" s="181" t="s">
        <v>156</v>
      </c>
      <c r="B202" s="16">
        <f aca="true" t="shared" si="24" ref="B202:C218">E202+H202+K202</f>
        <v>385533</v>
      </c>
      <c r="C202" s="16">
        <f t="shared" si="24"/>
        <v>361519</v>
      </c>
      <c r="D202" s="24">
        <f aca="true" t="shared" si="25" ref="D202:D221">B202/C202%</f>
        <v>106.64252777862298</v>
      </c>
      <c r="E202" s="160">
        <v>11251</v>
      </c>
      <c r="F202" s="160">
        <v>9222</v>
      </c>
      <c r="G202" s="24">
        <f aca="true" t="shared" si="26" ref="G202:G221">E202/F202%</f>
        <v>122.00173498156582</v>
      </c>
      <c r="H202" s="145">
        <v>259695</v>
      </c>
      <c r="I202" s="145">
        <v>243243</v>
      </c>
      <c r="J202" s="24">
        <f aca="true" t="shared" si="27" ref="J202:J218">H202/I202%</f>
        <v>106.76360676360677</v>
      </c>
      <c r="K202" s="145">
        <v>114587</v>
      </c>
      <c r="L202" s="145">
        <v>109054</v>
      </c>
      <c r="M202" s="24">
        <f aca="true" t="shared" si="28" ref="M202:M221">K202/L202%</f>
        <v>105.07363324591488</v>
      </c>
      <c r="O202" s="170"/>
      <c r="P202" s="170"/>
      <c r="Q202" s="148"/>
      <c r="R202" s="170"/>
      <c r="S202" s="170"/>
      <c r="T202" s="148"/>
      <c r="U202" s="170"/>
      <c r="V202" s="170"/>
      <c r="W202" s="148"/>
      <c r="X202" s="170"/>
      <c r="Y202" s="170"/>
      <c r="Z202" s="148"/>
    </row>
    <row r="203" spans="1:26" s="27" customFormat="1" ht="12.75">
      <c r="A203" s="26" t="s">
        <v>57</v>
      </c>
      <c r="B203" s="16">
        <f t="shared" si="24"/>
        <v>286882</v>
      </c>
      <c r="C203" s="16">
        <f t="shared" si="24"/>
        <v>266516</v>
      </c>
      <c r="D203" s="24">
        <f t="shared" si="25"/>
        <v>107.64156748562938</v>
      </c>
      <c r="E203" s="160">
        <v>68680</v>
      </c>
      <c r="F203" s="160">
        <v>58777</v>
      </c>
      <c r="G203" s="24">
        <f t="shared" si="26"/>
        <v>116.84842710584073</v>
      </c>
      <c r="H203" s="145">
        <v>79116</v>
      </c>
      <c r="I203" s="145">
        <v>72709</v>
      </c>
      <c r="J203" s="24">
        <f t="shared" si="27"/>
        <v>108.81183897454235</v>
      </c>
      <c r="K203" s="145">
        <v>139086</v>
      </c>
      <c r="L203" s="145">
        <v>135030</v>
      </c>
      <c r="M203" s="24">
        <f t="shared" si="28"/>
        <v>103.00377693845813</v>
      </c>
      <c r="O203" s="170"/>
      <c r="P203" s="170"/>
      <c r="Q203" s="148"/>
      <c r="R203" s="170"/>
      <c r="S203" s="170"/>
      <c r="T203" s="148"/>
      <c r="U203" s="170"/>
      <c r="V203" s="170"/>
      <c r="W203" s="148"/>
      <c r="X203" s="170"/>
      <c r="Y203" s="170"/>
      <c r="Z203" s="148"/>
    </row>
    <row r="204" spans="1:26" s="27" customFormat="1" ht="12.75">
      <c r="A204" s="26" t="s">
        <v>58</v>
      </c>
      <c r="B204" s="16">
        <f t="shared" si="24"/>
        <v>312543</v>
      </c>
      <c r="C204" s="16">
        <f t="shared" si="24"/>
        <v>264580</v>
      </c>
      <c r="D204" s="24">
        <f t="shared" si="25"/>
        <v>118.12797641545089</v>
      </c>
      <c r="E204" s="160">
        <v>26223</v>
      </c>
      <c r="F204" s="160">
        <v>22403</v>
      </c>
      <c r="G204" s="24">
        <f t="shared" si="26"/>
        <v>117.05128777395885</v>
      </c>
      <c r="H204" s="145">
        <v>220478</v>
      </c>
      <c r="I204" s="145">
        <v>182918</v>
      </c>
      <c r="J204" s="24">
        <f t="shared" si="27"/>
        <v>120.53379109765031</v>
      </c>
      <c r="K204" s="145">
        <v>65842</v>
      </c>
      <c r="L204" s="145">
        <v>59259</v>
      </c>
      <c r="M204" s="24">
        <f t="shared" si="28"/>
        <v>111.10886110126731</v>
      </c>
      <c r="O204" s="170"/>
      <c r="P204" s="170"/>
      <c r="Q204" s="148"/>
      <c r="R204" s="170"/>
      <c r="S204" s="170"/>
      <c r="T204" s="148"/>
      <c r="U204" s="170"/>
      <c r="V204" s="170"/>
      <c r="W204" s="148"/>
      <c r="X204" s="170"/>
      <c r="Y204" s="170"/>
      <c r="Z204" s="148"/>
    </row>
    <row r="205" spans="1:26" s="27" customFormat="1" ht="12.75">
      <c r="A205" s="26" t="s">
        <v>59</v>
      </c>
      <c r="B205" s="16">
        <f t="shared" si="24"/>
        <v>257907</v>
      </c>
      <c r="C205" s="16">
        <f t="shared" si="24"/>
        <v>251137</v>
      </c>
      <c r="D205" s="24">
        <f t="shared" si="25"/>
        <v>102.69573977550102</v>
      </c>
      <c r="E205" s="160">
        <v>15183</v>
      </c>
      <c r="F205" s="160">
        <v>13343</v>
      </c>
      <c r="G205" s="24">
        <f t="shared" si="26"/>
        <v>113.79000224836993</v>
      </c>
      <c r="H205" s="145">
        <v>127237</v>
      </c>
      <c r="I205" s="145">
        <v>125425</v>
      </c>
      <c r="J205" s="24">
        <f t="shared" si="27"/>
        <v>101.44468806059398</v>
      </c>
      <c r="K205" s="145">
        <v>115487</v>
      </c>
      <c r="L205" s="145">
        <v>112369</v>
      </c>
      <c r="M205" s="24">
        <f t="shared" si="28"/>
        <v>102.77478664044354</v>
      </c>
      <c r="O205" s="170"/>
      <c r="P205" s="170"/>
      <c r="Q205" s="148"/>
      <c r="R205" s="170"/>
      <c r="S205" s="170"/>
      <c r="T205" s="148"/>
      <c r="U205" s="170"/>
      <c r="V205" s="170"/>
      <c r="W205" s="148"/>
      <c r="X205" s="170"/>
      <c r="Y205" s="170"/>
      <c r="Z205" s="148"/>
    </row>
    <row r="206" spans="1:26" s="27" customFormat="1" ht="12.75">
      <c r="A206" s="26" t="s">
        <v>60</v>
      </c>
      <c r="B206" s="16">
        <f t="shared" si="24"/>
        <v>124611</v>
      </c>
      <c r="C206" s="16">
        <f t="shared" si="24"/>
        <v>115784</v>
      </c>
      <c r="D206" s="24">
        <f t="shared" si="25"/>
        <v>107.62367857389623</v>
      </c>
      <c r="E206" s="160">
        <v>1974</v>
      </c>
      <c r="F206" s="160">
        <v>2089</v>
      </c>
      <c r="G206" s="24">
        <f t="shared" si="26"/>
        <v>94.49497367161321</v>
      </c>
      <c r="H206" s="145">
        <v>71563</v>
      </c>
      <c r="I206" s="145">
        <v>66291</v>
      </c>
      <c r="J206" s="24">
        <f t="shared" si="27"/>
        <v>107.95281410749574</v>
      </c>
      <c r="K206" s="145">
        <v>51074</v>
      </c>
      <c r="L206" s="145">
        <v>47404</v>
      </c>
      <c r="M206" s="24">
        <f t="shared" si="28"/>
        <v>107.74196270356931</v>
      </c>
      <c r="O206" s="170"/>
      <c r="P206" s="170"/>
      <c r="Q206" s="148"/>
      <c r="R206" s="170"/>
      <c r="S206" s="170"/>
      <c r="T206" s="148"/>
      <c r="U206" s="170"/>
      <c r="V206" s="170"/>
      <c r="W206" s="148"/>
      <c r="X206" s="170"/>
      <c r="Y206" s="170"/>
      <c r="Z206" s="148"/>
    </row>
    <row r="207" spans="1:26" s="21" customFormat="1" ht="12.75">
      <c r="A207" s="26" t="s">
        <v>61</v>
      </c>
      <c r="B207" s="16">
        <f t="shared" si="24"/>
        <v>302138</v>
      </c>
      <c r="C207" s="16">
        <f t="shared" si="24"/>
        <v>283269</v>
      </c>
      <c r="D207" s="24">
        <f t="shared" si="25"/>
        <v>106.66115953387063</v>
      </c>
      <c r="E207" s="160">
        <v>15218</v>
      </c>
      <c r="F207" s="160">
        <v>11561</v>
      </c>
      <c r="G207" s="24">
        <f t="shared" si="26"/>
        <v>131.63221174638872</v>
      </c>
      <c r="H207" s="145">
        <v>215250</v>
      </c>
      <c r="I207" s="145">
        <v>202261</v>
      </c>
      <c r="J207" s="24">
        <f t="shared" si="27"/>
        <v>106.4219004157994</v>
      </c>
      <c r="K207" s="145">
        <v>71670</v>
      </c>
      <c r="L207" s="145">
        <v>69447</v>
      </c>
      <c r="M207" s="24">
        <f t="shared" si="28"/>
        <v>103.20100220311892</v>
      </c>
      <c r="O207" s="170"/>
      <c r="P207" s="170"/>
      <c r="Q207" s="148"/>
      <c r="R207" s="170"/>
      <c r="S207" s="170"/>
      <c r="T207" s="148"/>
      <c r="U207" s="170"/>
      <c r="V207" s="170"/>
      <c r="W207" s="148"/>
      <c r="X207" s="170"/>
      <c r="Y207" s="170"/>
      <c r="Z207" s="148"/>
    </row>
    <row r="208" spans="1:26" s="21" customFormat="1" ht="12.75">
      <c r="A208" s="26" t="s">
        <v>62</v>
      </c>
      <c r="B208" s="16">
        <f t="shared" si="24"/>
        <v>197124</v>
      </c>
      <c r="C208" s="16">
        <f t="shared" si="24"/>
        <v>180605</v>
      </c>
      <c r="D208" s="24">
        <f t="shared" si="25"/>
        <v>109.14647988704633</v>
      </c>
      <c r="E208" s="160">
        <v>2394</v>
      </c>
      <c r="F208" s="160">
        <v>2053</v>
      </c>
      <c r="G208" s="24">
        <f t="shared" si="26"/>
        <v>116.60983925962006</v>
      </c>
      <c r="H208" s="145">
        <v>97055</v>
      </c>
      <c r="I208" s="145">
        <v>91740</v>
      </c>
      <c r="J208" s="24">
        <f t="shared" si="27"/>
        <v>105.79354698059734</v>
      </c>
      <c r="K208" s="145">
        <v>97675</v>
      </c>
      <c r="L208" s="145">
        <v>86812</v>
      </c>
      <c r="M208" s="24">
        <f t="shared" si="28"/>
        <v>112.51324701654148</v>
      </c>
      <c r="O208" s="170"/>
      <c r="P208" s="170"/>
      <c r="Q208" s="148"/>
      <c r="R208" s="170"/>
      <c r="S208" s="170"/>
      <c r="T208" s="148"/>
      <c r="U208" s="170"/>
      <c r="V208" s="170"/>
      <c r="W208" s="148"/>
      <c r="X208" s="170"/>
      <c r="Y208" s="170"/>
      <c r="Z208" s="148"/>
    </row>
    <row r="209" spans="1:26" s="21" customFormat="1" ht="12.75">
      <c r="A209" s="26" t="s">
        <v>157</v>
      </c>
      <c r="B209" s="16">
        <f t="shared" si="24"/>
        <v>210567</v>
      </c>
      <c r="C209" s="16">
        <f t="shared" si="24"/>
        <v>194699</v>
      </c>
      <c r="D209" s="24">
        <f t="shared" si="25"/>
        <v>108.15001617881961</v>
      </c>
      <c r="E209" s="160">
        <v>17025</v>
      </c>
      <c r="F209" s="160">
        <v>13643</v>
      </c>
      <c r="G209" s="24">
        <f t="shared" si="26"/>
        <v>124.7892692223118</v>
      </c>
      <c r="H209" s="145">
        <v>111624</v>
      </c>
      <c r="I209" s="145">
        <v>102177</v>
      </c>
      <c r="J209" s="24">
        <f t="shared" si="27"/>
        <v>109.24572066120555</v>
      </c>
      <c r="K209" s="145">
        <v>81918</v>
      </c>
      <c r="L209" s="145">
        <v>78879</v>
      </c>
      <c r="M209" s="24">
        <f t="shared" si="28"/>
        <v>103.85273646978284</v>
      </c>
      <c r="O209" s="170"/>
      <c r="P209" s="170"/>
      <c r="Q209" s="148"/>
      <c r="R209" s="170"/>
      <c r="S209" s="170"/>
      <c r="T209" s="148"/>
      <c r="U209" s="170"/>
      <c r="V209" s="170"/>
      <c r="W209" s="148"/>
      <c r="X209" s="170"/>
      <c r="Y209" s="170"/>
      <c r="Z209" s="148"/>
    </row>
    <row r="210" spans="1:26" s="21" customFormat="1" ht="12.75">
      <c r="A210" s="26" t="s">
        <v>63</v>
      </c>
      <c r="B210" s="16">
        <f t="shared" si="24"/>
        <v>409190</v>
      </c>
      <c r="C210" s="256">
        <f t="shared" si="24"/>
        <v>365306</v>
      </c>
      <c r="D210" s="235">
        <f t="shared" si="25"/>
        <v>112.0129425741707</v>
      </c>
      <c r="E210" s="160">
        <v>27349</v>
      </c>
      <c r="F210" s="160">
        <v>23219</v>
      </c>
      <c r="G210" s="24">
        <f t="shared" si="26"/>
        <v>117.78715706964124</v>
      </c>
      <c r="H210" s="145">
        <v>257150</v>
      </c>
      <c r="I210" s="145">
        <v>225054</v>
      </c>
      <c r="J210" s="24">
        <f t="shared" si="27"/>
        <v>114.261466137016</v>
      </c>
      <c r="K210" s="145">
        <v>124691</v>
      </c>
      <c r="L210" s="145">
        <v>117033</v>
      </c>
      <c r="M210" s="24">
        <f t="shared" si="28"/>
        <v>106.54345355583469</v>
      </c>
      <c r="O210" s="170"/>
      <c r="P210" s="170"/>
      <c r="Q210" s="148"/>
      <c r="R210" s="170"/>
      <c r="S210" s="170"/>
      <c r="T210" s="148"/>
      <c r="U210" s="170"/>
      <c r="V210" s="170"/>
      <c r="W210" s="148"/>
      <c r="X210" s="170"/>
      <c r="Y210" s="170"/>
      <c r="Z210" s="148"/>
    </row>
    <row r="211" spans="1:26" s="21" customFormat="1" ht="14.25" customHeight="1">
      <c r="A211" s="26" t="s">
        <v>64</v>
      </c>
      <c r="B211" s="16">
        <f t="shared" si="24"/>
        <v>175127</v>
      </c>
      <c r="C211" s="256">
        <f t="shared" si="24"/>
        <v>161574</v>
      </c>
      <c r="D211" s="235">
        <f t="shared" si="25"/>
        <v>108.38810699741295</v>
      </c>
      <c r="E211" s="160">
        <v>29856</v>
      </c>
      <c r="F211" s="160">
        <v>27325</v>
      </c>
      <c r="G211" s="24">
        <f t="shared" si="26"/>
        <v>109.26258005489478</v>
      </c>
      <c r="H211" s="145">
        <v>61760</v>
      </c>
      <c r="I211" s="145">
        <v>53873</v>
      </c>
      <c r="J211" s="24">
        <f t="shared" si="27"/>
        <v>114.63998663523472</v>
      </c>
      <c r="K211" s="145">
        <v>83511</v>
      </c>
      <c r="L211" s="145">
        <v>80376</v>
      </c>
      <c r="M211" s="24">
        <f t="shared" si="28"/>
        <v>103.9004180352344</v>
      </c>
      <c r="O211" s="170"/>
      <c r="P211" s="170"/>
      <c r="Q211" s="148"/>
      <c r="R211" s="170"/>
      <c r="S211" s="170"/>
      <c r="T211" s="148"/>
      <c r="U211" s="170"/>
      <c r="V211" s="170"/>
      <c r="W211" s="148"/>
      <c r="X211" s="170"/>
      <c r="Y211" s="170"/>
      <c r="Z211" s="148"/>
    </row>
    <row r="212" spans="1:26" s="27" customFormat="1" ht="14.25" customHeight="1">
      <c r="A212" s="26" t="s">
        <v>65</v>
      </c>
      <c r="B212" s="16">
        <f t="shared" si="24"/>
        <v>226913</v>
      </c>
      <c r="C212" s="16">
        <f t="shared" si="24"/>
        <v>210942</v>
      </c>
      <c r="D212" s="24">
        <f t="shared" si="25"/>
        <v>107.57127551649268</v>
      </c>
      <c r="E212" s="160">
        <v>6047</v>
      </c>
      <c r="F212" s="160">
        <v>4922</v>
      </c>
      <c r="G212" s="24">
        <f t="shared" si="26"/>
        <v>122.8565623730191</v>
      </c>
      <c r="H212" s="145">
        <v>108956</v>
      </c>
      <c r="I212" s="145">
        <v>101323</v>
      </c>
      <c r="J212" s="24">
        <f t="shared" si="27"/>
        <v>107.53333399129517</v>
      </c>
      <c r="K212" s="145">
        <v>111910</v>
      </c>
      <c r="L212" s="145">
        <v>104697</v>
      </c>
      <c r="M212" s="24">
        <f t="shared" si="28"/>
        <v>106.88940466297983</v>
      </c>
      <c r="O212" s="170"/>
      <c r="P212" s="170"/>
      <c r="Q212" s="148"/>
      <c r="R212" s="170"/>
      <c r="S212" s="170"/>
      <c r="T212" s="148"/>
      <c r="U212" s="170"/>
      <c r="V212" s="170"/>
      <c r="W212" s="148"/>
      <c r="X212" s="170"/>
      <c r="Y212" s="170"/>
      <c r="Z212" s="148"/>
    </row>
    <row r="213" spans="1:26" s="21" customFormat="1" ht="14.25" customHeight="1">
      <c r="A213" s="26" t="s">
        <v>66</v>
      </c>
      <c r="B213" s="16">
        <f t="shared" si="24"/>
        <v>124092</v>
      </c>
      <c r="C213" s="16">
        <f t="shared" si="24"/>
        <v>120648</v>
      </c>
      <c r="D213" s="24">
        <f t="shared" si="25"/>
        <v>102.85458523970559</v>
      </c>
      <c r="E213" s="160">
        <v>1559</v>
      </c>
      <c r="F213" s="160">
        <v>1496</v>
      </c>
      <c r="G213" s="24">
        <f t="shared" si="26"/>
        <v>104.21122994652406</v>
      </c>
      <c r="H213" s="145">
        <v>60612</v>
      </c>
      <c r="I213" s="145">
        <v>54991</v>
      </c>
      <c r="J213" s="24">
        <f t="shared" si="27"/>
        <v>110.22167263734066</v>
      </c>
      <c r="K213" s="145">
        <v>61921</v>
      </c>
      <c r="L213" s="145">
        <v>64161</v>
      </c>
      <c r="M213" s="24">
        <f t="shared" si="28"/>
        <v>96.5087825937875</v>
      </c>
      <c r="O213" s="170"/>
      <c r="P213" s="170"/>
      <c r="Q213" s="148"/>
      <c r="R213" s="170"/>
      <c r="S213" s="170"/>
      <c r="T213" s="148"/>
      <c r="U213" s="170"/>
      <c r="V213" s="170"/>
      <c r="W213" s="148"/>
      <c r="X213" s="170"/>
      <c r="Y213" s="170"/>
      <c r="Z213" s="148"/>
    </row>
    <row r="214" spans="1:26" s="21" customFormat="1" ht="14.25" customHeight="1">
      <c r="A214" s="26" t="s">
        <v>67</v>
      </c>
      <c r="B214" s="16">
        <f t="shared" si="24"/>
        <v>285305</v>
      </c>
      <c r="C214" s="16">
        <f t="shared" si="24"/>
        <v>259965</v>
      </c>
      <c r="D214" s="24">
        <f t="shared" si="25"/>
        <v>109.74746600503913</v>
      </c>
      <c r="E214" s="160">
        <v>25207</v>
      </c>
      <c r="F214" s="160">
        <v>22021</v>
      </c>
      <c r="G214" s="24">
        <f t="shared" si="26"/>
        <v>114.46800781072612</v>
      </c>
      <c r="H214" s="145">
        <v>151577</v>
      </c>
      <c r="I214" s="145">
        <v>140810</v>
      </c>
      <c r="J214" s="24">
        <f t="shared" si="27"/>
        <v>107.64647397201904</v>
      </c>
      <c r="K214" s="145">
        <v>108521</v>
      </c>
      <c r="L214" s="145">
        <v>97134</v>
      </c>
      <c r="M214" s="24">
        <f t="shared" si="28"/>
        <v>111.72298062470401</v>
      </c>
      <c r="O214" s="170"/>
      <c r="P214" s="170"/>
      <c r="Q214" s="148"/>
      <c r="R214" s="170"/>
      <c r="S214" s="170"/>
      <c r="T214" s="148"/>
      <c r="U214" s="170"/>
      <c r="V214" s="170"/>
      <c r="W214" s="148"/>
      <c r="X214" s="170"/>
      <c r="Y214" s="170"/>
      <c r="Z214" s="148"/>
    </row>
    <row r="215" spans="1:26" s="21" customFormat="1" ht="14.25" customHeight="1">
      <c r="A215" s="26" t="s">
        <v>68</v>
      </c>
      <c r="B215" s="16">
        <f t="shared" si="24"/>
        <v>201739</v>
      </c>
      <c r="C215" s="16">
        <f t="shared" si="24"/>
        <v>192520</v>
      </c>
      <c r="D215" s="24">
        <f t="shared" si="25"/>
        <v>104.78859339289424</v>
      </c>
      <c r="E215" s="145">
        <v>20414</v>
      </c>
      <c r="F215" s="145">
        <v>18138</v>
      </c>
      <c r="G215" s="24">
        <f t="shared" si="26"/>
        <v>112.54824126144007</v>
      </c>
      <c r="H215" s="145">
        <v>46823</v>
      </c>
      <c r="I215" s="145">
        <v>44506</v>
      </c>
      <c r="J215" s="24">
        <f t="shared" si="27"/>
        <v>105.20603963510538</v>
      </c>
      <c r="K215" s="145">
        <v>134502</v>
      </c>
      <c r="L215" s="145">
        <v>129876</v>
      </c>
      <c r="M215" s="24">
        <f t="shared" si="28"/>
        <v>103.56185900397303</v>
      </c>
      <c r="O215" s="170"/>
      <c r="P215" s="170"/>
      <c r="Q215" s="148"/>
      <c r="R215" s="170"/>
      <c r="S215" s="170"/>
      <c r="T215" s="148"/>
      <c r="U215" s="170"/>
      <c r="V215" s="170"/>
      <c r="W215" s="148"/>
      <c r="X215" s="170"/>
      <c r="Y215" s="170"/>
      <c r="Z215" s="148"/>
    </row>
    <row r="216" spans="1:26" s="21" customFormat="1" ht="14.25" customHeight="1">
      <c r="A216" s="26" t="s">
        <v>69</v>
      </c>
      <c r="B216" s="16">
        <f t="shared" si="24"/>
        <v>476144</v>
      </c>
      <c r="C216" s="16">
        <f t="shared" si="24"/>
        <v>431907</v>
      </c>
      <c r="D216" s="24">
        <f t="shared" si="25"/>
        <v>110.24225122537955</v>
      </c>
      <c r="E216" s="145">
        <v>26137</v>
      </c>
      <c r="F216" s="145">
        <v>22821</v>
      </c>
      <c r="G216" s="24">
        <f t="shared" si="26"/>
        <v>114.53047631567415</v>
      </c>
      <c r="H216" s="145">
        <v>74549</v>
      </c>
      <c r="I216" s="145">
        <v>67363</v>
      </c>
      <c r="J216" s="24">
        <f t="shared" si="27"/>
        <v>110.66757715659932</v>
      </c>
      <c r="K216" s="145">
        <v>375458</v>
      </c>
      <c r="L216" s="145">
        <v>341723</v>
      </c>
      <c r="M216" s="24">
        <f t="shared" si="28"/>
        <v>109.87203085540042</v>
      </c>
      <c r="O216" s="170"/>
      <c r="P216" s="170"/>
      <c r="Q216" s="148"/>
      <c r="R216" s="170"/>
      <c r="S216" s="170"/>
      <c r="T216" s="148"/>
      <c r="U216" s="170"/>
      <c r="V216" s="170"/>
      <c r="W216" s="148"/>
      <c r="X216" s="170"/>
      <c r="Y216" s="170"/>
      <c r="Z216" s="148"/>
    </row>
    <row r="217" spans="1:26" s="21" customFormat="1" ht="14.25" customHeight="1">
      <c r="A217" s="26" t="s">
        <v>158</v>
      </c>
      <c r="B217" s="16">
        <f t="shared" si="24"/>
        <v>217285</v>
      </c>
      <c r="C217" s="16">
        <f t="shared" si="24"/>
        <v>194543</v>
      </c>
      <c r="D217" s="24">
        <f t="shared" si="25"/>
        <v>111.68996057426892</v>
      </c>
      <c r="E217" s="145">
        <v>3933</v>
      </c>
      <c r="F217" s="145">
        <v>3021</v>
      </c>
      <c r="G217" s="24">
        <f t="shared" si="26"/>
        <v>130.18867924528303</v>
      </c>
      <c r="H217" s="145">
        <v>160215</v>
      </c>
      <c r="I217" s="145">
        <v>147245</v>
      </c>
      <c r="J217" s="24">
        <f t="shared" si="27"/>
        <v>108.80844850419369</v>
      </c>
      <c r="K217" s="145">
        <v>53137</v>
      </c>
      <c r="L217" s="145">
        <v>44277</v>
      </c>
      <c r="M217" s="24">
        <f t="shared" si="28"/>
        <v>120.01038914108906</v>
      </c>
      <c r="O217" s="170"/>
      <c r="P217" s="170"/>
      <c r="Q217" s="148"/>
      <c r="R217" s="170"/>
      <c r="S217" s="170"/>
      <c r="T217" s="148"/>
      <c r="U217" s="170"/>
      <c r="V217" s="170"/>
      <c r="W217" s="148"/>
      <c r="X217" s="170"/>
      <c r="Y217" s="170"/>
      <c r="Z217" s="148"/>
    </row>
    <row r="218" spans="1:26" s="21" customFormat="1" ht="14.25" customHeight="1">
      <c r="A218" s="26" t="s">
        <v>71</v>
      </c>
      <c r="B218" s="16">
        <f t="shared" si="24"/>
        <v>230720</v>
      </c>
      <c r="C218" s="16">
        <f t="shared" si="24"/>
        <v>220798</v>
      </c>
      <c r="D218" s="24">
        <f t="shared" si="25"/>
        <v>104.49370012409533</v>
      </c>
      <c r="E218" s="145">
        <v>9703</v>
      </c>
      <c r="F218" s="145">
        <v>8525</v>
      </c>
      <c r="G218" s="24">
        <f t="shared" si="26"/>
        <v>113.81818181818181</v>
      </c>
      <c r="H218" s="145">
        <v>121736</v>
      </c>
      <c r="I218" s="145">
        <v>116190</v>
      </c>
      <c r="J218" s="24">
        <f t="shared" si="27"/>
        <v>104.77321628367329</v>
      </c>
      <c r="K218" s="145">
        <v>99281</v>
      </c>
      <c r="L218" s="145">
        <v>96083</v>
      </c>
      <c r="M218" s="24">
        <f t="shared" si="28"/>
        <v>103.3283723447436</v>
      </c>
      <c r="O218" s="170"/>
      <c r="P218" s="170"/>
      <c r="Q218" s="148"/>
      <c r="R218" s="170"/>
      <c r="S218" s="170"/>
      <c r="T218" s="148"/>
      <c r="U218" s="170"/>
      <c r="V218" s="170"/>
      <c r="W218" s="148"/>
      <c r="X218" s="170"/>
      <c r="Y218" s="170"/>
      <c r="Z218" s="148"/>
    </row>
    <row r="219" spans="1:26" s="21" customFormat="1" ht="12" customHeight="1">
      <c r="A219" s="26" t="s">
        <v>159</v>
      </c>
      <c r="B219" s="16">
        <f>E219+K219</f>
        <v>388</v>
      </c>
      <c r="C219" s="16">
        <f>F219+L219</f>
        <v>335</v>
      </c>
      <c r="D219" s="24">
        <f t="shared" si="25"/>
        <v>115.82089552238806</v>
      </c>
      <c r="E219" s="145">
        <v>72</v>
      </c>
      <c r="F219" s="145">
        <v>8</v>
      </c>
      <c r="G219" s="24" t="s">
        <v>229</v>
      </c>
      <c r="H219" s="146" t="s">
        <v>160</v>
      </c>
      <c r="I219" s="146" t="s">
        <v>160</v>
      </c>
      <c r="J219" s="24" t="s">
        <v>160</v>
      </c>
      <c r="K219" s="145">
        <v>316</v>
      </c>
      <c r="L219" s="145">
        <v>327</v>
      </c>
      <c r="M219" s="24">
        <f t="shared" si="28"/>
        <v>96.63608562691131</v>
      </c>
      <c r="O219" s="170"/>
      <c r="P219" s="170"/>
      <c r="Q219" s="148"/>
      <c r="R219" s="170"/>
      <c r="S219" s="170"/>
      <c r="T219" s="148"/>
      <c r="U219" s="170"/>
      <c r="V219" s="170"/>
      <c r="W219" s="148"/>
      <c r="X219" s="170"/>
      <c r="Y219" s="170"/>
      <c r="Z219" s="148"/>
    </row>
    <row r="220" spans="1:26" s="21" customFormat="1" ht="12.75">
      <c r="A220" s="26" t="s">
        <v>72</v>
      </c>
      <c r="B220" s="16">
        <f>K220</f>
        <v>1389</v>
      </c>
      <c r="C220" s="16">
        <f>L220</f>
        <v>1213</v>
      </c>
      <c r="D220" s="24">
        <f t="shared" si="25"/>
        <v>114.50948062654575</v>
      </c>
      <c r="E220" s="146" t="s">
        <v>160</v>
      </c>
      <c r="F220" s="146" t="s">
        <v>160</v>
      </c>
      <c r="G220" s="24" t="s">
        <v>160</v>
      </c>
      <c r="H220" s="146" t="s">
        <v>160</v>
      </c>
      <c r="I220" s="146" t="s">
        <v>160</v>
      </c>
      <c r="J220" s="24" t="s">
        <v>160</v>
      </c>
      <c r="K220" s="145">
        <v>1389</v>
      </c>
      <c r="L220" s="145">
        <v>1213</v>
      </c>
      <c r="M220" s="24">
        <f t="shared" si="28"/>
        <v>114.50948062654575</v>
      </c>
      <c r="O220" s="170"/>
      <c r="P220" s="170"/>
      <c r="Q220" s="148"/>
      <c r="R220" s="170"/>
      <c r="S220" s="170"/>
      <c r="T220" s="148"/>
      <c r="U220" s="146"/>
      <c r="V220" s="146"/>
      <c r="W220" s="146"/>
      <c r="X220" s="170"/>
      <c r="Y220" s="170"/>
      <c r="Z220" s="148"/>
    </row>
    <row r="221" spans="1:26" s="21" customFormat="1" ht="12.75">
      <c r="A221" s="23" t="s">
        <v>73</v>
      </c>
      <c r="B221" s="54">
        <f>E221+H221+K221</f>
        <v>10781</v>
      </c>
      <c r="C221" s="54">
        <f>F221+I221+L221</f>
        <v>16185</v>
      </c>
      <c r="D221" s="22">
        <f t="shared" si="25"/>
        <v>66.61105962310782</v>
      </c>
      <c r="E221" s="147">
        <v>332</v>
      </c>
      <c r="F221" s="147">
        <v>396</v>
      </c>
      <c r="G221" s="22">
        <f t="shared" si="26"/>
        <v>83.83838383838383</v>
      </c>
      <c r="H221" s="147">
        <v>2321</v>
      </c>
      <c r="I221" s="147">
        <v>2530</v>
      </c>
      <c r="J221" s="226" t="s">
        <v>173</v>
      </c>
      <c r="K221" s="147">
        <v>8128</v>
      </c>
      <c r="L221" s="147">
        <v>13259</v>
      </c>
      <c r="M221" s="22">
        <f t="shared" si="28"/>
        <v>61.30175729693038</v>
      </c>
      <c r="O221" s="170"/>
      <c r="P221" s="170"/>
      <c r="Q221" s="148"/>
      <c r="R221" s="170"/>
      <c r="S221" s="170"/>
      <c r="T221" s="148"/>
      <c r="U221" s="170"/>
      <c r="V221" s="170"/>
      <c r="W221" s="148"/>
      <c r="X221" s="170"/>
      <c r="Y221" s="170"/>
      <c r="Z221" s="148"/>
    </row>
    <row r="224" spans="1:13" ht="12.75">
      <c r="A224" s="355" t="s">
        <v>215</v>
      </c>
      <c r="B224" s="355"/>
      <c r="C224" s="355"/>
      <c r="D224" s="355"/>
      <c r="E224" s="355"/>
      <c r="F224" s="355"/>
      <c r="G224" s="355"/>
      <c r="H224" s="355"/>
      <c r="I224" s="355"/>
      <c r="J224" s="355"/>
      <c r="K224" s="355"/>
      <c r="L224" s="355"/>
      <c r="M224" s="355"/>
    </row>
    <row r="225" spans="1:13" ht="12.7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100" t="s">
        <v>120</v>
      </c>
    </row>
    <row r="226" spans="1:13" ht="12.75">
      <c r="A226" s="316"/>
      <c r="B226" s="307" t="s">
        <v>28</v>
      </c>
      <c r="C226" s="307"/>
      <c r="D226" s="307"/>
      <c r="E226" s="307" t="s">
        <v>26</v>
      </c>
      <c r="F226" s="307"/>
      <c r="G226" s="318"/>
      <c r="H226" s="318"/>
      <c r="I226" s="318"/>
      <c r="J226" s="318"/>
      <c r="K226" s="318"/>
      <c r="L226" s="318"/>
      <c r="M226" s="319"/>
    </row>
    <row r="227" spans="1:13" ht="32.25" customHeight="1">
      <c r="A227" s="317"/>
      <c r="B227" s="307"/>
      <c r="C227" s="307"/>
      <c r="D227" s="307"/>
      <c r="E227" s="307" t="s">
        <v>29</v>
      </c>
      <c r="F227" s="307"/>
      <c r="G227" s="307"/>
      <c r="H227" s="307" t="s">
        <v>30</v>
      </c>
      <c r="I227" s="307"/>
      <c r="J227" s="307"/>
      <c r="K227" s="307" t="s">
        <v>31</v>
      </c>
      <c r="L227" s="307"/>
      <c r="M227" s="308"/>
    </row>
    <row r="228" spans="1:13" ht="22.5">
      <c r="A228" s="354"/>
      <c r="B228" s="223">
        <v>2023</v>
      </c>
      <c r="C228" s="223">
        <v>2022</v>
      </c>
      <c r="D228" s="223" t="s">
        <v>165</v>
      </c>
      <c r="E228" s="223">
        <v>2023</v>
      </c>
      <c r="F228" s="223">
        <v>2022</v>
      </c>
      <c r="G228" s="223" t="s">
        <v>165</v>
      </c>
      <c r="H228" s="223">
        <v>2023</v>
      </c>
      <c r="I228" s="223">
        <v>2022</v>
      </c>
      <c r="J228" s="223" t="s">
        <v>165</v>
      </c>
      <c r="K228" s="223">
        <v>2023</v>
      </c>
      <c r="L228" s="223">
        <v>2022</v>
      </c>
      <c r="M228" s="223" t="s">
        <v>165</v>
      </c>
    </row>
    <row r="229" spans="1:26" s="27" customFormat="1" ht="12.75">
      <c r="A229" s="28" t="s">
        <v>56</v>
      </c>
      <c r="B229" s="228">
        <f>E229+H229+K229</f>
        <v>282262</v>
      </c>
      <c r="C229" s="228">
        <f>F229+I229+L229</f>
        <v>270485</v>
      </c>
      <c r="D229" s="229">
        <f>B229/C229%</f>
        <v>104.3540307225909</v>
      </c>
      <c r="E229" s="145">
        <v>18307</v>
      </c>
      <c r="F229" s="145">
        <v>17678</v>
      </c>
      <c r="G229" s="229">
        <f>E229/F229%</f>
        <v>103.55809480710488</v>
      </c>
      <c r="H229" s="145">
        <v>126597</v>
      </c>
      <c r="I229" s="145">
        <v>115105</v>
      </c>
      <c r="J229" s="229">
        <f>H229/I229%</f>
        <v>109.98392771817036</v>
      </c>
      <c r="K229" s="145">
        <v>137358</v>
      </c>
      <c r="L229" s="145">
        <v>137702</v>
      </c>
      <c r="M229" s="229">
        <f>K229/L229%</f>
        <v>99.75018518249553</v>
      </c>
      <c r="O229" s="170"/>
      <c r="P229" s="170"/>
      <c r="Q229" s="148"/>
      <c r="R229" s="170"/>
      <c r="S229" s="170"/>
      <c r="T229" s="148"/>
      <c r="U229" s="170"/>
      <c r="V229" s="170"/>
      <c r="W229" s="148"/>
      <c r="X229" s="170"/>
      <c r="Y229" s="170"/>
      <c r="Z229" s="148"/>
    </row>
    <row r="230" spans="1:26" s="27" customFormat="1" ht="12.75">
      <c r="A230" s="181" t="s">
        <v>156</v>
      </c>
      <c r="B230" s="145">
        <v>484</v>
      </c>
      <c r="C230" s="145">
        <v>454</v>
      </c>
      <c r="D230" s="24">
        <f aca="true" t="shared" si="29" ref="D230:D246">B230/C230%</f>
        <v>106.6079295154185</v>
      </c>
      <c r="E230" s="145">
        <v>106</v>
      </c>
      <c r="F230" s="145">
        <v>116</v>
      </c>
      <c r="G230" s="24">
        <f aca="true" t="shared" si="30" ref="G230:G246">E230/F230%</f>
        <v>91.37931034482759</v>
      </c>
      <c r="H230" s="145">
        <v>348</v>
      </c>
      <c r="I230" s="145">
        <v>309</v>
      </c>
      <c r="J230" s="24">
        <f aca="true" t="shared" si="31" ref="J230:J246">H230/I230%</f>
        <v>112.62135922330097</v>
      </c>
      <c r="K230" s="145">
        <v>30</v>
      </c>
      <c r="L230" s="145">
        <v>29</v>
      </c>
      <c r="M230" s="24">
        <f aca="true" t="shared" si="32" ref="M230:M246">K230/L230%</f>
        <v>103.44827586206897</v>
      </c>
      <c r="O230" s="170"/>
      <c r="P230" s="170"/>
      <c r="Q230" s="148"/>
      <c r="R230" s="170"/>
      <c r="S230" s="170"/>
      <c r="T230" s="148"/>
      <c r="U230" s="170"/>
      <c r="V230" s="170"/>
      <c r="W230" s="148"/>
      <c r="X230" s="170"/>
      <c r="Y230" s="170"/>
      <c r="Z230" s="148"/>
    </row>
    <row r="231" spans="1:26" s="27" customFormat="1" ht="12.75">
      <c r="A231" s="26" t="s">
        <v>57</v>
      </c>
      <c r="B231" s="145">
        <v>153</v>
      </c>
      <c r="C231" s="145">
        <v>120</v>
      </c>
      <c r="D231" s="24">
        <f t="shared" si="29"/>
        <v>127.5</v>
      </c>
      <c r="E231" s="145">
        <v>76</v>
      </c>
      <c r="F231" s="145">
        <v>34</v>
      </c>
      <c r="G231" s="24">
        <f t="shared" si="30"/>
        <v>223.52941176470586</v>
      </c>
      <c r="H231" s="146" t="s">
        <v>160</v>
      </c>
      <c r="I231" s="146" t="s">
        <v>160</v>
      </c>
      <c r="J231" s="24" t="s">
        <v>160</v>
      </c>
      <c r="K231" s="145">
        <v>77</v>
      </c>
      <c r="L231" s="145">
        <v>86</v>
      </c>
      <c r="M231" s="24">
        <f t="shared" si="32"/>
        <v>89.53488372093024</v>
      </c>
      <c r="O231" s="170"/>
      <c r="P231" s="170"/>
      <c r="Q231" s="148"/>
      <c r="R231" s="170"/>
      <c r="S231" s="170"/>
      <c r="T231" s="148"/>
      <c r="U231" s="170"/>
      <c r="V231" s="170"/>
      <c r="W231" s="148"/>
      <c r="X231" s="170"/>
      <c r="Y231" s="170"/>
      <c r="Z231" s="148"/>
    </row>
    <row r="232" spans="1:26" s="27" customFormat="1" ht="12.75">
      <c r="A232" s="26" t="s">
        <v>58</v>
      </c>
      <c r="B232" s="145">
        <v>22857</v>
      </c>
      <c r="C232" s="145">
        <v>21745</v>
      </c>
      <c r="D232" s="24">
        <f t="shared" si="29"/>
        <v>105.11381926879743</v>
      </c>
      <c r="E232" s="145">
        <v>77</v>
      </c>
      <c r="F232" s="145">
        <v>78</v>
      </c>
      <c r="G232" s="24">
        <f t="shared" si="30"/>
        <v>98.71794871794872</v>
      </c>
      <c r="H232" s="145">
        <v>13328</v>
      </c>
      <c r="I232" s="145">
        <v>12138</v>
      </c>
      <c r="J232" s="24">
        <f t="shared" si="31"/>
        <v>109.80392156862746</v>
      </c>
      <c r="K232" s="145">
        <v>9452</v>
      </c>
      <c r="L232" s="145">
        <v>9529</v>
      </c>
      <c r="M232" s="24">
        <f t="shared" si="32"/>
        <v>99.19194039248609</v>
      </c>
      <c r="O232" s="170"/>
      <c r="P232" s="170"/>
      <c r="Q232" s="148"/>
      <c r="R232" s="170"/>
      <c r="S232" s="170"/>
      <c r="T232" s="148"/>
      <c r="U232" s="170"/>
      <c r="V232" s="170"/>
      <c r="W232" s="148"/>
      <c r="X232" s="170"/>
      <c r="Y232" s="170"/>
      <c r="Z232" s="148"/>
    </row>
    <row r="233" spans="1:26" s="27" customFormat="1" ht="12.75">
      <c r="A233" s="26" t="s">
        <v>59</v>
      </c>
      <c r="B233" s="145">
        <v>7689</v>
      </c>
      <c r="C233" s="145">
        <v>7384</v>
      </c>
      <c r="D233" s="24">
        <f t="shared" si="29"/>
        <v>104.1305525460455</v>
      </c>
      <c r="E233" s="145">
        <v>5181</v>
      </c>
      <c r="F233" s="145">
        <v>5294</v>
      </c>
      <c r="G233" s="24">
        <f t="shared" si="30"/>
        <v>97.86550812240273</v>
      </c>
      <c r="H233" s="145">
        <v>2004</v>
      </c>
      <c r="I233" s="145">
        <v>1590</v>
      </c>
      <c r="J233" s="24">
        <f t="shared" si="31"/>
        <v>126.0377358490566</v>
      </c>
      <c r="K233" s="145">
        <v>504</v>
      </c>
      <c r="L233" s="145">
        <v>500</v>
      </c>
      <c r="M233" s="24">
        <f t="shared" si="32"/>
        <v>100.8</v>
      </c>
      <c r="O233" s="170"/>
      <c r="P233" s="170"/>
      <c r="Q233" s="148"/>
      <c r="R233" s="170"/>
      <c r="S233" s="170"/>
      <c r="T233" s="148"/>
      <c r="U233" s="170"/>
      <c r="V233" s="170"/>
      <c r="W233" s="148"/>
      <c r="X233" s="170"/>
      <c r="Y233" s="170"/>
      <c r="Z233" s="148"/>
    </row>
    <row r="234" spans="1:26" s="27" customFormat="1" ht="12.75">
      <c r="A234" s="26" t="s">
        <v>60</v>
      </c>
      <c r="B234" s="145">
        <v>39168</v>
      </c>
      <c r="C234" s="145">
        <v>38122</v>
      </c>
      <c r="D234" s="24">
        <f t="shared" si="29"/>
        <v>102.74382246471853</v>
      </c>
      <c r="E234" s="145">
        <v>1608</v>
      </c>
      <c r="F234" s="145">
        <v>1695</v>
      </c>
      <c r="G234" s="24">
        <f t="shared" si="30"/>
        <v>94.86725663716814</v>
      </c>
      <c r="H234" s="145">
        <v>19195</v>
      </c>
      <c r="I234" s="145">
        <v>17943</v>
      </c>
      <c r="J234" s="24">
        <f t="shared" si="31"/>
        <v>106.97765145181965</v>
      </c>
      <c r="K234" s="145">
        <v>18365</v>
      </c>
      <c r="L234" s="145">
        <v>18484</v>
      </c>
      <c r="M234" s="24">
        <f t="shared" si="32"/>
        <v>99.35619995671932</v>
      </c>
      <c r="O234" s="170"/>
      <c r="P234" s="170"/>
      <c r="Q234" s="148"/>
      <c r="R234" s="170"/>
      <c r="S234" s="170"/>
      <c r="T234" s="148"/>
      <c r="U234" s="170"/>
      <c r="V234" s="170"/>
      <c r="W234" s="148"/>
      <c r="X234" s="170"/>
      <c r="Y234" s="170"/>
      <c r="Z234" s="148"/>
    </row>
    <row r="235" spans="1:26" s="21" customFormat="1" ht="12.75">
      <c r="A235" s="26" t="s">
        <v>61</v>
      </c>
      <c r="B235" s="145">
        <v>2558</v>
      </c>
      <c r="C235" s="145">
        <v>2600</v>
      </c>
      <c r="D235" s="24">
        <f t="shared" si="29"/>
        <v>98.38461538461539</v>
      </c>
      <c r="E235" s="145">
        <v>28</v>
      </c>
      <c r="F235" s="145">
        <v>17</v>
      </c>
      <c r="G235" s="24">
        <f t="shared" si="30"/>
        <v>164.70588235294116</v>
      </c>
      <c r="H235" s="145">
        <v>1898</v>
      </c>
      <c r="I235" s="145">
        <v>1950</v>
      </c>
      <c r="J235" s="24">
        <f t="shared" si="31"/>
        <v>97.33333333333333</v>
      </c>
      <c r="K235" s="145">
        <v>632</v>
      </c>
      <c r="L235" s="145">
        <v>633</v>
      </c>
      <c r="M235" s="24">
        <f t="shared" si="32"/>
        <v>99.84202211690364</v>
      </c>
      <c r="O235" s="170"/>
      <c r="P235" s="170"/>
      <c r="Q235" s="148"/>
      <c r="R235" s="170"/>
      <c r="S235" s="170"/>
      <c r="T235" s="148"/>
      <c r="U235" s="170"/>
      <c r="V235" s="170"/>
      <c r="W235" s="148"/>
      <c r="X235" s="170"/>
      <c r="Y235" s="170"/>
      <c r="Z235" s="148"/>
    </row>
    <row r="236" spans="1:26" s="21" customFormat="1" ht="12.75">
      <c r="A236" s="26" t="s">
        <v>62</v>
      </c>
      <c r="B236" s="145">
        <v>8626</v>
      </c>
      <c r="C236" s="145">
        <v>8456</v>
      </c>
      <c r="D236" s="24">
        <f t="shared" si="29"/>
        <v>102.01040681173131</v>
      </c>
      <c r="E236" s="145">
        <v>92</v>
      </c>
      <c r="F236" s="145">
        <v>81</v>
      </c>
      <c r="G236" s="24">
        <f t="shared" si="30"/>
        <v>113.58024691358024</v>
      </c>
      <c r="H236" s="145">
        <v>5481</v>
      </c>
      <c r="I236" s="145">
        <v>5424</v>
      </c>
      <c r="J236" s="24">
        <f t="shared" si="31"/>
        <v>101.05088495575221</v>
      </c>
      <c r="K236" s="145">
        <v>3053</v>
      </c>
      <c r="L236" s="145">
        <v>2951</v>
      </c>
      <c r="M236" s="24">
        <f t="shared" si="32"/>
        <v>103.45645543883428</v>
      </c>
      <c r="O236" s="170"/>
      <c r="P236" s="170"/>
      <c r="Q236" s="148"/>
      <c r="R236" s="170"/>
      <c r="S236" s="170"/>
      <c r="T236" s="148"/>
      <c r="U236" s="170"/>
      <c r="V236" s="170"/>
      <c r="W236" s="148"/>
      <c r="X236" s="170"/>
      <c r="Y236" s="170"/>
      <c r="Z236" s="148"/>
    </row>
    <row r="237" spans="1:26" s="21" customFormat="1" ht="12.75">
      <c r="A237" s="26" t="s">
        <v>157</v>
      </c>
      <c r="B237" s="145">
        <v>2475</v>
      </c>
      <c r="C237" s="145">
        <v>1610</v>
      </c>
      <c r="D237" s="24">
        <f t="shared" si="29"/>
        <v>153.72670807453414</v>
      </c>
      <c r="E237" s="145">
        <v>749</v>
      </c>
      <c r="F237" s="145">
        <v>164</v>
      </c>
      <c r="G237" s="17" t="s">
        <v>223</v>
      </c>
      <c r="H237" s="145">
        <v>1461</v>
      </c>
      <c r="I237" s="145">
        <v>1197</v>
      </c>
      <c r="J237" s="24">
        <f t="shared" si="31"/>
        <v>122.05513784461152</v>
      </c>
      <c r="K237" s="145">
        <v>265</v>
      </c>
      <c r="L237" s="145">
        <v>249</v>
      </c>
      <c r="M237" s="24">
        <f t="shared" si="32"/>
        <v>106.42570281124497</v>
      </c>
      <c r="O237" s="170"/>
      <c r="P237" s="170"/>
      <c r="Q237" s="148"/>
      <c r="R237" s="170"/>
      <c r="S237" s="170"/>
      <c r="T237" s="148"/>
      <c r="U237" s="170"/>
      <c r="V237" s="170"/>
      <c r="W237" s="148"/>
      <c r="X237" s="170"/>
      <c r="Y237" s="170"/>
      <c r="Z237" s="148"/>
    </row>
    <row r="238" spans="1:26" s="21" customFormat="1" ht="12.75">
      <c r="A238" s="26" t="s">
        <v>63</v>
      </c>
      <c r="B238" s="145">
        <v>1483</v>
      </c>
      <c r="C238" s="145">
        <v>1276</v>
      </c>
      <c r="D238" s="24">
        <f t="shared" si="29"/>
        <v>116.22257053291536</v>
      </c>
      <c r="E238" s="146" t="s">
        <v>160</v>
      </c>
      <c r="F238" s="146" t="s">
        <v>160</v>
      </c>
      <c r="G238" s="231" t="s">
        <v>160</v>
      </c>
      <c r="H238" s="145">
        <v>460</v>
      </c>
      <c r="I238" s="145">
        <v>352</v>
      </c>
      <c r="J238" s="24">
        <f t="shared" si="31"/>
        <v>130.6818181818182</v>
      </c>
      <c r="K238" s="145">
        <v>1023</v>
      </c>
      <c r="L238" s="145">
        <v>924</v>
      </c>
      <c r="M238" s="24">
        <f t="shared" si="32"/>
        <v>110.71428571428571</v>
      </c>
      <c r="O238" s="170"/>
      <c r="P238" s="170"/>
      <c r="Q238" s="148"/>
      <c r="R238" s="170"/>
      <c r="S238" s="170"/>
      <c r="T238" s="148"/>
      <c r="U238" s="170"/>
      <c r="V238" s="170"/>
      <c r="W238" s="148"/>
      <c r="X238" s="170"/>
      <c r="Y238" s="170"/>
      <c r="Z238" s="148"/>
    </row>
    <row r="239" spans="1:26" s="21" customFormat="1" ht="14.25" customHeight="1">
      <c r="A239" s="26" t="s">
        <v>64</v>
      </c>
      <c r="B239" s="145">
        <v>286</v>
      </c>
      <c r="C239" s="145">
        <v>257</v>
      </c>
      <c r="D239" s="24">
        <f t="shared" si="29"/>
        <v>111.284046692607</v>
      </c>
      <c r="E239" s="145">
        <v>12</v>
      </c>
      <c r="F239" s="145">
        <v>11</v>
      </c>
      <c r="G239" s="24">
        <f t="shared" si="30"/>
        <v>109.0909090909091</v>
      </c>
      <c r="H239" s="145">
        <v>201</v>
      </c>
      <c r="I239" s="145">
        <v>174</v>
      </c>
      <c r="J239" s="24">
        <f t="shared" si="31"/>
        <v>115.51724137931035</v>
      </c>
      <c r="K239" s="145">
        <v>73</v>
      </c>
      <c r="L239" s="145">
        <v>72</v>
      </c>
      <c r="M239" s="24">
        <f t="shared" si="32"/>
        <v>101.38888888888889</v>
      </c>
      <c r="O239" s="170"/>
      <c r="P239" s="170"/>
      <c r="Q239" s="148"/>
      <c r="R239" s="170"/>
      <c r="S239" s="170"/>
      <c r="T239" s="148"/>
      <c r="U239" s="170"/>
      <c r="V239" s="170"/>
      <c r="W239" s="148"/>
      <c r="X239" s="170"/>
      <c r="Y239" s="170"/>
      <c r="Z239" s="148"/>
    </row>
    <row r="240" spans="1:26" s="27" customFormat="1" ht="14.25" customHeight="1">
      <c r="A240" s="26" t="s">
        <v>65</v>
      </c>
      <c r="B240" s="145">
        <v>63740</v>
      </c>
      <c r="C240" s="145">
        <v>61629</v>
      </c>
      <c r="D240" s="24">
        <f t="shared" si="29"/>
        <v>103.42533547518214</v>
      </c>
      <c r="E240" s="145">
        <v>1773</v>
      </c>
      <c r="F240" s="145">
        <v>1817</v>
      </c>
      <c r="G240" s="24">
        <f t="shared" si="30"/>
        <v>97.57842597688497</v>
      </c>
      <c r="H240" s="145">
        <v>25999</v>
      </c>
      <c r="I240" s="145">
        <v>24965</v>
      </c>
      <c r="J240" s="24">
        <f t="shared" si="31"/>
        <v>104.1417985179251</v>
      </c>
      <c r="K240" s="145">
        <v>35968</v>
      </c>
      <c r="L240" s="145">
        <v>34847</v>
      </c>
      <c r="M240" s="24">
        <f t="shared" si="32"/>
        <v>103.21691967744712</v>
      </c>
      <c r="O240" s="170"/>
      <c r="P240" s="170"/>
      <c r="Q240" s="148"/>
      <c r="R240" s="170"/>
      <c r="S240" s="170"/>
      <c r="T240" s="148"/>
      <c r="U240" s="170"/>
      <c r="V240" s="170"/>
      <c r="W240" s="148"/>
      <c r="X240" s="170"/>
      <c r="Y240" s="170"/>
      <c r="Z240" s="148"/>
    </row>
    <row r="241" spans="1:26" s="21" customFormat="1" ht="14.25" customHeight="1">
      <c r="A241" s="26" t="s">
        <v>66</v>
      </c>
      <c r="B241" s="145">
        <v>88963</v>
      </c>
      <c r="C241" s="145">
        <v>85351</v>
      </c>
      <c r="D241" s="24">
        <f t="shared" si="29"/>
        <v>104.23193635692611</v>
      </c>
      <c r="E241" s="145">
        <v>1547</v>
      </c>
      <c r="F241" s="145">
        <v>1585</v>
      </c>
      <c r="G241" s="24">
        <f t="shared" si="30"/>
        <v>97.602523659306</v>
      </c>
      <c r="H241" s="145">
        <v>37528</v>
      </c>
      <c r="I241" s="145">
        <v>31990</v>
      </c>
      <c r="J241" s="24">
        <f t="shared" si="31"/>
        <v>117.3116598937168</v>
      </c>
      <c r="K241" s="145">
        <v>49888</v>
      </c>
      <c r="L241" s="145">
        <v>51776</v>
      </c>
      <c r="M241" s="24">
        <f t="shared" si="32"/>
        <v>96.35352286773795</v>
      </c>
      <c r="O241" s="170"/>
      <c r="P241" s="170"/>
      <c r="Q241" s="148"/>
      <c r="R241" s="170"/>
      <c r="S241" s="170"/>
      <c r="T241" s="148"/>
      <c r="U241" s="170"/>
      <c r="V241" s="170"/>
      <c r="W241" s="148"/>
      <c r="X241" s="170"/>
      <c r="Y241" s="170"/>
      <c r="Z241" s="148"/>
    </row>
    <row r="242" spans="1:26" s="21" customFormat="1" ht="14.25" customHeight="1">
      <c r="A242" s="26" t="s">
        <v>67</v>
      </c>
      <c r="B242" s="145">
        <v>27</v>
      </c>
      <c r="C242" s="145">
        <v>103</v>
      </c>
      <c r="D242" s="24">
        <f t="shared" si="29"/>
        <v>26.21359223300971</v>
      </c>
      <c r="E242" s="145">
        <v>17</v>
      </c>
      <c r="F242" s="145">
        <v>17</v>
      </c>
      <c r="G242" s="24">
        <f t="shared" si="30"/>
        <v>99.99999999999999</v>
      </c>
      <c r="H242" s="145">
        <v>2</v>
      </c>
      <c r="I242" s="146" t="s">
        <v>160</v>
      </c>
      <c r="J242" s="24" t="s">
        <v>160</v>
      </c>
      <c r="K242" s="145">
        <v>8</v>
      </c>
      <c r="L242" s="145">
        <v>86</v>
      </c>
      <c r="M242" s="24">
        <f t="shared" si="32"/>
        <v>9.30232558139535</v>
      </c>
      <c r="O242" s="170"/>
      <c r="P242" s="170"/>
      <c r="Q242" s="148"/>
      <c r="R242" s="170"/>
      <c r="S242" s="170"/>
      <c r="T242" s="148"/>
      <c r="U242" s="170"/>
      <c r="V242" s="170"/>
      <c r="W242" s="148"/>
      <c r="X242" s="170"/>
      <c r="Y242" s="170"/>
      <c r="Z242" s="148"/>
    </row>
    <row r="243" spans="1:26" s="21" customFormat="1" ht="14.25" customHeight="1">
      <c r="A243" s="26" t="s">
        <v>68</v>
      </c>
      <c r="B243" s="145">
        <v>5</v>
      </c>
      <c r="C243" s="145">
        <v>18</v>
      </c>
      <c r="D243" s="24">
        <f t="shared" si="29"/>
        <v>27.77777777777778</v>
      </c>
      <c r="E243" s="146" t="s">
        <v>160</v>
      </c>
      <c r="F243" s="146" t="s">
        <v>160</v>
      </c>
      <c r="G243" s="146" t="s">
        <v>160</v>
      </c>
      <c r="H243" s="145">
        <v>5</v>
      </c>
      <c r="I243" s="145">
        <v>12</v>
      </c>
      <c r="J243" s="24">
        <f t="shared" si="31"/>
        <v>41.66666666666667</v>
      </c>
      <c r="K243" s="146" t="s">
        <v>160</v>
      </c>
      <c r="L243" s="145">
        <v>6</v>
      </c>
      <c r="M243" s="24" t="s">
        <v>160</v>
      </c>
      <c r="O243" s="170"/>
      <c r="P243" s="170"/>
      <c r="Q243" s="148"/>
      <c r="R243" s="170"/>
      <c r="S243" s="170"/>
      <c r="T243" s="148"/>
      <c r="U243" s="170"/>
      <c r="V243" s="170"/>
      <c r="W243" s="148"/>
      <c r="X243" s="170"/>
      <c r="Y243" s="170"/>
      <c r="Z243" s="148"/>
    </row>
    <row r="244" spans="1:26" s="21" customFormat="1" ht="14.25" customHeight="1">
      <c r="A244" s="26" t="s">
        <v>69</v>
      </c>
      <c r="B244" s="145">
        <v>42690</v>
      </c>
      <c r="C244" s="145">
        <v>40415</v>
      </c>
      <c r="D244" s="24">
        <f t="shared" si="29"/>
        <v>105.62909810713845</v>
      </c>
      <c r="E244" s="145">
        <v>6933</v>
      </c>
      <c r="F244" s="145">
        <v>6672</v>
      </c>
      <c r="G244" s="24">
        <f t="shared" si="30"/>
        <v>103.91187050359713</v>
      </c>
      <c r="H244" s="145">
        <v>17844</v>
      </c>
      <c r="I244" s="145">
        <v>16320</v>
      </c>
      <c r="J244" s="24">
        <f t="shared" si="31"/>
        <v>109.33823529411765</v>
      </c>
      <c r="K244" s="145">
        <v>17913</v>
      </c>
      <c r="L244" s="145">
        <v>17423</v>
      </c>
      <c r="M244" s="24">
        <f t="shared" si="32"/>
        <v>102.81237444756931</v>
      </c>
      <c r="O244" s="170"/>
      <c r="P244" s="170"/>
      <c r="Q244" s="148"/>
      <c r="R244" s="170"/>
      <c r="S244" s="170"/>
      <c r="T244" s="148"/>
      <c r="U244" s="170"/>
      <c r="V244" s="170"/>
      <c r="W244" s="148"/>
      <c r="X244" s="170"/>
      <c r="Y244" s="170"/>
      <c r="Z244" s="148"/>
    </row>
    <row r="245" spans="1:26" s="21" customFormat="1" ht="14.25" customHeight="1">
      <c r="A245" s="26" t="s">
        <v>158</v>
      </c>
      <c r="B245" s="145">
        <v>787</v>
      </c>
      <c r="C245" s="145">
        <v>700</v>
      </c>
      <c r="D245" s="24">
        <f t="shared" si="29"/>
        <v>112.42857142857143</v>
      </c>
      <c r="E245" s="146" t="s">
        <v>163</v>
      </c>
      <c r="F245" s="145" t="s">
        <v>163</v>
      </c>
      <c r="G245" s="146" t="s">
        <v>164</v>
      </c>
      <c r="H245" s="145">
        <v>702</v>
      </c>
      <c r="I245" s="145">
        <v>642</v>
      </c>
      <c r="J245" s="24">
        <f t="shared" si="31"/>
        <v>109.34579439252336</v>
      </c>
      <c r="K245" s="145">
        <v>72</v>
      </c>
      <c r="L245" s="145">
        <v>45</v>
      </c>
      <c r="M245" s="24">
        <f t="shared" si="32"/>
        <v>160</v>
      </c>
      <c r="O245" s="170"/>
      <c r="P245" s="170"/>
      <c r="Q245" s="148"/>
      <c r="R245" s="170"/>
      <c r="S245" s="170"/>
      <c r="T245" s="148"/>
      <c r="U245" s="170"/>
      <c r="V245" s="170"/>
      <c r="W245" s="148"/>
      <c r="X245" s="170"/>
      <c r="Y245" s="170"/>
      <c r="Z245" s="148"/>
    </row>
    <row r="246" spans="1:26" s="21" customFormat="1" ht="14.25" customHeight="1">
      <c r="A246" s="26" t="s">
        <v>71</v>
      </c>
      <c r="B246" s="145">
        <v>271</v>
      </c>
      <c r="C246" s="145">
        <v>241</v>
      </c>
      <c r="D246" s="24">
        <f t="shared" si="29"/>
        <v>112.44813278008299</v>
      </c>
      <c r="E246" s="145">
        <v>95</v>
      </c>
      <c r="F246" s="145">
        <v>84</v>
      </c>
      <c r="G246" s="24">
        <f t="shared" si="30"/>
        <v>113.0952380952381</v>
      </c>
      <c r="H246" s="145">
        <v>141</v>
      </c>
      <c r="I246" s="145">
        <v>99</v>
      </c>
      <c r="J246" s="24">
        <f t="shared" si="31"/>
        <v>142.42424242424244</v>
      </c>
      <c r="K246" s="145">
        <v>35</v>
      </c>
      <c r="L246" s="145">
        <v>58</v>
      </c>
      <c r="M246" s="24">
        <f t="shared" si="32"/>
        <v>60.344827586206904</v>
      </c>
      <c r="O246" s="170"/>
      <c r="P246" s="170"/>
      <c r="Q246" s="148"/>
      <c r="R246" s="170"/>
      <c r="S246" s="170"/>
      <c r="T246" s="148"/>
      <c r="U246" s="170"/>
      <c r="V246" s="170"/>
      <c r="W246" s="148"/>
      <c r="X246" s="170"/>
      <c r="Y246" s="170"/>
      <c r="Z246" s="148"/>
    </row>
    <row r="247" spans="1:26" s="21" customFormat="1" ht="12" customHeight="1">
      <c r="A247" s="23" t="s">
        <v>73</v>
      </c>
      <c r="B247" s="147" t="s">
        <v>160</v>
      </c>
      <c r="C247" s="147">
        <v>4</v>
      </c>
      <c r="D247" s="22" t="s">
        <v>160</v>
      </c>
      <c r="E247" s="158" t="s">
        <v>160</v>
      </c>
      <c r="F247" s="158" t="s">
        <v>160</v>
      </c>
      <c r="G247" s="158" t="s">
        <v>160</v>
      </c>
      <c r="H247" s="158" t="s">
        <v>160</v>
      </c>
      <c r="I247" s="158" t="s">
        <v>160</v>
      </c>
      <c r="J247" s="22" t="s">
        <v>160</v>
      </c>
      <c r="K247" s="147" t="s">
        <v>160</v>
      </c>
      <c r="L247" s="147">
        <v>4</v>
      </c>
      <c r="M247" s="22" t="s">
        <v>160</v>
      </c>
      <c r="O247" s="170"/>
      <c r="P247" s="170"/>
      <c r="Q247" s="148"/>
      <c r="R247" s="170"/>
      <c r="S247" s="170"/>
      <c r="T247" s="148"/>
      <c r="U247" s="170"/>
      <c r="V247" s="170"/>
      <c r="W247" s="148"/>
      <c r="X247" s="170"/>
      <c r="Y247" s="170"/>
      <c r="Z247" s="148"/>
    </row>
    <row r="248" spans="1:26" s="21" customFormat="1" ht="12.75">
      <c r="A248" s="26"/>
      <c r="B248" s="24"/>
      <c r="C248" s="24"/>
      <c r="D248" s="24"/>
      <c r="E248" s="220"/>
      <c r="F248" s="24"/>
      <c r="G248" s="24"/>
      <c r="H248" s="169"/>
      <c r="I248" s="24"/>
      <c r="J248" s="24"/>
      <c r="K248" s="169"/>
      <c r="L248" s="24"/>
      <c r="M248" s="24"/>
      <c r="O248" s="170"/>
      <c r="P248" s="170"/>
      <c r="Q248" s="148"/>
      <c r="R248" s="170"/>
      <c r="S248" s="170"/>
      <c r="T248" s="148"/>
      <c r="U248" s="146"/>
      <c r="V248" s="146"/>
      <c r="W248" s="146"/>
      <c r="X248" s="170"/>
      <c r="Y248" s="170"/>
      <c r="Z248" s="148"/>
    </row>
    <row r="249" spans="1:13" ht="12.7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</row>
    <row r="250" spans="1:13" ht="12.75">
      <c r="A250" s="353" t="s">
        <v>216</v>
      </c>
      <c r="B250" s="353"/>
      <c r="C250" s="353"/>
      <c r="D250" s="353"/>
      <c r="E250" s="353"/>
      <c r="F250" s="353"/>
      <c r="G250" s="353"/>
      <c r="H250" s="353"/>
      <c r="I250" s="353"/>
      <c r="J250" s="353"/>
      <c r="K250" s="353"/>
      <c r="L250" s="353"/>
      <c r="M250" s="353"/>
    </row>
    <row r="251" spans="1:13" ht="12.7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2" t="s">
        <v>120</v>
      </c>
    </row>
    <row r="252" spans="1:13" ht="12.75">
      <c r="A252" s="316"/>
      <c r="B252" s="307" t="s">
        <v>28</v>
      </c>
      <c r="C252" s="307"/>
      <c r="D252" s="307"/>
      <c r="E252" s="307" t="s">
        <v>26</v>
      </c>
      <c r="F252" s="307"/>
      <c r="G252" s="318"/>
      <c r="H252" s="318"/>
      <c r="I252" s="318"/>
      <c r="J252" s="318"/>
      <c r="K252" s="318"/>
      <c r="L252" s="318"/>
      <c r="M252" s="319"/>
    </row>
    <row r="253" spans="1:13" ht="33.75" customHeight="1">
      <c r="A253" s="317"/>
      <c r="B253" s="307"/>
      <c r="C253" s="307"/>
      <c r="D253" s="307"/>
      <c r="E253" s="307" t="s">
        <v>29</v>
      </c>
      <c r="F253" s="307"/>
      <c r="G253" s="307"/>
      <c r="H253" s="307" t="s">
        <v>30</v>
      </c>
      <c r="I253" s="307"/>
      <c r="J253" s="307"/>
      <c r="K253" s="307" t="s">
        <v>31</v>
      </c>
      <c r="L253" s="307"/>
      <c r="M253" s="308"/>
    </row>
    <row r="254" spans="1:13" ht="22.5">
      <c r="A254" s="354"/>
      <c r="B254" s="223">
        <v>2023</v>
      </c>
      <c r="C254" s="223">
        <v>2022</v>
      </c>
      <c r="D254" s="223" t="s">
        <v>165</v>
      </c>
      <c r="E254" s="223">
        <v>2023</v>
      </c>
      <c r="F254" s="223">
        <v>2022</v>
      </c>
      <c r="G254" s="223" t="s">
        <v>165</v>
      </c>
      <c r="H254" s="223">
        <v>2023</v>
      </c>
      <c r="I254" s="223">
        <v>2022</v>
      </c>
      <c r="J254" s="223" t="s">
        <v>165</v>
      </c>
      <c r="K254" s="223">
        <v>2023</v>
      </c>
      <c r="L254" s="223">
        <v>2022</v>
      </c>
      <c r="M254" s="223" t="s">
        <v>165</v>
      </c>
    </row>
    <row r="255" spans="1:26" s="27" customFormat="1" ht="12.75">
      <c r="A255" s="28" t="s">
        <v>56</v>
      </c>
      <c r="B255" s="228">
        <f>E255+H255+K255</f>
        <v>49855494</v>
      </c>
      <c r="C255" s="228">
        <f>F255+I255+L255</f>
        <v>49286408</v>
      </c>
      <c r="D255" s="229">
        <f>B255/C255%</f>
        <v>101.15465099424571</v>
      </c>
      <c r="E255" s="145">
        <v>35372910</v>
      </c>
      <c r="F255" s="145">
        <v>34440187</v>
      </c>
      <c r="G255" s="229">
        <f>E255/F255%</f>
        <v>102.7082402310998</v>
      </c>
      <c r="H255" s="160">
        <v>730448</v>
      </c>
      <c r="I255" s="145">
        <v>723738</v>
      </c>
      <c r="J255" s="229">
        <f>H255/I255%</f>
        <v>100.9271310888747</v>
      </c>
      <c r="K255" s="145">
        <v>13752136</v>
      </c>
      <c r="L255" s="145">
        <v>14122483</v>
      </c>
      <c r="M255" s="229">
        <f>K255/L255%</f>
        <v>97.37760703978189</v>
      </c>
      <c r="O255" s="170"/>
      <c r="P255" s="170"/>
      <c r="Q255" s="148"/>
      <c r="R255" s="170"/>
      <c r="S255" s="170"/>
      <c r="T255" s="148"/>
      <c r="U255" s="170"/>
      <c r="V255" s="170"/>
      <c r="W255" s="148"/>
      <c r="X255" s="170"/>
      <c r="Y255" s="170"/>
      <c r="Z255" s="148"/>
    </row>
    <row r="256" spans="1:26" s="27" customFormat="1" ht="12.75">
      <c r="A256" s="181" t="s">
        <v>156</v>
      </c>
      <c r="B256" s="145">
        <v>1477940</v>
      </c>
      <c r="C256" s="145">
        <v>1710615</v>
      </c>
      <c r="D256" s="24">
        <f aca="true" t="shared" si="33" ref="D256:D275">B256/C256%</f>
        <v>86.39816674120125</v>
      </c>
      <c r="E256" s="145">
        <v>734084</v>
      </c>
      <c r="F256" s="145">
        <v>925925</v>
      </c>
      <c r="G256" s="24">
        <f aca="true" t="shared" si="34" ref="G256:G275">E256/F256%</f>
        <v>79.28115128115128</v>
      </c>
      <c r="H256" s="160">
        <v>34314</v>
      </c>
      <c r="I256" s="145">
        <v>33856</v>
      </c>
      <c r="J256" s="24">
        <f aca="true" t="shared" si="35" ref="J256:J275">H256/I256%</f>
        <v>101.35278827977315</v>
      </c>
      <c r="K256" s="145">
        <v>709542</v>
      </c>
      <c r="L256" s="145">
        <v>750834</v>
      </c>
      <c r="M256" s="24">
        <f aca="true" t="shared" si="36" ref="M256:M275">K256/L256%</f>
        <v>94.50051542684534</v>
      </c>
      <c r="O256" s="170"/>
      <c r="P256" s="170"/>
      <c r="Q256" s="148"/>
      <c r="R256" s="170"/>
      <c r="S256" s="170"/>
      <c r="T256" s="148"/>
      <c r="U256" s="170"/>
      <c r="V256" s="170"/>
      <c r="W256" s="148"/>
      <c r="X256" s="170"/>
      <c r="Y256" s="170"/>
      <c r="Z256" s="148"/>
    </row>
    <row r="257" spans="1:26" s="27" customFormat="1" ht="12.75">
      <c r="A257" s="26" t="s">
        <v>57</v>
      </c>
      <c r="B257" s="145">
        <v>9935495</v>
      </c>
      <c r="C257" s="145">
        <v>9371909</v>
      </c>
      <c r="D257" s="24">
        <f t="shared" si="33"/>
        <v>106.01356671303574</v>
      </c>
      <c r="E257" s="145">
        <v>8898971</v>
      </c>
      <c r="F257" s="145">
        <v>8248116</v>
      </c>
      <c r="G257" s="24">
        <f t="shared" si="34"/>
        <v>107.89095352199217</v>
      </c>
      <c r="H257" s="160">
        <v>10550</v>
      </c>
      <c r="I257" s="145">
        <v>17490</v>
      </c>
      <c r="J257" s="24">
        <f t="shared" si="35"/>
        <v>60.320182961692396</v>
      </c>
      <c r="K257" s="145">
        <v>1025974</v>
      </c>
      <c r="L257" s="145">
        <v>1106303</v>
      </c>
      <c r="M257" s="24">
        <f t="shared" si="36"/>
        <v>92.73896934203378</v>
      </c>
      <c r="O257" s="170"/>
      <c r="P257" s="170"/>
      <c r="Q257" s="148"/>
      <c r="R257" s="170"/>
      <c r="S257" s="170"/>
      <c r="T257" s="148"/>
      <c r="U257" s="170"/>
      <c r="V257" s="170"/>
      <c r="W257" s="148"/>
      <c r="X257" s="170"/>
      <c r="Y257" s="170"/>
      <c r="Z257" s="148"/>
    </row>
    <row r="258" spans="1:26" s="27" customFormat="1" ht="12.75">
      <c r="A258" s="26" t="s">
        <v>58</v>
      </c>
      <c r="B258" s="145">
        <v>1376182</v>
      </c>
      <c r="C258" s="145">
        <v>1461781</v>
      </c>
      <c r="D258" s="24">
        <f t="shared" si="33"/>
        <v>94.14419807070963</v>
      </c>
      <c r="E258" s="145">
        <v>654322</v>
      </c>
      <c r="F258" s="145">
        <v>675442</v>
      </c>
      <c r="G258" s="24">
        <f t="shared" si="34"/>
        <v>96.87315861317478</v>
      </c>
      <c r="H258" s="160">
        <v>28042</v>
      </c>
      <c r="I258" s="145">
        <v>11062</v>
      </c>
      <c r="J258" s="24">
        <f t="shared" si="35"/>
        <v>253.4984632073766</v>
      </c>
      <c r="K258" s="145">
        <v>693818</v>
      </c>
      <c r="L258" s="145">
        <v>775277</v>
      </c>
      <c r="M258" s="24">
        <f t="shared" si="36"/>
        <v>89.49291672524788</v>
      </c>
      <c r="O258" s="170"/>
      <c r="P258" s="170"/>
      <c r="Q258" s="148"/>
      <c r="R258" s="170"/>
      <c r="S258" s="170"/>
      <c r="T258" s="148"/>
      <c r="U258" s="170"/>
      <c r="V258" s="170"/>
      <c r="W258" s="148"/>
      <c r="X258" s="170"/>
      <c r="Y258" s="170"/>
      <c r="Z258" s="148"/>
    </row>
    <row r="259" spans="1:26" s="27" customFormat="1" ht="12.75">
      <c r="A259" s="26" t="s">
        <v>59</v>
      </c>
      <c r="B259" s="145">
        <v>8497746</v>
      </c>
      <c r="C259" s="145">
        <v>10189129</v>
      </c>
      <c r="D259" s="24">
        <f t="shared" si="33"/>
        <v>83.40012183573297</v>
      </c>
      <c r="E259" s="145">
        <v>7783964</v>
      </c>
      <c r="F259" s="145">
        <v>9426431</v>
      </c>
      <c r="G259" s="24">
        <f t="shared" si="34"/>
        <v>82.57593992890841</v>
      </c>
      <c r="H259" s="160">
        <v>59820</v>
      </c>
      <c r="I259" s="145">
        <v>49822</v>
      </c>
      <c r="J259" s="24">
        <f t="shared" si="35"/>
        <v>120.06744008670867</v>
      </c>
      <c r="K259" s="145">
        <v>653962</v>
      </c>
      <c r="L259" s="145">
        <v>712876</v>
      </c>
      <c r="M259" s="24">
        <f t="shared" si="36"/>
        <v>91.73572963600962</v>
      </c>
      <c r="O259" s="170"/>
      <c r="P259" s="170"/>
      <c r="Q259" s="148"/>
      <c r="R259" s="170"/>
      <c r="S259" s="170"/>
      <c r="T259" s="148"/>
      <c r="U259" s="170"/>
      <c r="V259" s="170"/>
      <c r="W259" s="148"/>
      <c r="X259" s="170"/>
      <c r="Y259" s="170"/>
      <c r="Z259" s="148"/>
    </row>
    <row r="260" spans="1:26" s="27" customFormat="1" ht="12.75">
      <c r="A260" s="26" t="s">
        <v>60</v>
      </c>
      <c r="B260" s="145">
        <v>37839</v>
      </c>
      <c r="C260" s="145">
        <v>127027</v>
      </c>
      <c r="D260" s="24">
        <f t="shared" si="33"/>
        <v>29.788155274075592</v>
      </c>
      <c r="E260" s="146" t="s">
        <v>160</v>
      </c>
      <c r="F260" s="145">
        <v>88054</v>
      </c>
      <c r="G260" s="24" t="s">
        <v>160</v>
      </c>
      <c r="H260" s="160">
        <v>5002</v>
      </c>
      <c r="I260" s="145">
        <v>4934</v>
      </c>
      <c r="J260" s="24">
        <f t="shared" si="35"/>
        <v>101.37819213619781</v>
      </c>
      <c r="K260" s="145">
        <v>32837</v>
      </c>
      <c r="L260" s="145">
        <v>34039</v>
      </c>
      <c r="M260" s="24">
        <f t="shared" si="36"/>
        <v>96.46875642645202</v>
      </c>
      <c r="O260" s="170"/>
      <c r="P260" s="170"/>
      <c r="Q260" s="148"/>
      <c r="R260" s="170"/>
      <c r="S260" s="170"/>
      <c r="T260" s="148"/>
      <c r="U260" s="170"/>
      <c r="V260" s="170"/>
      <c r="W260" s="148"/>
      <c r="X260" s="170"/>
      <c r="Y260" s="170"/>
      <c r="Z260" s="148"/>
    </row>
    <row r="261" spans="1:26" s="21" customFormat="1" ht="12.75">
      <c r="A261" s="26" t="s">
        <v>61</v>
      </c>
      <c r="B261" s="145">
        <v>1422607</v>
      </c>
      <c r="C261" s="145">
        <v>1638142</v>
      </c>
      <c r="D261" s="24">
        <f t="shared" si="33"/>
        <v>86.84271571084803</v>
      </c>
      <c r="E261" s="145">
        <v>952399</v>
      </c>
      <c r="F261" s="145">
        <v>1173008</v>
      </c>
      <c r="G261" s="24">
        <f t="shared" si="34"/>
        <v>81.19288188997858</v>
      </c>
      <c r="H261" s="160">
        <v>34956</v>
      </c>
      <c r="I261" s="145">
        <v>41044</v>
      </c>
      <c r="J261" s="24">
        <f t="shared" si="35"/>
        <v>85.16713770587663</v>
      </c>
      <c r="K261" s="145">
        <v>435252</v>
      </c>
      <c r="L261" s="145">
        <v>424090</v>
      </c>
      <c r="M261" s="24">
        <f t="shared" si="36"/>
        <v>102.63198849300856</v>
      </c>
      <c r="O261" s="170"/>
      <c r="P261" s="170"/>
      <c r="Q261" s="148"/>
      <c r="R261" s="170"/>
      <c r="S261" s="170"/>
      <c r="T261" s="148"/>
      <c r="U261" s="170"/>
      <c r="V261" s="170"/>
      <c r="W261" s="148"/>
      <c r="X261" s="170"/>
      <c r="Y261" s="170"/>
      <c r="Z261" s="148"/>
    </row>
    <row r="262" spans="1:26" s="21" customFormat="1" ht="12.75">
      <c r="A262" s="26" t="s">
        <v>62</v>
      </c>
      <c r="B262" s="145">
        <v>2161332</v>
      </c>
      <c r="C262" s="145">
        <v>2158137</v>
      </c>
      <c r="D262" s="24">
        <f t="shared" si="33"/>
        <v>100.14804435492279</v>
      </c>
      <c r="E262" s="145">
        <v>1170701</v>
      </c>
      <c r="F262" s="145">
        <v>1189666</v>
      </c>
      <c r="G262" s="24">
        <f t="shared" si="34"/>
        <v>98.40585508873919</v>
      </c>
      <c r="H262" s="160">
        <v>70203</v>
      </c>
      <c r="I262" s="145">
        <v>60695</v>
      </c>
      <c r="J262" s="24">
        <f t="shared" si="35"/>
        <v>115.6652113024137</v>
      </c>
      <c r="K262" s="145">
        <v>920428</v>
      </c>
      <c r="L262" s="145">
        <v>907776</v>
      </c>
      <c r="M262" s="24">
        <f t="shared" si="36"/>
        <v>101.39373589960519</v>
      </c>
      <c r="O262" s="170"/>
      <c r="P262" s="170"/>
      <c r="Q262" s="148"/>
      <c r="R262" s="170"/>
      <c r="S262" s="170"/>
      <c r="T262" s="148"/>
      <c r="U262" s="170"/>
      <c r="V262" s="170"/>
      <c r="W262" s="148"/>
      <c r="X262" s="170"/>
      <c r="Y262" s="170"/>
      <c r="Z262" s="148"/>
    </row>
    <row r="263" spans="1:26" s="21" customFormat="1" ht="12.75">
      <c r="A263" s="26" t="s">
        <v>157</v>
      </c>
      <c r="B263" s="145">
        <v>2135612</v>
      </c>
      <c r="C263" s="145">
        <v>2383944</v>
      </c>
      <c r="D263" s="24">
        <f t="shared" si="33"/>
        <v>89.58314457051004</v>
      </c>
      <c r="E263" s="145">
        <v>1248257</v>
      </c>
      <c r="F263" s="145">
        <v>1462259</v>
      </c>
      <c r="G263" s="24">
        <f t="shared" si="34"/>
        <v>85.36497296306605</v>
      </c>
      <c r="H263" s="160">
        <v>74629</v>
      </c>
      <c r="I263" s="145">
        <v>96564</v>
      </c>
      <c r="J263" s="24">
        <f t="shared" si="35"/>
        <v>77.28449525703161</v>
      </c>
      <c r="K263" s="145">
        <v>812726</v>
      </c>
      <c r="L263" s="145">
        <v>825121</v>
      </c>
      <c r="M263" s="24">
        <f t="shared" si="36"/>
        <v>98.49779608081725</v>
      </c>
      <c r="O263" s="170"/>
      <c r="P263" s="170"/>
      <c r="Q263" s="148"/>
      <c r="R263" s="170"/>
      <c r="S263" s="170"/>
      <c r="T263" s="148"/>
      <c r="U263" s="170"/>
      <c r="V263" s="170"/>
      <c r="W263" s="148"/>
      <c r="X263" s="170"/>
      <c r="Y263" s="170"/>
      <c r="Z263" s="148"/>
    </row>
    <row r="264" spans="1:26" s="21" customFormat="1" ht="12.75">
      <c r="A264" s="26" t="s">
        <v>63</v>
      </c>
      <c r="B264" s="145">
        <v>3919769</v>
      </c>
      <c r="C264" s="145">
        <v>3745694</v>
      </c>
      <c r="D264" s="24">
        <f t="shared" si="33"/>
        <v>104.6473363814556</v>
      </c>
      <c r="E264" s="145">
        <v>3336869</v>
      </c>
      <c r="F264" s="145">
        <v>3079251</v>
      </c>
      <c r="G264" s="24">
        <f t="shared" si="34"/>
        <v>108.3662553003961</v>
      </c>
      <c r="H264" s="160">
        <v>174817</v>
      </c>
      <c r="I264" s="145">
        <v>180307</v>
      </c>
      <c r="J264" s="24">
        <f t="shared" si="35"/>
        <v>96.95519308734548</v>
      </c>
      <c r="K264" s="145">
        <v>408083</v>
      </c>
      <c r="L264" s="145">
        <v>486136</v>
      </c>
      <c r="M264" s="24">
        <f t="shared" si="36"/>
        <v>83.94420491385128</v>
      </c>
      <c r="O264" s="170"/>
      <c r="P264" s="170"/>
      <c r="Q264" s="148"/>
      <c r="R264" s="170"/>
      <c r="S264" s="170"/>
      <c r="T264" s="148"/>
      <c r="U264" s="170"/>
      <c r="V264" s="170"/>
      <c r="W264" s="148"/>
      <c r="X264" s="170"/>
      <c r="Y264" s="170"/>
      <c r="Z264" s="148"/>
    </row>
    <row r="265" spans="1:26" s="21" customFormat="1" ht="14.25" customHeight="1">
      <c r="A265" s="26" t="s">
        <v>64</v>
      </c>
      <c r="B265" s="145">
        <v>4102959</v>
      </c>
      <c r="C265" s="145">
        <v>4095478</v>
      </c>
      <c r="D265" s="24">
        <f t="shared" si="33"/>
        <v>100.18266488063176</v>
      </c>
      <c r="E265" s="145">
        <v>1943523</v>
      </c>
      <c r="F265" s="145">
        <v>1835225</v>
      </c>
      <c r="G265" s="24">
        <f t="shared" si="34"/>
        <v>105.90107480009263</v>
      </c>
      <c r="H265" s="160">
        <v>20435</v>
      </c>
      <c r="I265" s="145">
        <v>21790</v>
      </c>
      <c r="J265" s="24">
        <f t="shared" si="35"/>
        <v>93.78155117026158</v>
      </c>
      <c r="K265" s="145">
        <v>2139001</v>
      </c>
      <c r="L265" s="145">
        <v>2238463</v>
      </c>
      <c r="M265" s="24">
        <f t="shared" si="36"/>
        <v>95.55668331350573</v>
      </c>
      <c r="O265" s="170"/>
      <c r="P265" s="170"/>
      <c r="Q265" s="148"/>
      <c r="R265" s="170"/>
      <c r="S265" s="170"/>
      <c r="T265" s="148"/>
      <c r="U265" s="170"/>
      <c r="V265" s="170"/>
      <c r="W265" s="148"/>
      <c r="X265" s="170"/>
      <c r="Y265" s="170"/>
      <c r="Z265" s="148"/>
    </row>
    <row r="266" spans="1:26" s="27" customFormat="1" ht="14.25" customHeight="1">
      <c r="A266" s="26" t="s">
        <v>65</v>
      </c>
      <c r="B266" s="145">
        <v>126245</v>
      </c>
      <c r="C266" s="145">
        <v>127996</v>
      </c>
      <c r="D266" s="24">
        <f t="shared" si="33"/>
        <v>98.63198849964061</v>
      </c>
      <c r="E266" s="146" t="s">
        <v>160</v>
      </c>
      <c r="F266" s="145">
        <v>13500</v>
      </c>
      <c r="G266" s="231" t="s">
        <v>160</v>
      </c>
      <c r="H266" s="160">
        <v>6019</v>
      </c>
      <c r="I266" s="145">
        <v>7095</v>
      </c>
      <c r="J266" s="24">
        <f t="shared" si="35"/>
        <v>84.83439041578576</v>
      </c>
      <c r="K266" s="145">
        <v>120226</v>
      </c>
      <c r="L266" s="145">
        <v>107401</v>
      </c>
      <c r="M266" s="24">
        <f t="shared" si="36"/>
        <v>111.94122959748978</v>
      </c>
      <c r="O266" s="170"/>
      <c r="P266" s="170"/>
      <c r="Q266" s="148"/>
      <c r="R266" s="170"/>
      <c r="S266" s="170"/>
      <c r="T266" s="148"/>
      <c r="U266" s="170"/>
      <c r="V266" s="170"/>
      <c r="W266" s="148"/>
      <c r="X266" s="170"/>
      <c r="Y266" s="170"/>
      <c r="Z266" s="148"/>
    </row>
    <row r="267" spans="1:26" s="21" customFormat="1" ht="14.25" customHeight="1">
      <c r="A267" s="26" t="s">
        <v>66</v>
      </c>
      <c r="B267" s="145">
        <v>660285</v>
      </c>
      <c r="C267" s="145">
        <v>460055</v>
      </c>
      <c r="D267" s="24">
        <f t="shared" si="33"/>
        <v>143.5230570257904</v>
      </c>
      <c r="E267" s="145">
        <v>641407</v>
      </c>
      <c r="F267" s="145">
        <v>443941</v>
      </c>
      <c r="G267" s="24">
        <f t="shared" si="34"/>
        <v>144.4802349861806</v>
      </c>
      <c r="H267" s="160">
        <v>2652</v>
      </c>
      <c r="I267" s="145">
        <v>2404</v>
      </c>
      <c r="J267" s="24">
        <f t="shared" si="35"/>
        <v>110.3161397670549</v>
      </c>
      <c r="K267" s="145">
        <v>16226</v>
      </c>
      <c r="L267" s="145">
        <v>13710</v>
      </c>
      <c r="M267" s="24">
        <f t="shared" si="36"/>
        <v>118.35156819839534</v>
      </c>
      <c r="O267" s="170"/>
      <c r="P267" s="170"/>
      <c r="Q267" s="148"/>
      <c r="R267" s="170"/>
      <c r="S267" s="170"/>
      <c r="T267" s="148"/>
      <c r="U267" s="170"/>
      <c r="V267" s="170"/>
      <c r="W267" s="148"/>
      <c r="X267" s="170"/>
      <c r="Y267" s="170"/>
      <c r="Z267" s="148"/>
    </row>
    <row r="268" spans="1:26" s="21" customFormat="1" ht="14.25" customHeight="1">
      <c r="A268" s="26" t="s">
        <v>67</v>
      </c>
      <c r="B268" s="145">
        <v>1413739</v>
      </c>
      <c r="C268" s="145">
        <v>1429872</v>
      </c>
      <c r="D268" s="24">
        <f t="shared" si="33"/>
        <v>98.87171718867144</v>
      </c>
      <c r="E268" s="145">
        <v>765656</v>
      </c>
      <c r="F268" s="145">
        <v>756150</v>
      </c>
      <c r="G268" s="24">
        <f t="shared" si="34"/>
        <v>101.257157971302</v>
      </c>
      <c r="H268" s="160">
        <v>32469</v>
      </c>
      <c r="I268" s="145">
        <v>31240</v>
      </c>
      <c r="J268" s="24">
        <f t="shared" si="35"/>
        <v>103.93405889884764</v>
      </c>
      <c r="K268" s="145">
        <v>615614</v>
      </c>
      <c r="L268" s="145">
        <v>642482</v>
      </c>
      <c r="M268" s="24">
        <f t="shared" si="36"/>
        <v>95.81809295824631</v>
      </c>
      <c r="O268" s="170"/>
      <c r="P268" s="170"/>
      <c r="Q268" s="148"/>
      <c r="R268" s="170"/>
      <c r="S268" s="170"/>
      <c r="T268" s="148"/>
      <c r="U268" s="170"/>
      <c r="V268" s="170"/>
      <c r="W268" s="148"/>
      <c r="X268" s="170"/>
      <c r="Y268" s="170"/>
      <c r="Z268" s="148"/>
    </row>
    <row r="269" spans="1:26" s="21" customFormat="1" ht="14.25" customHeight="1">
      <c r="A269" s="26" t="s">
        <v>68</v>
      </c>
      <c r="B269" s="145">
        <v>5613244</v>
      </c>
      <c r="C269" s="145">
        <v>5390334</v>
      </c>
      <c r="D269" s="24">
        <f t="shared" si="33"/>
        <v>104.13536526679053</v>
      </c>
      <c r="E269" s="145">
        <v>2607945</v>
      </c>
      <c r="F269" s="145">
        <v>2346975</v>
      </c>
      <c r="G269" s="24">
        <f t="shared" si="34"/>
        <v>111.11941967852235</v>
      </c>
      <c r="H269" s="160">
        <v>15079</v>
      </c>
      <c r="I269" s="145">
        <v>37096</v>
      </c>
      <c r="J269" s="24">
        <f t="shared" si="35"/>
        <v>40.64858744878154</v>
      </c>
      <c r="K269" s="145">
        <v>2990220</v>
      </c>
      <c r="L269" s="145">
        <v>3006263</v>
      </c>
      <c r="M269" s="24">
        <f t="shared" si="36"/>
        <v>99.46634742203193</v>
      </c>
      <c r="O269" s="170"/>
      <c r="P269" s="170"/>
      <c r="Q269" s="148"/>
      <c r="R269" s="170"/>
      <c r="S269" s="170"/>
      <c r="T269" s="148"/>
      <c r="U269" s="170"/>
      <c r="V269" s="170"/>
      <c r="W269" s="148"/>
      <c r="X269" s="170"/>
      <c r="Y269" s="170"/>
      <c r="Z269" s="148"/>
    </row>
    <row r="270" spans="1:26" s="21" customFormat="1" ht="14.25" customHeight="1">
      <c r="A270" s="26" t="s">
        <v>69</v>
      </c>
      <c r="B270" s="145">
        <v>2083329</v>
      </c>
      <c r="C270" s="145">
        <v>1797383</v>
      </c>
      <c r="D270" s="24">
        <f t="shared" si="33"/>
        <v>115.90901883460563</v>
      </c>
      <c r="E270" s="145">
        <v>658005</v>
      </c>
      <c r="F270" s="145">
        <v>488116</v>
      </c>
      <c r="G270" s="24">
        <f t="shared" si="34"/>
        <v>134.80504634144344</v>
      </c>
      <c r="H270" s="160">
        <v>142972</v>
      </c>
      <c r="I270" s="145">
        <v>110601</v>
      </c>
      <c r="J270" s="24">
        <f t="shared" si="35"/>
        <v>129.26827063046446</v>
      </c>
      <c r="K270" s="145">
        <v>1282352</v>
      </c>
      <c r="L270" s="145">
        <v>1198666</v>
      </c>
      <c r="M270" s="24">
        <f t="shared" si="36"/>
        <v>106.98159453926282</v>
      </c>
      <c r="O270" s="170"/>
      <c r="P270" s="170"/>
      <c r="Q270" s="148"/>
      <c r="R270" s="170"/>
      <c r="S270" s="170"/>
      <c r="T270" s="148"/>
      <c r="U270" s="170"/>
      <c r="V270" s="170"/>
      <c r="W270" s="148"/>
      <c r="X270" s="170"/>
      <c r="Y270" s="170"/>
      <c r="Z270" s="148"/>
    </row>
    <row r="271" spans="1:26" s="21" customFormat="1" ht="14.25" customHeight="1">
      <c r="A271" s="26" t="s">
        <v>158</v>
      </c>
      <c r="B271" s="145">
        <v>120393</v>
      </c>
      <c r="C271" s="145">
        <v>129979</v>
      </c>
      <c r="D271" s="24">
        <f t="shared" si="33"/>
        <v>92.62496249394133</v>
      </c>
      <c r="E271" s="145">
        <v>64106</v>
      </c>
      <c r="F271" s="145">
        <v>59984</v>
      </c>
      <c r="G271" s="24">
        <f t="shared" si="34"/>
        <v>106.87183248866364</v>
      </c>
      <c r="H271" s="160">
        <v>6004</v>
      </c>
      <c r="I271" s="145">
        <v>6607</v>
      </c>
      <c r="J271" s="24">
        <f t="shared" si="35"/>
        <v>90.87331617980931</v>
      </c>
      <c r="K271" s="145">
        <v>50074</v>
      </c>
      <c r="L271" s="145">
        <v>63388</v>
      </c>
      <c r="M271" s="24">
        <f t="shared" si="36"/>
        <v>78.99602448412949</v>
      </c>
      <c r="O271" s="170"/>
      <c r="P271" s="170"/>
      <c r="Q271" s="148"/>
      <c r="R271" s="170"/>
      <c r="S271" s="170"/>
      <c r="T271" s="148"/>
      <c r="U271" s="170"/>
      <c r="V271" s="170"/>
      <c r="W271" s="148"/>
      <c r="X271" s="170"/>
      <c r="Y271" s="170"/>
      <c r="Z271" s="148"/>
    </row>
    <row r="272" spans="1:26" s="21" customFormat="1" ht="14.25" customHeight="1">
      <c r="A272" s="26" t="s">
        <v>71</v>
      </c>
      <c r="B272" s="145">
        <v>3953603</v>
      </c>
      <c r="C272" s="145">
        <v>2332665</v>
      </c>
      <c r="D272" s="24">
        <f t="shared" si="33"/>
        <v>169.48867497047368</v>
      </c>
      <c r="E272" s="145">
        <v>3308119</v>
      </c>
      <c r="F272" s="145">
        <v>1679296</v>
      </c>
      <c r="G272" s="24">
        <f t="shared" si="34"/>
        <v>196.99439527039902</v>
      </c>
      <c r="H272" s="160">
        <v>9444</v>
      </c>
      <c r="I272" s="145">
        <v>7931</v>
      </c>
      <c r="J272" s="24">
        <f t="shared" si="35"/>
        <v>119.07703946538898</v>
      </c>
      <c r="K272" s="145">
        <v>636040</v>
      </c>
      <c r="L272" s="145">
        <v>645438</v>
      </c>
      <c r="M272" s="24">
        <f t="shared" si="36"/>
        <v>98.54393450649016</v>
      </c>
      <c r="O272" s="170"/>
      <c r="P272" s="170"/>
      <c r="Q272" s="148"/>
      <c r="R272" s="170"/>
      <c r="S272" s="170"/>
      <c r="T272" s="148"/>
      <c r="U272" s="170"/>
      <c r="V272" s="170"/>
      <c r="W272" s="148"/>
      <c r="X272" s="170"/>
      <c r="Y272" s="170"/>
      <c r="Z272" s="148"/>
    </row>
    <row r="273" spans="1:26" s="21" customFormat="1" ht="12" customHeight="1">
      <c r="A273" s="26" t="s">
        <v>159</v>
      </c>
      <c r="B273" s="145">
        <v>589</v>
      </c>
      <c r="C273" s="145">
        <v>1734</v>
      </c>
      <c r="D273" s="24">
        <f t="shared" si="33"/>
        <v>33.9677047289504</v>
      </c>
      <c r="E273" s="146" t="s">
        <v>160</v>
      </c>
      <c r="F273" s="146" t="s">
        <v>160</v>
      </c>
      <c r="G273" s="231" t="s">
        <v>160</v>
      </c>
      <c r="H273" s="231" t="s">
        <v>160</v>
      </c>
      <c r="I273" s="146" t="s">
        <v>160</v>
      </c>
      <c r="J273" s="24" t="s">
        <v>160</v>
      </c>
      <c r="K273" s="145">
        <v>589</v>
      </c>
      <c r="L273" s="145">
        <v>1734</v>
      </c>
      <c r="M273" s="24">
        <f t="shared" si="36"/>
        <v>33.9677047289504</v>
      </c>
      <c r="O273" s="170"/>
      <c r="P273" s="170"/>
      <c r="Q273" s="148"/>
      <c r="R273" s="170"/>
      <c r="S273" s="170"/>
      <c r="T273" s="148"/>
      <c r="U273" s="170"/>
      <c r="V273" s="170"/>
      <c r="W273" s="148"/>
      <c r="X273" s="170"/>
      <c r="Y273" s="170"/>
      <c r="Z273" s="148"/>
    </row>
    <row r="274" spans="1:26" s="21" customFormat="1" ht="12.75">
      <c r="A274" s="26" t="s">
        <v>72</v>
      </c>
      <c r="B274" s="157">
        <v>9203</v>
      </c>
      <c r="C274" s="157">
        <v>9416</v>
      </c>
      <c r="D274" s="24">
        <f t="shared" si="33"/>
        <v>97.73789294817333</v>
      </c>
      <c r="E274" s="157">
        <v>31</v>
      </c>
      <c r="F274" s="157">
        <v>31</v>
      </c>
      <c r="G274" s="24">
        <f t="shared" si="34"/>
        <v>100</v>
      </c>
      <c r="H274" s="233" t="s">
        <v>160</v>
      </c>
      <c r="I274" s="179" t="s">
        <v>160</v>
      </c>
      <c r="J274" s="24" t="s">
        <v>160</v>
      </c>
      <c r="K274" s="157">
        <v>9172</v>
      </c>
      <c r="L274" s="157">
        <v>9385</v>
      </c>
      <c r="M274" s="24">
        <f t="shared" si="36"/>
        <v>97.73042088438999</v>
      </c>
      <c r="O274" s="170"/>
      <c r="P274" s="170"/>
      <c r="Q274" s="148"/>
      <c r="R274" s="170"/>
      <c r="S274" s="170"/>
      <c r="T274" s="148"/>
      <c r="U274" s="146"/>
      <c r="V274" s="146"/>
      <c r="W274" s="146"/>
      <c r="X274" s="170"/>
      <c r="Y274" s="170"/>
      <c r="Z274" s="148"/>
    </row>
    <row r="275" spans="1:26" s="21" customFormat="1" ht="12.75">
      <c r="A275" s="23" t="s">
        <v>73</v>
      </c>
      <c r="B275" s="147">
        <v>807592</v>
      </c>
      <c r="C275" s="147">
        <v>725118</v>
      </c>
      <c r="D275" s="22">
        <f t="shared" si="33"/>
        <v>111.37387294205908</v>
      </c>
      <c r="E275" s="147">
        <v>604551</v>
      </c>
      <c r="F275" s="147">
        <v>548817</v>
      </c>
      <c r="G275" s="22">
        <f t="shared" si="34"/>
        <v>110.15529766752852</v>
      </c>
      <c r="H275" s="293">
        <v>3041</v>
      </c>
      <c r="I275" s="147">
        <v>3200</v>
      </c>
      <c r="J275" s="22">
        <f t="shared" si="35"/>
        <v>95.03125</v>
      </c>
      <c r="K275" s="147">
        <v>200000</v>
      </c>
      <c r="L275" s="147">
        <v>173101</v>
      </c>
      <c r="M275" s="22">
        <f t="shared" si="36"/>
        <v>115.53948272973582</v>
      </c>
      <c r="O275" s="170"/>
      <c r="P275" s="170"/>
      <c r="Q275" s="148"/>
      <c r="R275" s="170"/>
      <c r="S275" s="170"/>
      <c r="T275" s="148"/>
      <c r="U275" s="170"/>
      <c r="V275" s="170"/>
      <c r="W275" s="148"/>
      <c r="X275" s="170"/>
      <c r="Y275" s="170"/>
      <c r="Z275" s="148"/>
    </row>
  </sheetData>
  <sheetProtection/>
  <mergeCells count="90">
    <mergeCell ref="K5:M5"/>
    <mergeCell ref="A4:A6"/>
    <mergeCell ref="A1:M1"/>
    <mergeCell ref="A2:M2"/>
    <mergeCell ref="B4:D5"/>
    <mergeCell ref="E4:M4"/>
    <mergeCell ref="E5:G5"/>
    <mergeCell ref="H5:J5"/>
    <mergeCell ref="A29:M29"/>
    <mergeCell ref="A31:A33"/>
    <mergeCell ref="B31:D32"/>
    <mergeCell ref="E31:M31"/>
    <mergeCell ref="E32:G32"/>
    <mergeCell ref="H32:J32"/>
    <mergeCell ref="K32:M32"/>
    <mergeCell ref="M60:M61"/>
    <mergeCell ref="N60:O60"/>
    <mergeCell ref="P60:P61"/>
    <mergeCell ref="Q60:R60"/>
    <mergeCell ref="A56:S56"/>
    <mergeCell ref="A58:A61"/>
    <mergeCell ref="B58:J59"/>
    <mergeCell ref="K58:S58"/>
    <mergeCell ref="K59:S59"/>
    <mergeCell ref="B60:C60"/>
    <mergeCell ref="D87:D88"/>
    <mergeCell ref="E87:F87"/>
    <mergeCell ref="G87:G88"/>
    <mergeCell ref="H87:I87"/>
    <mergeCell ref="J60:J61"/>
    <mergeCell ref="K60:L60"/>
    <mergeCell ref="D60:D61"/>
    <mergeCell ref="E60:F60"/>
    <mergeCell ref="G60:G61"/>
    <mergeCell ref="H60:I60"/>
    <mergeCell ref="M87:M88"/>
    <mergeCell ref="N87:O87"/>
    <mergeCell ref="P87:P88"/>
    <mergeCell ref="Q87:R87"/>
    <mergeCell ref="S60:S61"/>
    <mergeCell ref="A85:A88"/>
    <mergeCell ref="B85:S85"/>
    <mergeCell ref="B86:J86"/>
    <mergeCell ref="K86:S86"/>
    <mergeCell ref="B87:C87"/>
    <mergeCell ref="S87:S88"/>
    <mergeCell ref="A112:M112"/>
    <mergeCell ref="A114:A116"/>
    <mergeCell ref="B114:D115"/>
    <mergeCell ref="E114:M114"/>
    <mergeCell ref="E115:G115"/>
    <mergeCell ref="H115:J115"/>
    <mergeCell ref="K115:M115"/>
    <mergeCell ref="J87:J88"/>
    <mergeCell ref="K87:L87"/>
    <mergeCell ref="A140:M140"/>
    <mergeCell ref="A142:A144"/>
    <mergeCell ref="B142:D143"/>
    <mergeCell ref="E142:M142"/>
    <mergeCell ref="E143:G143"/>
    <mergeCell ref="H143:J143"/>
    <mergeCell ref="K143:M143"/>
    <mergeCell ref="A168:M168"/>
    <mergeCell ref="A170:A172"/>
    <mergeCell ref="B170:D171"/>
    <mergeCell ref="E170:M170"/>
    <mergeCell ref="E171:G171"/>
    <mergeCell ref="H171:J171"/>
    <mergeCell ref="K171:M171"/>
    <mergeCell ref="A196:M196"/>
    <mergeCell ref="A198:A200"/>
    <mergeCell ref="B198:D199"/>
    <mergeCell ref="E198:M198"/>
    <mergeCell ref="E199:G199"/>
    <mergeCell ref="H199:J199"/>
    <mergeCell ref="K199:M199"/>
    <mergeCell ref="A224:M224"/>
    <mergeCell ref="A226:A228"/>
    <mergeCell ref="B226:D227"/>
    <mergeCell ref="E226:M226"/>
    <mergeCell ref="E227:G227"/>
    <mergeCell ref="H227:J227"/>
    <mergeCell ref="K227:M227"/>
    <mergeCell ref="A250:M250"/>
    <mergeCell ref="A252:A254"/>
    <mergeCell ref="B252:D253"/>
    <mergeCell ref="E252:M252"/>
    <mergeCell ref="E253:G253"/>
    <mergeCell ref="H253:J253"/>
    <mergeCell ref="K253:M253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3" max="255" man="1"/>
    <brk id="111" max="255" man="1"/>
    <brk id="139" max="255" man="1"/>
    <brk id="167" max="255" man="1"/>
    <brk id="195" max="255" man="1"/>
    <brk id="223" max="255" man="1"/>
    <brk id="2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37" sqref="D37"/>
    </sheetView>
  </sheetViews>
  <sheetFormatPr defaultColWidth="9.00390625" defaultRowHeight="12.75"/>
  <cols>
    <col min="1" max="1" width="23.125" style="103" customWidth="1"/>
    <col min="2" max="4" width="28.375" style="103" customWidth="1"/>
    <col min="5" max="5" width="28.375" style="104" customWidth="1"/>
    <col min="6" max="16384" width="9.125" style="103" customWidth="1"/>
  </cols>
  <sheetData>
    <row r="1" spans="1:5" ht="32.25" customHeight="1">
      <c r="A1" s="384" t="s">
        <v>217</v>
      </c>
      <c r="B1" s="384"/>
      <c r="C1" s="384"/>
      <c r="D1" s="384"/>
      <c r="E1" s="384"/>
    </row>
    <row r="2" spans="1:5" ht="12.75">
      <c r="A2" s="107"/>
      <c r="B2" s="106"/>
      <c r="C2" s="106"/>
      <c r="D2" s="106"/>
      <c r="E2" s="105" t="s">
        <v>116</v>
      </c>
    </row>
    <row r="3" spans="1:5" ht="25.5" customHeight="1">
      <c r="A3" s="137"/>
      <c r="B3" s="207" t="s">
        <v>28</v>
      </c>
      <c r="C3" s="207" t="s">
        <v>29</v>
      </c>
      <c r="D3" s="207" t="s">
        <v>30</v>
      </c>
      <c r="E3" s="208" t="s">
        <v>32</v>
      </c>
    </row>
    <row r="4" spans="1:7" ht="12.75">
      <c r="A4" s="28" t="s">
        <v>56</v>
      </c>
      <c r="B4" s="254">
        <v>1188</v>
      </c>
      <c r="C4" s="145">
        <v>2751</v>
      </c>
      <c r="D4" s="145">
        <v>872</v>
      </c>
      <c r="E4" s="145">
        <v>1233</v>
      </c>
      <c r="G4" s="221"/>
    </row>
    <row r="5" spans="1:7" ht="12.75">
      <c r="A5" s="181" t="s">
        <v>156</v>
      </c>
      <c r="B5" s="157">
        <v>865</v>
      </c>
      <c r="C5" s="145">
        <v>1944</v>
      </c>
      <c r="D5" s="145">
        <v>654</v>
      </c>
      <c r="E5" s="145">
        <v>1097</v>
      </c>
      <c r="G5" s="221"/>
    </row>
    <row r="6" spans="1:7" ht="12.75">
      <c r="A6" s="26" t="s">
        <v>57</v>
      </c>
      <c r="B6" s="157">
        <v>1685</v>
      </c>
      <c r="C6" s="145">
        <v>2988</v>
      </c>
      <c r="D6" s="145">
        <v>1685</v>
      </c>
      <c r="E6" s="145">
        <v>1512</v>
      </c>
      <c r="G6" s="221"/>
    </row>
    <row r="7" spans="1:7" ht="12.75">
      <c r="A7" s="26" t="s">
        <v>58</v>
      </c>
      <c r="B7" s="157">
        <v>947</v>
      </c>
      <c r="C7" s="145">
        <v>2977</v>
      </c>
      <c r="D7" s="145">
        <v>515</v>
      </c>
      <c r="E7" s="145">
        <v>1082</v>
      </c>
      <c r="G7" s="221"/>
    </row>
    <row r="8" spans="1:7" ht="12.75">
      <c r="A8" s="26" t="s">
        <v>59</v>
      </c>
      <c r="B8" s="157">
        <v>1322</v>
      </c>
      <c r="C8" s="145">
        <v>2933</v>
      </c>
      <c r="D8" s="145">
        <v>1296</v>
      </c>
      <c r="E8" s="145">
        <v>1259</v>
      </c>
      <c r="G8" s="221"/>
    </row>
    <row r="9" spans="1:7" ht="12.75">
      <c r="A9" s="26" t="s">
        <v>60</v>
      </c>
      <c r="B9" s="157">
        <v>802</v>
      </c>
      <c r="C9" s="145">
        <v>2975</v>
      </c>
      <c r="D9" s="145">
        <v>562</v>
      </c>
      <c r="E9" s="145">
        <v>846</v>
      </c>
      <c r="G9" s="221"/>
    </row>
    <row r="10" spans="1:7" ht="12.75">
      <c r="A10" s="26" t="s">
        <v>61</v>
      </c>
      <c r="B10" s="157">
        <v>816</v>
      </c>
      <c r="C10" s="145">
        <v>704</v>
      </c>
      <c r="D10" s="145">
        <v>518</v>
      </c>
      <c r="E10" s="145">
        <v>1072</v>
      </c>
      <c r="G10" s="221"/>
    </row>
    <row r="11" spans="1:7" ht="12.75">
      <c r="A11" s="26" t="s">
        <v>62</v>
      </c>
      <c r="B11" s="157">
        <v>1188</v>
      </c>
      <c r="C11" s="145">
        <v>2084</v>
      </c>
      <c r="D11" s="145">
        <v>1030</v>
      </c>
      <c r="E11" s="145">
        <v>1233</v>
      </c>
      <c r="G11" s="221"/>
    </row>
    <row r="12" spans="1:7" ht="12.75">
      <c r="A12" s="26" t="s">
        <v>157</v>
      </c>
      <c r="B12" s="157">
        <v>1421</v>
      </c>
      <c r="C12" s="145">
        <v>2695</v>
      </c>
      <c r="D12" s="145">
        <v>1356</v>
      </c>
      <c r="E12" s="145">
        <v>1400</v>
      </c>
      <c r="G12" s="221"/>
    </row>
    <row r="13" spans="1:7" ht="12.75">
      <c r="A13" s="26" t="s">
        <v>63</v>
      </c>
      <c r="B13" s="157">
        <v>1194</v>
      </c>
      <c r="C13" s="145">
        <v>1653</v>
      </c>
      <c r="D13" s="145">
        <v>1089</v>
      </c>
      <c r="E13" s="145">
        <v>1296</v>
      </c>
      <c r="G13" s="221"/>
    </row>
    <row r="14" spans="1:7" ht="12.75">
      <c r="A14" s="26" t="s">
        <v>64</v>
      </c>
      <c r="B14" s="157">
        <v>1727</v>
      </c>
      <c r="C14" s="145">
        <v>3240</v>
      </c>
      <c r="D14" s="145">
        <v>1283</v>
      </c>
      <c r="E14" s="145">
        <v>1668</v>
      </c>
      <c r="G14" s="221"/>
    </row>
    <row r="15" spans="1:7" ht="14.25" customHeight="1">
      <c r="A15" s="26" t="s">
        <v>65</v>
      </c>
      <c r="B15" s="157">
        <v>662</v>
      </c>
      <c r="C15" s="145">
        <v>4933</v>
      </c>
      <c r="D15" s="145">
        <v>636</v>
      </c>
      <c r="E15" s="145">
        <v>614</v>
      </c>
      <c r="G15" s="221"/>
    </row>
    <row r="16" spans="1:7" ht="12.75">
      <c r="A16" s="26" t="s">
        <v>67</v>
      </c>
      <c r="B16" s="157">
        <v>1355</v>
      </c>
      <c r="C16" s="145">
        <v>3032</v>
      </c>
      <c r="D16" s="145">
        <v>1105</v>
      </c>
      <c r="E16" s="157">
        <v>1224</v>
      </c>
      <c r="G16" s="221"/>
    </row>
    <row r="17" spans="1:7" ht="12.75">
      <c r="A17" s="26" t="s">
        <v>68</v>
      </c>
      <c r="B17" s="157">
        <v>1427</v>
      </c>
      <c r="C17" s="145">
        <v>2968</v>
      </c>
      <c r="D17" s="145">
        <v>1220</v>
      </c>
      <c r="E17" s="157">
        <v>1237</v>
      </c>
      <c r="G17" s="221"/>
    </row>
    <row r="18" spans="1:7" ht="12.75">
      <c r="A18" s="26" t="s">
        <v>69</v>
      </c>
      <c r="B18" s="157">
        <v>1303</v>
      </c>
      <c r="C18" s="145">
        <v>2661</v>
      </c>
      <c r="D18" s="145">
        <v>996</v>
      </c>
      <c r="E18" s="157">
        <v>1287</v>
      </c>
      <c r="G18" s="221"/>
    </row>
    <row r="19" spans="1:7" ht="12.75">
      <c r="A19" s="26" t="s">
        <v>158</v>
      </c>
      <c r="B19" s="157">
        <v>929</v>
      </c>
      <c r="C19" s="145">
        <v>497</v>
      </c>
      <c r="D19" s="145">
        <v>855</v>
      </c>
      <c r="E19" s="290">
        <v>1085</v>
      </c>
      <c r="G19" s="221"/>
    </row>
    <row r="20" spans="1:7" ht="12.75">
      <c r="A20" s="26" t="s">
        <v>71</v>
      </c>
      <c r="B20" s="157">
        <v>1041</v>
      </c>
      <c r="C20" s="146">
        <v>3182</v>
      </c>
      <c r="D20" s="145">
        <v>746</v>
      </c>
      <c r="E20" s="290">
        <v>1174</v>
      </c>
      <c r="G20" s="221"/>
    </row>
    <row r="21" spans="1:5" ht="12.75">
      <c r="A21" s="26" t="s">
        <v>159</v>
      </c>
      <c r="B21" s="290">
        <v>1070</v>
      </c>
      <c r="C21" s="186" t="s">
        <v>160</v>
      </c>
      <c r="D21" s="186" t="s">
        <v>160</v>
      </c>
      <c r="E21" s="290">
        <v>1070</v>
      </c>
    </row>
    <row r="22" spans="1:5" ht="12.75">
      <c r="A22" s="26" t="s">
        <v>72</v>
      </c>
      <c r="B22" s="290">
        <v>243</v>
      </c>
      <c r="C22" s="186" t="s">
        <v>160</v>
      </c>
      <c r="D22" s="157">
        <v>500</v>
      </c>
      <c r="E22" s="290">
        <v>243</v>
      </c>
    </row>
    <row r="23" spans="1:5" ht="12.75">
      <c r="A23" s="26" t="s">
        <v>73</v>
      </c>
      <c r="B23" s="291">
        <v>1164</v>
      </c>
      <c r="C23" s="292">
        <v>2623</v>
      </c>
      <c r="D23" s="147">
        <v>1468</v>
      </c>
      <c r="E23" s="291">
        <v>965</v>
      </c>
    </row>
    <row r="24" ht="12.75">
      <c r="A24" s="187"/>
    </row>
    <row r="25" spans="1:4" ht="12.75">
      <c r="A25" s="104"/>
      <c r="B25" s="104"/>
      <c r="C25" s="104"/>
      <c r="D25" s="104"/>
    </row>
    <row r="26" spans="1:4" ht="12.75">
      <c r="A26" s="104"/>
      <c r="B26" s="104"/>
      <c r="C26" s="104"/>
      <c r="D26" s="104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4" sqref="B4:E24"/>
    </sheetView>
  </sheetViews>
  <sheetFormatPr defaultColWidth="9.00390625" defaultRowHeight="12.75"/>
  <cols>
    <col min="1" max="1" width="23.75390625" style="103" customWidth="1"/>
    <col min="2" max="4" width="28.25390625" style="103" customWidth="1"/>
    <col min="5" max="5" width="28.25390625" style="104" customWidth="1"/>
    <col min="6" max="16384" width="9.125" style="103" customWidth="1"/>
  </cols>
  <sheetData>
    <row r="1" spans="1:5" ht="33" customHeight="1">
      <c r="A1" s="384" t="s">
        <v>218</v>
      </c>
      <c r="B1" s="384"/>
      <c r="C1" s="384"/>
      <c r="D1" s="384"/>
      <c r="E1" s="384"/>
    </row>
    <row r="2" spans="1:5" ht="12.75">
      <c r="A2" s="71"/>
      <c r="B2" s="106"/>
      <c r="C2" s="106"/>
      <c r="D2" s="106"/>
      <c r="E2" s="105" t="s">
        <v>93</v>
      </c>
    </row>
    <row r="3" spans="1:5" ht="25.5" customHeight="1">
      <c r="A3" s="137"/>
      <c r="B3" s="207" t="s">
        <v>28</v>
      </c>
      <c r="C3" s="207" t="s">
        <v>29</v>
      </c>
      <c r="D3" s="207" t="s">
        <v>30</v>
      </c>
      <c r="E3" s="208" t="s">
        <v>32</v>
      </c>
    </row>
    <row r="4" spans="1:7" ht="12.75">
      <c r="A4" s="28" t="s">
        <v>56</v>
      </c>
      <c r="B4" s="145">
        <v>116</v>
      </c>
      <c r="C4" s="145">
        <v>135</v>
      </c>
      <c r="D4" s="145">
        <v>64</v>
      </c>
      <c r="E4" s="145">
        <v>80</v>
      </c>
      <c r="G4" s="221"/>
    </row>
    <row r="5" spans="1:7" ht="12.75">
      <c r="A5" s="181" t="s">
        <v>156</v>
      </c>
      <c r="B5" s="145">
        <v>92</v>
      </c>
      <c r="C5" s="145">
        <v>69</v>
      </c>
      <c r="D5" s="145">
        <v>67</v>
      </c>
      <c r="E5" s="145">
        <v>94</v>
      </c>
      <c r="G5" s="221"/>
    </row>
    <row r="6" spans="1:7" ht="12.75">
      <c r="A6" s="26" t="s">
        <v>57</v>
      </c>
      <c r="B6" s="145">
        <v>139</v>
      </c>
      <c r="C6" s="145">
        <v>157</v>
      </c>
      <c r="D6" s="145">
        <v>112</v>
      </c>
      <c r="E6" s="145">
        <v>72</v>
      </c>
      <c r="G6" s="221"/>
    </row>
    <row r="7" spans="1:7" ht="12.75">
      <c r="A7" s="26" t="s">
        <v>58</v>
      </c>
      <c r="B7" s="145">
        <v>120</v>
      </c>
      <c r="C7" s="145">
        <v>147</v>
      </c>
      <c r="D7" s="145">
        <v>58</v>
      </c>
      <c r="E7" s="145">
        <v>85</v>
      </c>
      <c r="G7" s="221"/>
    </row>
    <row r="8" spans="1:7" ht="12.75">
      <c r="A8" s="26" t="s">
        <v>59</v>
      </c>
      <c r="B8" s="145">
        <v>98</v>
      </c>
      <c r="C8" s="145">
        <v>97</v>
      </c>
      <c r="D8" s="145">
        <v>94</v>
      </c>
      <c r="E8" s="145">
        <v>104</v>
      </c>
      <c r="G8" s="221"/>
    </row>
    <row r="9" spans="1:7" ht="12.75">
      <c r="A9" s="26" t="s">
        <v>60</v>
      </c>
      <c r="B9" s="145">
        <v>83</v>
      </c>
      <c r="C9" s="145">
        <v>86</v>
      </c>
      <c r="D9" s="145">
        <v>91</v>
      </c>
      <c r="E9" s="145">
        <v>46</v>
      </c>
      <c r="G9" s="221"/>
    </row>
    <row r="10" spans="1:7" ht="12.75">
      <c r="A10" s="26" t="s">
        <v>61</v>
      </c>
      <c r="B10" s="145">
        <v>119</v>
      </c>
      <c r="C10" s="145">
        <v>139</v>
      </c>
      <c r="D10" s="145">
        <v>54</v>
      </c>
      <c r="E10" s="145">
        <v>83</v>
      </c>
      <c r="G10" s="221"/>
    </row>
    <row r="11" spans="1:7" ht="12.75">
      <c r="A11" s="26" t="s">
        <v>62</v>
      </c>
      <c r="B11" s="145">
        <v>79</v>
      </c>
      <c r="C11" s="145">
        <v>130</v>
      </c>
      <c r="D11" s="145">
        <v>49</v>
      </c>
      <c r="E11" s="145">
        <v>58</v>
      </c>
      <c r="G11" s="221"/>
    </row>
    <row r="12" spans="1:7" ht="12.75">
      <c r="A12" s="26" t="s">
        <v>157</v>
      </c>
      <c r="B12" s="145">
        <v>113</v>
      </c>
      <c r="C12" s="145">
        <v>119</v>
      </c>
      <c r="D12" s="145">
        <v>104</v>
      </c>
      <c r="E12" s="145">
        <v>94</v>
      </c>
      <c r="G12" s="221"/>
    </row>
    <row r="13" spans="1:7" ht="12.75">
      <c r="A13" s="26" t="s">
        <v>63</v>
      </c>
      <c r="B13" s="145">
        <v>138</v>
      </c>
      <c r="C13" s="145">
        <v>145</v>
      </c>
      <c r="D13" s="145">
        <v>75</v>
      </c>
      <c r="E13" s="145">
        <v>84</v>
      </c>
      <c r="G13" s="221"/>
    </row>
    <row r="14" spans="1:7" ht="12.75">
      <c r="A14" s="26" t="s">
        <v>64</v>
      </c>
      <c r="B14" s="145">
        <v>109</v>
      </c>
      <c r="C14" s="145">
        <v>135</v>
      </c>
      <c r="D14" s="145">
        <v>57</v>
      </c>
      <c r="E14" s="145">
        <v>79</v>
      </c>
      <c r="G14" s="221"/>
    </row>
    <row r="15" spans="1:7" ht="14.25" customHeight="1">
      <c r="A15" s="26" t="s">
        <v>65</v>
      </c>
      <c r="B15" s="145">
        <v>72</v>
      </c>
      <c r="C15" s="146" t="s">
        <v>160</v>
      </c>
      <c r="D15" s="145">
        <v>41</v>
      </c>
      <c r="E15" s="145">
        <v>72</v>
      </c>
      <c r="G15" s="221"/>
    </row>
    <row r="16" spans="1:7" ht="12.75">
      <c r="A16" s="26" t="s">
        <v>66</v>
      </c>
      <c r="B16" s="145">
        <v>49</v>
      </c>
      <c r="C16" s="146" t="s">
        <v>160</v>
      </c>
      <c r="D16" s="145">
        <v>49</v>
      </c>
      <c r="E16" s="145">
        <v>49</v>
      </c>
      <c r="G16" s="221"/>
    </row>
    <row r="17" spans="1:7" ht="12.75">
      <c r="A17" s="26" t="s">
        <v>67</v>
      </c>
      <c r="B17" s="145">
        <v>125</v>
      </c>
      <c r="C17" s="145">
        <v>173</v>
      </c>
      <c r="D17" s="145">
        <v>64</v>
      </c>
      <c r="E17" s="145">
        <v>66</v>
      </c>
      <c r="G17" s="221"/>
    </row>
    <row r="18" spans="1:7" ht="12.75">
      <c r="A18" s="26" t="s">
        <v>68</v>
      </c>
      <c r="B18" s="145">
        <v>113</v>
      </c>
      <c r="C18" s="145">
        <v>143</v>
      </c>
      <c r="D18" s="145">
        <v>73</v>
      </c>
      <c r="E18" s="145">
        <v>67</v>
      </c>
      <c r="G18" s="221"/>
    </row>
    <row r="19" spans="1:7" ht="12.75">
      <c r="A19" s="26" t="s">
        <v>69</v>
      </c>
      <c r="B19" s="145">
        <v>113</v>
      </c>
      <c r="C19" s="145">
        <v>142</v>
      </c>
      <c r="D19" s="145">
        <v>49</v>
      </c>
      <c r="E19" s="145">
        <v>99</v>
      </c>
      <c r="G19" s="221"/>
    </row>
    <row r="20" spans="1:7" ht="12.75">
      <c r="A20" s="26" t="s">
        <v>158</v>
      </c>
      <c r="B20" s="145">
        <v>117</v>
      </c>
      <c r="C20" s="145">
        <v>156</v>
      </c>
      <c r="D20" s="145">
        <v>60</v>
      </c>
      <c r="E20" s="145">
        <v>82</v>
      </c>
      <c r="G20" s="221"/>
    </row>
    <row r="21" spans="1:5" ht="12.75">
      <c r="A21" s="26" t="s">
        <v>71</v>
      </c>
      <c r="B21" s="145">
        <v>86</v>
      </c>
      <c r="C21" s="145">
        <v>128</v>
      </c>
      <c r="D21" s="145">
        <v>32</v>
      </c>
      <c r="E21" s="145">
        <v>84</v>
      </c>
    </row>
    <row r="22" spans="1:5" ht="12.75">
      <c r="A22" s="26" t="s">
        <v>159</v>
      </c>
      <c r="B22" s="145">
        <v>38</v>
      </c>
      <c r="C22" s="186" t="s">
        <v>160</v>
      </c>
      <c r="D22" s="146" t="s">
        <v>160</v>
      </c>
      <c r="E22" s="145">
        <v>38</v>
      </c>
    </row>
    <row r="23" spans="1:5" ht="12.75">
      <c r="A23" s="26" t="s">
        <v>72</v>
      </c>
      <c r="B23" s="145">
        <v>24</v>
      </c>
      <c r="C23" s="145">
        <v>19</v>
      </c>
      <c r="D23" s="179" t="s">
        <v>160</v>
      </c>
      <c r="E23" s="145">
        <v>24</v>
      </c>
    </row>
    <row r="24" spans="1:5" ht="12.75">
      <c r="A24" s="23" t="s">
        <v>73</v>
      </c>
      <c r="B24" s="147">
        <v>142</v>
      </c>
      <c r="C24" s="147">
        <v>146</v>
      </c>
      <c r="D24" s="158" t="s">
        <v>160</v>
      </c>
      <c r="E24" s="147">
        <v>76</v>
      </c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B5" sqref="B5:E25"/>
    </sheetView>
  </sheetViews>
  <sheetFormatPr defaultColWidth="9.00390625" defaultRowHeight="12.75"/>
  <cols>
    <col min="1" max="1" width="23.75390625" style="103" customWidth="1"/>
    <col min="2" max="4" width="22.375" style="103" customWidth="1"/>
    <col min="5" max="5" width="22.375" style="104" customWidth="1"/>
    <col min="6" max="16384" width="9.125" style="103" customWidth="1"/>
  </cols>
  <sheetData>
    <row r="2" spans="1:5" ht="33" customHeight="1">
      <c r="A2" s="384" t="s">
        <v>221</v>
      </c>
      <c r="B2" s="384"/>
      <c r="C2" s="384"/>
      <c r="D2" s="384"/>
      <c r="E2" s="384"/>
    </row>
    <row r="3" spans="1:5" ht="12.75">
      <c r="A3" s="50"/>
      <c r="B3" s="88"/>
      <c r="C3" s="88"/>
      <c r="D3" s="88"/>
      <c r="E3" s="105" t="s">
        <v>116</v>
      </c>
    </row>
    <row r="4" spans="1:5" ht="57.75" customHeight="1">
      <c r="A4" s="137"/>
      <c r="B4" s="259" t="s">
        <v>28</v>
      </c>
      <c r="C4" s="259" t="s">
        <v>29</v>
      </c>
      <c r="D4" s="259" t="s">
        <v>30</v>
      </c>
      <c r="E4" s="258" t="s">
        <v>32</v>
      </c>
    </row>
    <row r="5" spans="1:5" ht="12.75">
      <c r="A5" s="28" t="s">
        <v>56</v>
      </c>
      <c r="B5" s="148">
        <v>2.4</v>
      </c>
      <c r="C5" s="148">
        <v>2.3</v>
      </c>
      <c r="D5" s="148">
        <v>2.4</v>
      </c>
      <c r="E5" s="255">
        <v>2.4</v>
      </c>
    </row>
    <row r="6" spans="1:5" ht="12.75">
      <c r="A6" s="181" t="s">
        <v>156</v>
      </c>
      <c r="B6" s="148">
        <v>2.5</v>
      </c>
      <c r="C6" s="148">
        <v>2.4</v>
      </c>
      <c r="D6" s="148">
        <v>2.4</v>
      </c>
      <c r="E6" s="222">
        <v>2.6</v>
      </c>
    </row>
    <row r="7" spans="1:5" ht="12.75">
      <c r="A7" s="26" t="s">
        <v>57</v>
      </c>
      <c r="B7" s="148">
        <v>2.3</v>
      </c>
      <c r="C7" s="148">
        <v>2.1</v>
      </c>
      <c r="D7" s="148">
        <v>2.2</v>
      </c>
      <c r="E7" s="222">
        <v>2.3</v>
      </c>
    </row>
    <row r="8" spans="1:5" ht="12.75">
      <c r="A8" s="26" t="s">
        <v>58</v>
      </c>
      <c r="B8" s="148">
        <v>2.1</v>
      </c>
      <c r="C8" s="148">
        <v>2.1</v>
      </c>
      <c r="D8" s="148">
        <v>2.2</v>
      </c>
      <c r="E8" s="222">
        <v>2.1</v>
      </c>
    </row>
    <row r="9" spans="1:5" ht="12.75">
      <c r="A9" s="26" t="s">
        <v>59</v>
      </c>
      <c r="B9" s="148">
        <v>2.9</v>
      </c>
      <c r="C9" s="148">
        <v>2.7</v>
      </c>
      <c r="D9" s="148">
        <v>2.9</v>
      </c>
      <c r="E9" s="222">
        <v>2.9</v>
      </c>
    </row>
    <row r="10" spans="1:5" ht="12.75">
      <c r="A10" s="26" t="s">
        <v>60</v>
      </c>
      <c r="B10" s="148">
        <v>1.1</v>
      </c>
      <c r="C10" s="148">
        <v>1.1</v>
      </c>
      <c r="D10" s="148">
        <v>1.1</v>
      </c>
      <c r="E10" s="222">
        <v>1.1</v>
      </c>
    </row>
    <row r="11" spans="1:5" ht="12.75">
      <c r="A11" s="26" t="s">
        <v>61</v>
      </c>
      <c r="B11" s="148">
        <v>2.2</v>
      </c>
      <c r="C11" s="148">
        <v>1.8</v>
      </c>
      <c r="D11" s="148">
        <v>2.1</v>
      </c>
      <c r="E11" s="222">
        <v>2.3</v>
      </c>
    </row>
    <row r="12" spans="1:5" ht="12.75">
      <c r="A12" s="26" t="s">
        <v>62</v>
      </c>
      <c r="B12" s="148">
        <v>2.4</v>
      </c>
      <c r="C12" s="148">
        <v>2.7</v>
      </c>
      <c r="D12" s="148">
        <v>2.2</v>
      </c>
      <c r="E12" s="222">
        <v>2.5</v>
      </c>
    </row>
    <row r="13" spans="1:5" ht="12.75">
      <c r="A13" s="26" t="s">
        <v>157</v>
      </c>
      <c r="B13" s="148">
        <v>3.2</v>
      </c>
      <c r="C13" s="148">
        <v>3.3</v>
      </c>
      <c r="D13" s="148">
        <v>3.2</v>
      </c>
      <c r="E13" s="222">
        <v>3.1</v>
      </c>
    </row>
    <row r="14" spans="1:5" ht="12.75">
      <c r="A14" s="26" t="s">
        <v>63</v>
      </c>
      <c r="B14" s="148">
        <v>2.5</v>
      </c>
      <c r="C14" s="148">
        <v>2.1</v>
      </c>
      <c r="D14" s="148">
        <v>2.6</v>
      </c>
      <c r="E14" s="222">
        <v>2.5</v>
      </c>
    </row>
    <row r="15" spans="1:5" ht="12.75">
      <c r="A15" s="26" t="s">
        <v>64</v>
      </c>
      <c r="B15" s="148">
        <v>2.3</v>
      </c>
      <c r="C15" s="148">
        <v>1.7</v>
      </c>
      <c r="D15" s="148">
        <v>2.1</v>
      </c>
      <c r="E15" s="222">
        <v>2.3</v>
      </c>
    </row>
    <row r="16" spans="1:5" ht="12.75">
      <c r="A16" s="26" t="s">
        <v>65</v>
      </c>
      <c r="B16" s="148">
        <v>0.8</v>
      </c>
      <c r="C16" s="148">
        <v>1</v>
      </c>
      <c r="D16" s="148">
        <v>0.4</v>
      </c>
      <c r="E16" s="222">
        <v>1.2</v>
      </c>
    </row>
    <row r="17" spans="1:5" ht="12.75">
      <c r="A17" s="26" t="s">
        <v>66</v>
      </c>
      <c r="B17" s="148">
        <v>2.2</v>
      </c>
      <c r="C17" s="148">
        <v>2.1</v>
      </c>
      <c r="D17" s="148">
        <v>2.2</v>
      </c>
      <c r="E17" s="222">
        <v>2.2</v>
      </c>
    </row>
    <row r="18" spans="1:5" ht="12.75">
      <c r="A18" s="26" t="s">
        <v>67</v>
      </c>
      <c r="B18" s="148">
        <v>2.1</v>
      </c>
      <c r="C18" s="148">
        <v>1.5</v>
      </c>
      <c r="D18" s="148">
        <v>2.3</v>
      </c>
      <c r="E18" s="222">
        <v>2.1</v>
      </c>
    </row>
    <row r="19" spans="1:5" ht="14.25" customHeight="1">
      <c r="A19" s="26" t="s">
        <v>68</v>
      </c>
      <c r="B19" s="148">
        <v>2.4</v>
      </c>
      <c r="C19" s="148">
        <v>2.3</v>
      </c>
      <c r="D19" s="148">
        <v>2.2</v>
      </c>
      <c r="E19" s="222">
        <v>2.4</v>
      </c>
    </row>
    <row r="20" spans="1:5" ht="12.75">
      <c r="A20" s="26" t="s">
        <v>69</v>
      </c>
      <c r="B20" s="148">
        <v>2.3</v>
      </c>
      <c r="C20" s="148">
        <v>2.2</v>
      </c>
      <c r="D20" s="148">
        <v>2.4</v>
      </c>
      <c r="E20" s="222">
        <v>2.3</v>
      </c>
    </row>
    <row r="21" spans="1:5" ht="12.75">
      <c r="A21" s="26" t="s">
        <v>158</v>
      </c>
      <c r="B21" s="148">
        <v>2</v>
      </c>
      <c r="C21" s="148">
        <v>1.4</v>
      </c>
      <c r="D21" s="148">
        <v>2</v>
      </c>
      <c r="E21" s="222">
        <v>2.1</v>
      </c>
    </row>
    <row r="22" spans="1:5" ht="12.75">
      <c r="A22" s="26" t="s">
        <v>71</v>
      </c>
      <c r="B22" s="148">
        <v>2.6</v>
      </c>
      <c r="C22" s="146" t="s">
        <v>160</v>
      </c>
      <c r="D22" s="148">
        <v>2.5</v>
      </c>
      <c r="E22" s="222">
        <v>2.7</v>
      </c>
    </row>
    <row r="23" spans="1:5" ht="12.75">
      <c r="A23" s="26" t="s">
        <v>159</v>
      </c>
      <c r="B23" s="148">
        <v>1.9</v>
      </c>
      <c r="C23" s="146" t="s">
        <v>160</v>
      </c>
      <c r="D23" s="186" t="s">
        <v>160</v>
      </c>
      <c r="E23" s="222">
        <v>1.9</v>
      </c>
    </row>
    <row r="24" spans="1:5" ht="12.75">
      <c r="A24" s="26" t="s">
        <v>72</v>
      </c>
      <c r="B24" s="148">
        <v>1.7</v>
      </c>
      <c r="C24" s="146" t="s">
        <v>160</v>
      </c>
      <c r="D24" s="179" t="s">
        <v>160</v>
      </c>
      <c r="E24" s="222">
        <v>1.7</v>
      </c>
    </row>
    <row r="25" spans="1:5" ht="12.75">
      <c r="A25" s="23" t="s">
        <v>73</v>
      </c>
      <c r="B25" s="178">
        <v>2.4</v>
      </c>
      <c r="C25" s="261" t="s">
        <v>160</v>
      </c>
      <c r="D25" s="178">
        <v>3.1</v>
      </c>
      <c r="E25" s="178">
        <v>2.3</v>
      </c>
    </row>
  </sheetData>
  <sheetProtection/>
  <mergeCells count="1">
    <mergeCell ref="A2:E2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C1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1.125" style="4" customWidth="1"/>
    <col min="2" max="2" width="17.25390625" style="4" customWidth="1"/>
    <col min="3" max="3" width="53.375" style="4" customWidth="1"/>
  </cols>
  <sheetData>
    <row r="6" spans="1:3" ht="14.25" customHeight="1">
      <c r="A6" s="174" t="s">
        <v>18</v>
      </c>
      <c r="B6" s="140"/>
      <c r="C6" s="149"/>
    </row>
    <row r="7" ht="12.75">
      <c r="A7" s="174" t="s">
        <v>19</v>
      </c>
    </row>
    <row r="8" ht="12.75">
      <c r="A8" s="174" t="s">
        <v>20</v>
      </c>
    </row>
    <row r="9" ht="12.75">
      <c r="A9" s="174" t="s">
        <v>21</v>
      </c>
    </row>
    <row r="10" ht="12.75">
      <c r="A10" s="174" t="s">
        <v>22</v>
      </c>
    </row>
    <row r="11" ht="25.5">
      <c r="A11" s="175" t="s">
        <v>23</v>
      </c>
    </row>
    <row r="13" ht="12.75">
      <c r="B13" s="140"/>
    </row>
    <row r="14" ht="12.75">
      <c r="B14" s="140"/>
    </row>
    <row r="15" spans="1:3" ht="15" customHeight="1">
      <c r="A15" s="236" t="s">
        <v>148</v>
      </c>
      <c r="C15" s="6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52">
      <selection activeCell="B32" sqref="B32:K52"/>
    </sheetView>
  </sheetViews>
  <sheetFormatPr defaultColWidth="9.00390625" defaultRowHeight="12.75"/>
  <cols>
    <col min="1" max="1" width="19.125" style="108" customWidth="1"/>
    <col min="2" max="2" width="10.375" style="108" customWidth="1"/>
    <col min="3" max="4" width="9.875" style="108" customWidth="1"/>
    <col min="5" max="5" width="8.75390625" style="108" customWidth="1"/>
    <col min="6" max="6" width="9.375" style="108" customWidth="1"/>
    <col min="7" max="7" width="9.75390625" style="108" customWidth="1"/>
    <col min="8" max="8" width="10.25390625" style="108" customWidth="1"/>
    <col min="9" max="9" width="11.00390625" style="108" customWidth="1"/>
    <col min="10" max="11" width="8.875" style="108" customWidth="1"/>
    <col min="12" max="16384" width="9.125" style="108" customWidth="1"/>
  </cols>
  <sheetData>
    <row r="1" spans="1:11" ht="29.25" customHeight="1">
      <c r="A1" s="390" t="s">
        <v>219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1" t="s">
        <v>120</v>
      </c>
    </row>
    <row r="3" spans="1:11" ht="14.25" customHeight="1">
      <c r="A3" s="385"/>
      <c r="B3" s="386" t="s">
        <v>140</v>
      </c>
      <c r="C3" s="386"/>
      <c r="D3" s="387"/>
      <c r="E3" s="387"/>
      <c r="F3" s="387"/>
      <c r="G3" s="386" t="s">
        <v>141</v>
      </c>
      <c r="H3" s="386"/>
      <c r="I3" s="387"/>
      <c r="J3" s="387"/>
      <c r="K3" s="388"/>
    </row>
    <row r="4" spans="1:11" ht="16.5" customHeight="1">
      <c r="A4" s="385"/>
      <c r="B4" s="386" t="s">
        <v>114</v>
      </c>
      <c r="C4" s="386"/>
      <c r="D4" s="386"/>
      <c r="E4" s="386" t="s">
        <v>139</v>
      </c>
      <c r="F4" s="386"/>
      <c r="G4" s="386" t="s">
        <v>114</v>
      </c>
      <c r="H4" s="386"/>
      <c r="I4" s="386"/>
      <c r="J4" s="386" t="s">
        <v>139</v>
      </c>
      <c r="K4" s="389"/>
    </row>
    <row r="5" spans="1:12" ht="29.25" customHeight="1">
      <c r="A5" s="385"/>
      <c r="B5" s="223">
        <v>2023</v>
      </c>
      <c r="C5" s="223">
        <v>2022</v>
      </c>
      <c r="D5" s="223" t="s">
        <v>165</v>
      </c>
      <c r="E5" s="223">
        <v>2023</v>
      </c>
      <c r="F5" s="223">
        <v>2022</v>
      </c>
      <c r="G5" s="223">
        <v>2023</v>
      </c>
      <c r="H5" s="223">
        <v>2022</v>
      </c>
      <c r="I5" s="223" t="s">
        <v>165</v>
      </c>
      <c r="J5" s="223">
        <v>2023</v>
      </c>
      <c r="K5" s="224">
        <v>2022</v>
      </c>
      <c r="L5" s="110"/>
    </row>
    <row r="6" spans="1:19" ht="12.75" customHeight="1">
      <c r="A6" s="28" t="s">
        <v>56</v>
      </c>
      <c r="B6" s="244">
        <f>SUM(B7:B27)</f>
        <v>3272122</v>
      </c>
      <c r="C6" s="244">
        <f>SUM(C7:C27)</f>
        <v>3138041</v>
      </c>
      <c r="D6" s="227">
        <f>B6/C6%</f>
        <v>104.2727612545534</v>
      </c>
      <c r="E6" s="245">
        <v>71</v>
      </c>
      <c r="F6" s="245">
        <v>69</v>
      </c>
      <c r="G6" s="244">
        <f>SUM(G7:G27)</f>
        <v>693989</v>
      </c>
      <c r="H6" s="244">
        <f>SUM(H7:H27)</f>
        <v>693579</v>
      </c>
      <c r="I6" s="227">
        <f>G6/H6%</f>
        <v>100.05911366981988</v>
      </c>
      <c r="J6" s="245">
        <v>467</v>
      </c>
      <c r="K6" s="245">
        <v>438</v>
      </c>
      <c r="L6" s="109"/>
      <c r="M6" s="109"/>
      <c r="N6" s="109"/>
      <c r="O6" s="109"/>
      <c r="P6" s="109"/>
      <c r="Q6" s="109"/>
      <c r="R6" s="109"/>
      <c r="S6" s="109"/>
    </row>
    <row r="7" spans="1:19" ht="12.75" customHeight="1">
      <c r="A7" s="181" t="s">
        <v>156</v>
      </c>
      <c r="B7" s="249">
        <v>346469</v>
      </c>
      <c r="C7" s="249">
        <v>332404</v>
      </c>
      <c r="D7" s="17">
        <f aca="true" t="shared" si="0" ref="D7:D26">B7/C7%</f>
        <v>104.2312968556335</v>
      </c>
      <c r="E7" s="245">
        <v>83</v>
      </c>
      <c r="F7" s="245">
        <v>83</v>
      </c>
      <c r="G7" s="245">
        <v>13612</v>
      </c>
      <c r="H7" s="245">
        <v>13335</v>
      </c>
      <c r="I7" s="17">
        <f aca="true" t="shared" si="1" ref="I7:I22">G7/H7%</f>
        <v>102.07724034495689</v>
      </c>
      <c r="J7" s="245">
        <v>596</v>
      </c>
      <c r="K7" s="245">
        <v>496</v>
      </c>
      <c r="L7" s="109"/>
      <c r="M7" s="109"/>
      <c r="N7" s="109"/>
      <c r="O7" s="109"/>
      <c r="P7" s="109"/>
      <c r="Q7" s="109"/>
      <c r="R7" s="109"/>
      <c r="S7" s="109"/>
    </row>
    <row r="8" spans="1:19" ht="12.75" customHeight="1">
      <c r="A8" s="26" t="s">
        <v>57</v>
      </c>
      <c r="B8" s="249">
        <v>179778</v>
      </c>
      <c r="C8" s="249">
        <v>180152</v>
      </c>
      <c r="D8" s="17">
        <f t="shared" si="0"/>
        <v>99.79239753097384</v>
      </c>
      <c r="E8" s="245">
        <v>70</v>
      </c>
      <c r="F8" s="245">
        <v>70</v>
      </c>
      <c r="G8" s="245">
        <v>60598</v>
      </c>
      <c r="H8" s="245">
        <v>80195</v>
      </c>
      <c r="I8" s="17">
        <f t="shared" si="1"/>
        <v>75.56331442109857</v>
      </c>
      <c r="J8" s="245">
        <v>305</v>
      </c>
      <c r="K8" s="245">
        <v>281</v>
      </c>
      <c r="L8" s="109"/>
      <c r="M8" s="109"/>
      <c r="N8" s="109"/>
      <c r="O8" s="109"/>
      <c r="P8" s="109"/>
      <c r="Q8" s="109"/>
      <c r="R8" s="109"/>
      <c r="S8" s="109"/>
    </row>
    <row r="9" spans="1:19" ht="12.75" customHeight="1">
      <c r="A9" s="26" t="s">
        <v>58</v>
      </c>
      <c r="B9" s="249">
        <v>225123</v>
      </c>
      <c r="C9" s="249">
        <v>218329</v>
      </c>
      <c r="D9" s="17">
        <f t="shared" si="0"/>
        <v>103.11181748645393</v>
      </c>
      <c r="E9" s="245">
        <v>62</v>
      </c>
      <c r="F9" s="245">
        <v>66</v>
      </c>
      <c r="G9" s="245">
        <v>9123</v>
      </c>
      <c r="H9" s="245">
        <v>9179</v>
      </c>
      <c r="I9" s="17">
        <f t="shared" si="1"/>
        <v>99.38991175509314</v>
      </c>
      <c r="J9" s="245">
        <v>229</v>
      </c>
      <c r="K9" s="245">
        <v>208</v>
      </c>
      <c r="L9" s="109"/>
      <c r="M9" s="109"/>
      <c r="N9" s="109"/>
      <c r="O9" s="109"/>
      <c r="P9" s="109"/>
      <c r="Q9" s="109"/>
      <c r="R9" s="109"/>
      <c r="S9" s="109"/>
    </row>
    <row r="10" spans="1:19" ht="12.75" customHeight="1">
      <c r="A10" s="26" t="s">
        <v>59</v>
      </c>
      <c r="B10" s="249">
        <v>293905</v>
      </c>
      <c r="C10" s="249">
        <v>262130</v>
      </c>
      <c r="D10" s="17">
        <f t="shared" si="0"/>
        <v>112.121847938046</v>
      </c>
      <c r="E10" s="245">
        <v>81</v>
      </c>
      <c r="F10" s="245">
        <v>67</v>
      </c>
      <c r="G10" s="245">
        <v>30943</v>
      </c>
      <c r="H10" s="245">
        <v>26000</v>
      </c>
      <c r="I10" s="17">
        <f t="shared" si="1"/>
        <v>119.01153846153846</v>
      </c>
      <c r="J10" s="245">
        <v>646</v>
      </c>
      <c r="K10" s="245">
        <v>452</v>
      </c>
      <c r="L10" s="109"/>
      <c r="M10" s="109"/>
      <c r="N10" s="109"/>
      <c r="O10" s="109"/>
      <c r="P10" s="109"/>
      <c r="Q10" s="109"/>
      <c r="R10" s="109"/>
      <c r="S10" s="109"/>
    </row>
    <row r="11" spans="1:19" ht="12.75" customHeight="1">
      <c r="A11" s="26" t="s">
        <v>60</v>
      </c>
      <c r="B11" s="249">
        <v>67462</v>
      </c>
      <c r="C11" s="249">
        <v>65972</v>
      </c>
      <c r="D11" s="17">
        <f t="shared" si="0"/>
        <v>102.25853392348269</v>
      </c>
      <c r="E11" s="245">
        <v>56</v>
      </c>
      <c r="F11" s="245">
        <v>56</v>
      </c>
      <c r="G11" s="245">
        <v>26</v>
      </c>
      <c r="H11" s="246" t="s">
        <v>160</v>
      </c>
      <c r="I11" s="17" t="s">
        <v>160</v>
      </c>
      <c r="J11" s="245">
        <v>25</v>
      </c>
      <c r="K11" s="246" t="s">
        <v>160</v>
      </c>
      <c r="L11" s="109"/>
      <c r="M11" s="109"/>
      <c r="N11" s="109"/>
      <c r="O11" s="109"/>
      <c r="P11" s="109"/>
      <c r="Q11" s="109"/>
      <c r="R11" s="109"/>
      <c r="S11" s="109"/>
    </row>
    <row r="12" spans="1:19" ht="12.75" customHeight="1">
      <c r="A12" s="26" t="s">
        <v>61</v>
      </c>
      <c r="B12" s="249">
        <v>291839</v>
      </c>
      <c r="C12" s="249">
        <v>273548</v>
      </c>
      <c r="D12" s="17">
        <f t="shared" si="0"/>
        <v>106.6865778583649</v>
      </c>
      <c r="E12" s="245">
        <v>72</v>
      </c>
      <c r="F12" s="245">
        <v>71</v>
      </c>
      <c r="G12" s="245">
        <v>14142</v>
      </c>
      <c r="H12" s="245">
        <v>15233</v>
      </c>
      <c r="I12" s="17">
        <f t="shared" si="1"/>
        <v>92.83791767872381</v>
      </c>
      <c r="J12" s="245">
        <v>649</v>
      </c>
      <c r="K12" s="245">
        <v>641</v>
      </c>
      <c r="L12" s="109"/>
      <c r="M12" s="109"/>
      <c r="N12" s="109"/>
      <c r="O12" s="109"/>
      <c r="P12" s="109"/>
      <c r="Q12" s="109"/>
      <c r="R12" s="109"/>
      <c r="S12" s="109"/>
    </row>
    <row r="13" spans="1:19" ht="12.75" customHeight="1">
      <c r="A13" s="26" t="s">
        <v>62</v>
      </c>
      <c r="B13" s="249">
        <v>129492</v>
      </c>
      <c r="C13" s="249">
        <v>131024</v>
      </c>
      <c r="D13" s="17">
        <f t="shared" si="0"/>
        <v>98.83074856514837</v>
      </c>
      <c r="E13" s="245">
        <v>60</v>
      </c>
      <c r="F13" s="245">
        <v>67</v>
      </c>
      <c r="G13" s="245">
        <v>5989</v>
      </c>
      <c r="H13" s="245">
        <v>7342</v>
      </c>
      <c r="I13" s="17">
        <f t="shared" si="1"/>
        <v>81.57177880686461</v>
      </c>
      <c r="J13" s="245">
        <v>190</v>
      </c>
      <c r="K13" s="245">
        <v>189</v>
      </c>
      <c r="L13" s="109"/>
      <c r="M13" s="109"/>
      <c r="N13" s="109"/>
      <c r="O13" s="109"/>
      <c r="P13" s="109"/>
      <c r="Q13" s="109"/>
      <c r="R13" s="109"/>
      <c r="S13" s="109"/>
    </row>
    <row r="14" spans="1:19" ht="12.75" customHeight="1">
      <c r="A14" s="26" t="s">
        <v>157</v>
      </c>
      <c r="B14" s="249">
        <v>184008</v>
      </c>
      <c r="C14" s="249">
        <v>160615</v>
      </c>
      <c r="D14" s="17">
        <f t="shared" si="0"/>
        <v>114.56464215671014</v>
      </c>
      <c r="E14" s="245">
        <v>76</v>
      </c>
      <c r="F14" s="245">
        <v>62</v>
      </c>
      <c r="G14" s="245">
        <v>11339</v>
      </c>
      <c r="H14" s="245">
        <v>18229</v>
      </c>
      <c r="I14" s="17">
        <f t="shared" si="1"/>
        <v>62.203082999616</v>
      </c>
      <c r="J14" s="245">
        <v>389</v>
      </c>
      <c r="K14" s="245">
        <v>756</v>
      </c>
      <c r="L14" s="109"/>
      <c r="M14" s="109"/>
      <c r="N14" s="109"/>
      <c r="O14" s="109"/>
      <c r="P14" s="109"/>
      <c r="Q14" s="109"/>
      <c r="R14" s="109"/>
      <c r="S14" s="109"/>
    </row>
    <row r="15" spans="1:19" ht="12.75" customHeight="1">
      <c r="A15" s="26" t="s">
        <v>63</v>
      </c>
      <c r="B15" s="249">
        <v>242692</v>
      </c>
      <c r="C15" s="249">
        <v>229394</v>
      </c>
      <c r="D15" s="17">
        <f t="shared" si="0"/>
        <v>105.79701299946817</v>
      </c>
      <c r="E15" s="245">
        <v>86</v>
      </c>
      <c r="F15" s="245">
        <v>88</v>
      </c>
      <c r="G15" s="245">
        <v>62498</v>
      </c>
      <c r="H15" s="245">
        <v>65953</v>
      </c>
      <c r="I15" s="17">
        <f t="shared" si="1"/>
        <v>94.76142101193274</v>
      </c>
      <c r="J15" s="245">
        <v>623</v>
      </c>
      <c r="K15" s="245">
        <v>667</v>
      </c>
      <c r="L15" s="109"/>
      <c r="M15" s="109"/>
      <c r="N15" s="109"/>
      <c r="O15" s="109"/>
      <c r="P15" s="109"/>
      <c r="Q15" s="109"/>
      <c r="R15" s="109"/>
      <c r="S15" s="109"/>
    </row>
    <row r="16" spans="1:19" ht="12.75" customHeight="1">
      <c r="A16" s="26" t="s">
        <v>64</v>
      </c>
      <c r="B16" s="249">
        <v>186318</v>
      </c>
      <c r="C16" s="249">
        <v>180768</v>
      </c>
      <c r="D16" s="17">
        <f t="shared" si="0"/>
        <v>103.07023366967604</v>
      </c>
      <c r="E16" s="245">
        <v>81</v>
      </c>
      <c r="F16" s="245">
        <v>80</v>
      </c>
      <c r="G16" s="245">
        <v>116239</v>
      </c>
      <c r="H16" s="245">
        <v>115181</v>
      </c>
      <c r="I16" s="17">
        <f t="shared" si="1"/>
        <v>100.91855427544473</v>
      </c>
      <c r="J16" s="245">
        <v>405</v>
      </c>
      <c r="K16" s="245">
        <v>403</v>
      </c>
      <c r="L16" s="109"/>
      <c r="M16" s="109"/>
      <c r="N16" s="109"/>
      <c r="O16" s="109"/>
      <c r="P16" s="109"/>
      <c r="Q16" s="109"/>
      <c r="R16" s="109"/>
      <c r="S16" s="109"/>
    </row>
    <row r="17" spans="1:19" ht="12.75" customHeight="1">
      <c r="A17" s="26" t="s">
        <v>65</v>
      </c>
      <c r="B17" s="249">
        <v>72880</v>
      </c>
      <c r="C17" s="249">
        <v>63711</v>
      </c>
      <c r="D17" s="17">
        <f t="shared" si="0"/>
        <v>114.39154933998839</v>
      </c>
      <c r="E17" s="245">
        <v>35</v>
      </c>
      <c r="F17" s="245">
        <v>33</v>
      </c>
      <c r="G17" s="245">
        <v>374</v>
      </c>
      <c r="H17" s="245">
        <v>907</v>
      </c>
      <c r="I17" s="17">
        <f t="shared" si="1"/>
        <v>41.2348401323043</v>
      </c>
      <c r="J17" s="245">
        <v>164</v>
      </c>
      <c r="K17" s="245">
        <v>236</v>
      </c>
      <c r="L17" s="109"/>
      <c r="M17" s="109"/>
      <c r="N17" s="109"/>
      <c r="O17" s="109"/>
      <c r="P17" s="109"/>
      <c r="Q17" s="109"/>
      <c r="R17" s="109"/>
      <c r="S17" s="109"/>
    </row>
    <row r="18" spans="1:19" ht="12.75" customHeight="1">
      <c r="A18" s="26" t="s">
        <v>66</v>
      </c>
      <c r="B18" s="249">
        <v>7702</v>
      </c>
      <c r="C18" s="249">
        <v>8079</v>
      </c>
      <c r="D18" s="17">
        <f t="shared" si="0"/>
        <v>95.33358088872384</v>
      </c>
      <c r="E18" s="245">
        <v>49</v>
      </c>
      <c r="F18" s="245">
        <v>52</v>
      </c>
      <c r="G18" s="246" t="s">
        <v>160</v>
      </c>
      <c r="H18" s="245">
        <v>10</v>
      </c>
      <c r="I18" s="17" t="s">
        <v>160</v>
      </c>
      <c r="J18" s="246" t="s">
        <v>160</v>
      </c>
      <c r="K18" s="245">
        <v>29</v>
      </c>
      <c r="L18" s="109"/>
      <c r="M18" s="109"/>
      <c r="N18" s="109"/>
      <c r="O18" s="109"/>
      <c r="P18" s="109"/>
      <c r="Q18" s="109"/>
      <c r="R18" s="109"/>
      <c r="S18" s="109"/>
    </row>
    <row r="19" spans="1:19" ht="12.75" customHeight="1">
      <c r="A19" s="26" t="s">
        <v>67</v>
      </c>
      <c r="B19" s="249">
        <v>200941</v>
      </c>
      <c r="C19" s="249">
        <v>203297</v>
      </c>
      <c r="D19" s="17">
        <f t="shared" si="0"/>
        <v>98.84110439406386</v>
      </c>
      <c r="E19" s="245">
        <v>76</v>
      </c>
      <c r="F19" s="245">
        <v>78</v>
      </c>
      <c r="G19" s="245">
        <v>118067</v>
      </c>
      <c r="H19" s="245">
        <v>84002</v>
      </c>
      <c r="I19" s="17">
        <f t="shared" si="1"/>
        <v>140.55260589033594</v>
      </c>
      <c r="J19" s="245">
        <v>935</v>
      </c>
      <c r="K19" s="245">
        <v>842</v>
      </c>
      <c r="L19" s="109"/>
      <c r="M19" s="109"/>
      <c r="N19" s="109"/>
      <c r="O19" s="109"/>
      <c r="P19" s="109"/>
      <c r="Q19" s="109"/>
      <c r="R19" s="109"/>
      <c r="S19" s="109"/>
    </row>
    <row r="20" spans="1:19" ht="12.75" customHeight="1">
      <c r="A20" s="26" t="s">
        <v>68</v>
      </c>
      <c r="B20" s="249">
        <v>193023</v>
      </c>
      <c r="C20" s="249">
        <v>190540</v>
      </c>
      <c r="D20" s="17">
        <f t="shared" si="0"/>
        <v>101.3031384486197</v>
      </c>
      <c r="E20" s="245">
        <v>79</v>
      </c>
      <c r="F20" s="245">
        <v>80</v>
      </c>
      <c r="G20" s="245">
        <v>212346</v>
      </c>
      <c r="H20" s="245">
        <v>211473</v>
      </c>
      <c r="I20" s="17">
        <f t="shared" si="1"/>
        <v>100.41281865770098</v>
      </c>
      <c r="J20" s="245">
        <v>478</v>
      </c>
      <c r="K20" s="245">
        <v>478</v>
      </c>
      <c r="L20" s="109"/>
      <c r="M20" s="109"/>
      <c r="N20" s="109"/>
      <c r="O20" s="109"/>
      <c r="P20" s="109"/>
      <c r="Q20" s="109"/>
      <c r="R20" s="109"/>
      <c r="S20" s="109"/>
    </row>
    <row r="21" spans="1:19" ht="12.75" customHeight="1">
      <c r="A21" s="26" t="s">
        <v>69</v>
      </c>
      <c r="B21" s="249">
        <v>359669</v>
      </c>
      <c r="C21" s="249">
        <v>334500</v>
      </c>
      <c r="D21" s="17">
        <f t="shared" si="0"/>
        <v>107.52436472346787</v>
      </c>
      <c r="E21" s="245">
        <v>60</v>
      </c>
      <c r="F21" s="245">
        <v>59</v>
      </c>
      <c r="G21" s="245">
        <v>1119</v>
      </c>
      <c r="H21" s="245">
        <v>3542</v>
      </c>
      <c r="I21" s="17">
        <f t="shared" si="1"/>
        <v>31.592320722755503</v>
      </c>
      <c r="J21" s="245">
        <v>133</v>
      </c>
      <c r="K21" s="245">
        <v>200</v>
      </c>
      <c r="L21" s="109"/>
      <c r="M21" s="109"/>
      <c r="N21" s="109"/>
      <c r="O21" s="109"/>
      <c r="P21" s="109"/>
      <c r="Q21" s="109"/>
      <c r="R21" s="109"/>
      <c r="S21" s="109"/>
    </row>
    <row r="22" spans="1:19" ht="12.75" customHeight="1">
      <c r="A22" s="26" t="s">
        <v>158</v>
      </c>
      <c r="B22" s="249">
        <v>82431</v>
      </c>
      <c r="C22" s="249">
        <v>92748</v>
      </c>
      <c r="D22" s="17">
        <f t="shared" si="0"/>
        <v>88.87631000129383</v>
      </c>
      <c r="E22" s="245">
        <v>83</v>
      </c>
      <c r="F22" s="245">
        <v>86</v>
      </c>
      <c r="G22" s="245">
        <v>311</v>
      </c>
      <c r="H22" s="245">
        <v>1254</v>
      </c>
      <c r="I22" s="17">
        <f t="shared" si="1"/>
        <v>24.800637958532697</v>
      </c>
      <c r="J22" s="245">
        <v>213</v>
      </c>
      <c r="K22" s="245">
        <v>320</v>
      </c>
      <c r="L22" s="109"/>
      <c r="M22" s="109"/>
      <c r="N22" s="109"/>
      <c r="O22" s="109"/>
      <c r="P22" s="109"/>
      <c r="Q22" s="109"/>
      <c r="R22" s="109"/>
      <c r="S22" s="109"/>
    </row>
    <row r="23" spans="1:11" ht="12.75">
      <c r="A23" s="26" t="s">
        <v>71</v>
      </c>
      <c r="B23" s="249">
        <v>204872</v>
      </c>
      <c r="C23" s="249">
        <v>198284</v>
      </c>
      <c r="D23" s="17">
        <f t="shared" si="0"/>
        <v>103.32250711101248</v>
      </c>
      <c r="E23" s="245">
        <v>82</v>
      </c>
      <c r="F23" s="245">
        <v>83</v>
      </c>
      <c r="G23" s="245">
        <v>37042</v>
      </c>
      <c r="H23" s="245">
        <v>41384</v>
      </c>
      <c r="I23" s="17">
        <f>G23/H23%</f>
        <v>89.50802242412527</v>
      </c>
      <c r="J23" s="245">
        <v>352</v>
      </c>
      <c r="K23" s="245">
        <v>374</v>
      </c>
    </row>
    <row r="24" spans="1:11" ht="12.75">
      <c r="A24" s="26" t="s">
        <v>159</v>
      </c>
      <c r="B24" s="249">
        <v>3</v>
      </c>
      <c r="C24" s="249">
        <v>2</v>
      </c>
      <c r="D24" s="17">
        <f t="shared" si="0"/>
        <v>150</v>
      </c>
      <c r="E24" s="245">
        <v>2</v>
      </c>
      <c r="F24" s="245">
        <v>2</v>
      </c>
      <c r="G24" s="246" t="s">
        <v>160</v>
      </c>
      <c r="H24" s="246" t="s">
        <v>160</v>
      </c>
      <c r="I24" s="17" t="s">
        <v>160</v>
      </c>
      <c r="J24" s="246" t="s">
        <v>160</v>
      </c>
      <c r="K24" s="246" t="s">
        <v>160</v>
      </c>
    </row>
    <row r="25" spans="1:11" ht="12.75">
      <c r="A25" s="26" t="s">
        <v>72</v>
      </c>
      <c r="B25" s="249">
        <v>444</v>
      </c>
      <c r="C25" s="249">
        <v>664</v>
      </c>
      <c r="D25" s="17">
        <f t="shared" si="0"/>
        <v>66.86746987951807</v>
      </c>
      <c r="E25" s="245">
        <v>42</v>
      </c>
      <c r="F25" s="245">
        <v>48</v>
      </c>
      <c r="G25" s="245">
        <v>16</v>
      </c>
      <c r="H25" s="245">
        <v>43</v>
      </c>
      <c r="I25" s="17" t="s">
        <v>160</v>
      </c>
      <c r="J25" s="245">
        <v>100</v>
      </c>
      <c r="K25" s="245">
        <v>287</v>
      </c>
    </row>
    <row r="26" spans="1:11" ht="12.75">
      <c r="A26" s="23" t="s">
        <v>73</v>
      </c>
      <c r="B26" s="247">
        <v>3071</v>
      </c>
      <c r="C26" s="247">
        <v>11880</v>
      </c>
      <c r="D26" s="226">
        <f t="shared" si="0"/>
        <v>25.85016835016835</v>
      </c>
      <c r="E26" s="247">
        <v>9</v>
      </c>
      <c r="F26" s="247">
        <v>39</v>
      </c>
      <c r="G26" s="247">
        <v>205</v>
      </c>
      <c r="H26" s="247">
        <v>317</v>
      </c>
      <c r="I26" s="226">
        <f>G26/H26%</f>
        <v>64.66876971608833</v>
      </c>
      <c r="J26" s="247">
        <v>14</v>
      </c>
      <c r="K26" s="247">
        <v>20</v>
      </c>
    </row>
    <row r="27" ht="12.75">
      <c r="A27" s="26"/>
    </row>
    <row r="28" spans="1:11" ht="12.75" customHeight="1">
      <c r="A28" s="114"/>
      <c r="B28" s="111"/>
      <c r="C28" s="111"/>
      <c r="D28" s="112"/>
      <c r="E28" s="112"/>
      <c r="F28" s="112"/>
      <c r="G28" s="113"/>
      <c r="H28" s="113"/>
      <c r="I28" s="113"/>
      <c r="J28" s="113"/>
      <c r="K28" s="189" t="s">
        <v>118</v>
      </c>
    </row>
    <row r="29" spans="1:11" ht="12.75">
      <c r="A29" s="385"/>
      <c r="B29" s="386" t="s">
        <v>142</v>
      </c>
      <c r="C29" s="386"/>
      <c r="D29" s="387"/>
      <c r="E29" s="387"/>
      <c r="F29" s="387"/>
      <c r="G29" s="386" t="s">
        <v>143</v>
      </c>
      <c r="H29" s="386"/>
      <c r="I29" s="387"/>
      <c r="J29" s="387"/>
      <c r="K29" s="388"/>
    </row>
    <row r="30" spans="1:11" ht="12.75">
      <c r="A30" s="385"/>
      <c r="B30" s="386" t="s">
        <v>114</v>
      </c>
      <c r="C30" s="386"/>
      <c r="D30" s="386"/>
      <c r="E30" s="386" t="s">
        <v>139</v>
      </c>
      <c r="F30" s="386"/>
      <c r="G30" s="386" t="s">
        <v>113</v>
      </c>
      <c r="H30" s="386"/>
      <c r="I30" s="386"/>
      <c r="J30" s="386" t="s">
        <v>139</v>
      </c>
      <c r="K30" s="389"/>
    </row>
    <row r="31" spans="1:11" ht="22.5">
      <c r="A31" s="385"/>
      <c r="B31" s="223">
        <v>2023</v>
      </c>
      <c r="C31" s="223">
        <v>2022</v>
      </c>
      <c r="D31" s="223" t="s">
        <v>165</v>
      </c>
      <c r="E31" s="223">
        <v>2023</v>
      </c>
      <c r="F31" s="223">
        <v>2022</v>
      </c>
      <c r="G31" s="223">
        <v>2023</v>
      </c>
      <c r="H31" s="223">
        <v>2022</v>
      </c>
      <c r="I31" s="223" t="s">
        <v>165</v>
      </c>
      <c r="J31" s="223">
        <v>2023</v>
      </c>
      <c r="K31" s="224">
        <v>2022</v>
      </c>
    </row>
    <row r="32" spans="1:11" ht="12.75">
      <c r="A32" s="28" t="s">
        <v>56</v>
      </c>
      <c r="B32" s="75">
        <f>SUM(B33:B52)</f>
        <v>9077485</v>
      </c>
      <c r="C32" s="75">
        <f>SUM(C33:C52)</f>
        <v>8849104</v>
      </c>
      <c r="D32" s="227">
        <f>B32/C32%</f>
        <v>102.58083756276342</v>
      </c>
      <c r="E32" s="245">
        <v>81</v>
      </c>
      <c r="F32" s="245">
        <v>79</v>
      </c>
      <c r="G32" s="75">
        <f>SUM(G33:G52)</f>
        <v>1237027</v>
      </c>
      <c r="H32" s="75">
        <f>SUM(H33:H52)</f>
        <v>1198149</v>
      </c>
      <c r="I32" s="227">
        <f>G32/H32%</f>
        <v>103.24483849671452</v>
      </c>
      <c r="J32" s="245">
        <v>91</v>
      </c>
      <c r="K32" s="245">
        <v>89</v>
      </c>
    </row>
    <row r="33" spans="1:11" ht="12.75">
      <c r="A33" s="181" t="s">
        <v>156</v>
      </c>
      <c r="B33" s="245">
        <v>597834</v>
      </c>
      <c r="C33" s="245">
        <v>585756</v>
      </c>
      <c r="D33" s="17">
        <f aca="true" t="shared" si="2" ref="D33:D52">B33/C33%</f>
        <v>102.06195070985187</v>
      </c>
      <c r="E33" s="245">
        <v>87</v>
      </c>
      <c r="F33" s="245">
        <v>89</v>
      </c>
      <c r="G33" s="245">
        <v>89034</v>
      </c>
      <c r="H33" s="245">
        <v>81735</v>
      </c>
      <c r="I33" s="17">
        <f aca="true" t="shared" si="3" ref="I33:I52">G33/H33%</f>
        <v>108.93007891356211</v>
      </c>
      <c r="J33" s="245">
        <v>97</v>
      </c>
      <c r="K33" s="245">
        <v>92</v>
      </c>
    </row>
    <row r="34" spans="1:11" ht="12.75">
      <c r="A34" s="26" t="s">
        <v>57</v>
      </c>
      <c r="B34" s="245">
        <v>259582</v>
      </c>
      <c r="C34" s="245">
        <v>251096</v>
      </c>
      <c r="D34" s="17">
        <f t="shared" si="2"/>
        <v>103.37958390416415</v>
      </c>
      <c r="E34" s="245">
        <v>74</v>
      </c>
      <c r="F34" s="245">
        <v>74</v>
      </c>
      <c r="G34" s="245">
        <v>22067</v>
      </c>
      <c r="H34" s="245">
        <v>21746</v>
      </c>
      <c r="I34" s="17">
        <f t="shared" si="3"/>
        <v>101.47613354180079</v>
      </c>
      <c r="J34" s="245">
        <v>87</v>
      </c>
      <c r="K34" s="245">
        <v>85</v>
      </c>
    </row>
    <row r="35" spans="1:11" ht="12.75">
      <c r="A35" s="26" t="s">
        <v>58</v>
      </c>
      <c r="B35" s="245">
        <v>605852</v>
      </c>
      <c r="C35" s="245">
        <v>573869</v>
      </c>
      <c r="D35" s="17">
        <f t="shared" si="2"/>
        <v>105.57322315720138</v>
      </c>
      <c r="E35" s="245">
        <v>81</v>
      </c>
      <c r="F35" s="245">
        <v>84</v>
      </c>
      <c r="G35" s="245">
        <v>86795</v>
      </c>
      <c r="H35" s="245">
        <v>84950</v>
      </c>
      <c r="I35" s="17">
        <f t="shared" si="3"/>
        <v>102.17186580341377</v>
      </c>
      <c r="J35" s="245">
        <v>84</v>
      </c>
      <c r="K35" s="245">
        <v>83</v>
      </c>
    </row>
    <row r="36" spans="1:11" ht="12.75">
      <c r="A36" s="26" t="s">
        <v>59</v>
      </c>
      <c r="B36" s="245">
        <v>1210913</v>
      </c>
      <c r="C36" s="245">
        <v>1021286</v>
      </c>
      <c r="D36" s="17">
        <f t="shared" si="2"/>
        <v>118.56747277452153</v>
      </c>
      <c r="E36" s="245">
        <v>99</v>
      </c>
      <c r="F36" s="245">
        <v>88</v>
      </c>
      <c r="G36" s="245">
        <v>120386</v>
      </c>
      <c r="H36" s="245">
        <v>68150</v>
      </c>
      <c r="I36" s="17">
        <f t="shared" si="3"/>
        <v>176.6485693323551</v>
      </c>
      <c r="J36" s="245">
        <v>149</v>
      </c>
      <c r="K36" s="245">
        <v>94</v>
      </c>
    </row>
    <row r="37" spans="1:11" ht="12.75">
      <c r="A37" s="26" t="s">
        <v>60</v>
      </c>
      <c r="B37" s="245">
        <v>252127</v>
      </c>
      <c r="C37" s="245">
        <v>259936</v>
      </c>
      <c r="D37" s="17">
        <f t="shared" si="2"/>
        <v>96.9957989658993</v>
      </c>
      <c r="E37" s="245">
        <v>86</v>
      </c>
      <c r="F37" s="245">
        <v>89</v>
      </c>
      <c r="G37" s="245">
        <v>57014</v>
      </c>
      <c r="H37" s="245">
        <v>57175</v>
      </c>
      <c r="I37" s="17">
        <f t="shared" si="3"/>
        <v>99.71840839527766</v>
      </c>
      <c r="J37" s="245">
        <v>76</v>
      </c>
      <c r="K37" s="245">
        <v>78</v>
      </c>
    </row>
    <row r="38" spans="1:11" ht="12.75">
      <c r="A38" s="26" t="s">
        <v>61</v>
      </c>
      <c r="B38" s="245">
        <v>667891</v>
      </c>
      <c r="C38" s="245">
        <v>636351</v>
      </c>
      <c r="D38" s="17">
        <f t="shared" si="2"/>
        <v>104.95638413391352</v>
      </c>
      <c r="E38" s="245">
        <v>95</v>
      </c>
      <c r="F38" s="245">
        <v>91</v>
      </c>
      <c r="G38" s="245">
        <v>126771</v>
      </c>
      <c r="H38" s="245">
        <v>128125</v>
      </c>
      <c r="I38" s="17">
        <f t="shared" si="3"/>
        <v>98.94321951219513</v>
      </c>
      <c r="J38" s="245">
        <v>98</v>
      </c>
      <c r="K38" s="245">
        <v>99</v>
      </c>
    </row>
    <row r="39" spans="1:11" ht="12.75">
      <c r="A39" s="26" t="s">
        <v>62</v>
      </c>
      <c r="B39" s="245">
        <v>1011461</v>
      </c>
      <c r="C39" s="245">
        <v>1031129</v>
      </c>
      <c r="D39" s="17">
        <f t="shared" si="2"/>
        <v>98.09257619560694</v>
      </c>
      <c r="E39" s="245">
        <v>79</v>
      </c>
      <c r="F39" s="245">
        <v>82</v>
      </c>
      <c r="G39" s="245">
        <v>118765</v>
      </c>
      <c r="H39" s="245">
        <v>126283</v>
      </c>
      <c r="I39" s="17">
        <f t="shared" si="3"/>
        <v>94.04670462374192</v>
      </c>
      <c r="J39" s="245">
        <v>102</v>
      </c>
      <c r="K39" s="245">
        <v>108</v>
      </c>
    </row>
    <row r="40" spans="1:11" ht="12.75">
      <c r="A40" s="26" t="s">
        <v>157</v>
      </c>
      <c r="B40" s="245">
        <v>672694</v>
      </c>
      <c r="C40" s="245">
        <v>714864</v>
      </c>
      <c r="D40" s="17">
        <f t="shared" si="2"/>
        <v>94.10097584995188</v>
      </c>
      <c r="E40" s="245">
        <v>87</v>
      </c>
      <c r="F40" s="245">
        <v>89</v>
      </c>
      <c r="G40" s="245">
        <v>115443</v>
      </c>
      <c r="H40" s="245">
        <v>119048</v>
      </c>
      <c r="I40" s="17">
        <f t="shared" si="3"/>
        <v>96.97180969020899</v>
      </c>
      <c r="J40" s="245">
        <v>95</v>
      </c>
      <c r="K40" s="245">
        <v>97</v>
      </c>
    </row>
    <row r="41" spans="1:11" ht="12.75">
      <c r="A41" s="26" t="s">
        <v>63</v>
      </c>
      <c r="B41" s="245">
        <v>373618</v>
      </c>
      <c r="C41" s="245">
        <v>353867</v>
      </c>
      <c r="D41" s="17">
        <f t="shared" si="2"/>
        <v>105.58147552611574</v>
      </c>
      <c r="E41" s="245">
        <v>92</v>
      </c>
      <c r="F41" s="245">
        <v>93</v>
      </c>
      <c r="G41" s="245">
        <v>96432</v>
      </c>
      <c r="H41" s="245">
        <v>92074</v>
      </c>
      <c r="I41" s="17">
        <f t="shared" si="3"/>
        <v>104.73314942328996</v>
      </c>
      <c r="J41" s="245">
        <v>96</v>
      </c>
      <c r="K41" s="245">
        <v>96</v>
      </c>
    </row>
    <row r="42" spans="1:11" ht="12.75">
      <c r="A42" s="26" t="s">
        <v>64</v>
      </c>
      <c r="B42" s="245">
        <v>169129</v>
      </c>
      <c r="C42" s="245">
        <v>161969</v>
      </c>
      <c r="D42" s="17">
        <f t="shared" si="2"/>
        <v>104.42059900351302</v>
      </c>
      <c r="E42" s="245">
        <v>84</v>
      </c>
      <c r="F42" s="245">
        <v>84</v>
      </c>
      <c r="G42" s="245">
        <v>6898</v>
      </c>
      <c r="H42" s="245">
        <v>7413</v>
      </c>
      <c r="I42" s="17">
        <f t="shared" si="3"/>
        <v>93.05274517739107</v>
      </c>
      <c r="J42" s="245">
        <v>32</v>
      </c>
      <c r="K42" s="245">
        <v>32</v>
      </c>
    </row>
    <row r="43" spans="1:11" ht="12.75">
      <c r="A43" s="26" t="s">
        <v>65</v>
      </c>
      <c r="B43" s="245">
        <v>215401</v>
      </c>
      <c r="C43" s="245">
        <v>211961</v>
      </c>
      <c r="D43" s="17">
        <f t="shared" si="2"/>
        <v>101.62294006916366</v>
      </c>
      <c r="E43" s="245">
        <v>60</v>
      </c>
      <c r="F43" s="245">
        <v>62</v>
      </c>
      <c r="G43" s="245">
        <v>76862</v>
      </c>
      <c r="H43" s="245">
        <v>78820</v>
      </c>
      <c r="I43" s="17">
        <f t="shared" si="3"/>
        <v>97.51585891905607</v>
      </c>
      <c r="J43" s="245">
        <v>86</v>
      </c>
      <c r="K43" s="245">
        <v>87</v>
      </c>
    </row>
    <row r="44" spans="1:11" ht="12.75">
      <c r="A44" s="26" t="s">
        <v>66</v>
      </c>
      <c r="B44" s="245">
        <v>142190</v>
      </c>
      <c r="C44" s="245">
        <v>156700</v>
      </c>
      <c r="D44" s="17">
        <f t="shared" si="2"/>
        <v>90.74026802807913</v>
      </c>
      <c r="E44" s="245">
        <v>78</v>
      </c>
      <c r="F44" s="245">
        <v>78</v>
      </c>
      <c r="G44" s="245">
        <v>45521</v>
      </c>
      <c r="H44" s="245">
        <v>51733</v>
      </c>
      <c r="I44" s="17">
        <f t="shared" si="3"/>
        <v>87.99219067133164</v>
      </c>
      <c r="J44" s="245">
        <v>82</v>
      </c>
      <c r="K44" s="245">
        <v>85</v>
      </c>
    </row>
    <row r="45" spans="1:11" ht="12.75">
      <c r="A45" s="26" t="s">
        <v>67</v>
      </c>
      <c r="B45" s="245">
        <v>276621</v>
      </c>
      <c r="C45" s="245">
        <v>280520</v>
      </c>
      <c r="D45" s="17">
        <f t="shared" si="2"/>
        <v>98.61008127762727</v>
      </c>
      <c r="E45" s="245">
        <v>85</v>
      </c>
      <c r="F45" s="245">
        <v>86</v>
      </c>
      <c r="G45" s="245">
        <v>42268</v>
      </c>
      <c r="H45" s="245">
        <v>42071</v>
      </c>
      <c r="I45" s="17">
        <f t="shared" si="3"/>
        <v>100.46825604335528</v>
      </c>
      <c r="J45" s="245">
        <v>100</v>
      </c>
      <c r="K45" s="245">
        <v>102</v>
      </c>
    </row>
    <row r="46" spans="1:11" ht="12.75">
      <c r="A46" s="26" t="s">
        <v>68</v>
      </c>
      <c r="B46" s="245">
        <v>241614</v>
      </c>
      <c r="C46" s="245">
        <v>238853</v>
      </c>
      <c r="D46" s="17">
        <f t="shared" si="2"/>
        <v>101.15594110184925</v>
      </c>
      <c r="E46" s="245">
        <v>94</v>
      </c>
      <c r="F46" s="245">
        <v>96</v>
      </c>
      <c r="G46" s="245">
        <v>9277</v>
      </c>
      <c r="H46" s="245">
        <v>9494</v>
      </c>
      <c r="I46" s="17">
        <f t="shared" si="3"/>
        <v>97.71434590267538</v>
      </c>
      <c r="J46" s="245">
        <v>98</v>
      </c>
      <c r="K46" s="245">
        <v>101</v>
      </c>
    </row>
    <row r="47" spans="1:11" ht="12.75">
      <c r="A47" s="26" t="s">
        <v>69</v>
      </c>
      <c r="B47" s="245">
        <v>1938153</v>
      </c>
      <c r="C47" s="245">
        <v>1914989</v>
      </c>
      <c r="D47" s="17">
        <f t="shared" si="2"/>
        <v>101.20961530327328</v>
      </c>
      <c r="E47" s="245">
        <v>65</v>
      </c>
      <c r="F47" s="245">
        <v>68</v>
      </c>
      <c r="G47" s="245">
        <v>118472</v>
      </c>
      <c r="H47" s="245">
        <v>119694</v>
      </c>
      <c r="I47" s="17">
        <f t="shared" si="3"/>
        <v>98.97906327802563</v>
      </c>
      <c r="J47" s="245">
        <v>61</v>
      </c>
      <c r="K47" s="245">
        <v>64</v>
      </c>
    </row>
    <row r="48" spans="1:11" ht="12.75">
      <c r="A48" s="26" t="s">
        <v>158</v>
      </c>
      <c r="B48" s="245">
        <v>153589</v>
      </c>
      <c r="C48" s="245">
        <v>168114</v>
      </c>
      <c r="D48" s="17">
        <f t="shared" si="2"/>
        <v>91.3600295037891</v>
      </c>
      <c r="E48" s="245">
        <v>91</v>
      </c>
      <c r="F48" s="245">
        <v>88</v>
      </c>
      <c r="G48" s="245">
        <v>31113</v>
      </c>
      <c r="H48" s="245">
        <v>34406</v>
      </c>
      <c r="I48" s="17">
        <f t="shared" si="3"/>
        <v>90.42899494274255</v>
      </c>
      <c r="J48" s="245">
        <v>86</v>
      </c>
      <c r="K48" s="245">
        <v>89</v>
      </c>
    </row>
    <row r="49" spans="1:11" ht="12.75">
      <c r="A49" s="26" t="s">
        <v>71</v>
      </c>
      <c r="B49" s="245">
        <v>285454</v>
      </c>
      <c r="C49" s="245">
        <v>279318</v>
      </c>
      <c r="D49" s="17">
        <f t="shared" si="2"/>
        <v>102.19677929814763</v>
      </c>
      <c r="E49" s="245">
        <v>88</v>
      </c>
      <c r="F49" s="245">
        <v>81</v>
      </c>
      <c r="G49" s="245">
        <v>73435</v>
      </c>
      <c r="H49" s="245">
        <v>74680</v>
      </c>
      <c r="I49" s="17">
        <f t="shared" si="3"/>
        <v>98.33288698446707</v>
      </c>
      <c r="J49" s="245">
        <v>98</v>
      </c>
      <c r="K49" s="245">
        <v>97</v>
      </c>
    </row>
    <row r="50" spans="1:11" ht="12.75">
      <c r="A50" s="26" t="s">
        <v>159</v>
      </c>
      <c r="B50" s="245">
        <v>6</v>
      </c>
      <c r="C50" s="245">
        <v>4</v>
      </c>
      <c r="D50" s="17">
        <f t="shared" si="2"/>
        <v>150</v>
      </c>
      <c r="E50" s="245">
        <v>1</v>
      </c>
      <c r="F50" s="245">
        <v>1</v>
      </c>
      <c r="G50" s="245">
        <v>1</v>
      </c>
      <c r="H50" s="245">
        <v>1</v>
      </c>
      <c r="I50" s="17">
        <f t="shared" si="3"/>
        <v>100</v>
      </c>
      <c r="J50" s="245">
        <v>1</v>
      </c>
      <c r="K50" s="245">
        <v>2</v>
      </c>
    </row>
    <row r="51" spans="1:11" ht="12.75">
      <c r="A51" s="26" t="s">
        <v>72</v>
      </c>
      <c r="B51" s="245">
        <v>167</v>
      </c>
      <c r="C51" s="245">
        <v>536</v>
      </c>
      <c r="D51" s="17">
        <f t="shared" si="2"/>
        <v>31.156716417910445</v>
      </c>
      <c r="E51" s="245">
        <v>37</v>
      </c>
      <c r="F51" s="245">
        <v>83</v>
      </c>
      <c r="G51" s="245">
        <v>102</v>
      </c>
      <c r="H51" s="245">
        <v>113</v>
      </c>
      <c r="I51" s="17">
        <f t="shared" si="3"/>
        <v>90.26548672566372</v>
      </c>
      <c r="J51" s="245">
        <v>29</v>
      </c>
      <c r="K51" s="245">
        <v>27</v>
      </c>
    </row>
    <row r="52" spans="1:11" ht="12.75">
      <c r="A52" s="23" t="s">
        <v>73</v>
      </c>
      <c r="B52" s="247">
        <v>3189</v>
      </c>
      <c r="C52" s="247">
        <v>7986</v>
      </c>
      <c r="D52" s="226">
        <f t="shared" si="2"/>
        <v>39.93238166791886</v>
      </c>
      <c r="E52" s="247">
        <v>8</v>
      </c>
      <c r="F52" s="247">
        <v>19</v>
      </c>
      <c r="G52" s="247">
        <v>371</v>
      </c>
      <c r="H52" s="247">
        <v>438</v>
      </c>
      <c r="I52" s="226">
        <f t="shared" si="3"/>
        <v>84.70319634703196</v>
      </c>
      <c r="J52" s="247">
        <v>25</v>
      </c>
      <c r="K52" s="247">
        <v>27</v>
      </c>
    </row>
    <row r="54" spans="1:11" ht="12.75" customHeight="1">
      <c r="A54" s="114"/>
      <c r="B54" s="112"/>
      <c r="C54" s="112"/>
      <c r="D54" s="112"/>
      <c r="E54" s="112"/>
      <c r="F54" s="112"/>
      <c r="G54" s="113"/>
      <c r="H54" s="113"/>
      <c r="I54" s="113"/>
      <c r="J54" s="113"/>
      <c r="K54" s="111" t="s">
        <v>118</v>
      </c>
    </row>
    <row r="55" spans="1:11" ht="12.75">
      <c r="A55" s="385"/>
      <c r="B55" s="386" t="s">
        <v>144</v>
      </c>
      <c r="C55" s="386"/>
      <c r="D55" s="387"/>
      <c r="E55" s="387"/>
      <c r="F55" s="387"/>
      <c r="G55" s="386" t="s">
        <v>145</v>
      </c>
      <c r="H55" s="386"/>
      <c r="I55" s="387"/>
      <c r="J55" s="387"/>
      <c r="K55" s="388"/>
    </row>
    <row r="56" spans="1:11" ht="12.75">
      <c r="A56" s="385"/>
      <c r="B56" s="386" t="s">
        <v>114</v>
      </c>
      <c r="C56" s="386"/>
      <c r="D56" s="386"/>
      <c r="E56" s="386" t="s">
        <v>139</v>
      </c>
      <c r="F56" s="386"/>
      <c r="G56" s="386" t="s">
        <v>114</v>
      </c>
      <c r="H56" s="386"/>
      <c r="I56" s="386"/>
      <c r="J56" s="386" t="s">
        <v>139</v>
      </c>
      <c r="K56" s="389"/>
    </row>
    <row r="57" spans="1:13" ht="22.5">
      <c r="A57" s="385"/>
      <c r="B57" s="223">
        <v>2023</v>
      </c>
      <c r="C57" s="223">
        <v>2022</v>
      </c>
      <c r="D57" s="223" t="s">
        <v>165</v>
      </c>
      <c r="E57" s="223">
        <v>2023</v>
      </c>
      <c r="F57" s="223">
        <v>2022</v>
      </c>
      <c r="G57" s="223">
        <v>2023</v>
      </c>
      <c r="H57" s="223">
        <v>2022</v>
      </c>
      <c r="I57" s="223" t="s">
        <v>165</v>
      </c>
      <c r="J57" s="223">
        <v>2023</v>
      </c>
      <c r="K57" s="224">
        <v>2022</v>
      </c>
      <c r="M57" s="190"/>
    </row>
    <row r="58" spans="1:11" ht="12.75">
      <c r="A58" s="28" t="s">
        <v>56</v>
      </c>
      <c r="B58" s="75">
        <f>SUM(B59:B78)</f>
        <v>1043933</v>
      </c>
      <c r="C58" s="75">
        <f>SUM(C59:C78)</f>
        <v>982922</v>
      </c>
      <c r="D58" s="227">
        <f>B58/C58%</f>
        <v>106.20710493813345</v>
      </c>
      <c r="E58" s="248">
        <v>56</v>
      </c>
      <c r="F58" s="248">
        <v>56</v>
      </c>
      <c r="G58" s="75">
        <f>SUM(G59:G78)</f>
        <v>46902</v>
      </c>
      <c r="H58" s="75">
        <f>SUM(H59:H78)</f>
        <v>46228</v>
      </c>
      <c r="I58" s="227">
        <f>G58/H58%</f>
        <v>101.45799082806957</v>
      </c>
      <c r="J58" s="245">
        <v>34</v>
      </c>
      <c r="K58" s="245">
        <v>34</v>
      </c>
    </row>
    <row r="59" spans="1:11" ht="12.75">
      <c r="A59" s="181" t="s">
        <v>156</v>
      </c>
      <c r="B59" s="245">
        <v>113804</v>
      </c>
      <c r="C59" s="245">
        <v>111188</v>
      </c>
      <c r="D59" s="17">
        <f aca="true" t="shared" si="4" ref="D59:D78">B59/C59%</f>
        <v>102.35277188185775</v>
      </c>
      <c r="E59" s="249">
        <v>68</v>
      </c>
      <c r="F59" s="249">
        <v>74</v>
      </c>
      <c r="G59" s="246">
        <v>16</v>
      </c>
      <c r="H59" s="245">
        <v>36</v>
      </c>
      <c r="I59" s="17" t="s">
        <v>160</v>
      </c>
      <c r="J59" s="246">
        <v>7</v>
      </c>
      <c r="K59" s="245">
        <v>15</v>
      </c>
    </row>
    <row r="60" spans="1:11" ht="12.75">
      <c r="A60" s="26" t="s">
        <v>57</v>
      </c>
      <c r="B60" s="245">
        <v>59488</v>
      </c>
      <c r="C60" s="245">
        <v>57710</v>
      </c>
      <c r="D60" s="17">
        <f t="shared" si="4"/>
        <v>103.08092185063246</v>
      </c>
      <c r="E60" s="249">
        <v>45</v>
      </c>
      <c r="F60" s="249">
        <v>45</v>
      </c>
      <c r="G60" s="245">
        <v>5</v>
      </c>
      <c r="H60" s="245">
        <v>20</v>
      </c>
      <c r="I60" s="17">
        <f aca="true" t="shared" si="5" ref="I60:I75">G60/H60%</f>
        <v>25</v>
      </c>
      <c r="J60" s="245">
        <v>8</v>
      </c>
      <c r="K60" s="245">
        <v>46</v>
      </c>
    </row>
    <row r="61" spans="1:11" ht="12.75">
      <c r="A61" s="26" t="s">
        <v>58</v>
      </c>
      <c r="B61" s="245">
        <v>65232</v>
      </c>
      <c r="C61" s="245">
        <v>54810</v>
      </c>
      <c r="D61" s="17">
        <f t="shared" si="4"/>
        <v>119.01477832512315</v>
      </c>
      <c r="E61" s="249">
        <v>45</v>
      </c>
      <c r="F61" s="249">
        <v>45</v>
      </c>
      <c r="G61" s="245">
        <v>3687</v>
      </c>
      <c r="H61" s="245">
        <v>3581</v>
      </c>
      <c r="I61" s="17">
        <f t="shared" si="5"/>
        <v>102.96006702038537</v>
      </c>
      <c r="J61" s="245">
        <v>36</v>
      </c>
      <c r="K61" s="245">
        <v>37</v>
      </c>
    </row>
    <row r="62" spans="1:11" ht="12.75">
      <c r="A62" s="26" t="s">
        <v>59</v>
      </c>
      <c r="B62" s="245">
        <v>67785</v>
      </c>
      <c r="C62" s="245">
        <v>70638</v>
      </c>
      <c r="D62" s="17">
        <f t="shared" si="4"/>
        <v>95.96109742631445</v>
      </c>
      <c r="E62" s="249">
        <v>62</v>
      </c>
      <c r="F62" s="249">
        <v>70</v>
      </c>
      <c r="G62" s="245">
        <v>724</v>
      </c>
      <c r="H62" s="245">
        <v>851</v>
      </c>
      <c r="I62" s="17">
        <f t="shared" si="5"/>
        <v>85.07638072855464</v>
      </c>
      <c r="J62" s="245">
        <v>24</v>
      </c>
      <c r="K62" s="245">
        <v>35</v>
      </c>
    </row>
    <row r="63" spans="1:11" ht="12.75">
      <c r="A63" s="26" t="s">
        <v>60</v>
      </c>
      <c r="B63" s="245">
        <v>24011</v>
      </c>
      <c r="C63" s="245">
        <v>24799</v>
      </c>
      <c r="D63" s="17">
        <f t="shared" si="4"/>
        <v>96.8224525182467</v>
      </c>
      <c r="E63" s="249">
        <v>40</v>
      </c>
      <c r="F63" s="249">
        <v>46</v>
      </c>
      <c r="G63" s="245">
        <v>7145</v>
      </c>
      <c r="H63" s="245">
        <v>7534</v>
      </c>
      <c r="I63" s="17">
        <f t="shared" si="5"/>
        <v>94.83674011149455</v>
      </c>
      <c r="J63" s="245">
        <v>37</v>
      </c>
      <c r="K63" s="245">
        <v>42</v>
      </c>
    </row>
    <row r="64" spans="1:11" ht="12.75">
      <c r="A64" s="26" t="s">
        <v>61</v>
      </c>
      <c r="B64" s="245">
        <v>88894</v>
      </c>
      <c r="C64" s="245">
        <v>80984</v>
      </c>
      <c r="D64" s="17">
        <f t="shared" si="4"/>
        <v>109.7673614541144</v>
      </c>
      <c r="E64" s="249">
        <v>62</v>
      </c>
      <c r="F64" s="249">
        <v>65</v>
      </c>
      <c r="G64" s="245">
        <v>518</v>
      </c>
      <c r="H64" s="245">
        <v>502</v>
      </c>
      <c r="I64" s="17">
        <f t="shared" si="5"/>
        <v>103.18725099601595</v>
      </c>
      <c r="J64" s="245">
        <v>35</v>
      </c>
      <c r="K64" s="245">
        <v>35</v>
      </c>
    </row>
    <row r="65" spans="1:11" ht="12.75">
      <c r="A65" s="26" t="s">
        <v>62</v>
      </c>
      <c r="B65" s="245">
        <v>39927</v>
      </c>
      <c r="C65" s="245">
        <v>36998</v>
      </c>
      <c r="D65" s="17">
        <f t="shared" si="4"/>
        <v>107.91664414292664</v>
      </c>
      <c r="E65" s="249">
        <v>58</v>
      </c>
      <c r="F65" s="249">
        <v>61</v>
      </c>
      <c r="G65" s="245">
        <v>1468</v>
      </c>
      <c r="H65" s="245">
        <v>1512</v>
      </c>
      <c r="I65" s="17">
        <f t="shared" si="5"/>
        <v>97.08994708994709</v>
      </c>
      <c r="J65" s="245">
        <v>42</v>
      </c>
      <c r="K65" s="245">
        <v>46</v>
      </c>
    </row>
    <row r="66" spans="1:11" ht="12.75">
      <c r="A66" s="26" t="s">
        <v>157</v>
      </c>
      <c r="B66" s="245">
        <v>45780</v>
      </c>
      <c r="C66" s="245">
        <v>43719</v>
      </c>
      <c r="D66" s="17">
        <f t="shared" si="4"/>
        <v>104.71419748850614</v>
      </c>
      <c r="E66" s="249">
        <v>67</v>
      </c>
      <c r="F66" s="249">
        <v>61</v>
      </c>
      <c r="G66" s="245">
        <v>266</v>
      </c>
      <c r="H66" s="245">
        <v>160</v>
      </c>
      <c r="I66" s="17">
        <f t="shared" si="5"/>
        <v>166.25</v>
      </c>
      <c r="J66" s="245">
        <v>33</v>
      </c>
      <c r="K66" s="245">
        <v>28</v>
      </c>
    </row>
    <row r="67" spans="1:11" ht="12.75">
      <c r="A67" s="26" t="s">
        <v>63</v>
      </c>
      <c r="B67" s="245">
        <v>119398</v>
      </c>
      <c r="C67" s="245">
        <v>104837</v>
      </c>
      <c r="D67" s="17">
        <f t="shared" si="4"/>
        <v>113.88918034663335</v>
      </c>
      <c r="E67" s="249">
        <v>74</v>
      </c>
      <c r="F67" s="249">
        <v>74</v>
      </c>
      <c r="G67" s="245">
        <v>365</v>
      </c>
      <c r="H67" s="245">
        <v>309</v>
      </c>
      <c r="I67" s="17">
        <f t="shared" si="5"/>
        <v>118.12297734627832</v>
      </c>
      <c r="J67" s="245">
        <v>56</v>
      </c>
      <c r="K67" s="245">
        <v>56</v>
      </c>
    </row>
    <row r="68" spans="1:11" ht="12.75">
      <c r="A68" s="26" t="s">
        <v>64</v>
      </c>
      <c r="B68" s="245">
        <v>33401</v>
      </c>
      <c r="C68" s="245">
        <v>32308</v>
      </c>
      <c r="D68" s="17">
        <f t="shared" si="4"/>
        <v>103.38306301844744</v>
      </c>
      <c r="E68" s="249">
        <v>52</v>
      </c>
      <c r="F68" s="249">
        <v>54</v>
      </c>
      <c r="G68" s="245">
        <v>20</v>
      </c>
      <c r="H68" s="245">
        <v>21</v>
      </c>
      <c r="I68" s="17">
        <f t="shared" si="5"/>
        <v>95.23809523809524</v>
      </c>
      <c r="J68" s="245">
        <v>93</v>
      </c>
      <c r="K68" s="245">
        <v>49</v>
      </c>
    </row>
    <row r="69" spans="1:11" ht="12.75">
      <c r="A69" s="26" t="s">
        <v>65</v>
      </c>
      <c r="B69" s="245">
        <v>26787</v>
      </c>
      <c r="C69" s="245">
        <v>23055</v>
      </c>
      <c r="D69" s="17">
        <f t="shared" si="4"/>
        <v>116.18737800910864</v>
      </c>
      <c r="E69" s="249">
        <v>31</v>
      </c>
      <c r="F69" s="249">
        <v>30</v>
      </c>
      <c r="G69" s="245">
        <v>9213</v>
      </c>
      <c r="H69" s="245">
        <v>9477</v>
      </c>
      <c r="I69" s="17">
        <f t="shared" si="5"/>
        <v>97.21430832541944</v>
      </c>
      <c r="J69" s="245">
        <v>37</v>
      </c>
      <c r="K69" s="245">
        <v>40</v>
      </c>
    </row>
    <row r="70" spans="1:11" ht="12.75">
      <c r="A70" s="26" t="s">
        <v>66</v>
      </c>
      <c r="B70" s="245">
        <v>34400</v>
      </c>
      <c r="C70" s="245">
        <v>32166</v>
      </c>
      <c r="D70" s="17">
        <f t="shared" si="4"/>
        <v>106.94522166262513</v>
      </c>
      <c r="E70" s="249">
        <v>41</v>
      </c>
      <c r="F70" s="249">
        <v>42</v>
      </c>
      <c r="G70" s="245">
        <v>16241</v>
      </c>
      <c r="H70" s="245">
        <v>15179</v>
      </c>
      <c r="I70" s="17">
        <f t="shared" si="5"/>
        <v>106.99650833388235</v>
      </c>
      <c r="J70" s="245">
        <v>28</v>
      </c>
      <c r="K70" s="245">
        <v>28</v>
      </c>
    </row>
    <row r="71" spans="1:11" ht="12.75">
      <c r="A71" s="26" t="s">
        <v>67</v>
      </c>
      <c r="B71" s="245">
        <v>60025</v>
      </c>
      <c r="C71" s="245">
        <v>60381</v>
      </c>
      <c r="D71" s="17">
        <f t="shared" si="4"/>
        <v>99.41041055961313</v>
      </c>
      <c r="E71" s="249">
        <v>53</v>
      </c>
      <c r="F71" s="249">
        <v>57</v>
      </c>
      <c r="G71" s="246" t="s">
        <v>160</v>
      </c>
      <c r="H71" s="246" t="s">
        <v>160</v>
      </c>
      <c r="I71" s="17" t="s">
        <v>160</v>
      </c>
      <c r="J71" s="246" t="s">
        <v>160</v>
      </c>
      <c r="K71" s="246" t="s">
        <v>160</v>
      </c>
    </row>
    <row r="72" spans="1:11" ht="12.75">
      <c r="A72" s="26" t="s">
        <v>68</v>
      </c>
      <c r="B72" s="245">
        <v>59860</v>
      </c>
      <c r="C72" s="245">
        <v>59209</v>
      </c>
      <c r="D72" s="17">
        <f t="shared" si="4"/>
        <v>101.09949500920467</v>
      </c>
      <c r="E72" s="249">
        <v>74</v>
      </c>
      <c r="F72" s="249">
        <v>73</v>
      </c>
      <c r="G72" s="246">
        <v>2</v>
      </c>
      <c r="H72" s="246">
        <v>3</v>
      </c>
      <c r="I72" s="17" t="s">
        <v>160</v>
      </c>
      <c r="J72" s="246">
        <v>100</v>
      </c>
      <c r="K72" s="246">
        <v>50</v>
      </c>
    </row>
    <row r="73" spans="1:11" ht="12.75">
      <c r="A73" s="26" t="s">
        <v>69</v>
      </c>
      <c r="B73" s="245">
        <v>87304</v>
      </c>
      <c r="C73" s="245">
        <v>78605</v>
      </c>
      <c r="D73" s="17">
        <f t="shared" si="4"/>
        <v>111.0667260352395</v>
      </c>
      <c r="E73" s="249">
        <v>43</v>
      </c>
      <c r="F73" s="249">
        <v>41</v>
      </c>
      <c r="G73" s="245">
        <v>7119</v>
      </c>
      <c r="H73" s="245">
        <v>6957</v>
      </c>
      <c r="I73" s="17">
        <f t="shared" si="5"/>
        <v>102.32858990944374</v>
      </c>
      <c r="J73" s="245">
        <v>35</v>
      </c>
      <c r="K73" s="245">
        <v>38</v>
      </c>
    </row>
    <row r="74" spans="1:11" ht="12.75">
      <c r="A74" s="26" t="s">
        <v>158</v>
      </c>
      <c r="B74" s="245">
        <v>61039</v>
      </c>
      <c r="C74" s="245">
        <v>60239</v>
      </c>
      <c r="D74" s="17">
        <f t="shared" si="4"/>
        <v>101.3280432942114</v>
      </c>
      <c r="E74" s="249">
        <v>74</v>
      </c>
      <c r="F74" s="249">
        <v>73</v>
      </c>
      <c r="G74" s="245">
        <v>88</v>
      </c>
      <c r="H74" s="245">
        <v>62</v>
      </c>
      <c r="I74" s="17">
        <f t="shared" si="5"/>
        <v>141.93548387096774</v>
      </c>
      <c r="J74" s="245">
        <v>22</v>
      </c>
      <c r="K74" s="245">
        <v>20</v>
      </c>
    </row>
    <row r="75" spans="1:11" ht="12.75">
      <c r="A75" s="26" t="s">
        <v>71</v>
      </c>
      <c r="B75" s="245">
        <v>55847</v>
      </c>
      <c r="C75" s="245">
        <v>49458</v>
      </c>
      <c r="D75" s="17">
        <f t="shared" si="4"/>
        <v>112.91803146103766</v>
      </c>
      <c r="E75" s="249">
        <v>55</v>
      </c>
      <c r="F75" s="249">
        <v>50</v>
      </c>
      <c r="G75" s="245">
        <v>25</v>
      </c>
      <c r="H75" s="245">
        <v>24</v>
      </c>
      <c r="I75" s="17">
        <f t="shared" si="5"/>
        <v>104.16666666666667</v>
      </c>
      <c r="J75" s="245">
        <v>20</v>
      </c>
      <c r="K75" s="245">
        <v>17</v>
      </c>
    </row>
    <row r="76" spans="1:11" ht="12.75">
      <c r="A76" s="26" t="s">
        <v>159</v>
      </c>
      <c r="B76" s="249">
        <v>1</v>
      </c>
      <c r="C76" s="250" t="s">
        <v>160</v>
      </c>
      <c r="D76" s="17" t="s">
        <v>160</v>
      </c>
      <c r="E76" s="249">
        <v>1</v>
      </c>
      <c r="F76" s="250" t="s">
        <v>160</v>
      </c>
      <c r="G76" s="246" t="s">
        <v>160</v>
      </c>
      <c r="H76" s="246" t="s">
        <v>160</v>
      </c>
      <c r="I76" s="17"/>
      <c r="J76" s="246" t="s">
        <v>160</v>
      </c>
      <c r="K76" s="246" t="s">
        <v>160</v>
      </c>
    </row>
    <row r="77" spans="1:11" ht="12.75">
      <c r="A77" s="26" t="s">
        <v>72</v>
      </c>
      <c r="B77" s="249">
        <v>78</v>
      </c>
      <c r="C77" s="249">
        <v>419</v>
      </c>
      <c r="D77" s="17">
        <f t="shared" si="4"/>
        <v>18.61575178997613</v>
      </c>
      <c r="E77" s="249">
        <v>14</v>
      </c>
      <c r="F77" s="249">
        <v>97</v>
      </c>
      <c r="G77" s="246" t="s">
        <v>160</v>
      </c>
      <c r="H77" s="246" t="s">
        <v>160</v>
      </c>
      <c r="I77" s="17" t="s">
        <v>160</v>
      </c>
      <c r="J77" s="246" t="s">
        <v>160</v>
      </c>
      <c r="K77" s="246" t="s">
        <v>160</v>
      </c>
    </row>
    <row r="78" spans="1:11" ht="12.75">
      <c r="A78" s="23" t="s">
        <v>73</v>
      </c>
      <c r="B78" s="247">
        <v>872</v>
      </c>
      <c r="C78" s="247">
        <v>1399</v>
      </c>
      <c r="D78" s="226">
        <f t="shared" si="4"/>
        <v>62.33023588277341</v>
      </c>
      <c r="E78" s="247">
        <v>9</v>
      </c>
      <c r="F78" s="247">
        <v>15</v>
      </c>
      <c r="G78" s="251" t="s">
        <v>160</v>
      </c>
      <c r="H78" s="251" t="s">
        <v>160</v>
      </c>
      <c r="I78" s="226" t="s">
        <v>160</v>
      </c>
      <c r="J78" s="251" t="s">
        <v>160</v>
      </c>
      <c r="K78" s="251" t="s">
        <v>160</v>
      </c>
    </row>
  </sheetData>
  <sheetProtection/>
  <mergeCells count="22">
    <mergeCell ref="B4:D4"/>
    <mergeCell ref="E4:F4"/>
    <mergeCell ref="G4:I4"/>
    <mergeCell ref="J4:K4"/>
    <mergeCell ref="A1:K1"/>
    <mergeCell ref="A3:A5"/>
    <mergeCell ref="B3:F3"/>
    <mergeCell ref="G3:K3"/>
    <mergeCell ref="A29:A31"/>
    <mergeCell ref="B29:F29"/>
    <mergeCell ref="G29:K29"/>
    <mergeCell ref="B30:D30"/>
    <mergeCell ref="E30:F30"/>
    <mergeCell ref="G30:I30"/>
    <mergeCell ref="J30:K30"/>
    <mergeCell ref="A55:A57"/>
    <mergeCell ref="B55:F55"/>
    <mergeCell ref="G55:K55"/>
    <mergeCell ref="B56:D56"/>
    <mergeCell ref="E56:F56"/>
    <mergeCell ref="G56:I56"/>
    <mergeCell ref="J56:K56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58">
      <selection activeCell="A71" sqref="A71"/>
    </sheetView>
  </sheetViews>
  <sheetFormatPr defaultColWidth="9.00390625" defaultRowHeight="12.75"/>
  <cols>
    <col min="1" max="1" width="23.25390625" style="115" customWidth="1"/>
    <col min="2" max="2" width="9.625" style="115" customWidth="1"/>
    <col min="3" max="3" width="11.00390625" style="115" customWidth="1"/>
    <col min="4" max="4" width="11.375" style="115" customWidth="1"/>
    <col min="5" max="6" width="10.875" style="115" customWidth="1"/>
    <col min="7" max="7" width="11.375" style="115" customWidth="1"/>
    <col min="8" max="8" width="11.00390625" style="115" customWidth="1"/>
    <col min="9" max="11" width="11.375" style="115" customWidth="1"/>
    <col min="12" max="16384" width="9.125" style="115" customWidth="1"/>
  </cols>
  <sheetData>
    <row r="1" spans="1:11" ht="28.5" customHeight="1">
      <c r="A1" s="396" t="s">
        <v>220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12" customHeight="1">
      <c r="A2" s="116"/>
      <c r="B2" s="116"/>
      <c r="C2" s="116"/>
      <c r="D2" s="116"/>
      <c r="E2" s="116"/>
      <c r="F2" s="117"/>
      <c r="G2" s="118"/>
      <c r="H2" s="118"/>
      <c r="I2" s="118"/>
      <c r="J2" s="118"/>
      <c r="K2" s="117" t="s">
        <v>120</v>
      </c>
    </row>
    <row r="3" spans="1:11" ht="15" customHeight="1">
      <c r="A3" s="391"/>
      <c r="B3" s="392" t="s">
        <v>76</v>
      </c>
      <c r="C3" s="392"/>
      <c r="D3" s="392"/>
      <c r="E3" s="392"/>
      <c r="F3" s="392"/>
      <c r="G3" s="392" t="s">
        <v>77</v>
      </c>
      <c r="H3" s="392"/>
      <c r="I3" s="392"/>
      <c r="J3" s="392"/>
      <c r="K3" s="397"/>
    </row>
    <row r="4" spans="1:11" ht="12" customHeight="1">
      <c r="A4" s="391"/>
      <c r="B4" s="392" t="s">
        <v>113</v>
      </c>
      <c r="C4" s="392"/>
      <c r="D4" s="392"/>
      <c r="E4" s="392" t="s">
        <v>119</v>
      </c>
      <c r="F4" s="392"/>
      <c r="G4" s="392" t="s">
        <v>114</v>
      </c>
      <c r="H4" s="392"/>
      <c r="I4" s="392"/>
      <c r="J4" s="392" t="s">
        <v>119</v>
      </c>
      <c r="K4" s="395"/>
    </row>
    <row r="5" spans="1:12" ht="27" customHeight="1">
      <c r="A5" s="391"/>
      <c r="B5" s="223">
        <v>2023</v>
      </c>
      <c r="C5" s="223">
        <v>2022</v>
      </c>
      <c r="D5" s="223" t="s">
        <v>165</v>
      </c>
      <c r="E5" s="223">
        <v>2023</v>
      </c>
      <c r="F5" s="223">
        <v>2022</v>
      </c>
      <c r="G5" s="223">
        <v>2023</v>
      </c>
      <c r="H5" s="223">
        <v>2022</v>
      </c>
      <c r="I5" s="223" t="s">
        <v>165</v>
      </c>
      <c r="J5" s="223">
        <v>2023</v>
      </c>
      <c r="K5" s="224">
        <v>2022</v>
      </c>
      <c r="L5" s="119"/>
    </row>
    <row r="6" spans="1:11" ht="12.75">
      <c r="A6" s="84" t="s">
        <v>56</v>
      </c>
      <c r="B6" s="75">
        <f>SUM(B7:B26)</f>
        <v>11751</v>
      </c>
      <c r="C6" s="75">
        <f>SUM(C7:C26)</f>
        <v>10310</v>
      </c>
      <c r="D6" s="17">
        <f>B6/C6%</f>
        <v>113.97672162948594</v>
      </c>
      <c r="E6" s="255">
        <v>0.1</v>
      </c>
      <c r="F6" s="255">
        <v>0.1</v>
      </c>
      <c r="G6" s="75">
        <f>SUM(G7:G26)</f>
        <v>23227</v>
      </c>
      <c r="H6" s="75">
        <f>SUM(H7:H26)</f>
        <v>19825</v>
      </c>
      <c r="I6" s="17">
        <f>G6/H6%</f>
        <v>117.16015132408575</v>
      </c>
      <c r="J6" s="148">
        <v>0.1</v>
      </c>
      <c r="K6" s="148">
        <v>0.1</v>
      </c>
    </row>
    <row r="7" spans="1:11" ht="12.75">
      <c r="A7" s="181" t="s">
        <v>156</v>
      </c>
      <c r="B7" s="145">
        <v>387</v>
      </c>
      <c r="C7" s="145">
        <v>315</v>
      </c>
      <c r="D7" s="17">
        <f aca="true" t="shared" si="0" ref="D7:D23">B7/C7%</f>
        <v>122.85714285714286</v>
      </c>
      <c r="E7" s="222">
        <v>0</v>
      </c>
      <c r="F7" s="222">
        <v>0</v>
      </c>
      <c r="G7" s="145">
        <v>3337</v>
      </c>
      <c r="H7" s="145">
        <v>1489</v>
      </c>
      <c r="I7" s="17" t="s">
        <v>170</v>
      </c>
      <c r="J7" s="148">
        <v>0.2</v>
      </c>
      <c r="K7" s="148">
        <v>0.1</v>
      </c>
    </row>
    <row r="8" spans="1:11" ht="12.75">
      <c r="A8" s="83" t="s">
        <v>57</v>
      </c>
      <c r="B8" s="145">
        <v>2213</v>
      </c>
      <c r="C8" s="145">
        <v>2175</v>
      </c>
      <c r="D8" s="17">
        <f t="shared" si="0"/>
        <v>101.74712643678161</v>
      </c>
      <c r="E8" s="222">
        <v>0.3</v>
      </c>
      <c r="F8" s="222">
        <v>0.3</v>
      </c>
      <c r="G8" s="145">
        <v>677</v>
      </c>
      <c r="H8" s="145">
        <v>291</v>
      </c>
      <c r="I8" s="17" t="s">
        <v>174</v>
      </c>
      <c r="J8" s="148">
        <v>0.1</v>
      </c>
      <c r="K8" s="148">
        <v>0</v>
      </c>
    </row>
    <row r="9" spans="1:11" ht="12.75">
      <c r="A9" s="83" t="s">
        <v>58</v>
      </c>
      <c r="B9" s="145">
        <v>389</v>
      </c>
      <c r="C9" s="145">
        <v>387</v>
      </c>
      <c r="D9" s="17">
        <f t="shared" si="0"/>
        <v>100.51679586563307</v>
      </c>
      <c r="E9" s="222">
        <v>0</v>
      </c>
      <c r="F9" s="222">
        <v>0</v>
      </c>
      <c r="G9" s="145">
        <v>703</v>
      </c>
      <c r="H9" s="145">
        <v>317</v>
      </c>
      <c r="I9" s="17" t="s">
        <v>170</v>
      </c>
      <c r="J9" s="148">
        <v>0</v>
      </c>
      <c r="K9" s="148">
        <v>0</v>
      </c>
    </row>
    <row r="10" spans="1:11" ht="12.75">
      <c r="A10" s="83" t="s">
        <v>59</v>
      </c>
      <c r="B10" s="145">
        <v>1208</v>
      </c>
      <c r="C10" s="145">
        <v>1228</v>
      </c>
      <c r="D10" s="17">
        <f t="shared" si="0"/>
        <v>98.371335504886</v>
      </c>
      <c r="E10" s="222">
        <v>0.1</v>
      </c>
      <c r="F10" s="222">
        <v>0.1</v>
      </c>
      <c r="G10" s="145">
        <v>4777</v>
      </c>
      <c r="H10" s="145">
        <v>2884</v>
      </c>
      <c r="I10" s="17">
        <f>G10/H10%</f>
        <v>165.6380027739251</v>
      </c>
      <c r="J10" s="148">
        <v>0.1</v>
      </c>
      <c r="K10" s="148">
        <v>0.1</v>
      </c>
    </row>
    <row r="11" spans="1:11" ht="12.75">
      <c r="A11" s="83" t="s">
        <v>60</v>
      </c>
      <c r="B11" s="145">
        <v>85</v>
      </c>
      <c r="C11" s="145">
        <v>51</v>
      </c>
      <c r="D11" s="17">
        <f t="shared" si="0"/>
        <v>166.66666666666666</v>
      </c>
      <c r="E11" s="222">
        <v>0</v>
      </c>
      <c r="F11" s="222">
        <v>0</v>
      </c>
      <c r="G11" s="145">
        <v>1057</v>
      </c>
      <c r="H11" s="145">
        <v>3269</v>
      </c>
      <c r="I11" s="17">
        <f>G11/H11%</f>
        <v>32.33404710920771</v>
      </c>
      <c r="J11" s="148">
        <v>0.1</v>
      </c>
      <c r="K11" s="148">
        <v>0.4</v>
      </c>
    </row>
    <row r="12" spans="1:11" ht="12.75">
      <c r="A12" s="83" t="s">
        <v>61</v>
      </c>
      <c r="B12" s="145">
        <v>227</v>
      </c>
      <c r="C12" s="145">
        <v>131</v>
      </c>
      <c r="D12" s="17">
        <f t="shared" si="0"/>
        <v>173.2824427480916</v>
      </c>
      <c r="E12" s="222">
        <v>0</v>
      </c>
      <c r="F12" s="222">
        <v>0</v>
      </c>
      <c r="G12" s="145">
        <v>385</v>
      </c>
      <c r="H12" s="145">
        <v>396</v>
      </c>
      <c r="I12" s="17">
        <f>G12/H12%</f>
        <v>97.22222222222223</v>
      </c>
      <c r="J12" s="148">
        <v>0</v>
      </c>
      <c r="K12" s="148">
        <v>0</v>
      </c>
    </row>
    <row r="13" spans="1:11" ht="12.75">
      <c r="A13" s="83" t="s">
        <v>62</v>
      </c>
      <c r="B13" s="145">
        <v>459</v>
      </c>
      <c r="C13" s="145">
        <v>81</v>
      </c>
      <c r="D13" s="17" t="s">
        <v>225</v>
      </c>
      <c r="E13" s="222">
        <v>0.1</v>
      </c>
      <c r="F13" s="222">
        <v>0</v>
      </c>
      <c r="G13" s="145">
        <v>357</v>
      </c>
      <c r="H13" s="145">
        <v>1050</v>
      </c>
      <c r="I13" s="17">
        <f>G13/H13%</f>
        <v>34</v>
      </c>
      <c r="J13" s="148">
        <v>0</v>
      </c>
      <c r="K13" s="148">
        <v>0</v>
      </c>
    </row>
    <row r="14" spans="1:11" ht="12.75">
      <c r="A14" s="26" t="s">
        <v>157</v>
      </c>
      <c r="B14" s="145">
        <v>683</v>
      </c>
      <c r="C14" s="145">
        <v>786</v>
      </c>
      <c r="D14" s="17">
        <f t="shared" si="0"/>
        <v>86.89567430025446</v>
      </c>
      <c r="E14" s="222">
        <v>0.1</v>
      </c>
      <c r="F14" s="222">
        <v>0.1</v>
      </c>
      <c r="G14" s="145">
        <v>7903</v>
      </c>
      <c r="H14" s="145">
        <v>3213</v>
      </c>
      <c r="I14" s="17" t="s">
        <v>172</v>
      </c>
      <c r="J14" s="148">
        <v>0.4</v>
      </c>
      <c r="K14" s="148">
        <v>0.1</v>
      </c>
    </row>
    <row r="15" spans="1:11" ht="12.75">
      <c r="A15" s="83" t="s">
        <v>63</v>
      </c>
      <c r="B15" s="145">
        <v>152</v>
      </c>
      <c r="C15" s="145">
        <v>163</v>
      </c>
      <c r="D15" s="17">
        <f t="shared" si="0"/>
        <v>93.25153374233129</v>
      </c>
      <c r="E15" s="222">
        <v>0</v>
      </c>
      <c r="F15" s="222">
        <v>0</v>
      </c>
      <c r="G15" s="145">
        <v>623</v>
      </c>
      <c r="H15" s="145">
        <v>274</v>
      </c>
      <c r="I15" s="17" t="s">
        <v>174</v>
      </c>
      <c r="J15" s="148">
        <v>0.1</v>
      </c>
      <c r="K15" s="148">
        <v>0</v>
      </c>
    </row>
    <row r="16" spans="1:11" ht="14.25" customHeight="1">
      <c r="A16" s="83" t="s">
        <v>64</v>
      </c>
      <c r="B16" s="145">
        <v>1992</v>
      </c>
      <c r="C16" s="145">
        <v>1718</v>
      </c>
      <c r="D16" s="17">
        <f t="shared" si="0"/>
        <v>115.9487776484284</v>
      </c>
      <c r="E16" s="222">
        <v>0.3</v>
      </c>
      <c r="F16" s="222">
        <v>0.3</v>
      </c>
      <c r="G16" s="145">
        <v>300</v>
      </c>
      <c r="H16" s="145">
        <v>317</v>
      </c>
      <c r="I16" s="17">
        <f aca="true" t="shared" si="1" ref="I16:I23">G16/H16%</f>
        <v>94.63722397476342</v>
      </c>
      <c r="J16" s="148">
        <v>0.1</v>
      </c>
      <c r="K16" s="148">
        <v>0.1</v>
      </c>
    </row>
    <row r="17" spans="1:11" ht="14.25" customHeight="1">
      <c r="A17" s="83" t="s">
        <v>65</v>
      </c>
      <c r="B17" s="145">
        <v>72</v>
      </c>
      <c r="C17" s="145">
        <v>221</v>
      </c>
      <c r="D17" s="17">
        <f t="shared" si="0"/>
        <v>32.57918552036199</v>
      </c>
      <c r="E17" s="222">
        <v>0</v>
      </c>
      <c r="F17" s="222">
        <v>0</v>
      </c>
      <c r="G17" s="145">
        <v>26</v>
      </c>
      <c r="H17" s="145">
        <v>74</v>
      </c>
      <c r="I17" s="17">
        <f t="shared" si="1"/>
        <v>35.13513513513514</v>
      </c>
      <c r="J17" s="148">
        <v>0</v>
      </c>
      <c r="K17" s="148">
        <v>0</v>
      </c>
    </row>
    <row r="18" spans="1:11" ht="14.25" customHeight="1">
      <c r="A18" s="83" t="s">
        <v>66</v>
      </c>
      <c r="B18" s="145">
        <v>66</v>
      </c>
      <c r="C18" s="145">
        <v>102</v>
      </c>
      <c r="D18" s="17">
        <f t="shared" si="0"/>
        <v>64.70588235294117</v>
      </c>
      <c r="E18" s="222">
        <v>0.2</v>
      </c>
      <c r="F18" s="222">
        <v>0.3</v>
      </c>
      <c r="G18" s="145">
        <v>997</v>
      </c>
      <c r="H18" s="145">
        <v>1577</v>
      </c>
      <c r="I18" s="17">
        <f t="shared" si="1"/>
        <v>63.22130627774255</v>
      </c>
      <c r="J18" s="148">
        <v>0.2</v>
      </c>
      <c r="K18" s="148">
        <v>0.4</v>
      </c>
    </row>
    <row r="19" spans="1:11" ht="14.25" customHeight="1">
      <c r="A19" s="83" t="s">
        <v>67</v>
      </c>
      <c r="B19" s="145">
        <v>1558</v>
      </c>
      <c r="C19" s="145">
        <v>736</v>
      </c>
      <c r="D19" s="17" t="s">
        <v>175</v>
      </c>
      <c r="E19" s="222">
        <v>0.2</v>
      </c>
      <c r="F19" s="222">
        <v>0.1</v>
      </c>
      <c r="G19" s="145">
        <v>236</v>
      </c>
      <c r="H19" s="145">
        <v>126</v>
      </c>
      <c r="I19" s="17">
        <f t="shared" si="1"/>
        <v>187.3015873015873</v>
      </c>
      <c r="J19" s="148">
        <v>0</v>
      </c>
      <c r="K19" s="148">
        <v>0</v>
      </c>
    </row>
    <row r="20" spans="1:11" ht="14.25" customHeight="1">
      <c r="A20" s="83" t="s">
        <v>68</v>
      </c>
      <c r="B20" s="145">
        <v>1547</v>
      </c>
      <c r="C20" s="145">
        <v>1493</v>
      </c>
      <c r="D20" s="17">
        <f t="shared" si="0"/>
        <v>103.61687876758205</v>
      </c>
      <c r="E20" s="222">
        <v>0.3</v>
      </c>
      <c r="F20" s="222">
        <v>0.3</v>
      </c>
      <c r="G20" s="145">
        <v>141</v>
      </c>
      <c r="H20" s="145">
        <v>317</v>
      </c>
      <c r="I20" s="17">
        <f t="shared" si="1"/>
        <v>44.479495268138805</v>
      </c>
      <c r="J20" s="148">
        <v>0</v>
      </c>
      <c r="K20" s="148">
        <v>0</v>
      </c>
    </row>
    <row r="21" spans="1:11" ht="14.25" customHeight="1">
      <c r="A21" s="83" t="s">
        <v>69</v>
      </c>
      <c r="B21" s="145">
        <v>177</v>
      </c>
      <c r="C21" s="145">
        <v>264</v>
      </c>
      <c r="D21" s="17">
        <f t="shared" si="0"/>
        <v>67.04545454545455</v>
      </c>
      <c r="E21" s="222">
        <v>0</v>
      </c>
      <c r="F21" s="222">
        <v>0</v>
      </c>
      <c r="G21" s="145">
        <v>1534</v>
      </c>
      <c r="H21" s="145">
        <v>3397</v>
      </c>
      <c r="I21" s="17">
        <f t="shared" si="1"/>
        <v>45.15749190462173</v>
      </c>
      <c r="J21" s="148">
        <v>0</v>
      </c>
      <c r="K21" s="148">
        <v>0.1</v>
      </c>
    </row>
    <row r="22" spans="1:11" ht="14.25" customHeight="1">
      <c r="A22" s="26" t="s">
        <v>158</v>
      </c>
      <c r="B22" s="146" t="s">
        <v>160</v>
      </c>
      <c r="C22" s="146" t="s">
        <v>160</v>
      </c>
      <c r="D22" s="17" t="s">
        <v>160</v>
      </c>
      <c r="E22" s="179" t="s">
        <v>160</v>
      </c>
      <c r="F22" s="179" t="s">
        <v>160</v>
      </c>
      <c r="G22" s="145">
        <v>96</v>
      </c>
      <c r="H22" s="145">
        <v>532</v>
      </c>
      <c r="I22" s="17">
        <f t="shared" si="1"/>
        <v>18.045112781954888</v>
      </c>
      <c r="J22" s="148">
        <v>0</v>
      </c>
      <c r="K22" s="148">
        <v>0.1</v>
      </c>
    </row>
    <row r="23" spans="1:11" ht="14.25" customHeight="1">
      <c r="A23" s="83" t="s">
        <v>71</v>
      </c>
      <c r="B23" s="145">
        <v>527</v>
      </c>
      <c r="C23" s="145">
        <v>459</v>
      </c>
      <c r="D23" s="17">
        <f t="shared" si="0"/>
        <v>114.81481481481482</v>
      </c>
      <c r="E23" s="222">
        <v>0.1</v>
      </c>
      <c r="F23" s="222">
        <v>0.1</v>
      </c>
      <c r="G23" s="145">
        <v>46</v>
      </c>
      <c r="H23" s="145">
        <v>294</v>
      </c>
      <c r="I23" s="17">
        <f t="shared" si="1"/>
        <v>15.646258503401361</v>
      </c>
      <c r="J23" s="148">
        <v>0</v>
      </c>
      <c r="K23" s="148">
        <v>0</v>
      </c>
    </row>
    <row r="24" spans="1:13" ht="12.75">
      <c r="A24" s="23" t="s">
        <v>73</v>
      </c>
      <c r="B24" s="147">
        <v>9</v>
      </c>
      <c r="C24" s="158" t="s">
        <v>160</v>
      </c>
      <c r="D24" s="243"/>
      <c r="E24" s="178">
        <v>0</v>
      </c>
      <c r="F24" s="158" t="s">
        <v>160</v>
      </c>
      <c r="G24" s="147">
        <v>32</v>
      </c>
      <c r="H24" s="147">
        <v>8</v>
      </c>
      <c r="I24" s="226" t="s">
        <v>226</v>
      </c>
      <c r="J24" s="178">
        <v>0</v>
      </c>
      <c r="K24" s="178">
        <v>0</v>
      </c>
      <c r="L24" s="148"/>
      <c r="M24" s="148"/>
    </row>
    <row r="25" spans="2:13" ht="12.75">
      <c r="B25" s="145"/>
      <c r="C25" s="145"/>
      <c r="D25" s="148"/>
      <c r="F25" s="148"/>
      <c r="G25" s="148"/>
      <c r="H25" s="145"/>
      <c r="I25" s="145"/>
      <c r="J25" s="148"/>
      <c r="K25" s="148"/>
      <c r="L25" s="148"/>
      <c r="M25" s="148"/>
    </row>
    <row r="26" spans="1:13" ht="12.75">
      <c r="A26" s="120"/>
      <c r="B26" s="116"/>
      <c r="C26" s="116"/>
      <c r="D26" s="116"/>
      <c r="E26" s="116"/>
      <c r="F26" s="116"/>
      <c r="G26" s="118"/>
      <c r="H26" s="118"/>
      <c r="I26" s="118"/>
      <c r="J26" s="118"/>
      <c r="K26" s="117" t="s">
        <v>118</v>
      </c>
      <c r="L26" s="148"/>
      <c r="M26" s="148"/>
    </row>
    <row r="27" spans="1:13" ht="12.75">
      <c r="A27" s="391"/>
      <c r="B27" s="392" t="s">
        <v>43</v>
      </c>
      <c r="C27" s="392"/>
      <c r="D27" s="393"/>
      <c r="E27" s="393"/>
      <c r="F27" s="393"/>
      <c r="G27" s="392" t="s">
        <v>78</v>
      </c>
      <c r="H27" s="392"/>
      <c r="I27" s="393"/>
      <c r="J27" s="393"/>
      <c r="K27" s="394"/>
      <c r="L27" s="148"/>
      <c r="M27" s="148"/>
    </row>
    <row r="28" spans="1:14" ht="12.75">
      <c r="A28" s="391"/>
      <c r="B28" s="392" t="s">
        <v>113</v>
      </c>
      <c r="C28" s="392"/>
      <c r="D28" s="392"/>
      <c r="E28" s="392" t="s">
        <v>119</v>
      </c>
      <c r="F28" s="392"/>
      <c r="G28" s="392" t="s">
        <v>114</v>
      </c>
      <c r="H28" s="392"/>
      <c r="I28" s="392"/>
      <c r="J28" s="392" t="s">
        <v>119</v>
      </c>
      <c r="K28" s="395"/>
      <c r="L28" s="148"/>
      <c r="M28" s="222"/>
      <c r="N28" s="119"/>
    </row>
    <row r="29" spans="1:14" ht="22.5">
      <c r="A29" s="391"/>
      <c r="B29" s="223">
        <v>2023</v>
      </c>
      <c r="C29" s="223">
        <v>2022</v>
      </c>
      <c r="D29" s="223" t="s">
        <v>165</v>
      </c>
      <c r="E29" s="223">
        <v>2023</v>
      </c>
      <c r="F29" s="223">
        <v>2022</v>
      </c>
      <c r="G29" s="223">
        <v>2023</v>
      </c>
      <c r="H29" s="223">
        <v>2022</v>
      </c>
      <c r="I29" s="223" t="s">
        <v>165</v>
      </c>
      <c r="J29" s="223">
        <v>2023</v>
      </c>
      <c r="K29" s="224">
        <v>2022</v>
      </c>
      <c r="L29" s="148"/>
      <c r="M29" s="222"/>
      <c r="N29" s="119"/>
    </row>
    <row r="30" spans="1:14" ht="12.75">
      <c r="A30" s="122" t="s">
        <v>56</v>
      </c>
      <c r="B30" s="145">
        <v>1003</v>
      </c>
      <c r="C30" s="145">
        <v>761</v>
      </c>
      <c r="D30" s="17">
        <f>B30/C30%</f>
        <v>131.80026281208936</v>
      </c>
      <c r="E30" s="148">
        <v>0</v>
      </c>
      <c r="F30" s="148">
        <v>0</v>
      </c>
      <c r="G30" s="145">
        <v>17606</v>
      </c>
      <c r="H30" s="145">
        <v>16277</v>
      </c>
      <c r="I30" s="17">
        <f>G30/H30%</f>
        <v>108.16489525096762</v>
      </c>
      <c r="J30" s="148">
        <v>1.2</v>
      </c>
      <c r="K30" s="148">
        <v>1.1</v>
      </c>
      <c r="L30" s="148"/>
      <c r="M30" s="188"/>
      <c r="N30" s="119"/>
    </row>
    <row r="31" spans="1:14" ht="12.75">
      <c r="A31" s="76" t="s">
        <v>57</v>
      </c>
      <c r="B31" s="145">
        <v>33</v>
      </c>
      <c r="C31" s="145">
        <v>101</v>
      </c>
      <c r="D31" s="17">
        <f>B31/C31%</f>
        <v>32.67326732673267</v>
      </c>
      <c r="E31" s="148">
        <v>0.1</v>
      </c>
      <c r="F31" s="148">
        <v>0.2</v>
      </c>
      <c r="G31" s="145">
        <v>313</v>
      </c>
      <c r="H31" s="145">
        <v>1212</v>
      </c>
      <c r="I31" s="17">
        <f aca="true" t="shared" si="2" ref="I31:I45">G31/H31%</f>
        <v>25.825082508250826</v>
      </c>
      <c r="J31" s="148">
        <v>0.2</v>
      </c>
      <c r="K31" s="148">
        <v>0.7</v>
      </c>
      <c r="L31" s="148"/>
      <c r="M31" s="83"/>
      <c r="N31" s="119"/>
    </row>
    <row r="32" spans="1:14" ht="12.75">
      <c r="A32" s="76" t="s">
        <v>58</v>
      </c>
      <c r="B32" s="145">
        <v>10</v>
      </c>
      <c r="C32" s="145">
        <v>6</v>
      </c>
      <c r="D32" s="17">
        <f>B32/C32%</f>
        <v>166.66666666666669</v>
      </c>
      <c r="E32" s="148">
        <v>0</v>
      </c>
      <c r="F32" s="148">
        <v>0</v>
      </c>
      <c r="G32" s="146" t="s">
        <v>160</v>
      </c>
      <c r="H32" s="146" t="s">
        <v>160</v>
      </c>
      <c r="I32" s="231" t="s">
        <v>160</v>
      </c>
      <c r="J32" s="146" t="s">
        <v>160</v>
      </c>
      <c r="K32" s="146" t="s">
        <v>160</v>
      </c>
      <c r="L32" s="148"/>
      <c r="M32" s="83"/>
      <c r="N32" s="119"/>
    </row>
    <row r="33" spans="1:14" ht="12.75">
      <c r="A33" s="76" t="s">
        <v>59</v>
      </c>
      <c r="B33" s="145">
        <v>585</v>
      </c>
      <c r="C33" s="145">
        <v>135</v>
      </c>
      <c r="D33" s="17" t="s">
        <v>173</v>
      </c>
      <c r="E33" s="148">
        <v>0.2</v>
      </c>
      <c r="F33" s="148">
        <v>0.1</v>
      </c>
      <c r="G33" s="145">
        <v>4400</v>
      </c>
      <c r="H33" s="145">
        <v>3352</v>
      </c>
      <c r="I33" s="17">
        <f t="shared" si="2"/>
        <v>131.2649164677804</v>
      </c>
      <c r="J33" s="148">
        <v>6.3</v>
      </c>
      <c r="K33" s="148">
        <v>4.3</v>
      </c>
      <c r="L33" s="148"/>
      <c r="M33" s="83"/>
      <c r="N33" s="119"/>
    </row>
    <row r="34" spans="1:14" ht="12.75">
      <c r="A34" s="76" t="s">
        <v>60</v>
      </c>
      <c r="B34" s="145">
        <v>14</v>
      </c>
      <c r="C34" s="145">
        <v>9</v>
      </c>
      <c r="D34" s="17">
        <f>B34/C34%</f>
        <v>155.55555555555557</v>
      </c>
      <c r="E34" s="148">
        <v>0</v>
      </c>
      <c r="F34" s="148">
        <v>0</v>
      </c>
      <c r="G34" s="146" t="s">
        <v>160</v>
      </c>
      <c r="H34" s="146" t="s">
        <v>160</v>
      </c>
      <c r="I34" s="17" t="s">
        <v>160</v>
      </c>
      <c r="J34" s="146" t="s">
        <v>160</v>
      </c>
      <c r="K34" s="146" t="s">
        <v>160</v>
      </c>
      <c r="L34" s="148"/>
      <c r="M34" s="83"/>
      <c r="N34" s="119"/>
    </row>
    <row r="35" spans="1:14" ht="12.75">
      <c r="A35" s="76" t="s">
        <v>61</v>
      </c>
      <c r="B35" s="145">
        <v>2</v>
      </c>
      <c r="C35" s="145">
        <v>1</v>
      </c>
      <c r="D35" s="17" t="s">
        <v>227</v>
      </c>
      <c r="E35" s="148">
        <v>0</v>
      </c>
      <c r="F35" s="148">
        <v>0</v>
      </c>
      <c r="G35" s="145">
        <v>13</v>
      </c>
      <c r="H35" s="145">
        <v>7</v>
      </c>
      <c r="I35" s="17">
        <f t="shared" si="2"/>
        <v>185.7142857142857</v>
      </c>
      <c r="J35" s="148">
        <v>0.1</v>
      </c>
      <c r="K35" s="148">
        <v>0</v>
      </c>
      <c r="L35" s="148"/>
      <c r="M35" s="83"/>
      <c r="N35" s="119"/>
    </row>
    <row r="36" spans="1:14" ht="12.75">
      <c r="A36" s="76" t="s">
        <v>62</v>
      </c>
      <c r="B36" s="145">
        <v>30</v>
      </c>
      <c r="C36" s="145">
        <v>30</v>
      </c>
      <c r="D36" s="17">
        <f>B36/C36%</f>
        <v>100</v>
      </c>
      <c r="E36" s="148">
        <v>0</v>
      </c>
      <c r="F36" s="148">
        <v>0</v>
      </c>
      <c r="G36" s="145">
        <v>17</v>
      </c>
      <c r="H36" s="145">
        <v>281</v>
      </c>
      <c r="I36" s="17">
        <f t="shared" si="2"/>
        <v>6.049822064056939</v>
      </c>
      <c r="J36" s="148">
        <v>0.1</v>
      </c>
      <c r="K36" s="148">
        <v>1.3</v>
      </c>
      <c r="L36" s="146"/>
      <c r="M36" s="83"/>
      <c r="N36" s="119"/>
    </row>
    <row r="37" spans="1:14" ht="12.75">
      <c r="A37" s="26" t="s">
        <v>157</v>
      </c>
      <c r="B37" s="145">
        <v>4</v>
      </c>
      <c r="C37" s="145">
        <v>4</v>
      </c>
      <c r="D37" s="17">
        <f>B37/C37%</f>
        <v>100</v>
      </c>
      <c r="E37" s="148">
        <v>0</v>
      </c>
      <c r="F37" s="148">
        <v>0</v>
      </c>
      <c r="G37" s="145">
        <v>1868</v>
      </c>
      <c r="H37" s="145">
        <v>1795</v>
      </c>
      <c r="I37" s="17">
        <f t="shared" si="2"/>
        <v>104.06685236768803</v>
      </c>
      <c r="J37" s="148">
        <v>5.5</v>
      </c>
      <c r="K37" s="148">
        <v>4.5</v>
      </c>
      <c r="L37" s="146"/>
      <c r="M37" s="26"/>
      <c r="N37" s="119"/>
    </row>
    <row r="38" spans="1:14" ht="12.75">
      <c r="A38" s="76" t="s">
        <v>63</v>
      </c>
      <c r="B38" s="145">
        <v>2</v>
      </c>
      <c r="C38" s="145">
        <v>2</v>
      </c>
      <c r="D38" s="17">
        <f>B38/C38%</f>
        <v>100</v>
      </c>
      <c r="E38" s="148">
        <v>0</v>
      </c>
      <c r="F38" s="148">
        <v>0</v>
      </c>
      <c r="G38" s="145">
        <v>4089</v>
      </c>
      <c r="H38" s="145">
        <v>4230</v>
      </c>
      <c r="I38" s="17">
        <f t="shared" si="2"/>
        <v>96.66666666666667</v>
      </c>
      <c r="J38" s="148">
        <v>3.1</v>
      </c>
      <c r="K38" s="148">
        <v>2.9</v>
      </c>
      <c r="L38" s="148"/>
      <c r="M38" s="83"/>
      <c r="N38" s="119"/>
    </row>
    <row r="39" spans="1:14" ht="12.75">
      <c r="A39" s="76" t="s">
        <v>64</v>
      </c>
      <c r="B39" s="146" t="s">
        <v>160</v>
      </c>
      <c r="C39" s="145">
        <v>7</v>
      </c>
      <c r="D39" s="17" t="s">
        <v>160</v>
      </c>
      <c r="E39" s="146" t="s">
        <v>160</v>
      </c>
      <c r="F39" s="148">
        <v>0</v>
      </c>
      <c r="G39" s="145">
        <v>846</v>
      </c>
      <c r="H39" s="145">
        <v>671</v>
      </c>
      <c r="I39" s="17">
        <f t="shared" si="2"/>
        <v>126.08047690014904</v>
      </c>
      <c r="J39" s="148">
        <v>0.4</v>
      </c>
      <c r="K39" s="148">
        <v>0.3</v>
      </c>
      <c r="M39" s="83"/>
      <c r="N39" s="119"/>
    </row>
    <row r="40" spans="1:14" ht="12.75">
      <c r="A40" s="83" t="s">
        <v>65</v>
      </c>
      <c r="B40" s="145">
        <v>7</v>
      </c>
      <c r="C40" s="146">
        <v>3</v>
      </c>
      <c r="D40" s="17" t="s">
        <v>174</v>
      </c>
      <c r="E40" s="148">
        <v>0</v>
      </c>
      <c r="F40" s="146">
        <v>0</v>
      </c>
      <c r="G40" s="146" t="s">
        <v>160</v>
      </c>
      <c r="H40" s="146" t="s">
        <v>160</v>
      </c>
      <c r="I40" s="146" t="s">
        <v>160</v>
      </c>
      <c r="J40" s="146" t="s">
        <v>160</v>
      </c>
      <c r="K40" s="146" t="s">
        <v>160</v>
      </c>
      <c r="M40" s="83"/>
      <c r="N40" s="119"/>
    </row>
    <row r="41" spans="1:14" ht="12" customHeight="1">
      <c r="A41" s="76" t="s">
        <v>66</v>
      </c>
      <c r="B41" s="145">
        <v>288</v>
      </c>
      <c r="C41" s="145">
        <v>323</v>
      </c>
      <c r="D41" s="17">
        <f>B41/C41%</f>
        <v>89.16408668730651</v>
      </c>
      <c r="E41" s="148">
        <v>0.2</v>
      </c>
      <c r="F41" s="148">
        <v>0.2</v>
      </c>
      <c r="G41" s="146" t="s">
        <v>160</v>
      </c>
      <c r="H41" s="146" t="s">
        <v>160</v>
      </c>
      <c r="I41" s="146" t="s">
        <v>160</v>
      </c>
      <c r="J41" s="146" t="s">
        <v>160</v>
      </c>
      <c r="K41" s="146" t="s">
        <v>160</v>
      </c>
      <c r="M41" s="83"/>
      <c r="N41" s="119"/>
    </row>
    <row r="42" spans="1:14" ht="12.75">
      <c r="A42" s="76" t="s">
        <v>67</v>
      </c>
      <c r="B42" s="145">
        <v>12</v>
      </c>
      <c r="C42" s="146" t="s">
        <v>160</v>
      </c>
      <c r="D42" s="17" t="s">
        <v>160</v>
      </c>
      <c r="E42" s="148">
        <v>0</v>
      </c>
      <c r="F42" s="146" t="s">
        <v>160</v>
      </c>
      <c r="G42" s="146" t="s">
        <v>160</v>
      </c>
      <c r="H42" s="145">
        <v>19</v>
      </c>
      <c r="I42" s="146" t="s">
        <v>160</v>
      </c>
      <c r="J42" s="146" t="s">
        <v>160</v>
      </c>
      <c r="K42" s="148">
        <v>0</v>
      </c>
      <c r="M42" s="83"/>
      <c r="N42" s="119"/>
    </row>
    <row r="43" spans="1:14" ht="12.75">
      <c r="A43" s="76" t="s">
        <v>68</v>
      </c>
      <c r="B43" s="145">
        <v>1</v>
      </c>
      <c r="C43" s="146" t="s">
        <v>160</v>
      </c>
      <c r="D43" s="17" t="s">
        <v>160</v>
      </c>
      <c r="E43" s="148">
        <v>0</v>
      </c>
      <c r="F43" s="146" t="s">
        <v>160</v>
      </c>
      <c r="G43" s="145">
        <v>5042</v>
      </c>
      <c r="H43" s="145">
        <v>3233</v>
      </c>
      <c r="I43" s="17">
        <f t="shared" si="2"/>
        <v>155.95422208475102</v>
      </c>
      <c r="J43" s="148">
        <v>1.2</v>
      </c>
      <c r="K43" s="148">
        <v>0.8</v>
      </c>
      <c r="M43" s="83"/>
      <c r="N43" s="119"/>
    </row>
    <row r="44" spans="1:14" ht="12.75">
      <c r="A44" s="76" t="s">
        <v>69</v>
      </c>
      <c r="B44" s="145">
        <v>15</v>
      </c>
      <c r="C44" s="145">
        <v>140</v>
      </c>
      <c r="D44" s="17">
        <f>B44/C44%</f>
        <v>10.714285714285715</v>
      </c>
      <c r="E44" s="148">
        <v>0</v>
      </c>
      <c r="F44" s="148">
        <v>0</v>
      </c>
      <c r="G44" s="146" t="s">
        <v>160</v>
      </c>
      <c r="H44" s="146" t="s">
        <v>160</v>
      </c>
      <c r="I44" s="146" t="s">
        <v>160</v>
      </c>
      <c r="J44" s="146" t="s">
        <v>160</v>
      </c>
      <c r="K44" s="146" t="s">
        <v>160</v>
      </c>
      <c r="M44" s="83"/>
      <c r="N44" s="119"/>
    </row>
    <row r="45" spans="1:14" ht="12.75">
      <c r="A45" s="70" t="s">
        <v>71</v>
      </c>
      <c r="B45" s="158" t="s">
        <v>160</v>
      </c>
      <c r="C45" s="158" t="s">
        <v>160</v>
      </c>
      <c r="D45" s="226" t="s">
        <v>160</v>
      </c>
      <c r="E45" s="158" t="s">
        <v>160</v>
      </c>
      <c r="F45" s="158" t="s">
        <v>160</v>
      </c>
      <c r="G45" s="147">
        <v>1018</v>
      </c>
      <c r="H45" s="147">
        <v>1477</v>
      </c>
      <c r="I45" s="226">
        <f t="shared" si="2"/>
        <v>68.92349356804333</v>
      </c>
      <c r="J45" s="178">
        <v>1</v>
      </c>
      <c r="K45" s="178">
        <v>1.4</v>
      </c>
      <c r="M45" s="83"/>
      <c r="N45" s="119"/>
    </row>
    <row r="46" spans="13:14" ht="12.75">
      <c r="M46" s="119"/>
      <c r="N46" s="119"/>
    </row>
    <row r="47" spans="1:11" ht="12.75">
      <c r="A47" s="120"/>
      <c r="B47" s="116"/>
      <c r="C47" s="116"/>
      <c r="D47" s="116"/>
      <c r="E47" s="116"/>
      <c r="F47" s="116"/>
      <c r="G47" s="118"/>
      <c r="H47" s="118"/>
      <c r="I47" s="118"/>
      <c r="J47" s="118"/>
      <c r="K47" s="117" t="s">
        <v>118</v>
      </c>
    </row>
    <row r="48" spans="1:11" ht="12.75">
      <c r="A48" s="391"/>
      <c r="B48" s="392" t="s">
        <v>79</v>
      </c>
      <c r="C48" s="392"/>
      <c r="D48" s="393"/>
      <c r="E48" s="393"/>
      <c r="F48" s="393"/>
      <c r="G48" s="392" t="s">
        <v>46</v>
      </c>
      <c r="H48" s="392"/>
      <c r="I48" s="393"/>
      <c r="J48" s="393"/>
      <c r="K48" s="394"/>
    </row>
    <row r="49" spans="1:11" ht="12.75">
      <c r="A49" s="391"/>
      <c r="B49" s="392" t="s">
        <v>113</v>
      </c>
      <c r="C49" s="392"/>
      <c r="D49" s="392"/>
      <c r="E49" s="392" t="s">
        <v>119</v>
      </c>
      <c r="F49" s="392"/>
      <c r="G49" s="392" t="s">
        <v>114</v>
      </c>
      <c r="H49" s="392"/>
      <c r="I49" s="392"/>
      <c r="J49" s="392" t="s">
        <v>119</v>
      </c>
      <c r="K49" s="395"/>
    </row>
    <row r="50" spans="1:11" ht="22.5">
      <c r="A50" s="391"/>
      <c r="B50" s="223">
        <v>2023</v>
      </c>
      <c r="C50" s="223">
        <v>2022</v>
      </c>
      <c r="D50" s="223" t="s">
        <v>165</v>
      </c>
      <c r="E50" s="223">
        <v>2023</v>
      </c>
      <c r="F50" s="223">
        <v>2022</v>
      </c>
      <c r="G50" s="223">
        <v>2023</v>
      </c>
      <c r="H50" s="223">
        <v>2022</v>
      </c>
      <c r="I50" s="223" t="s">
        <v>165</v>
      </c>
      <c r="J50" s="223">
        <v>2023</v>
      </c>
      <c r="K50" s="224">
        <v>2022</v>
      </c>
    </row>
    <row r="51" spans="1:11" ht="12.75">
      <c r="A51" s="84" t="s">
        <v>56</v>
      </c>
      <c r="B51" s="145">
        <v>2675</v>
      </c>
      <c r="C51" s="145">
        <v>2690</v>
      </c>
      <c r="D51" s="227">
        <f aca="true" t="shared" si="3" ref="D51:D66">B51/C51%</f>
        <v>99.44237918215615</v>
      </c>
      <c r="E51" s="148">
        <v>0.1</v>
      </c>
      <c r="F51" s="148">
        <v>0.1</v>
      </c>
      <c r="G51" s="145">
        <v>374</v>
      </c>
      <c r="H51" s="145">
        <v>447</v>
      </c>
      <c r="I51" s="227">
        <f>G51/H51%</f>
        <v>83.668903803132</v>
      </c>
      <c r="J51" s="255">
        <v>0.1</v>
      </c>
      <c r="K51" s="255">
        <v>0.1</v>
      </c>
    </row>
    <row r="52" spans="1:11" ht="12.75">
      <c r="A52" s="181" t="s">
        <v>156</v>
      </c>
      <c r="B52" s="145">
        <v>77</v>
      </c>
      <c r="C52" s="145">
        <v>38</v>
      </c>
      <c r="D52" s="17" t="s">
        <v>178</v>
      </c>
      <c r="E52" s="148">
        <v>0</v>
      </c>
      <c r="F52" s="148">
        <v>0</v>
      </c>
      <c r="G52" s="146" t="s">
        <v>160</v>
      </c>
      <c r="H52" s="146" t="s">
        <v>160</v>
      </c>
      <c r="I52" s="17" t="s">
        <v>160</v>
      </c>
      <c r="J52" s="179" t="s">
        <v>160</v>
      </c>
      <c r="K52" s="179" t="s">
        <v>160</v>
      </c>
    </row>
    <row r="53" spans="1:11" ht="12.75">
      <c r="A53" s="83" t="s">
        <v>57</v>
      </c>
      <c r="B53" s="145">
        <v>476</v>
      </c>
      <c r="C53" s="145">
        <v>472</v>
      </c>
      <c r="D53" s="17">
        <f t="shared" si="3"/>
        <v>100.84745762711864</v>
      </c>
      <c r="E53" s="148">
        <v>0.1</v>
      </c>
      <c r="F53" s="148">
        <v>0.2</v>
      </c>
      <c r="G53" s="146" t="s">
        <v>160</v>
      </c>
      <c r="H53" s="146" t="s">
        <v>160</v>
      </c>
      <c r="I53" s="17" t="s">
        <v>160</v>
      </c>
      <c r="J53" s="179" t="s">
        <v>160</v>
      </c>
      <c r="K53" s="179" t="s">
        <v>160</v>
      </c>
    </row>
    <row r="54" spans="1:11" ht="12.75">
      <c r="A54" s="83" t="s">
        <v>58</v>
      </c>
      <c r="B54" s="145">
        <v>199</v>
      </c>
      <c r="C54" s="145">
        <v>192</v>
      </c>
      <c r="D54" s="17">
        <f t="shared" si="3"/>
        <v>103.64583333333334</v>
      </c>
      <c r="E54" s="148">
        <v>0.1</v>
      </c>
      <c r="F54" s="148">
        <v>0.1</v>
      </c>
      <c r="G54" s="146" t="s">
        <v>160</v>
      </c>
      <c r="H54" s="146" t="s">
        <v>160</v>
      </c>
      <c r="I54" s="17" t="s">
        <v>160</v>
      </c>
      <c r="J54" s="179" t="s">
        <v>160</v>
      </c>
      <c r="K54" s="179" t="s">
        <v>160</v>
      </c>
    </row>
    <row r="55" spans="1:11" ht="12.75">
      <c r="A55" s="83" t="s">
        <v>59</v>
      </c>
      <c r="B55" s="145">
        <v>302</v>
      </c>
      <c r="C55" s="145">
        <v>212</v>
      </c>
      <c r="D55" s="17">
        <f t="shared" si="3"/>
        <v>142.45283018867923</v>
      </c>
      <c r="E55" s="148">
        <v>0.1</v>
      </c>
      <c r="F55" s="148">
        <v>0.1</v>
      </c>
      <c r="G55" s="145">
        <v>71</v>
      </c>
      <c r="H55" s="145">
        <v>118</v>
      </c>
      <c r="I55" s="17">
        <f>G55/H55%</f>
        <v>60.16949152542373</v>
      </c>
      <c r="J55" s="222">
        <v>0.8</v>
      </c>
      <c r="K55" s="222">
        <v>1.5</v>
      </c>
    </row>
    <row r="56" spans="1:11" ht="12.75">
      <c r="A56" s="83" t="s">
        <v>60</v>
      </c>
      <c r="B56" s="145">
        <v>37</v>
      </c>
      <c r="C56" s="145">
        <v>24</v>
      </c>
      <c r="D56" s="17">
        <f t="shared" si="3"/>
        <v>154.16666666666669</v>
      </c>
      <c r="E56" s="148">
        <v>0</v>
      </c>
      <c r="F56" s="148">
        <v>0</v>
      </c>
      <c r="G56" s="145">
        <v>33</v>
      </c>
      <c r="H56" s="145">
        <v>55</v>
      </c>
      <c r="I56" s="17">
        <f>G56/H56%</f>
        <v>59.99999999999999</v>
      </c>
      <c r="J56" s="222">
        <v>0.1</v>
      </c>
      <c r="K56" s="222">
        <v>0.1</v>
      </c>
    </row>
    <row r="57" spans="1:11" ht="12.75">
      <c r="A57" s="83" t="s">
        <v>61</v>
      </c>
      <c r="B57" s="145">
        <v>69</v>
      </c>
      <c r="C57" s="145">
        <v>86</v>
      </c>
      <c r="D57" s="17">
        <f t="shared" si="3"/>
        <v>80.23255813953489</v>
      </c>
      <c r="E57" s="148">
        <v>0</v>
      </c>
      <c r="F57" s="148">
        <v>0</v>
      </c>
      <c r="G57" s="146" t="s">
        <v>160</v>
      </c>
      <c r="H57" s="146" t="s">
        <v>160</v>
      </c>
      <c r="I57" s="17" t="s">
        <v>160</v>
      </c>
      <c r="J57" s="179" t="s">
        <v>160</v>
      </c>
      <c r="K57" s="179" t="s">
        <v>160</v>
      </c>
    </row>
    <row r="58" spans="1:11" ht="12.75">
      <c r="A58" s="83" t="s">
        <v>62</v>
      </c>
      <c r="B58" s="145">
        <v>19</v>
      </c>
      <c r="C58" s="145">
        <v>40</v>
      </c>
      <c r="D58" s="17">
        <f t="shared" si="3"/>
        <v>47.5</v>
      </c>
      <c r="E58" s="148">
        <v>0</v>
      </c>
      <c r="F58" s="148">
        <v>0</v>
      </c>
      <c r="G58" s="146">
        <v>1</v>
      </c>
      <c r="H58" s="146" t="s">
        <v>160</v>
      </c>
      <c r="I58" s="231" t="s">
        <v>160</v>
      </c>
      <c r="J58" s="222">
        <v>0</v>
      </c>
      <c r="K58" s="179" t="s">
        <v>160</v>
      </c>
    </row>
    <row r="59" spans="1:11" ht="12.75">
      <c r="A59" s="26" t="s">
        <v>157</v>
      </c>
      <c r="B59" s="145">
        <v>109</v>
      </c>
      <c r="C59" s="145">
        <v>99</v>
      </c>
      <c r="D59" s="17">
        <f t="shared" si="3"/>
        <v>110.1010101010101</v>
      </c>
      <c r="E59" s="148">
        <v>0</v>
      </c>
      <c r="F59" s="148">
        <v>0</v>
      </c>
      <c r="G59" s="146">
        <v>2</v>
      </c>
      <c r="H59" s="146" t="s">
        <v>160</v>
      </c>
      <c r="I59" s="231" t="s">
        <v>160</v>
      </c>
      <c r="J59" s="179">
        <v>0.1</v>
      </c>
      <c r="K59" s="179" t="s">
        <v>160</v>
      </c>
    </row>
    <row r="60" spans="1:11" ht="12.75">
      <c r="A60" s="83" t="s">
        <v>63</v>
      </c>
      <c r="B60" s="145">
        <v>171</v>
      </c>
      <c r="C60" s="145">
        <v>308</v>
      </c>
      <c r="D60" s="17">
        <f t="shared" si="3"/>
        <v>55.51948051948052</v>
      </c>
      <c r="E60" s="148">
        <v>0</v>
      </c>
      <c r="F60" s="148">
        <v>0.1</v>
      </c>
      <c r="G60" s="146" t="s">
        <v>160</v>
      </c>
      <c r="H60" s="146" t="s">
        <v>160</v>
      </c>
      <c r="I60" s="231" t="s">
        <v>160</v>
      </c>
      <c r="J60" s="179" t="s">
        <v>160</v>
      </c>
      <c r="K60" s="179" t="s">
        <v>160</v>
      </c>
    </row>
    <row r="61" spans="1:11" ht="12.75">
      <c r="A61" s="83" t="s">
        <v>64</v>
      </c>
      <c r="B61" s="145">
        <v>311</v>
      </c>
      <c r="C61" s="145">
        <v>370</v>
      </c>
      <c r="D61" s="17">
        <f t="shared" si="3"/>
        <v>84.05405405405405</v>
      </c>
      <c r="E61" s="148">
        <v>0.2</v>
      </c>
      <c r="F61" s="148">
        <v>0.2</v>
      </c>
      <c r="G61" s="146" t="s">
        <v>160</v>
      </c>
      <c r="H61" s="146">
        <v>1</v>
      </c>
      <c r="I61" s="231" t="s">
        <v>160</v>
      </c>
      <c r="J61" s="179" t="s">
        <v>160</v>
      </c>
      <c r="K61" s="222">
        <v>0.4</v>
      </c>
    </row>
    <row r="62" spans="1:11" ht="12.75">
      <c r="A62" s="83" t="s">
        <v>65</v>
      </c>
      <c r="B62" s="145">
        <v>22</v>
      </c>
      <c r="C62" s="145">
        <v>142</v>
      </c>
      <c r="D62" s="17">
        <f t="shared" si="3"/>
        <v>15.492957746478874</v>
      </c>
      <c r="E62" s="148">
        <v>0</v>
      </c>
      <c r="F62" s="148">
        <v>0.1</v>
      </c>
      <c r="G62" s="145">
        <v>14</v>
      </c>
      <c r="H62" s="145">
        <v>25</v>
      </c>
      <c r="I62" s="17">
        <f>G62/H62%</f>
        <v>56</v>
      </c>
      <c r="J62" s="222">
        <v>0</v>
      </c>
      <c r="K62" s="222">
        <v>0</v>
      </c>
    </row>
    <row r="63" spans="1:11" ht="12.75">
      <c r="A63" s="83" t="s">
        <v>66</v>
      </c>
      <c r="B63" s="145">
        <v>361</v>
      </c>
      <c r="C63" s="145">
        <v>364</v>
      </c>
      <c r="D63" s="17">
        <f t="shared" si="3"/>
        <v>99.17582417582418</v>
      </c>
      <c r="E63" s="148">
        <v>0.2</v>
      </c>
      <c r="F63" s="148">
        <v>0.2</v>
      </c>
      <c r="G63" s="145">
        <v>243</v>
      </c>
      <c r="H63" s="145">
        <v>236</v>
      </c>
      <c r="I63" s="17">
        <f>G63/H63%</f>
        <v>102.96610169491527</v>
      </c>
      <c r="J63" s="222">
        <v>0.2</v>
      </c>
      <c r="K63" s="222">
        <v>0.2</v>
      </c>
    </row>
    <row r="64" spans="1:11" ht="12.75">
      <c r="A64" s="83" t="s">
        <v>67</v>
      </c>
      <c r="B64" s="145">
        <v>170</v>
      </c>
      <c r="C64" s="145">
        <v>101</v>
      </c>
      <c r="D64" s="17">
        <f t="shared" si="3"/>
        <v>168.31683168316832</v>
      </c>
      <c r="E64" s="148">
        <v>0.1</v>
      </c>
      <c r="F64" s="148">
        <v>0</v>
      </c>
      <c r="G64" s="146" t="s">
        <v>160</v>
      </c>
      <c r="H64" s="146" t="s">
        <v>160</v>
      </c>
      <c r="I64" s="231" t="s">
        <v>160</v>
      </c>
      <c r="J64" s="179" t="s">
        <v>160</v>
      </c>
      <c r="K64" s="179" t="s">
        <v>160</v>
      </c>
    </row>
    <row r="65" spans="1:11" ht="12.75">
      <c r="A65" s="83" t="s">
        <v>68</v>
      </c>
      <c r="B65" s="145">
        <v>197</v>
      </c>
      <c r="C65" s="145">
        <v>143</v>
      </c>
      <c r="D65" s="17">
        <f t="shared" si="3"/>
        <v>137.76223776223776</v>
      </c>
      <c r="E65" s="148">
        <v>0.1</v>
      </c>
      <c r="F65" s="148">
        <v>0.1</v>
      </c>
      <c r="G65" s="146" t="s">
        <v>160</v>
      </c>
      <c r="H65" s="146" t="s">
        <v>160</v>
      </c>
      <c r="I65" s="231" t="s">
        <v>160</v>
      </c>
      <c r="J65" s="179" t="s">
        <v>160</v>
      </c>
      <c r="K65" s="179" t="s">
        <v>160</v>
      </c>
    </row>
    <row r="66" spans="1:11" ht="12.75">
      <c r="A66" s="83" t="s">
        <v>69</v>
      </c>
      <c r="B66" s="145">
        <v>31</v>
      </c>
      <c r="C66" s="145">
        <v>51</v>
      </c>
      <c r="D66" s="17">
        <f t="shared" si="3"/>
        <v>60.78431372549019</v>
      </c>
      <c r="E66" s="148">
        <v>0</v>
      </c>
      <c r="F66" s="148">
        <v>0</v>
      </c>
      <c r="G66" s="145">
        <v>10</v>
      </c>
      <c r="H66" s="145">
        <v>12</v>
      </c>
      <c r="I66" s="17">
        <f>G66/H66%</f>
        <v>83.33333333333334</v>
      </c>
      <c r="J66" s="222">
        <v>0</v>
      </c>
      <c r="K66" s="222">
        <v>0</v>
      </c>
    </row>
    <row r="67" spans="1:11" ht="12.75">
      <c r="A67" s="26" t="s">
        <v>158</v>
      </c>
      <c r="B67" s="145">
        <v>12</v>
      </c>
      <c r="C67" s="146">
        <v>5</v>
      </c>
      <c r="D67" s="17" t="s">
        <v>171</v>
      </c>
      <c r="E67" s="148">
        <v>0</v>
      </c>
      <c r="F67" s="146">
        <v>0</v>
      </c>
      <c r="G67" s="146" t="s">
        <v>160</v>
      </c>
      <c r="H67" s="146" t="s">
        <v>160</v>
      </c>
      <c r="I67" s="233" t="s">
        <v>160</v>
      </c>
      <c r="J67" s="179" t="s">
        <v>160</v>
      </c>
      <c r="K67" s="179" t="s">
        <v>160</v>
      </c>
    </row>
    <row r="68" spans="1:11" ht="12.75">
      <c r="A68" s="83" t="s">
        <v>71</v>
      </c>
      <c r="B68" s="145">
        <v>111</v>
      </c>
      <c r="C68" s="145">
        <v>43</v>
      </c>
      <c r="D68" s="17" t="s">
        <v>176</v>
      </c>
      <c r="E68" s="148">
        <v>0</v>
      </c>
      <c r="F68" s="148">
        <v>0</v>
      </c>
      <c r="G68" s="146" t="s">
        <v>160</v>
      </c>
      <c r="H68" s="146" t="s">
        <v>160</v>
      </c>
      <c r="I68" s="233" t="s">
        <v>160</v>
      </c>
      <c r="J68" s="179" t="s">
        <v>160</v>
      </c>
      <c r="K68" s="179" t="s">
        <v>160</v>
      </c>
    </row>
    <row r="69" spans="1:11" ht="12.75">
      <c r="A69" s="23" t="s">
        <v>159</v>
      </c>
      <c r="B69" s="147">
        <v>1</v>
      </c>
      <c r="C69" s="158" t="s">
        <v>160</v>
      </c>
      <c r="D69" s="226" t="s">
        <v>160</v>
      </c>
      <c r="E69" s="178">
        <v>0.2</v>
      </c>
      <c r="F69" s="158" t="s">
        <v>160</v>
      </c>
      <c r="G69" s="158" t="s">
        <v>160</v>
      </c>
      <c r="H69" s="158" t="s">
        <v>160</v>
      </c>
      <c r="I69" s="232"/>
      <c r="J69" s="158" t="s">
        <v>160</v>
      </c>
      <c r="K69" s="158" t="s">
        <v>160</v>
      </c>
    </row>
    <row r="70" spans="1:11" ht="12.75">
      <c r="A70" s="26"/>
      <c r="B70" s="157"/>
      <c r="C70" s="179"/>
      <c r="D70" s="17"/>
      <c r="E70" s="222"/>
      <c r="F70" s="179"/>
      <c r="G70" s="179"/>
      <c r="H70" s="179"/>
      <c r="I70" s="233"/>
      <c r="J70" s="179"/>
      <c r="K70" s="179"/>
    </row>
    <row r="71" spans="1:12" ht="12.75">
      <c r="A71" s="165" t="s">
        <v>235</v>
      </c>
      <c r="B71" s="123"/>
      <c r="C71" s="123"/>
      <c r="D71" s="156"/>
      <c r="E71" s="123"/>
      <c r="F71" s="123"/>
      <c r="G71" s="123"/>
      <c r="H71" s="123"/>
      <c r="I71" s="123"/>
      <c r="J71" s="123"/>
      <c r="K71" s="124"/>
      <c r="L71" s="118"/>
    </row>
    <row r="72" spans="1:12" ht="12.75">
      <c r="A72" s="125" t="s">
        <v>230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7"/>
      <c r="L72" s="118"/>
    </row>
    <row r="73" spans="1:12" ht="12.75">
      <c r="A73" s="238" t="s">
        <v>122</v>
      </c>
      <c r="B73" s="150"/>
      <c r="C73" s="150"/>
      <c r="D73" s="302" t="s">
        <v>232</v>
      </c>
      <c r="E73" s="150"/>
      <c r="F73" s="150"/>
      <c r="G73" s="128"/>
      <c r="H73" s="239" t="s">
        <v>161</v>
      </c>
      <c r="I73" s="171"/>
      <c r="J73" s="128"/>
      <c r="K73" s="129"/>
      <c r="L73" s="118"/>
    </row>
    <row r="74" spans="1:12" ht="12.75">
      <c r="A74" s="130" t="s">
        <v>123</v>
      </c>
      <c r="B74" s="130"/>
      <c r="C74" s="130"/>
      <c r="D74" s="14" t="s">
        <v>233</v>
      </c>
      <c r="E74" s="130"/>
      <c r="F74" s="130"/>
      <c r="G74" s="130"/>
      <c r="H74" s="131" t="s">
        <v>168</v>
      </c>
      <c r="I74" s="171"/>
      <c r="J74" s="121"/>
      <c r="K74" s="132"/>
      <c r="L74" s="118"/>
    </row>
    <row r="75" spans="1:12" ht="12.75">
      <c r="A75" s="151"/>
      <c r="B75" s="152"/>
      <c r="C75" s="152"/>
      <c r="D75" s="133" t="s">
        <v>234</v>
      </c>
      <c r="E75" s="134"/>
      <c r="F75" s="172"/>
      <c r="G75" s="135"/>
      <c r="H75" s="136" t="s">
        <v>169</v>
      </c>
      <c r="I75" s="134"/>
      <c r="J75" s="136"/>
      <c r="K75" s="134"/>
      <c r="L75" s="118"/>
    </row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7:A29"/>
    <mergeCell ref="B27:F27"/>
    <mergeCell ref="G27:K27"/>
    <mergeCell ref="B28:D28"/>
    <mergeCell ref="E28:F28"/>
    <mergeCell ref="G28:I28"/>
    <mergeCell ref="J28:K28"/>
    <mergeCell ref="A48:A50"/>
    <mergeCell ref="B48:F48"/>
    <mergeCell ref="G48:K48"/>
    <mergeCell ref="B49:D49"/>
    <mergeCell ref="E49:F49"/>
    <mergeCell ref="G49:I49"/>
    <mergeCell ref="J49:K49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8.75390625" style="138" customWidth="1"/>
    <col min="2" max="2" width="112.25390625" style="3" customWidth="1"/>
  </cols>
  <sheetData>
    <row r="1" ht="12.75">
      <c r="B1" s="234" t="s">
        <v>24</v>
      </c>
    </row>
    <row r="2" ht="12.75">
      <c r="B2" s="139"/>
    </row>
    <row r="3" spans="1:2" ht="12.75">
      <c r="A3" s="216" t="s">
        <v>0</v>
      </c>
      <c r="B3" s="237" t="s">
        <v>25</v>
      </c>
    </row>
    <row r="4" spans="1:2" ht="12.75">
      <c r="A4" s="216" t="s">
        <v>1</v>
      </c>
      <c r="B4" s="237" t="s">
        <v>33</v>
      </c>
    </row>
    <row r="5" spans="1:2" ht="12.75">
      <c r="A5" s="217" t="s">
        <v>15</v>
      </c>
      <c r="B5" s="237" t="s">
        <v>54</v>
      </c>
    </row>
    <row r="6" spans="1:2" ht="16.5" customHeight="1">
      <c r="A6" s="217" t="s">
        <v>12</v>
      </c>
      <c r="B6" s="237" t="s">
        <v>55</v>
      </c>
    </row>
    <row r="7" spans="1:2" ht="12.75">
      <c r="A7" s="217" t="s">
        <v>13</v>
      </c>
      <c r="B7" s="237" t="s">
        <v>81</v>
      </c>
    </row>
    <row r="8" spans="1:2" ht="17.25" customHeight="1">
      <c r="A8" s="217" t="s">
        <v>14</v>
      </c>
      <c r="B8" s="237" t="s">
        <v>82</v>
      </c>
    </row>
    <row r="9" spans="1:2" ht="12.75">
      <c r="A9" s="216" t="s">
        <v>2</v>
      </c>
      <c r="B9" s="237" t="s">
        <v>85</v>
      </c>
    </row>
    <row r="10" spans="1:2" ht="12.75">
      <c r="A10" s="217" t="s">
        <v>16</v>
      </c>
      <c r="B10" s="237" t="s">
        <v>87</v>
      </c>
    </row>
    <row r="11" spans="1:2" ht="12.75">
      <c r="A11" s="216" t="s">
        <v>3</v>
      </c>
      <c r="B11" s="237" t="s">
        <v>88</v>
      </c>
    </row>
    <row r="12" spans="1:2" ht="12.75">
      <c r="A12" s="216" t="s">
        <v>4</v>
      </c>
      <c r="B12" s="237" t="s">
        <v>90</v>
      </c>
    </row>
    <row r="13" spans="1:2" ht="12.75">
      <c r="A13" s="216" t="s">
        <v>5</v>
      </c>
      <c r="B13" s="237" t="s">
        <v>95</v>
      </c>
    </row>
    <row r="14" spans="1:2" ht="12.75">
      <c r="A14" s="216" t="s">
        <v>6</v>
      </c>
      <c r="B14" s="237" t="s">
        <v>181</v>
      </c>
    </row>
    <row r="15" spans="1:2" ht="12.75">
      <c r="A15" s="216" t="s">
        <v>7</v>
      </c>
      <c r="B15" s="237" t="s">
        <v>98</v>
      </c>
    </row>
    <row r="16" spans="1:2" ht="12.75">
      <c r="A16" s="217" t="s">
        <v>182</v>
      </c>
      <c r="B16" s="237" t="s">
        <v>97</v>
      </c>
    </row>
    <row r="17" spans="1:2" ht="12.75">
      <c r="A17" s="217" t="s">
        <v>134</v>
      </c>
      <c r="B17" s="237" t="s">
        <v>105</v>
      </c>
    </row>
    <row r="18" spans="1:2" ht="12.75">
      <c r="A18" s="217" t="s">
        <v>135</v>
      </c>
      <c r="B18" s="237" t="s">
        <v>107</v>
      </c>
    </row>
    <row r="19" spans="1:2" ht="12.75">
      <c r="A19" s="217" t="s">
        <v>136</v>
      </c>
      <c r="B19" s="237" t="s">
        <v>109</v>
      </c>
    </row>
    <row r="20" spans="1:2" ht="12.75">
      <c r="A20" s="217" t="s">
        <v>137</v>
      </c>
      <c r="B20" s="237" t="s">
        <v>110</v>
      </c>
    </row>
    <row r="21" spans="1:2" ht="12.75">
      <c r="A21" s="217" t="s">
        <v>138</v>
      </c>
      <c r="B21" s="237" t="s">
        <v>183</v>
      </c>
    </row>
    <row r="22" spans="1:2" ht="12.75">
      <c r="A22" s="216" t="s">
        <v>8</v>
      </c>
      <c r="B22" s="237" t="s">
        <v>184</v>
      </c>
    </row>
    <row r="23" spans="1:2" ht="12.75">
      <c r="A23" s="217" t="s">
        <v>185</v>
      </c>
      <c r="B23" s="237" t="s">
        <v>125</v>
      </c>
    </row>
    <row r="24" spans="1:2" ht="12.75">
      <c r="A24" s="217" t="s">
        <v>186</v>
      </c>
      <c r="B24" s="237" t="s">
        <v>111</v>
      </c>
    </row>
    <row r="25" spans="1:2" ht="12.75">
      <c r="A25" s="217" t="s">
        <v>187</v>
      </c>
      <c r="B25" s="237" t="s">
        <v>112</v>
      </c>
    </row>
    <row r="26" spans="1:2" ht="12.75">
      <c r="A26" s="217" t="s">
        <v>188</v>
      </c>
      <c r="B26" s="237" t="s">
        <v>126</v>
      </c>
    </row>
    <row r="27" spans="1:2" ht="12.75">
      <c r="A27" s="217" t="s">
        <v>189</v>
      </c>
      <c r="B27" s="237" t="s">
        <v>127</v>
      </c>
    </row>
    <row r="28" spans="1:2" ht="12.75">
      <c r="A28" s="217" t="s">
        <v>190</v>
      </c>
      <c r="B28" s="237" t="s">
        <v>128</v>
      </c>
    </row>
    <row r="29" spans="1:2" ht="12.75">
      <c r="A29" s="217" t="s">
        <v>191</v>
      </c>
      <c r="B29" s="237" t="s">
        <v>129</v>
      </c>
    </row>
    <row r="30" spans="1:2" ht="12.75">
      <c r="A30" s="217" t="s">
        <v>192</v>
      </c>
      <c r="B30" s="237" t="s">
        <v>130</v>
      </c>
    </row>
    <row r="31" spans="1:2" ht="12.75">
      <c r="A31" s="217" t="s">
        <v>193</v>
      </c>
      <c r="B31" s="237" t="s">
        <v>131</v>
      </c>
    </row>
    <row r="32" spans="1:2" ht="12.75">
      <c r="A32" s="216" t="s">
        <v>9</v>
      </c>
      <c r="B32" s="237" t="s">
        <v>115</v>
      </c>
    </row>
    <row r="33" spans="1:2" ht="12.75">
      <c r="A33" s="216" t="s">
        <v>10</v>
      </c>
      <c r="B33" s="237" t="s">
        <v>117</v>
      </c>
    </row>
    <row r="34" spans="1:2" ht="12.75">
      <c r="A34" s="216" t="s">
        <v>11</v>
      </c>
      <c r="B34" s="237" t="s">
        <v>196</v>
      </c>
    </row>
    <row r="35" spans="1:2" ht="12.75">
      <c r="A35" s="216" t="s">
        <v>194</v>
      </c>
      <c r="B35" s="237" t="s">
        <v>132</v>
      </c>
    </row>
    <row r="36" spans="1:2" ht="12.75">
      <c r="A36" s="216" t="s">
        <v>195</v>
      </c>
      <c r="B36" s="237" t="s">
        <v>133</v>
      </c>
    </row>
    <row r="37" spans="1:2" ht="12.75">
      <c r="A37" s="216"/>
      <c r="B37" s="203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5" location="'8'!A1" display="Livestock products realized by agricultural enterprises"/>
    <hyperlink ref="B16" location="'8'!A1" display="Sold for slaughter of all types of livestock and poultry in live weightе"/>
    <hyperlink ref="B17" location="'8'!A1" display="Realized cow's milk"/>
    <hyperlink ref="B18" location="'8'!A1" display="Realized chicken eggs "/>
    <hyperlink ref="B19" location="'8'!A1" display="Realized large skins "/>
    <hyperlink ref="B20" location="'8'!A1" display="Realized small skins "/>
    <hyperlink ref="B22" location="'9'!A1" display="Number of livestock and poultry as of Jule 1"/>
    <hyperlink ref="B23" location="'9'!A1" display="Cattle "/>
    <hyperlink ref="B24" location="'9'!A1" display="of which are cows "/>
    <hyperlink ref="B25" location="'9'!A1" display="The number of cattle in the direction of productivity"/>
    <hyperlink ref="B26" location="'9'!A1" display="Sheeps "/>
    <hyperlink ref="B27" location="'9'!A1" display="Goats "/>
    <hyperlink ref="B28" location="'9'!A1" display="Pigs "/>
    <hyperlink ref="B29" location="'9'!A1" display="Horses  "/>
    <hyperlink ref="B30" location="'9'!A1" display="Camels  "/>
    <hyperlink ref="B31" location="'9'!A1" display="Poultry "/>
    <hyperlink ref="B32" location="'10'!A1" display="Average milk yield per dairy cow"/>
    <hyperlink ref="B33" location="'11'!A1" display="Average egg yield per laying hen"/>
    <hyperlink ref="B35" location="'13'!A1" display="Obtained offspring from farm animals"/>
    <hyperlink ref="B36" location="'14'!A1" display="Livestock loss"/>
    <hyperlink ref="B34" location="'12'!A1" display="Average wool shearing per sheep"/>
    <hyperlink ref="B14" location="'7'!A1" display="Sheep wool sheared"/>
    <hyperlink ref="B21" location="'8'!A1" display="Realized sheep wool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75" zoomScalePageLayoutView="0" workbookViewId="0" topLeftCell="A1">
      <selection activeCell="D16" sqref="D16"/>
    </sheetView>
  </sheetViews>
  <sheetFormatPr defaultColWidth="9.00390625" defaultRowHeight="12.75"/>
  <cols>
    <col min="1" max="1" width="23.125" style="7" customWidth="1"/>
    <col min="2" max="2" width="11.25390625" style="7" customWidth="1"/>
    <col min="3" max="3" width="11.75390625" style="7" customWidth="1"/>
    <col min="4" max="4" width="10.125" style="7" customWidth="1"/>
    <col min="5" max="6" width="10.875" style="7" customWidth="1"/>
    <col min="7" max="7" width="8.875" style="7" customWidth="1"/>
    <col min="8" max="9" width="9.875" style="7" customWidth="1"/>
    <col min="10" max="10" width="9.375" style="7" customWidth="1"/>
    <col min="11" max="11" width="11.125" style="7" customWidth="1"/>
    <col min="12" max="12" width="10.125" style="7" customWidth="1"/>
    <col min="13" max="13" width="9.375" style="7" customWidth="1"/>
    <col min="14" max="16384" width="9.125" style="7" customWidth="1"/>
  </cols>
  <sheetData>
    <row r="1" spans="1:13" ht="21.75" customHeight="1">
      <c r="A1" s="311" t="s">
        <v>167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8.75" customHeight="1">
      <c r="A3" s="312"/>
      <c r="B3" s="307" t="s">
        <v>27</v>
      </c>
      <c r="C3" s="307"/>
      <c r="D3" s="307"/>
      <c r="E3" s="308" t="s">
        <v>26</v>
      </c>
      <c r="F3" s="313"/>
      <c r="G3" s="314"/>
      <c r="H3" s="314"/>
      <c r="I3" s="314"/>
      <c r="J3" s="314"/>
      <c r="K3" s="314"/>
      <c r="L3" s="314"/>
      <c r="M3" s="314"/>
      <c r="N3" s="176"/>
    </row>
    <row r="4" spans="1:14" ht="26.25" customHeight="1">
      <c r="A4" s="312"/>
      <c r="B4" s="307"/>
      <c r="C4" s="307"/>
      <c r="D4" s="307"/>
      <c r="E4" s="307" t="s">
        <v>29</v>
      </c>
      <c r="F4" s="307"/>
      <c r="G4" s="307"/>
      <c r="H4" s="307" t="s">
        <v>30</v>
      </c>
      <c r="I4" s="307"/>
      <c r="J4" s="307"/>
      <c r="K4" s="307" t="s">
        <v>31</v>
      </c>
      <c r="L4" s="307"/>
      <c r="M4" s="308"/>
      <c r="N4" s="176"/>
    </row>
    <row r="5" spans="1:14" ht="24.75" customHeight="1">
      <c r="A5" s="312"/>
      <c r="B5" s="204">
        <v>2023</v>
      </c>
      <c r="C5" s="204">
        <v>2022</v>
      </c>
      <c r="D5" s="204" t="s">
        <v>165</v>
      </c>
      <c r="E5" s="223">
        <v>2023</v>
      </c>
      <c r="F5" s="223">
        <v>2022</v>
      </c>
      <c r="G5" s="223" t="s">
        <v>165</v>
      </c>
      <c r="H5" s="223">
        <v>2023</v>
      </c>
      <c r="I5" s="223">
        <v>2022</v>
      </c>
      <c r="J5" s="223" t="s">
        <v>165</v>
      </c>
      <c r="K5" s="223">
        <v>2023</v>
      </c>
      <c r="L5" s="223">
        <v>2022</v>
      </c>
      <c r="M5" s="223" t="s">
        <v>165</v>
      </c>
      <c r="N5" s="176"/>
    </row>
    <row r="6" spans="1:13" ht="21" customHeight="1">
      <c r="A6" s="309" t="s">
        <v>231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</row>
    <row r="7" spans="1:13" ht="45.75" customHeight="1">
      <c r="A7" s="192" t="s">
        <v>34</v>
      </c>
      <c r="B7" s="24">
        <f>E7+H7+K7</f>
        <v>1006575.9099999999</v>
      </c>
      <c r="C7" s="193">
        <f aca="true" t="shared" si="0" ref="B7:C12">F7+I7+L7</f>
        <v>963269.0900000001</v>
      </c>
      <c r="D7" s="193">
        <f aca="true" t="shared" si="1" ref="D7:D12">B7/C7*100</f>
        <v>104.49581746674752</v>
      </c>
      <c r="E7" s="9">
        <f>'[1]2.1'!E7</f>
        <v>294079.51</v>
      </c>
      <c r="F7" s="194">
        <f>'[1]2.1'!F7</f>
        <v>266425.45</v>
      </c>
      <c r="G7" s="193">
        <f aca="true" t="shared" si="2" ref="G7:G13">E7/F7*100</f>
        <v>110.37966155260317</v>
      </c>
      <c r="H7" s="9">
        <f>'[1]2.1'!H7</f>
        <v>192022.3</v>
      </c>
      <c r="I7" s="194">
        <f>'[1]2.1'!I7</f>
        <v>185278.34000000003</v>
      </c>
      <c r="J7" s="193">
        <f aca="true" t="shared" si="3" ref="J7:J13">H7/I7*100</f>
        <v>103.63990739554336</v>
      </c>
      <c r="K7" s="296">
        <f>'[1]2.1'!K7</f>
        <v>520474.1</v>
      </c>
      <c r="L7" s="194">
        <f>'[1]2.1'!L7</f>
        <v>511565.3</v>
      </c>
      <c r="M7" s="193">
        <f aca="true" t="shared" si="4" ref="M7:M13">K7/L7*100</f>
        <v>101.74147855611004</v>
      </c>
    </row>
    <row r="8" spans="1:13" ht="46.5" customHeight="1">
      <c r="A8" s="195" t="s">
        <v>35</v>
      </c>
      <c r="B8" s="25">
        <f>E8+H8+K8</f>
        <v>586451.45</v>
      </c>
      <c r="C8" s="25">
        <f t="shared" si="0"/>
        <v>558655.8600000001</v>
      </c>
      <c r="D8" s="25">
        <f t="shared" si="1"/>
        <v>104.97544051538274</v>
      </c>
      <c r="E8" s="296">
        <f>'[1]2.3'!E6</f>
        <v>214198.47999999998</v>
      </c>
      <c r="F8" s="296">
        <f>'[1]2.3'!F6</f>
        <v>193826.31999999995</v>
      </c>
      <c r="G8" s="25">
        <f t="shared" si="2"/>
        <v>110.51052302907058</v>
      </c>
      <c r="H8" s="25">
        <f>'[1]2.3'!H6</f>
        <v>99802.47000000002</v>
      </c>
      <c r="I8" s="194">
        <f>'[1]2.3'!I6</f>
        <v>96463.04000000002</v>
      </c>
      <c r="J8" s="25">
        <f t="shared" si="3"/>
        <v>103.4618751389133</v>
      </c>
      <c r="K8" s="25">
        <f>'[1]2.3'!K6</f>
        <v>272450.49999999994</v>
      </c>
      <c r="L8" s="194">
        <f>'[1]2.3'!L6</f>
        <v>268366.50000000006</v>
      </c>
      <c r="M8" s="25">
        <f t="shared" si="4"/>
        <v>101.52179947944317</v>
      </c>
    </row>
    <row r="9" spans="1:13" ht="16.5" customHeight="1">
      <c r="A9" s="195" t="s">
        <v>36</v>
      </c>
      <c r="B9" s="10">
        <f t="shared" si="0"/>
        <v>3187058</v>
      </c>
      <c r="C9" s="10">
        <f t="shared" si="0"/>
        <v>3097838</v>
      </c>
      <c r="D9" s="10">
        <f t="shared" si="1"/>
        <v>102.88007313487664</v>
      </c>
      <c r="E9" s="10">
        <f>'[1]3'!E6</f>
        <v>283075.5</v>
      </c>
      <c r="F9" s="196">
        <f>'[1]3'!F6</f>
        <v>255565.50000000006</v>
      </c>
      <c r="G9" s="10">
        <f t="shared" si="2"/>
        <v>110.76436373454162</v>
      </c>
      <c r="H9" s="10">
        <f>'[1]3'!H6</f>
        <v>671855.2</v>
      </c>
      <c r="I9" s="196">
        <f>'[1]3'!I6</f>
        <v>648354.0999999999</v>
      </c>
      <c r="J9" s="10">
        <f t="shared" si="3"/>
        <v>103.62473222580071</v>
      </c>
      <c r="K9" s="10">
        <f>'[1]3'!K6</f>
        <v>2232127.3000000003</v>
      </c>
      <c r="L9" s="196">
        <f>'[1]3'!L6</f>
        <v>2193918.4000000004</v>
      </c>
      <c r="M9" s="10">
        <f t="shared" si="4"/>
        <v>101.74158254928716</v>
      </c>
    </row>
    <row r="10" spans="1:13" ht="16.5" customHeight="1">
      <c r="A10" s="195" t="s">
        <v>37</v>
      </c>
      <c r="B10" s="10">
        <f t="shared" si="0"/>
        <v>2423655.8</v>
      </c>
      <c r="C10" s="10">
        <f t="shared" si="0"/>
        <v>2468348.8</v>
      </c>
      <c r="D10" s="10">
        <f t="shared" si="1"/>
        <v>98.18935638269599</v>
      </c>
      <c r="E10" s="10">
        <f>'[1]4'!E6</f>
        <v>1821600</v>
      </c>
      <c r="F10" s="10">
        <f>'[1]4'!F6</f>
        <v>1866295.7</v>
      </c>
      <c r="G10" s="10">
        <f t="shared" si="2"/>
        <v>97.60511155868815</v>
      </c>
      <c r="H10" s="10">
        <f>'[1]4'!H6</f>
        <v>11051.9</v>
      </c>
      <c r="I10" s="10">
        <f>'[1]4'!I6</f>
        <v>12429.1</v>
      </c>
      <c r="J10" s="10">
        <f t="shared" si="3"/>
        <v>88.91955169722667</v>
      </c>
      <c r="K10" s="10">
        <f>'[1]4'!K6</f>
        <v>591003.9</v>
      </c>
      <c r="L10" s="10">
        <f>'[1]4'!L6</f>
        <v>589623.9999999999</v>
      </c>
      <c r="M10" s="10">
        <f t="shared" si="4"/>
        <v>100.23403050079376</v>
      </c>
    </row>
    <row r="11" spans="1:13" ht="16.5" customHeight="1">
      <c r="A11" s="192" t="s">
        <v>38</v>
      </c>
      <c r="B11" s="197">
        <f>E11+H11+K11</f>
        <v>1551011</v>
      </c>
      <c r="C11" s="197">
        <f t="shared" si="0"/>
        <v>1526965</v>
      </c>
      <c r="D11" s="10">
        <f t="shared" si="1"/>
        <v>101.57475777113424</v>
      </c>
      <c r="E11" s="11">
        <f>'[1]5'!E6</f>
        <v>107740</v>
      </c>
      <c r="F11" s="11">
        <f>'[1]5'!F6</f>
        <v>116607</v>
      </c>
      <c r="G11" s="10">
        <f t="shared" si="2"/>
        <v>92.39582529350724</v>
      </c>
      <c r="H11" s="11">
        <f>'[1]5'!H6</f>
        <v>402449</v>
      </c>
      <c r="I11" s="11">
        <f>'[1]5'!I6</f>
        <v>388178</v>
      </c>
      <c r="J11" s="10">
        <f t="shared" si="3"/>
        <v>103.6764061847915</v>
      </c>
      <c r="K11" s="11">
        <f>'[1]5'!K6</f>
        <v>1040822</v>
      </c>
      <c r="L11" s="11">
        <f>'[1]5'!L6</f>
        <v>1022180</v>
      </c>
      <c r="M11" s="10">
        <f t="shared" si="4"/>
        <v>101.82374924181651</v>
      </c>
    </row>
    <row r="12" spans="1:13" ht="16.5" customHeight="1">
      <c r="A12" s="192" t="s">
        <v>39</v>
      </c>
      <c r="B12" s="200">
        <f t="shared" si="0"/>
        <v>3432679</v>
      </c>
      <c r="C12" s="200">
        <f t="shared" si="0"/>
        <v>3340577</v>
      </c>
      <c r="D12" s="193">
        <f t="shared" si="1"/>
        <v>102.7570686141945</v>
      </c>
      <c r="E12" s="12">
        <f>'[1]6'!E6</f>
        <v>52620</v>
      </c>
      <c r="F12" s="12">
        <f>'[1]6'!F6</f>
        <v>44490</v>
      </c>
      <c r="G12" s="10">
        <f t="shared" si="2"/>
        <v>118.27376938637897</v>
      </c>
      <c r="H12" s="12">
        <f>'[1]6'!H6</f>
        <v>824082</v>
      </c>
      <c r="I12" s="12">
        <f>'[1]6'!I6</f>
        <v>789037</v>
      </c>
      <c r="J12" s="193">
        <f t="shared" si="3"/>
        <v>104.44149006954046</v>
      </c>
      <c r="K12" s="12">
        <f>'[1]6'!K6</f>
        <v>2555977</v>
      </c>
      <c r="L12" s="12">
        <f>'[1]6'!L6</f>
        <v>2507050</v>
      </c>
      <c r="M12" s="193">
        <f t="shared" si="4"/>
        <v>101.9515765541174</v>
      </c>
    </row>
    <row r="13" spans="1:13" ht="16.5" customHeight="1">
      <c r="A13" s="192" t="s">
        <v>222</v>
      </c>
      <c r="B13" s="193">
        <f>E13+H13+K13</f>
        <v>36012.1</v>
      </c>
      <c r="C13" s="193">
        <f>F13+I13+L13</f>
        <v>35595.3</v>
      </c>
      <c r="D13" s="193">
        <f>B13/C13*100</f>
        <v>101.17094110739338</v>
      </c>
      <c r="E13" s="193">
        <f>'[1]7'!E6</f>
        <v>1478.3</v>
      </c>
      <c r="F13" s="193">
        <f>'[1]7'!F6</f>
        <v>1644.1000000000001</v>
      </c>
      <c r="G13" s="10">
        <f t="shared" si="2"/>
        <v>89.91545526427832</v>
      </c>
      <c r="H13" s="193">
        <f>'[1]7'!H6</f>
        <v>14638</v>
      </c>
      <c r="I13" s="193">
        <f>'[1]7'!I6</f>
        <v>14382.7</v>
      </c>
      <c r="J13" s="10">
        <f t="shared" si="3"/>
        <v>101.77504919104202</v>
      </c>
      <c r="K13" s="193">
        <f>'[1]7'!K6</f>
        <v>19895.8</v>
      </c>
      <c r="L13" s="193">
        <f>'[1]7'!L6</f>
        <v>19568.5</v>
      </c>
      <c r="M13" s="10">
        <f t="shared" si="4"/>
        <v>101.67258604389708</v>
      </c>
    </row>
    <row r="14" spans="1:13" s="13" customFormat="1" ht="20.25" customHeight="1">
      <c r="A14" s="310" t="s">
        <v>198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12.75" customHeight="1">
      <c r="A15" s="198" t="s">
        <v>40</v>
      </c>
      <c r="B15" s="16">
        <f aca="true" t="shared" si="5" ref="B15:C22">E15+H15+K15</f>
        <v>10285367</v>
      </c>
      <c r="C15" s="16">
        <f t="shared" si="5"/>
        <v>9921264</v>
      </c>
      <c r="D15" s="17">
        <f aca="true" t="shared" si="6" ref="D15:D21">B15/C15*100</f>
        <v>103.66992552561851</v>
      </c>
      <c r="E15" s="16">
        <f>'[1]9'!E7</f>
        <v>870728</v>
      </c>
      <c r="F15" s="16">
        <f>'[1]9'!F7</f>
        <v>859561</v>
      </c>
      <c r="G15" s="17">
        <f aca="true" t="shared" si="7" ref="G15:G22">E15/F15*100</f>
        <v>101.2991515436368</v>
      </c>
      <c r="H15" s="16">
        <f>'[1]9'!H7</f>
        <v>4136131</v>
      </c>
      <c r="I15" s="12">
        <f>'[1]9'!I7</f>
        <v>3900092</v>
      </c>
      <c r="J15" s="15">
        <f aca="true" t="shared" si="8" ref="J15:J22">H15/I15*100</f>
        <v>106.05213928286821</v>
      </c>
      <c r="K15" s="12">
        <f>'[1]9'!K7</f>
        <v>5278508</v>
      </c>
      <c r="L15" s="12">
        <f>'[1]9'!L7</f>
        <v>5161611</v>
      </c>
      <c r="M15" s="15">
        <f aca="true" t="shared" si="9" ref="M15:M22">K15/L15*100</f>
        <v>102.2647386639559</v>
      </c>
    </row>
    <row r="16" spans="1:13" ht="12.75" customHeight="1">
      <c r="A16" s="199" t="s">
        <v>41</v>
      </c>
      <c r="B16" s="16">
        <f>E16+H16+K16</f>
        <v>4717929</v>
      </c>
      <c r="C16" s="16">
        <f t="shared" si="5"/>
        <v>4481772</v>
      </c>
      <c r="D16" s="17">
        <f>B16/C16*100</f>
        <v>105.26927741973486</v>
      </c>
      <c r="E16" s="252">
        <f>'[1]9'!E35</f>
        <v>323528</v>
      </c>
      <c r="F16" s="252">
        <f>'[1]9'!F35</f>
        <v>301836</v>
      </c>
      <c r="G16" s="17">
        <f>E16/F16*100</f>
        <v>107.18668415960985</v>
      </c>
      <c r="H16" s="252">
        <f>'[1]9'!H35</f>
        <v>1987317</v>
      </c>
      <c r="I16" s="200">
        <f>'[1]9'!I35</f>
        <v>1861377</v>
      </c>
      <c r="J16" s="15">
        <f t="shared" si="8"/>
        <v>106.76595874989323</v>
      </c>
      <c r="K16" s="200">
        <f>'[1]9'!K35</f>
        <v>2407084</v>
      </c>
      <c r="L16" s="200">
        <f>'[1]9'!L35</f>
        <v>2318559</v>
      </c>
      <c r="M16" s="15">
        <f t="shared" si="9"/>
        <v>103.8181042621732</v>
      </c>
    </row>
    <row r="17" spans="1:13" ht="12.75" customHeight="1">
      <c r="A17" s="198" t="s">
        <v>42</v>
      </c>
      <c r="B17" s="16">
        <f t="shared" si="5"/>
        <v>24609797</v>
      </c>
      <c r="C17" s="16">
        <f t="shared" si="5"/>
        <v>23668603</v>
      </c>
      <c r="D17" s="17">
        <f t="shared" si="6"/>
        <v>103.97655070728086</v>
      </c>
      <c r="E17" s="297">
        <f>'[1]9'!E120</f>
        <v>1320083</v>
      </c>
      <c r="F17" s="297">
        <f>'[1]9'!F120</f>
        <v>1331727</v>
      </c>
      <c r="G17" s="17">
        <f t="shared" si="7"/>
        <v>99.12564662276878</v>
      </c>
      <c r="H17" s="297">
        <f>'[1]9'!H120</f>
        <v>11489705</v>
      </c>
      <c r="I17" s="11">
        <f>'[1]9'!I120</f>
        <v>10651978</v>
      </c>
      <c r="J17" s="15">
        <f t="shared" si="8"/>
        <v>107.8645205613455</v>
      </c>
      <c r="K17" s="11">
        <f>'[1]9'!K120</f>
        <v>11800009</v>
      </c>
      <c r="L17" s="11">
        <f>'[1]9'!L120</f>
        <v>11684898</v>
      </c>
      <c r="M17" s="15">
        <f t="shared" si="9"/>
        <v>100.98512627153443</v>
      </c>
    </row>
    <row r="18" spans="1:13" ht="13.5" customHeight="1">
      <c r="A18" s="198" t="s">
        <v>49</v>
      </c>
      <c r="B18" s="16">
        <f>E18+H18+K18</f>
        <v>2825771</v>
      </c>
      <c r="C18" s="16">
        <f t="shared" si="5"/>
        <v>2857976</v>
      </c>
      <c r="D18" s="17">
        <f t="shared" si="6"/>
        <v>98.87315358841362</v>
      </c>
      <c r="E18" s="297">
        <f>'[1]9'!E148</f>
        <v>29089</v>
      </c>
      <c r="F18" s="297">
        <f>'[1]9'!F148</f>
        <v>31648</v>
      </c>
      <c r="G18" s="17">
        <f t="shared" si="7"/>
        <v>91.9141809908999</v>
      </c>
      <c r="H18" s="297">
        <f>'[1]9'!H148</f>
        <v>942420</v>
      </c>
      <c r="I18" s="11">
        <f>'[1]9'!I148</f>
        <v>928356</v>
      </c>
      <c r="J18" s="15">
        <f t="shared" si="8"/>
        <v>101.5149360805553</v>
      </c>
      <c r="K18" s="11">
        <f>'[1]9'!K148</f>
        <v>1854262</v>
      </c>
      <c r="L18" s="11">
        <f>'[1]9'!L148</f>
        <v>1897972</v>
      </c>
      <c r="M18" s="15">
        <f t="shared" si="9"/>
        <v>97.69701555133584</v>
      </c>
    </row>
    <row r="19" spans="1:13" ht="13.5" customHeight="1">
      <c r="A19" s="198" t="s">
        <v>44</v>
      </c>
      <c r="B19" s="16">
        <f t="shared" si="5"/>
        <v>897729</v>
      </c>
      <c r="C19" s="16">
        <f t="shared" si="5"/>
        <v>923708</v>
      </c>
      <c r="D19" s="17">
        <f t="shared" si="6"/>
        <v>97.18753112455451</v>
      </c>
      <c r="E19" s="297">
        <f>'[1]9'!E176</f>
        <v>260242</v>
      </c>
      <c r="F19" s="297">
        <f>'[1]9'!F176</f>
        <v>223082</v>
      </c>
      <c r="G19" s="17">
        <f t="shared" si="7"/>
        <v>116.65755193157672</v>
      </c>
      <c r="H19" s="297">
        <f>'[1]9'!H176</f>
        <v>75497</v>
      </c>
      <c r="I19" s="11">
        <f>'[1]9'!I176</f>
        <v>95302</v>
      </c>
      <c r="J19" s="15">
        <f t="shared" si="8"/>
        <v>79.21869425615412</v>
      </c>
      <c r="K19" s="11">
        <f>'[1]9'!K176</f>
        <v>561990</v>
      </c>
      <c r="L19" s="11">
        <f>'[1]9'!L176</f>
        <v>605324</v>
      </c>
      <c r="M19" s="15">
        <f t="shared" si="9"/>
        <v>92.84118918133099</v>
      </c>
    </row>
    <row r="20" spans="1:13" ht="12" customHeight="1">
      <c r="A20" s="198" t="s">
        <v>45</v>
      </c>
      <c r="B20" s="16">
        <f t="shared" si="5"/>
        <v>4436378</v>
      </c>
      <c r="C20" s="16">
        <f t="shared" si="5"/>
        <v>4094045</v>
      </c>
      <c r="D20" s="17">
        <f t="shared" si="6"/>
        <v>108.36173026920808</v>
      </c>
      <c r="E20" s="297">
        <f>'[1]9'!E204</f>
        <v>308557</v>
      </c>
      <c r="F20" s="297">
        <f>'[1]9'!F204</f>
        <v>264983</v>
      </c>
      <c r="G20" s="17">
        <f t="shared" si="7"/>
        <v>116.44407377077019</v>
      </c>
      <c r="H20" s="297">
        <f>'[1]9'!H204</f>
        <v>2227717</v>
      </c>
      <c r="I20" s="11">
        <f>'[1]9'!I204</f>
        <v>2040649</v>
      </c>
      <c r="J20" s="15">
        <f t="shared" si="8"/>
        <v>109.16708360918513</v>
      </c>
      <c r="K20" s="11">
        <f>'[1]9'!K204</f>
        <v>1900104</v>
      </c>
      <c r="L20" s="11">
        <f>'[1]9'!L204</f>
        <v>1788413</v>
      </c>
      <c r="M20" s="15">
        <f t="shared" si="9"/>
        <v>106.24525766699303</v>
      </c>
    </row>
    <row r="21" spans="1:13" s="18" customFormat="1" ht="12">
      <c r="A21" s="201" t="s">
        <v>48</v>
      </c>
      <c r="B21" s="16">
        <f t="shared" si="5"/>
        <v>282262</v>
      </c>
      <c r="C21" s="16">
        <f t="shared" si="5"/>
        <v>270485</v>
      </c>
      <c r="D21" s="17">
        <f t="shared" si="6"/>
        <v>104.3540307225909</v>
      </c>
      <c r="E21" s="297">
        <f>'[1]9'!E232</f>
        <v>18307</v>
      </c>
      <c r="F21" s="297">
        <f>'[1]9'!F232</f>
        <v>17678</v>
      </c>
      <c r="G21" s="17">
        <f t="shared" si="7"/>
        <v>103.55809480710488</v>
      </c>
      <c r="H21" s="297">
        <f>'[1]9'!H232</f>
        <v>126597</v>
      </c>
      <c r="I21" s="11">
        <f>'[1]9'!I232</f>
        <v>115105</v>
      </c>
      <c r="J21" s="17">
        <f t="shared" si="8"/>
        <v>109.98392771817036</v>
      </c>
      <c r="K21" s="11">
        <f>'[1]9'!K232</f>
        <v>137358</v>
      </c>
      <c r="L21" s="11">
        <f>'[1]9'!L232</f>
        <v>137702</v>
      </c>
      <c r="M21" s="17">
        <f t="shared" si="9"/>
        <v>99.75018518249553</v>
      </c>
    </row>
    <row r="22" spans="1:13" ht="12">
      <c r="A22" s="202" t="s">
        <v>47</v>
      </c>
      <c r="B22" s="54">
        <f t="shared" si="5"/>
        <v>49855494</v>
      </c>
      <c r="C22" s="54">
        <f>F22+I22+L22</f>
        <v>49286408</v>
      </c>
      <c r="D22" s="226">
        <f>B22/C22*100</f>
        <v>101.15465099424571</v>
      </c>
      <c r="E22" s="54">
        <f>'[1]9'!E258</f>
        <v>35372910</v>
      </c>
      <c r="F22" s="54">
        <f>'[1]9'!F258</f>
        <v>34440187</v>
      </c>
      <c r="G22" s="226">
        <f t="shared" si="7"/>
        <v>102.7082402310998</v>
      </c>
      <c r="H22" s="54">
        <f>'[1]9'!H258</f>
        <v>730448</v>
      </c>
      <c r="I22" s="19">
        <f>'[1]9'!I258</f>
        <v>723738</v>
      </c>
      <c r="J22" s="20">
        <f t="shared" si="8"/>
        <v>100.9271310888747</v>
      </c>
      <c r="K22" s="19">
        <f>'[1]9'!K258</f>
        <v>13752136</v>
      </c>
      <c r="L22" s="19">
        <f>'[1]9'!L258</f>
        <v>14122483</v>
      </c>
      <c r="M22" s="20">
        <f t="shared" si="9"/>
        <v>97.37760703978189</v>
      </c>
    </row>
    <row r="23" spans="1:13" ht="12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</row>
    <row r="24" spans="1:13" ht="12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</row>
    <row r="25" spans="1:13" ht="12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</row>
    <row r="26" spans="1:13" ht="12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</row>
  </sheetData>
  <sheetProtection/>
  <mergeCells count="9">
    <mergeCell ref="E4:G4"/>
    <mergeCell ref="H4:J4"/>
    <mergeCell ref="K4:M4"/>
    <mergeCell ref="A6:M6"/>
    <mergeCell ref="A14:M14"/>
    <mergeCell ref="A1:M1"/>
    <mergeCell ref="A3:A5"/>
    <mergeCell ref="B3:D4"/>
    <mergeCell ref="E3:M3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2.875" style="21" customWidth="1"/>
    <col min="2" max="2" width="10.25390625" style="21" customWidth="1"/>
    <col min="3" max="3" width="9.875" style="21" customWidth="1"/>
    <col min="4" max="5" width="9.125" style="21" customWidth="1"/>
    <col min="6" max="6" width="10.00390625" style="21" customWidth="1"/>
    <col min="7" max="8" width="9.125" style="21" customWidth="1"/>
    <col min="9" max="9" width="9.375" style="21" customWidth="1"/>
    <col min="10" max="11" width="9.125" style="21" customWidth="1"/>
    <col min="12" max="12" width="9.625" style="21" customWidth="1"/>
    <col min="13" max="13" width="9.125" style="21" customWidth="1"/>
    <col min="14" max="14" width="8.125" style="173" customWidth="1"/>
    <col min="15" max="15" width="12.00390625" style="21" customWidth="1"/>
    <col min="16" max="16" width="11.125" style="21" customWidth="1"/>
    <col min="17" max="16384" width="9.125" style="21" customWidth="1"/>
  </cols>
  <sheetData>
    <row r="1" spans="1:13" ht="27" customHeight="1">
      <c r="A1" s="315" t="s">
        <v>146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22.5" customHeight="1">
      <c r="A2" s="315" t="s">
        <v>147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 t="s">
        <v>50</v>
      </c>
    </row>
    <row r="4" spans="1:13" ht="14.25" customHeight="1">
      <c r="A4" s="316"/>
      <c r="B4" s="307" t="s">
        <v>28</v>
      </c>
      <c r="C4" s="307"/>
      <c r="D4" s="307"/>
      <c r="E4" s="307" t="s">
        <v>26</v>
      </c>
      <c r="F4" s="307"/>
      <c r="G4" s="318"/>
      <c r="H4" s="318"/>
      <c r="I4" s="318"/>
      <c r="J4" s="318"/>
      <c r="K4" s="318"/>
      <c r="L4" s="318"/>
      <c r="M4" s="319"/>
    </row>
    <row r="5" spans="1:13" ht="24.75" customHeight="1">
      <c r="A5" s="317"/>
      <c r="B5" s="307"/>
      <c r="C5" s="307"/>
      <c r="D5" s="307"/>
      <c r="E5" s="307" t="s">
        <v>29</v>
      </c>
      <c r="F5" s="307"/>
      <c r="G5" s="307"/>
      <c r="H5" s="307" t="s">
        <v>30</v>
      </c>
      <c r="I5" s="307"/>
      <c r="J5" s="307"/>
      <c r="K5" s="307" t="s">
        <v>31</v>
      </c>
      <c r="L5" s="307"/>
      <c r="M5" s="308"/>
    </row>
    <row r="6" spans="1:13" ht="24" customHeight="1">
      <c r="A6" s="317"/>
      <c r="B6" s="223">
        <v>2023</v>
      </c>
      <c r="C6" s="223">
        <v>2022</v>
      </c>
      <c r="D6" s="223" t="s">
        <v>165</v>
      </c>
      <c r="E6" s="223">
        <v>2023</v>
      </c>
      <c r="F6" s="223">
        <v>2022</v>
      </c>
      <c r="G6" s="223" t="s">
        <v>165</v>
      </c>
      <c r="H6" s="223">
        <v>2023</v>
      </c>
      <c r="I6" s="223">
        <v>2022</v>
      </c>
      <c r="J6" s="223" t="s">
        <v>165</v>
      </c>
      <c r="K6" s="223">
        <v>2023</v>
      </c>
      <c r="L6" s="223">
        <v>2022</v>
      </c>
      <c r="M6" s="300" t="s">
        <v>165</v>
      </c>
    </row>
    <row r="7" spans="1:26" s="27" customFormat="1" ht="12.75">
      <c r="A7" s="28" t="s">
        <v>56</v>
      </c>
      <c r="B7" s="25">
        <f>E7+H7+K7</f>
        <v>1006575.9099999999</v>
      </c>
      <c r="C7" s="25">
        <f>F7+I7+L7</f>
        <v>963269.0900000001</v>
      </c>
      <c r="D7" s="298">
        <f>B7/C7%</f>
        <v>104.49581746674751</v>
      </c>
      <c r="E7" s="298">
        <f>SUM(E8:E27)</f>
        <v>294079.51</v>
      </c>
      <c r="F7" s="298">
        <f>SUM(F8:F27)</f>
        <v>266425.45</v>
      </c>
      <c r="G7" s="298">
        <f>E7/F7%</f>
        <v>110.37966155260318</v>
      </c>
      <c r="H7" s="298">
        <f>SUM(H8:H27)</f>
        <v>192022.3</v>
      </c>
      <c r="I7" s="298">
        <f>SUM(I8:I27)</f>
        <v>185278.34000000003</v>
      </c>
      <c r="J7" s="298">
        <f>H7/I7%</f>
        <v>103.63990739554336</v>
      </c>
      <c r="K7" s="298">
        <f>SUM(K8:K27)</f>
        <v>520474.1</v>
      </c>
      <c r="L7" s="298">
        <f>SUM(L8:L27)</f>
        <v>511565.3</v>
      </c>
      <c r="M7" s="25">
        <f>K7/L7%</f>
        <v>101.74147855611002</v>
      </c>
      <c r="N7" s="301"/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181" t="s">
        <v>156</v>
      </c>
      <c r="B8" s="25">
        <f aca="true" t="shared" si="0" ref="B8:C27">E8+H8+K8</f>
        <v>72966.79000000001</v>
      </c>
      <c r="C8" s="25">
        <f t="shared" si="0"/>
        <v>69973.67</v>
      </c>
      <c r="D8" s="298">
        <f aca="true" t="shared" si="1" ref="D8:D27">B8/C8%</f>
        <v>104.27749466334983</v>
      </c>
      <c r="E8" s="299">
        <v>11631.91</v>
      </c>
      <c r="F8" s="299">
        <v>10935.75</v>
      </c>
      <c r="G8" s="298">
        <f aca="true" t="shared" si="2" ref="G8:G27">E8/F8%</f>
        <v>106.3659099741673</v>
      </c>
      <c r="H8" s="299">
        <v>33243.28</v>
      </c>
      <c r="I8" s="299">
        <v>31759.92</v>
      </c>
      <c r="J8" s="298">
        <f aca="true" t="shared" si="3" ref="J8:J27">H8/I8%</f>
        <v>104.67054073184063</v>
      </c>
      <c r="K8" s="299">
        <v>28091.6</v>
      </c>
      <c r="L8" s="299">
        <v>27278</v>
      </c>
      <c r="M8" s="25">
        <f aca="true" t="shared" si="4" ref="M8:M27">K8/L8%</f>
        <v>102.98262335948384</v>
      </c>
      <c r="N8" s="301"/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57</v>
      </c>
      <c r="B9" s="25">
        <f t="shared" si="0"/>
        <v>106421.71999999999</v>
      </c>
      <c r="C9" s="25">
        <f t="shared" si="0"/>
        <v>96581.66</v>
      </c>
      <c r="D9" s="298">
        <f t="shared" si="1"/>
        <v>110.18833182200429</v>
      </c>
      <c r="E9" s="299">
        <v>70322.12</v>
      </c>
      <c r="F9" s="299">
        <v>60212.96</v>
      </c>
      <c r="G9" s="298">
        <f t="shared" si="2"/>
        <v>116.78901020644061</v>
      </c>
      <c r="H9" s="299">
        <v>3961.4</v>
      </c>
      <c r="I9" s="299">
        <v>4008.2</v>
      </c>
      <c r="J9" s="298">
        <f t="shared" si="3"/>
        <v>98.83239359313407</v>
      </c>
      <c r="K9" s="299">
        <v>32138.2</v>
      </c>
      <c r="L9" s="299">
        <v>32360.5</v>
      </c>
      <c r="M9" s="25">
        <f t="shared" si="4"/>
        <v>99.31305140526258</v>
      </c>
      <c r="N9" s="301"/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58</v>
      </c>
      <c r="B10" s="25">
        <f t="shared" si="0"/>
        <v>73145.78</v>
      </c>
      <c r="C10" s="25">
        <f t="shared" si="0"/>
        <v>73745.3</v>
      </c>
      <c r="D10" s="298">
        <f t="shared" si="1"/>
        <v>99.18703971642938</v>
      </c>
      <c r="E10" s="299">
        <v>11409.38</v>
      </c>
      <c r="F10" s="299">
        <v>14006.9</v>
      </c>
      <c r="G10" s="298">
        <f t="shared" si="2"/>
        <v>81.45542554026945</v>
      </c>
      <c r="H10" s="299">
        <v>11662.5</v>
      </c>
      <c r="I10" s="299">
        <v>10241.9</v>
      </c>
      <c r="J10" s="298">
        <f t="shared" si="3"/>
        <v>113.87047325203332</v>
      </c>
      <c r="K10" s="299">
        <v>50073.9</v>
      </c>
      <c r="L10" s="299">
        <v>49496.5</v>
      </c>
      <c r="M10" s="25">
        <f t="shared" si="4"/>
        <v>101.16654712959503</v>
      </c>
      <c r="N10" s="301"/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59</v>
      </c>
      <c r="B11" s="25">
        <f>E11+H11+K11</f>
        <v>129840.26999999999</v>
      </c>
      <c r="C11" s="25">
        <f t="shared" si="0"/>
        <v>131638.97999999998</v>
      </c>
      <c r="D11" s="298">
        <f t="shared" si="1"/>
        <v>98.63360381552637</v>
      </c>
      <c r="E11" s="299">
        <v>57985.67</v>
      </c>
      <c r="F11" s="299">
        <v>62987.48</v>
      </c>
      <c r="G11" s="298">
        <f t="shared" si="2"/>
        <v>92.05904093956448</v>
      </c>
      <c r="H11" s="299">
        <v>23818.6</v>
      </c>
      <c r="I11" s="299">
        <v>22892.8</v>
      </c>
      <c r="J11" s="298">
        <f t="shared" si="3"/>
        <v>104.04406625663964</v>
      </c>
      <c r="K11" s="299">
        <v>48036</v>
      </c>
      <c r="L11" s="299">
        <v>45758.7</v>
      </c>
      <c r="M11" s="25">
        <f t="shared" si="4"/>
        <v>104.9767585180523</v>
      </c>
      <c r="N11" s="301"/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7" customFormat="1" ht="12.75">
      <c r="A12" s="26" t="s">
        <v>60</v>
      </c>
      <c r="B12" s="25">
        <f t="shared" si="0"/>
        <v>26240.68</v>
      </c>
      <c r="C12" s="25">
        <f t="shared" si="0"/>
        <v>25721.67</v>
      </c>
      <c r="D12" s="298">
        <f t="shared" si="1"/>
        <v>102.01779277939573</v>
      </c>
      <c r="E12" s="299">
        <v>316.18</v>
      </c>
      <c r="F12" s="299">
        <v>221.07</v>
      </c>
      <c r="G12" s="298">
        <f t="shared" si="2"/>
        <v>143.0225720360067</v>
      </c>
      <c r="H12" s="299">
        <v>7084.7</v>
      </c>
      <c r="I12" s="299">
        <v>6843.4</v>
      </c>
      <c r="J12" s="298">
        <f t="shared" si="3"/>
        <v>103.52602507525499</v>
      </c>
      <c r="K12" s="299">
        <v>18839.8</v>
      </c>
      <c r="L12" s="299">
        <v>18657.2</v>
      </c>
      <c r="M12" s="25">
        <f t="shared" si="4"/>
        <v>100.97871063182042</v>
      </c>
      <c r="N12" s="301"/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ht="12.75">
      <c r="A13" s="26" t="s">
        <v>61</v>
      </c>
      <c r="B13" s="25">
        <f t="shared" si="0"/>
        <v>50860.04</v>
      </c>
      <c r="C13" s="25">
        <f t="shared" si="0"/>
        <v>48730.770000000004</v>
      </c>
      <c r="D13" s="298">
        <f t="shared" si="1"/>
        <v>104.36945691603066</v>
      </c>
      <c r="E13" s="299">
        <v>8910.84</v>
      </c>
      <c r="F13" s="299">
        <v>9023.27</v>
      </c>
      <c r="G13" s="298">
        <f t="shared" si="2"/>
        <v>98.7539993815989</v>
      </c>
      <c r="H13" s="299">
        <v>18448.9</v>
      </c>
      <c r="I13" s="299">
        <v>17196.6</v>
      </c>
      <c r="J13" s="298">
        <f t="shared" si="3"/>
        <v>107.28225346870896</v>
      </c>
      <c r="K13" s="299">
        <v>23500.3</v>
      </c>
      <c r="L13" s="299">
        <v>22510.9</v>
      </c>
      <c r="M13" s="25">
        <f t="shared" si="4"/>
        <v>104.39520410112434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ht="12.75">
      <c r="A14" s="26" t="s">
        <v>62</v>
      </c>
      <c r="B14" s="25">
        <f t="shared" si="0"/>
        <v>62040.399999999994</v>
      </c>
      <c r="C14" s="25">
        <f t="shared" si="0"/>
        <v>59621.23</v>
      </c>
      <c r="D14" s="298">
        <f t="shared" si="1"/>
        <v>104.05756472987892</v>
      </c>
      <c r="E14" s="299">
        <v>11268.1</v>
      </c>
      <c r="F14" s="299">
        <v>10061.51</v>
      </c>
      <c r="G14" s="298">
        <f t="shared" si="2"/>
        <v>111.9921363691931</v>
      </c>
      <c r="H14" s="299">
        <v>15333.6</v>
      </c>
      <c r="I14" s="299">
        <v>14712.42</v>
      </c>
      <c r="J14" s="298">
        <f t="shared" si="3"/>
        <v>104.22214700232864</v>
      </c>
      <c r="K14" s="299">
        <v>35438.7</v>
      </c>
      <c r="L14" s="299">
        <v>34847.3</v>
      </c>
      <c r="M14" s="25">
        <f t="shared" si="4"/>
        <v>101.69711857159663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ht="12.75">
      <c r="A15" s="26" t="s">
        <v>157</v>
      </c>
      <c r="B15" s="25">
        <f t="shared" si="0"/>
        <v>53344.21</v>
      </c>
      <c r="C15" s="25">
        <f t="shared" si="0"/>
        <v>52374.869999999995</v>
      </c>
      <c r="D15" s="25">
        <f t="shared" si="1"/>
        <v>101.85077309022438</v>
      </c>
      <c r="E15" s="219">
        <v>3119.71</v>
      </c>
      <c r="F15" s="219">
        <v>3021.27</v>
      </c>
      <c r="G15" s="25">
        <f t="shared" si="2"/>
        <v>103.25823246515539</v>
      </c>
      <c r="H15" s="219">
        <v>17709.4</v>
      </c>
      <c r="I15" s="219">
        <v>17354.3</v>
      </c>
      <c r="J15" s="25">
        <f t="shared" si="3"/>
        <v>102.0461787568499</v>
      </c>
      <c r="K15" s="219">
        <v>32515.1</v>
      </c>
      <c r="L15" s="219">
        <v>31999.3</v>
      </c>
      <c r="M15" s="25">
        <f t="shared" si="4"/>
        <v>101.61191026053694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ht="12.75">
      <c r="A16" s="26" t="s">
        <v>63</v>
      </c>
      <c r="B16" s="25">
        <f t="shared" si="0"/>
        <v>51656.11</v>
      </c>
      <c r="C16" s="25">
        <f t="shared" si="0"/>
        <v>51903.91</v>
      </c>
      <c r="D16" s="25">
        <f t="shared" si="1"/>
        <v>99.52257932013212</v>
      </c>
      <c r="E16" s="219">
        <v>11325.11</v>
      </c>
      <c r="F16" s="219">
        <v>12289.81</v>
      </c>
      <c r="G16" s="25">
        <f t="shared" si="2"/>
        <v>92.15040753274461</v>
      </c>
      <c r="H16" s="219">
        <v>13828.5</v>
      </c>
      <c r="I16" s="219">
        <v>13212.2</v>
      </c>
      <c r="J16" s="25">
        <f t="shared" si="3"/>
        <v>104.66462814671287</v>
      </c>
      <c r="K16" s="219">
        <v>26502.5</v>
      </c>
      <c r="L16" s="219">
        <v>26401.9</v>
      </c>
      <c r="M16" s="25">
        <f t="shared" si="4"/>
        <v>100.38103318321787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ht="14.25" customHeight="1">
      <c r="A17" s="26" t="s">
        <v>64</v>
      </c>
      <c r="B17" s="25">
        <f t="shared" si="0"/>
        <v>52660.29</v>
      </c>
      <c r="C17" s="25">
        <f t="shared" si="0"/>
        <v>52122.149999999994</v>
      </c>
      <c r="D17" s="25">
        <f t="shared" si="1"/>
        <v>101.0324593287115</v>
      </c>
      <c r="E17" s="219">
        <v>16974.79</v>
      </c>
      <c r="F17" s="219">
        <v>17316.75</v>
      </c>
      <c r="G17" s="25">
        <f t="shared" si="2"/>
        <v>98.02526455599349</v>
      </c>
      <c r="H17" s="219">
        <v>2409.5</v>
      </c>
      <c r="I17" s="219">
        <v>2425.6</v>
      </c>
      <c r="J17" s="25">
        <f t="shared" si="3"/>
        <v>99.33624670184696</v>
      </c>
      <c r="K17" s="219">
        <v>33276</v>
      </c>
      <c r="L17" s="219">
        <v>32379.8</v>
      </c>
      <c r="M17" s="25">
        <f t="shared" si="4"/>
        <v>102.76777497081514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7" customFormat="1" ht="14.25" customHeight="1">
      <c r="A18" s="26" t="s">
        <v>65</v>
      </c>
      <c r="B18" s="25">
        <f t="shared" si="0"/>
        <v>18129.15</v>
      </c>
      <c r="C18" s="25">
        <f t="shared" si="0"/>
        <v>17678.67</v>
      </c>
      <c r="D18" s="25">
        <f t="shared" si="1"/>
        <v>102.54815548907243</v>
      </c>
      <c r="E18" s="219">
        <v>746.15</v>
      </c>
      <c r="F18" s="219">
        <v>725.47</v>
      </c>
      <c r="G18" s="25">
        <f t="shared" si="2"/>
        <v>102.85056584007607</v>
      </c>
      <c r="H18" s="219">
        <v>2814.4</v>
      </c>
      <c r="I18" s="219">
        <v>2706.6</v>
      </c>
      <c r="J18" s="25">
        <f t="shared" si="3"/>
        <v>103.9828567206089</v>
      </c>
      <c r="K18" s="219">
        <v>14568.6</v>
      </c>
      <c r="L18" s="219">
        <v>14246.6</v>
      </c>
      <c r="M18" s="25">
        <f t="shared" si="4"/>
        <v>102.26018839582777</v>
      </c>
      <c r="N18" s="301"/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ht="14.25" customHeight="1">
      <c r="A19" s="26" t="s">
        <v>66</v>
      </c>
      <c r="B19" s="25">
        <f t="shared" si="0"/>
        <v>9163.5</v>
      </c>
      <c r="C19" s="25">
        <f t="shared" si="0"/>
        <v>7097.7300000000005</v>
      </c>
      <c r="D19" s="25">
        <f t="shared" si="1"/>
        <v>129.10465740455047</v>
      </c>
      <c r="E19" s="219">
        <v>5345.8</v>
      </c>
      <c r="F19" s="219">
        <v>3141.53</v>
      </c>
      <c r="G19" s="25">
        <f t="shared" si="2"/>
        <v>170.16549261028862</v>
      </c>
      <c r="H19" s="219">
        <v>1002.9</v>
      </c>
      <c r="I19" s="219">
        <v>1000.7</v>
      </c>
      <c r="J19" s="25">
        <f t="shared" si="3"/>
        <v>100.21984610772459</v>
      </c>
      <c r="K19" s="219">
        <v>2814.8</v>
      </c>
      <c r="L19" s="219">
        <v>2955.5</v>
      </c>
      <c r="M19" s="25">
        <f t="shared" si="4"/>
        <v>95.23938419895111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ht="14.25" customHeight="1">
      <c r="A20" s="26" t="s">
        <v>67</v>
      </c>
      <c r="B20" s="25">
        <f t="shared" si="0"/>
        <v>49389.4</v>
      </c>
      <c r="C20" s="25">
        <f>F20+I20+L20</f>
        <v>47826.67</v>
      </c>
      <c r="D20" s="25">
        <f t="shared" si="1"/>
        <v>103.26748653000513</v>
      </c>
      <c r="E20" s="219">
        <v>18536.48</v>
      </c>
      <c r="F20" s="159">
        <v>17029.07</v>
      </c>
      <c r="G20" s="25">
        <f t="shared" si="2"/>
        <v>108.8519807599593</v>
      </c>
      <c r="H20" s="219">
        <v>10874.52</v>
      </c>
      <c r="I20" s="219">
        <v>10983</v>
      </c>
      <c r="J20" s="25">
        <f t="shared" si="3"/>
        <v>99.0122917235728</v>
      </c>
      <c r="K20" s="219">
        <v>19978.4</v>
      </c>
      <c r="L20" s="219">
        <v>19814.6</v>
      </c>
      <c r="M20" s="25">
        <f t="shared" si="4"/>
        <v>100.82666316756332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ht="14.25" customHeight="1">
      <c r="A21" s="26" t="s">
        <v>68</v>
      </c>
      <c r="B21" s="25">
        <f t="shared" si="0"/>
        <v>43184.38</v>
      </c>
      <c r="C21" s="25">
        <f t="shared" si="0"/>
        <v>40452.86</v>
      </c>
      <c r="D21" s="25">
        <f t="shared" si="1"/>
        <v>106.75235323287401</v>
      </c>
      <c r="E21" s="219">
        <v>12386.56</v>
      </c>
      <c r="F21" s="219">
        <v>9686.66</v>
      </c>
      <c r="G21" s="25">
        <f t="shared" si="2"/>
        <v>127.87235228654664</v>
      </c>
      <c r="H21" s="219">
        <v>4494.82</v>
      </c>
      <c r="I21" s="219">
        <v>4464.7</v>
      </c>
      <c r="J21" s="25">
        <f t="shared" si="3"/>
        <v>100.67462539476337</v>
      </c>
      <c r="K21" s="219">
        <v>26303</v>
      </c>
      <c r="L21" s="219">
        <v>26301.5</v>
      </c>
      <c r="M21" s="25">
        <f t="shared" si="4"/>
        <v>100.00570309678156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ht="14.25" customHeight="1">
      <c r="A22" s="26" t="s">
        <v>69</v>
      </c>
      <c r="B22" s="25">
        <f t="shared" si="0"/>
        <v>110957.20999999999</v>
      </c>
      <c r="C22" s="25">
        <f t="shared" si="0"/>
        <v>108014.09</v>
      </c>
      <c r="D22" s="25">
        <f t="shared" si="1"/>
        <v>102.72475563141809</v>
      </c>
      <c r="E22" s="219">
        <v>14453.51</v>
      </c>
      <c r="F22" s="219">
        <v>12553.49</v>
      </c>
      <c r="G22" s="25">
        <f t="shared" si="2"/>
        <v>115.13539262786684</v>
      </c>
      <c r="H22" s="219">
        <v>4867.7</v>
      </c>
      <c r="I22" s="219">
        <v>4828.6</v>
      </c>
      <c r="J22" s="25">
        <f t="shared" si="3"/>
        <v>100.80975852213892</v>
      </c>
      <c r="K22" s="219">
        <v>91636</v>
      </c>
      <c r="L22" s="219">
        <v>90632</v>
      </c>
      <c r="M22" s="25">
        <f t="shared" si="4"/>
        <v>101.10777650278047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ht="14.25" customHeight="1">
      <c r="A23" s="26" t="s">
        <v>158</v>
      </c>
      <c r="B23" s="25">
        <f t="shared" si="0"/>
        <v>15007.66</v>
      </c>
      <c r="C23" s="25">
        <f t="shared" si="0"/>
        <v>15016.33</v>
      </c>
      <c r="D23" s="25">
        <f t="shared" si="1"/>
        <v>99.94226285650356</v>
      </c>
      <c r="E23" s="219">
        <v>119.86</v>
      </c>
      <c r="F23" s="219">
        <v>115.93</v>
      </c>
      <c r="G23" s="25">
        <f t="shared" si="2"/>
        <v>103.38997671008367</v>
      </c>
      <c r="H23" s="219">
        <v>7171.8</v>
      </c>
      <c r="I23" s="219">
        <v>7100.4</v>
      </c>
      <c r="J23" s="25">
        <f t="shared" si="3"/>
        <v>101.00557715058308</v>
      </c>
      <c r="K23" s="219">
        <v>7716</v>
      </c>
      <c r="L23" s="219">
        <v>7800</v>
      </c>
      <c r="M23" s="25">
        <f t="shared" si="4"/>
        <v>98.92307692307692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ht="14.25" customHeight="1">
      <c r="A24" s="26" t="s">
        <v>71</v>
      </c>
      <c r="B24" s="25">
        <f t="shared" si="0"/>
        <v>77010.81999999999</v>
      </c>
      <c r="C24" s="25">
        <f t="shared" si="0"/>
        <v>59293.33</v>
      </c>
      <c r="D24" s="25">
        <f t="shared" si="1"/>
        <v>129.88108443226244</v>
      </c>
      <c r="E24" s="219">
        <v>38320.34</v>
      </c>
      <c r="F24" s="219">
        <v>21339.13</v>
      </c>
      <c r="G24" s="25">
        <f t="shared" si="2"/>
        <v>179.57779909490216</v>
      </c>
      <c r="H24" s="219">
        <v>12533.88</v>
      </c>
      <c r="I24" s="219">
        <v>12780.3</v>
      </c>
      <c r="J24" s="25">
        <f>H24/I24%</f>
        <v>98.07187624703646</v>
      </c>
      <c r="K24" s="219">
        <v>26156.6</v>
      </c>
      <c r="L24" s="219">
        <v>25173.9</v>
      </c>
      <c r="M24" s="25">
        <f t="shared" si="4"/>
        <v>103.90364623677698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ht="12" customHeight="1">
      <c r="A25" s="26" t="s">
        <v>159</v>
      </c>
      <c r="B25" s="25">
        <f>E25+K25</f>
        <v>50.230000000000004</v>
      </c>
      <c r="C25" s="25">
        <f>F25+L25</f>
        <v>52.56</v>
      </c>
      <c r="D25" s="25">
        <f t="shared" si="1"/>
        <v>95.5669710806697</v>
      </c>
      <c r="E25" s="219">
        <v>3.53</v>
      </c>
      <c r="F25" s="219">
        <v>3.46</v>
      </c>
      <c r="G25" s="25">
        <f t="shared" si="2"/>
        <v>102.02312138728324</v>
      </c>
      <c r="H25" s="219" t="s">
        <v>160</v>
      </c>
      <c r="I25" s="219" t="s">
        <v>160</v>
      </c>
      <c r="J25" s="25" t="s">
        <v>160</v>
      </c>
      <c r="K25" s="219">
        <v>46.7</v>
      </c>
      <c r="L25" s="219">
        <v>49.1</v>
      </c>
      <c r="M25" s="25">
        <f t="shared" si="4"/>
        <v>95.11201629327903</v>
      </c>
      <c r="O25" s="170"/>
      <c r="P25" s="170"/>
      <c r="Q25" s="148"/>
      <c r="R25" s="170"/>
      <c r="S25" s="170"/>
      <c r="T25" s="148"/>
      <c r="U25" s="170"/>
      <c r="V25" s="170"/>
      <c r="W25" s="148"/>
      <c r="X25" s="170"/>
      <c r="Y25" s="170"/>
      <c r="Z25" s="148"/>
    </row>
    <row r="26" spans="1:26" ht="12.75">
      <c r="A26" s="26" t="s">
        <v>72</v>
      </c>
      <c r="B26" s="25">
        <f>H26+K26</f>
        <v>9.5</v>
      </c>
      <c r="C26" s="25">
        <f>F26+L26</f>
        <v>54.75</v>
      </c>
      <c r="D26" s="25">
        <f t="shared" si="1"/>
        <v>17.35159817351598</v>
      </c>
      <c r="E26" s="219" t="s">
        <v>160</v>
      </c>
      <c r="F26" s="219">
        <v>3.35</v>
      </c>
      <c r="G26" s="24" t="s">
        <v>160</v>
      </c>
      <c r="H26" s="219">
        <v>0.3</v>
      </c>
      <c r="I26" s="219" t="s">
        <v>160</v>
      </c>
      <c r="J26" s="24" t="s">
        <v>160</v>
      </c>
      <c r="K26" s="219">
        <v>9.2</v>
      </c>
      <c r="L26" s="219">
        <v>51.4</v>
      </c>
      <c r="M26" s="25">
        <f t="shared" si="4"/>
        <v>17.8988326848249</v>
      </c>
      <c r="O26" s="170"/>
      <c r="P26" s="170"/>
      <c r="Q26" s="148"/>
      <c r="R26" s="170"/>
      <c r="S26" s="170"/>
      <c r="T26" s="148"/>
      <c r="U26" s="146"/>
      <c r="V26" s="146"/>
      <c r="W26" s="146"/>
      <c r="X26" s="170"/>
      <c r="Y26" s="170"/>
      <c r="Z26" s="148"/>
    </row>
    <row r="27" spans="1:26" ht="12.75">
      <c r="A27" s="23" t="s">
        <v>73</v>
      </c>
      <c r="B27" s="22">
        <f t="shared" si="0"/>
        <v>4497.77</v>
      </c>
      <c r="C27" s="22">
        <f t="shared" si="0"/>
        <v>5367.889999999999</v>
      </c>
      <c r="D27" s="22">
        <f t="shared" si="1"/>
        <v>83.7902788618992</v>
      </c>
      <c r="E27" s="218">
        <v>903.47</v>
      </c>
      <c r="F27" s="218">
        <v>1750.59</v>
      </c>
      <c r="G27" s="22">
        <f t="shared" si="2"/>
        <v>51.60945738293947</v>
      </c>
      <c r="H27" s="218">
        <v>761.6</v>
      </c>
      <c r="I27" s="218">
        <v>766.7</v>
      </c>
      <c r="J27" s="22">
        <f t="shared" si="3"/>
        <v>99.33481152993348</v>
      </c>
      <c r="K27" s="218">
        <v>2832.7</v>
      </c>
      <c r="L27" s="218">
        <v>2850.6</v>
      </c>
      <c r="M27" s="22">
        <f t="shared" si="4"/>
        <v>99.37206202203045</v>
      </c>
      <c r="O27" s="170"/>
      <c r="P27" s="170"/>
      <c r="Q27" s="148"/>
      <c r="R27" s="170"/>
      <c r="S27" s="170"/>
      <c r="T27" s="148"/>
      <c r="U27" s="170"/>
      <c r="V27" s="170"/>
      <c r="W27" s="148"/>
      <c r="X27" s="170"/>
      <c r="Y27" s="170"/>
      <c r="Z27" s="148"/>
    </row>
    <row r="28" ht="12.75">
      <c r="L28" s="27"/>
    </row>
    <row r="29" spans="2:13" ht="12.75">
      <c r="B29" s="170"/>
      <c r="C29" s="170"/>
      <c r="D29" s="148"/>
      <c r="E29" s="170"/>
      <c r="F29" s="170"/>
      <c r="G29" s="148"/>
      <c r="H29" s="170"/>
      <c r="I29" s="170"/>
      <c r="J29" s="148"/>
      <c r="K29" s="170"/>
      <c r="L29" s="170"/>
      <c r="M29" s="148"/>
    </row>
    <row r="30" spans="2:13" ht="12.75">
      <c r="B30" s="170"/>
      <c r="C30" s="170"/>
      <c r="D30" s="148"/>
      <c r="E30" s="170"/>
      <c r="F30" s="170"/>
      <c r="G30" s="148"/>
      <c r="H30" s="170"/>
      <c r="I30" s="170"/>
      <c r="J30" s="148"/>
      <c r="K30" s="170"/>
      <c r="L30" s="170"/>
      <c r="M30" s="148"/>
    </row>
    <row r="31" spans="2:13" ht="12.75">
      <c r="B31" s="170"/>
      <c r="C31" s="170"/>
      <c r="D31" s="148"/>
      <c r="E31" s="170"/>
      <c r="F31" s="170"/>
      <c r="G31" s="148"/>
      <c r="H31" s="170"/>
      <c r="I31" s="170"/>
      <c r="J31" s="148"/>
      <c r="K31" s="170"/>
      <c r="L31" s="170"/>
      <c r="M31" s="148"/>
    </row>
    <row r="32" spans="2:13" ht="12.75">
      <c r="B32" s="170"/>
      <c r="C32" s="170"/>
      <c r="D32" s="148"/>
      <c r="E32" s="170"/>
      <c r="F32" s="170"/>
      <c r="G32" s="148"/>
      <c r="H32" s="170"/>
      <c r="I32" s="170"/>
      <c r="J32" s="148"/>
      <c r="K32" s="170"/>
      <c r="L32" s="170"/>
      <c r="M32" s="148"/>
    </row>
    <row r="33" spans="2:13" ht="12.75">
      <c r="B33" s="170"/>
      <c r="C33" s="170"/>
      <c r="D33" s="148"/>
      <c r="E33" s="170"/>
      <c r="F33" s="170"/>
      <c r="G33" s="148"/>
      <c r="H33" s="170"/>
      <c r="I33" s="170"/>
      <c r="J33" s="148"/>
      <c r="K33" s="170"/>
      <c r="L33" s="170"/>
      <c r="M33" s="148"/>
    </row>
    <row r="34" spans="2:13" ht="12.75">
      <c r="B34" s="170"/>
      <c r="C34" s="170"/>
      <c r="D34" s="148"/>
      <c r="E34" s="170"/>
      <c r="F34" s="170"/>
      <c r="G34" s="148"/>
      <c r="H34" s="170"/>
      <c r="I34" s="170"/>
      <c r="J34" s="148"/>
      <c r="K34" s="170"/>
      <c r="L34" s="170"/>
      <c r="M34" s="148"/>
    </row>
    <row r="35" spans="2:13" ht="12.75">
      <c r="B35" s="170"/>
      <c r="C35" s="170"/>
      <c r="D35" s="148"/>
      <c r="E35" s="170"/>
      <c r="F35" s="170"/>
      <c r="G35" s="148"/>
      <c r="H35" s="170"/>
      <c r="I35" s="170"/>
      <c r="J35" s="148"/>
      <c r="K35" s="170"/>
      <c r="L35" s="170"/>
      <c r="M35" s="148"/>
    </row>
    <row r="36" spans="2:13" ht="12.75">
      <c r="B36" s="170"/>
      <c r="C36" s="170"/>
      <c r="D36" s="148"/>
      <c r="E36" s="170"/>
      <c r="F36" s="170"/>
      <c r="G36" s="148"/>
      <c r="H36" s="170"/>
      <c r="I36" s="170"/>
      <c r="J36" s="148"/>
      <c r="K36" s="170"/>
      <c r="L36" s="170"/>
      <c r="M36" s="148"/>
    </row>
    <row r="37" spans="2:13" ht="12.75">
      <c r="B37" s="170"/>
      <c r="C37" s="170"/>
      <c r="D37" s="148"/>
      <c r="E37" s="170"/>
      <c r="F37" s="170"/>
      <c r="G37" s="148"/>
      <c r="H37" s="170"/>
      <c r="I37" s="170"/>
      <c r="J37" s="148"/>
      <c r="K37" s="170"/>
      <c r="L37" s="170"/>
      <c r="M37" s="148"/>
    </row>
    <row r="38" spans="2:13" ht="12.75">
      <c r="B38" s="170"/>
      <c r="C38" s="170"/>
      <c r="D38" s="148"/>
      <c r="E38" s="170"/>
      <c r="F38" s="170"/>
      <c r="G38" s="148"/>
      <c r="H38" s="170"/>
      <c r="I38" s="170"/>
      <c r="J38" s="148"/>
      <c r="K38" s="170"/>
      <c r="L38" s="170"/>
      <c r="M38" s="148"/>
    </row>
    <row r="39" spans="2:13" ht="12.75">
      <c r="B39" s="170"/>
      <c r="C39" s="170"/>
      <c r="D39" s="148"/>
      <c r="E39" s="170"/>
      <c r="F39" s="170"/>
      <c r="G39" s="148"/>
      <c r="H39" s="170"/>
      <c r="I39" s="170"/>
      <c r="J39" s="148"/>
      <c r="K39" s="170"/>
      <c r="L39" s="170"/>
      <c r="M39" s="148"/>
    </row>
    <row r="40" spans="2:13" ht="12.75">
      <c r="B40" s="170"/>
      <c r="C40" s="170"/>
      <c r="D40" s="148"/>
      <c r="E40" s="170"/>
      <c r="F40" s="170"/>
      <c r="G40" s="148"/>
      <c r="H40" s="170"/>
      <c r="I40" s="170"/>
      <c r="J40" s="148"/>
      <c r="K40" s="170"/>
      <c r="L40" s="170"/>
      <c r="M40" s="148"/>
    </row>
    <row r="41" spans="2:13" ht="12.75">
      <c r="B41" s="170"/>
      <c r="C41" s="170"/>
      <c r="D41" s="148"/>
      <c r="E41" s="170"/>
      <c r="F41" s="170"/>
      <c r="G41" s="148"/>
      <c r="H41" s="170"/>
      <c r="I41" s="170"/>
      <c r="J41" s="148"/>
      <c r="K41" s="170"/>
      <c r="L41" s="170"/>
      <c r="M41" s="148"/>
    </row>
    <row r="42" spans="2:13" ht="12.75">
      <c r="B42" s="170"/>
      <c r="C42" s="170"/>
      <c r="D42" s="148"/>
      <c r="E42" s="170"/>
      <c r="F42" s="170"/>
      <c r="G42" s="148"/>
      <c r="H42" s="170"/>
      <c r="I42" s="170"/>
      <c r="J42" s="148"/>
      <c r="K42" s="170"/>
      <c r="L42" s="170"/>
      <c r="M42" s="148"/>
    </row>
    <row r="43" spans="2:13" ht="12.75">
      <c r="B43" s="170"/>
      <c r="C43" s="170"/>
      <c r="D43" s="148"/>
      <c r="E43" s="170"/>
      <c r="F43" s="170"/>
      <c r="G43" s="148"/>
      <c r="H43" s="170"/>
      <c r="I43" s="170"/>
      <c r="J43" s="148"/>
      <c r="K43" s="170"/>
      <c r="L43" s="170"/>
      <c r="M43" s="148"/>
    </row>
    <row r="44" spans="2:13" ht="12.75">
      <c r="B44" s="170"/>
      <c r="C44" s="170"/>
      <c r="D44" s="148"/>
      <c r="E44" s="170"/>
      <c r="F44" s="170"/>
      <c r="G44" s="148"/>
      <c r="H44" s="170"/>
      <c r="I44" s="170"/>
      <c r="J44" s="148"/>
      <c r="K44" s="170"/>
      <c r="L44" s="170"/>
      <c r="M44" s="148"/>
    </row>
    <row r="45" spans="2:13" ht="12.75">
      <c r="B45" s="170"/>
      <c r="C45" s="170"/>
      <c r="D45" s="148"/>
      <c r="E45" s="170"/>
      <c r="F45" s="146"/>
      <c r="G45" s="148"/>
      <c r="H45" s="146"/>
      <c r="I45" s="146"/>
      <c r="J45" s="146"/>
      <c r="K45" s="170"/>
      <c r="L45" s="170"/>
      <c r="M45" s="148"/>
    </row>
    <row r="46" spans="2:13" ht="12.75">
      <c r="B46" s="170"/>
      <c r="C46" s="170"/>
      <c r="D46" s="148"/>
      <c r="E46" s="170"/>
      <c r="F46" s="170"/>
      <c r="G46" s="148"/>
      <c r="H46" s="170"/>
      <c r="I46" s="170"/>
      <c r="J46" s="148"/>
      <c r="K46" s="170"/>
      <c r="L46" s="170"/>
      <c r="M46" s="148"/>
    </row>
  </sheetData>
  <sheetProtection/>
  <mergeCells count="8">
    <mergeCell ref="A2:M2"/>
    <mergeCell ref="A1:M1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B6" sqref="B6:I26"/>
    </sheetView>
  </sheetViews>
  <sheetFormatPr defaultColWidth="9.00390625" defaultRowHeight="12.75"/>
  <cols>
    <col min="1" max="1" width="22.25390625" style="31" customWidth="1"/>
    <col min="2" max="2" width="16.125" style="31" customWidth="1"/>
    <col min="3" max="9" width="13.875" style="31" customWidth="1"/>
    <col min="10" max="16384" width="9.125" style="31" customWidth="1"/>
  </cols>
  <sheetData>
    <row r="1" spans="1:9" ht="23.25" customHeight="1">
      <c r="A1" s="320" t="s">
        <v>74</v>
      </c>
      <c r="B1" s="320"/>
      <c r="C1" s="320"/>
      <c r="D1" s="320"/>
      <c r="E1" s="320"/>
      <c r="F1" s="320"/>
      <c r="G1" s="320"/>
      <c r="H1" s="320"/>
      <c r="I1" s="320"/>
    </row>
    <row r="2" spans="1:9" ht="15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1.25">
      <c r="A3" s="34"/>
      <c r="B3" s="35"/>
      <c r="C3" s="35"/>
      <c r="D3" s="35"/>
      <c r="E3" s="35"/>
      <c r="F3" s="35"/>
      <c r="G3" s="35"/>
      <c r="H3" s="35"/>
      <c r="I3" s="36" t="s">
        <v>51</v>
      </c>
    </row>
    <row r="4" spans="1:9" ht="25.5" customHeight="1">
      <c r="A4" s="321"/>
      <c r="B4" s="322" t="s">
        <v>75</v>
      </c>
      <c r="C4" s="323" t="s">
        <v>26</v>
      </c>
      <c r="D4" s="324"/>
      <c r="E4" s="324"/>
      <c r="F4" s="324"/>
      <c r="G4" s="324"/>
      <c r="H4" s="324"/>
      <c r="I4" s="324"/>
    </row>
    <row r="5" spans="1:9" ht="22.5" customHeight="1">
      <c r="A5" s="321"/>
      <c r="B5" s="322"/>
      <c r="C5" s="205" t="s">
        <v>76</v>
      </c>
      <c r="D5" s="205" t="s">
        <v>77</v>
      </c>
      <c r="E5" s="205" t="s">
        <v>43</v>
      </c>
      <c r="F5" s="205" t="s">
        <v>78</v>
      </c>
      <c r="G5" s="205" t="s">
        <v>79</v>
      </c>
      <c r="H5" s="206" t="s">
        <v>46</v>
      </c>
      <c r="I5" s="206" t="s">
        <v>80</v>
      </c>
    </row>
    <row r="6" spans="1:26" s="27" customFormat="1" ht="12.75">
      <c r="A6" s="28" t="s">
        <v>56</v>
      </c>
      <c r="B6" s="143">
        <f>SUM(C6:I6)</f>
        <v>1006575.9400000002</v>
      </c>
      <c r="C6" s="194">
        <f>SUM(C7:C26)</f>
        <v>462450.2700000001</v>
      </c>
      <c r="D6" s="194">
        <f aca="true" t="shared" si="0" ref="D6:I6">SUM(D7:D26)</f>
        <v>136510.66</v>
      </c>
      <c r="E6" s="194">
        <f t="shared" si="0"/>
        <v>15761.259999999998</v>
      </c>
      <c r="F6" s="194">
        <f t="shared" si="0"/>
        <v>48665.409999999996</v>
      </c>
      <c r="G6" s="194">
        <f t="shared" si="0"/>
        <v>131178.02</v>
      </c>
      <c r="H6" s="194">
        <f t="shared" si="0"/>
        <v>6346.530000000001</v>
      </c>
      <c r="I6" s="194">
        <f t="shared" si="0"/>
        <v>205663.78999999998</v>
      </c>
      <c r="J6" s="25"/>
      <c r="K6" s="25"/>
      <c r="L6" s="25"/>
      <c r="M6" s="25"/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143">
        <v>72966.79</v>
      </c>
      <c r="C7" s="159">
        <v>34641.89</v>
      </c>
      <c r="D7" s="159">
        <v>10904.76</v>
      </c>
      <c r="E7" s="159">
        <v>1191.27</v>
      </c>
      <c r="F7" s="159">
        <v>661.5</v>
      </c>
      <c r="G7" s="159">
        <v>14299.98</v>
      </c>
      <c r="H7" s="159">
        <v>2.1</v>
      </c>
      <c r="I7" s="159">
        <v>11265.3</v>
      </c>
      <c r="J7" s="25"/>
      <c r="K7" s="25"/>
      <c r="L7" s="25"/>
      <c r="M7" s="25"/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143">
        <v>106421.72</v>
      </c>
      <c r="C8" s="159">
        <v>27281.74</v>
      </c>
      <c r="D8" s="159">
        <v>4117.5</v>
      </c>
      <c r="E8" s="159">
        <v>233.6</v>
      </c>
      <c r="F8" s="159">
        <v>4264.19</v>
      </c>
      <c r="G8" s="159">
        <v>7777.28</v>
      </c>
      <c r="H8" s="159">
        <v>0.4</v>
      </c>
      <c r="I8" s="159">
        <v>62747.01</v>
      </c>
      <c r="J8" s="25"/>
      <c r="K8" s="159"/>
      <c r="L8" s="24"/>
      <c r="M8" s="25"/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143">
        <v>73145.78</v>
      </c>
      <c r="C9" s="159">
        <v>49086.32</v>
      </c>
      <c r="D9" s="159">
        <v>10208.32</v>
      </c>
      <c r="E9" s="159">
        <v>1289.19</v>
      </c>
      <c r="F9" s="159">
        <v>838.3</v>
      </c>
      <c r="G9" s="159">
        <v>10334.23</v>
      </c>
      <c r="H9" s="159">
        <v>998.42</v>
      </c>
      <c r="I9" s="159">
        <v>391</v>
      </c>
      <c r="J9" s="25"/>
      <c r="K9" s="159"/>
      <c r="L9" s="24"/>
      <c r="M9" s="25"/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143">
        <v>129840.27</v>
      </c>
      <c r="C10" s="159">
        <v>49190.16</v>
      </c>
      <c r="D10" s="159">
        <v>13032.35</v>
      </c>
      <c r="E10" s="159">
        <v>380.5</v>
      </c>
      <c r="F10" s="159">
        <v>1859.75</v>
      </c>
      <c r="G10" s="159">
        <v>9765.88</v>
      </c>
      <c r="H10" s="159">
        <v>100</v>
      </c>
      <c r="I10" s="159">
        <v>55511.62</v>
      </c>
      <c r="J10" s="25"/>
      <c r="K10" s="159"/>
      <c r="L10" s="24"/>
      <c r="M10" s="25"/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143">
        <v>26240.68</v>
      </c>
      <c r="C11" s="159">
        <v>12329.86</v>
      </c>
      <c r="D11" s="159">
        <v>5836.71</v>
      </c>
      <c r="E11" s="159">
        <v>1398.7</v>
      </c>
      <c r="F11" s="159">
        <v>0.7</v>
      </c>
      <c r="G11" s="159">
        <v>4519.9</v>
      </c>
      <c r="H11" s="159">
        <v>2060.76</v>
      </c>
      <c r="I11" s="159">
        <v>94.05</v>
      </c>
      <c r="J11" s="25"/>
      <c r="K11" s="159"/>
      <c r="L11" s="24"/>
      <c r="M11" s="25"/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143">
        <v>50860.04</v>
      </c>
      <c r="C12" s="159">
        <v>28707.4</v>
      </c>
      <c r="D12" s="159">
        <v>7050.62</v>
      </c>
      <c r="E12" s="159">
        <v>1362.97</v>
      </c>
      <c r="F12" s="159">
        <v>1150.3</v>
      </c>
      <c r="G12" s="159">
        <v>6825.07</v>
      </c>
      <c r="H12" s="159">
        <v>86</v>
      </c>
      <c r="I12" s="159">
        <v>5677.68</v>
      </c>
      <c r="J12" s="25"/>
      <c r="K12" s="159"/>
      <c r="L12" s="24"/>
      <c r="M12" s="25"/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143">
        <v>62040.4</v>
      </c>
      <c r="C13" s="159">
        <v>25712.48</v>
      </c>
      <c r="D13" s="159">
        <v>16642.42</v>
      </c>
      <c r="E13" s="159">
        <v>1817</v>
      </c>
      <c r="F13" s="159">
        <v>496.6</v>
      </c>
      <c r="G13" s="159">
        <v>8624.28</v>
      </c>
      <c r="H13" s="159">
        <v>197.7</v>
      </c>
      <c r="I13" s="159">
        <v>8549.92</v>
      </c>
      <c r="J13" s="25"/>
      <c r="K13" s="159"/>
      <c r="L13" s="24"/>
      <c r="M13" s="25"/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143">
        <v>53344.21</v>
      </c>
      <c r="C14" s="159">
        <v>33699.43</v>
      </c>
      <c r="D14" s="159">
        <v>10050.79</v>
      </c>
      <c r="E14" s="159">
        <v>914.31</v>
      </c>
      <c r="F14" s="159">
        <v>870.58</v>
      </c>
      <c r="G14" s="159">
        <v>7177.75</v>
      </c>
      <c r="H14" s="159">
        <v>3.5</v>
      </c>
      <c r="I14" s="159">
        <v>627.85</v>
      </c>
      <c r="J14" s="25"/>
      <c r="K14" s="159"/>
      <c r="L14" s="24"/>
      <c r="M14" s="25"/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143">
        <v>51656.11</v>
      </c>
      <c r="C15" s="159">
        <v>24843.33</v>
      </c>
      <c r="D15" s="159">
        <v>5151.32</v>
      </c>
      <c r="E15" s="159">
        <v>1566.97</v>
      </c>
      <c r="F15" s="159">
        <v>5328.19</v>
      </c>
      <c r="G15" s="159">
        <v>10050.31</v>
      </c>
      <c r="H15" s="159">
        <v>27.9</v>
      </c>
      <c r="I15" s="159">
        <v>4688.08</v>
      </c>
      <c r="J15" s="25"/>
      <c r="K15" s="159"/>
      <c r="L15" s="24"/>
      <c r="M15" s="25"/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143">
        <v>52660.29</v>
      </c>
      <c r="C16" s="159">
        <v>30468.34</v>
      </c>
      <c r="D16" s="159">
        <v>3308.3</v>
      </c>
      <c r="E16" s="159">
        <v>119.56</v>
      </c>
      <c r="F16" s="159">
        <v>5643.63</v>
      </c>
      <c r="G16" s="159">
        <v>4979.8</v>
      </c>
      <c r="H16" s="159" t="s">
        <v>160</v>
      </c>
      <c r="I16" s="159">
        <v>8140.67</v>
      </c>
      <c r="J16" s="25"/>
      <c r="K16" s="159"/>
      <c r="L16" s="24"/>
      <c r="M16" s="25"/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143">
        <v>18129.15</v>
      </c>
      <c r="C17" s="159">
        <v>9655.1</v>
      </c>
      <c r="D17" s="159">
        <v>2517.25</v>
      </c>
      <c r="E17" s="159">
        <v>1028.5</v>
      </c>
      <c r="F17" s="159">
        <v>58.3</v>
      </c>
      <c r="G17" s="159">
        <v>3720.14</v>
      </c>
      <c r="H17" s="159">
        <v>1141.86</v>
      </c>
      <c r="I17" s="159">
        <v>8</v>
      </c>
      <c r="J17" s="25"/>
      <c r="K17" s="159"/>
      <c r="L17" s="24"/>
      <c r="M17" s="25"/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143">
        <v>9163.5</v>
      </c>
      <c r="C18" s="159">
        <v>998.28</v>
      </c>
      <c r="D18" s="159">
        <v>668.41</v>
      </c>
      <c r="E18" s="159">
        <v>345.97</v>
      </c>
      <c r="F18" s="159" t="s">
        <v>160</v>
      </c>
      <c r="G18" s="159">
        <v>793.34</v>
      </c>
      <c r="H18" s="159">
        <v>1048.06</v>
      </c>
      <c r="I18" s="159">
        <v>5309.44</v>
      </c>
      <c r="J18" s="25"/>
      <c r="K18" s="159"/>
      <c r="L18" s="24"/>
      <c r="M18" s="25"/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143">
        <v>49389.4</v>
      </c>
      <c r="C19" s="159">
        <v>22623.23</v>
      </c>
      <c r="D19" s="159">
        <v>4381.52</v>
      </c>
      <c r="E19" s="159">
        <v>495.21</v>
      </c>
      <c r="F19" s="159">
        <v>9224.5</v>
      </c>
      <c r="G19" s="159">
        <v>10799.79</v>
      </c>
      <c r="H19" s="159" t="s">
        <v>160</v>
      </c>
      <c r="I19" s="159">
        <v>1865.16</v>
      </c>
      <c r="J19" s="25"/>
      <c r="K19" s="159"/>
      <c r="L19" s="24"/>
      <c r="M19" s="25"/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143">
        <v>43184.38</v>
      </c>
      <c r="C20" s="159">
        <v>20616.58</v>
      </c>
      <c r="D20" s="159">
        <v>2059.98</v>
      </c>
      <c r="E20" s="159">
        <v>75.37</v>
      </c>
      <c r="F20" s="159">
        <v>14599.27</v>
      </c>
      <c r="G20" s="159">
        <v>4368.09</v>
      </c>
      <c r="H20" s="159" t="s">
        <v>160</v>
      </c>
      <c r="I20" s="159">
        <v>1465.09</v>
      </c>
      <c r="J20" s="25"/>
      <c r="K20" s="159"/>
      <c r="L20" s="24"/>
      <c r="M20" s="25"/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143">
        <v>110957.21</v>
      </c>
      <c r="C21" s="159">
        <v>56012.8</v>
      </c>
      <c r="D21" s="159">
        <v>33814.56</v>
      </c>
      <c r="E21" s="159">
        <v>1851.64</v>
      </c>
      <c r="F21" s="159">
        <v>82.9</v>
      </c>
      <c r="G21" s="159">
        <v>15991.17</v>
      </c>
      <c r="H21" s="159">
        <v>678.53</v>
      </c>
      <c r="I21" s="159">
        <v>2525.62</v>
      </c>
      <c r="J21" s="25"/>
      <c r="K21" s="159"/>
      <c r="L21" s="24"/>
      <c r="M21" s="25"/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143">
        <v>15007.66</v>
      </c>
      <c r="C22" s="159">
        <v>7846.96</v>
      </c>
      <c r="D22" s="159">
        <v>1799.95</v>
      </c>
      <c r="E22" s="159">
        <v>438.4</v>
      </c>
      <c r="F22" s="159">
        <v>23.6</v>
      </c>
      <c r="G22" s="159">
        <v>4869.25</v>
      </c>
      <c r="H22" s="159" t="s">
        <v>160</v>
      </c>
      <c r="I22" s="159">
        <v>29.5</v>
      </c>
      <c r="J22" s="25"/>
      <c r="K22" s="159"/>
      <c r="L22" s="24"/>
      <c r="M22" s="25"/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143">
        <v>77010.82</v>
      </c>
      <c r="C23" s="159">
        <v>25501.1</v>
      </c>
      <c r="D23" s="159">
        <v>4389.97</v>
      </c>
      <c r="E23" s="159">
        <v>1248.2</v>
      </c>
      <c r="F23" s="159">
        <v>3550.1</v>
      </c>
      <c r="G23" s="159">
        <v>5931.27</v>
      </c>
      <c r="H23" s="159">
        <v>1.3</v>
      </c>
      <c r="I23" s="159">
        <v>36388.89</v>
      </c>
      <c r="J23" s="25"/>
      <c r="K23" s="159"/>
      <c r="L23" s="24"/>
      <c r="M23" s="25"/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143">
        <v>50.23</v>
      </c>
      <c r="C24" s="159">
        <v>27.6</v>
      </c>
      <c r="D24" s="159">
        <v>4.4</v>
      </c>
      <c r="E24" s="159">
        <v>1</v>
      </c>
      <c r="F24" s="159" t="s">
        <v>160</v>
      </c>
      <c r="G24" s="159">
        <v>16.93</v>
      </c>
      <c r="H24" s="159" t="s">
        <v>160</v>
      </c>
      <c r="I24" s="159">
        <v>0.3</v>
      </c>
      <c r="J24" s="25"/>
      <c r="K24" s="159"/>
      <c r="L24" s="24"/>
      <c r="M24" s="24"/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143">
        <v>9.5</v>
      </c>
      <c r="C25" s="159">
        <v>7.9</v>
      </c>
      <c r="D25" s="159">
        <v>0</v>
      </c>
      <c r="E25" s="159">
        <v>0.4</v>
      </c>
      <c r="F25" s="159" t="s">
        <v>160</v>
      </c>
      <c r="G25" s="159">
        <v>0.7</v>
      </c>
      <c r="H25" s="159" t="s">
        <v>160</v>
      </c>
      <c r="I25" s="159">
        <v>0.5</v>
      </c>
      <c r="J25" s="25"/>
      <c r="K25" s="159"/>
      <c r="L25" s="24"/>
      <c r="M25" s="24"/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144">
        <v>4497.77</v>
      </c>
      <c r="C26" s="159">
        <v>3199.77</v>
      </c>
      <c r="D26" s="159">
        <v>571.53</v>
      </c>
      <c r="E26" s="159">
        <v>2.5</v>
      </c>
      <c r="F26" s="159">
        <v>13</v>
      </c>
      <c r="G26" s="159">
        <v>332.86</v>
      </c>
      <c r="H26" s="159" t="s">
        <v>160</v>
      </c>
      <c r="I26" s="159">
        <v>378.11</v>
      </c>
      <c r="J26" s="24"/>
      <c r="K26" s="169"/>
      <c r="L26" s="24"/>
      <c r="M26" s="24"/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2:13" ht="12.75">
      <c r="B27" s="38"/>
      <c r="C27" s="38"/>
      <c r="D27" s="38"/>
      <c r="E27" s="38"/>
      <c r="F27" s="38"/>
      <c r="G27" s="38"/>
      <c r="H27" s="38"/>
      <c r="I27" s="38"/>
      <c r="J27" s="182"/>
      <c r="K27" s="182"/>
      <c r="L27" s="182"/>
      <c r="M27" s="182"/>
    </row>
    <row r="30" ht="12.75">
      <c r="G30" s="167"/>
    </row>
    <row r="31" ht="12.75">
      <c r="D31" s="167"/>
    </row>
    <row r="34" ht="12.75">
      <c r="D34" s="167"/>
    </row>
    <row r="35" ht="12.75">
      <c r="D35" s="167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21.75390625" style="39" customWidth="1"/>
    <col min="2" max="2" width="9.875" style="39" customWidth="1"/>
    <col min="3" max="3" width="9.25390625" style="39" customWidth="1"/>
    <col min="4" max="4" width="8.75390625" style="39" customWidth="1"/>
    <col min="5" max="6" width="9.875" style="39" customWidth="1"/>
    <col min="7" max="7" width="9.75390625" style="39" customWidth="1"/>
    <col min="8" max="9" width="9.875" style="39" customWidth="1"/>
    <col min="10" max="10" width="8.75390625" style="39" customWidth="1"/>
    <col min="11" max="11" width="9.625" style="39" customWidth="1"/>
    <col min="12" max="13" width="9.00390625" style="39" customWidth="1"/>
    <col min="14" max="14" width="5.625" style="39" customWidth="1"/>
    <col min="15" max="16384" width="9.125" style="39" customWidth="1"/>
  </cols>
  <sheetData>
    <row r="1" spans="1:13" ht="29.25" customHeight="1">
      <c r="A1" s="315" t="s">
        <v>83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 t="s">
        <v>50</v>
      </c>
    </row>
    <row r="3" spans="1:14" ht="13.5" customHeight="1">
      <c r="A3" s="316"/>
      <c r="B3" s="307" t="s">
        <v>27</v>
      </c>
      <c r="C3" s="307"/>
      <c r="D3" s="307"/>
      <c r="E3" s="308" t="s">
        <v>26</v>
      </c>
      <c r="F3" s="313"/>
      <c r="G3" s="314"/>
      <c r="H3" s="314"/>
      <c r="I3" s="314"/>
      <c r="J3" s="314"/>
      <c r="K3" s="314"/>
      <c r="L3" s="314"/>
      <c r="M3" s="314"/>
      <c r="N3" s="40"/>
    </row>
    <row r="4" spans="1:14" ht="24.75" customHeight="1">
      <c r="A4" s="317"/>
      <c r="B4" s="307"/>
      <c r="C4" s="307"/>
      <c r="D4" s="307"/>
      <c r="E4" s="307" t="s">
        <v>29</v>
      </c>
      <c r="F4" s="307"/>
      <c r="G4" s="307"/>
      <c r="H4" s="307" t="s">
        <v>30</v>
      </c>
      <c r="I4" s="307"/>
      <c r="J4" s="307"/>
      <c r="K4" s="307" t="s">
        <v>31</v>
      </c>
      <c r="L4" s="307"/>
      <c r="M4" s="308"/>
      <c r="N4" s="40"/>
    </row>
    <row r="5" spans="1:14" ht="27" customHeight="1">
      <c r="A5" s="317"/>
      <c r="B5" s="223">
        <v>2023</v>
      </c>
      <c r="C5" s="223">
        <v>2022</v>
      </c>
      <c r="D5" s="223" t="s">
        <v>165</v>
      </c>
      <c r="E5" s="223">
        <v>2023</v>
      </c>
      <c r="F5" s="223">
        <v>2022</v>
      </c>
      <c r="G5" s="223" t="s">
        <v>165</v>
      </c>
      <c r="H5" s="223">
        <v>2023</v>
      </c>
      <c r="I5" s="223">
        <v>2022</v>
      </c>
      <c r="J5" s="223" t="s">
        <v>165</v>
      </c>
      <c r="K5" s="223">
        <v>2023</v>
      </c>
      <c r="L5" s="223">
        <v>2022</v>
      </c>
      <c r="M5" s="223" t="s">
        <v>165</v>
      </c>
      <c r="N5" s="40"/>
    </row>
    <row r="6" spans="1:26" s="27" customFormat="1" ht="12.75">
      <c r="A6" s="28" t="s">
        <v>56</v>
      </c>
      <c r="B6" s="25">
        <f>E6+H6+K6</f>
        <v>586451.45</v>
      </c>
      <c r="C6" s="25">
        <f>F6+I6+L6</f>
        <v>558655.8600000001</v>
      </c>
      <c r="D6" s="25">
        <f>B6/C6%</f>
        <v>104.97544051538273</v>
      </c>
      <c r="E6" s="25">
        <f>SUM(E7:E26)</f>
        <v>214198.47999999998</v>
      </c>
      <c r="F6" s="25">
        <f>SUM(F7:F26)</f>
        <v>193826.31999999995</v>
      </c>
      <c r="G6" s="25">
        <f>E6/F6%</f>
        <v>110.51052302907058</v>
      </c>
      <c r="H6" s="25">
        <f>SUM(H7:H26)</f>
        <v>99802.47000000002</v>
      </c>
      <c r="I6" s="25">
        <f>SUM(I7:I26)</f>
        <v>96463.04000000002</v>
      </c>
      <c r="J6" s="25">
        <f>H6/I6%</f>
        <v>103.4618751389133</v>
      </c>
      <c r="K6" s="25">
        <f>SUM(K7:K26)</f>
        <v>272450.49999999994</v>
      </c>
      <c r="L6" s="25">
        <f>SUM(L7:L26)</f>
        <v>268366.50000000006</v>
      </c>
      <c r="M6" s="25">
        <f>K6/L6%</f>
        <v>101.52179947944319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25">
        <f aca="true" t="shared" si="0" ref="B7:C26">E7+H7+K7</f>
        <v>41132.82000000001</v>
      </c>
      <c r="C7" s="25">
        <f t="shared" si="0"/>
        <v>39526.93</v>
      </c>
      <c r="D7" s="25">
        <f aca="true" t="shared" si="1" ref="D7:D26">B7/C7%</f>
        <v>104.06277441734031</v>
      </c>
      <c r="E7" s="159">
        <v>8749.13</v>
      </c>
      <c r="F7" s="159">
        <v>8350.14</v>
      </c>
      <c r="G7" s="25">
        <f aca="true" t="shared" si="2" ref="G7:G26">E7/F7%</f>
        <v>104.77824323903552</v>
      </c>
      <c r="H7" s="159">
        <v>17465.99</v>
      </c>
      <c r="I7" s="159">
        <v>16678.69</v>
      </c>
      <c r="J7" s="25">
        <f aca="true" t="shared" si="3" ref="J7:J26">H7/I7%</f>
        <v>104.72039470725821</v>
      </c>
      <c r="K7" s="159">
        <v>14917.7</v>
      </c>
      <c r="L7" s="219">
        <v>14498.1</v>
      </c>
      <c r="M7" s="25">
        <f aca="true" t="shared" si="4" ref="M7:M26">K7/L7%</f>
        <v>102.89417233982385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25">
        <f t="shared" si="0"/>
        <v>72607.94</v>
      </c>
      <c r="C8" s="25">
        <f t="shared" si="0"/>
        <v>67893.44</v>
      </c>
      <c r="D8" s="25">
        <f t="shared" si="1"/>
        <v>106.94396984450928</v>
      </c>
      <c r="E8" s="159">
        <v>53513.84</v>
      </c>
      <c r="F8" s="159">
        <v>48518.14</v>
      </c>
      <c r="G8" s="25">
        <f t="shared" si="2"/>
        <v>110.29656124492818</v>
      </c>
      <c r="H8" s="159">
        <v>2078.9</v>
      </c>
      <c r="I8" s="159">
        <v>2141.9</v>
      </c>
      <c r="J8" s="25">
        <f>H8/I8%</f>
        <v>97.05868621317522</v>
      </c>
      <c r="K8" s="159">
        <v>17015.2</v>
      </c>
      <c r="L8" s="219">
        <v>17233.4</v>
      </c>
      <c r="M8" s="25">
        <f t="shared" si="4"/>
        <v>98.733854027644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25">
        <f t="shared" si="0"/>
        <v>36899.619999999995</v>
      </c>
      <c r="C9" s="25">
        <f t="shared" si="0"/>
        <v>37199.85</v>
      </c>
      <c r="D9" s="25">
        <f t="shared" si="1"/>
        <v>99.19292685319967</v>
      </c>
      <c r="E9" s="159">
        <v>5840.92</v>
      </c>
      <c r="F9" s="159">
        <v>7148.95</v>
      </c>
      <c r="G9" s="25">
        <f t="shared" si="2"/>
        <v>81.70318718133433</v>
      </c>
      <c r="H9" s="159">
        <v>5801.1</v>
      </c>
      <c r="I9" s="159">
        <v>5077.8</v>
      </c>
      <c r="J9" s="25">
        <f t="shared" si="3"/>
        <v>114.24435779274489</v>
      </c>
      <c r="K9" s="159">
        <v>25257.6</v>
      </c>
      <c r="L9" s="219">
        <v>24973.1</v>
      </c>
      <c r="M9" s="25">
        <f t="shared" si="4"/>
        <v>101.1392258069683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25">
        <f t="shared" si="0"/>
        <v>83755.56</v>
      </c>
      <c r="C10" s="25">
        <f t="shared" si="0"/>
        <v>85907.56</v>
      </c>
      <c r="D10" s="25">
        <f t="shared" si="1"/>
        <v>97.49498181533733</v>
      </c>
      <c r="E10" s="159">
        <v>47354.86</v>
      </c>
      <c r="F10" s="159">
        <v>50663.06</v>
      </c>
      <c r="G10" s="25">
        <f t="shared" si="2"/>
        <v>93.47019307558605</v>
      </c>
      <c r="H10" s="159">
        <v>12161.2</v>
      </c>
      <c r="I10" s="159">
        <v>11800.6</v>
      </c>
      <c r="J10" s="25">
        <f t="shared" si="3"/>
        <v>103.05577682490721</v>
      </c>
      <c r="K10" s="159">
        <v>24239.5</v>
      </c>
      <c r="L10" s="219">
        <v>23443.9</v>
      </c>
      <c r="M10" s="25">
        <f t="shared" si="4"/>
        <v>103.39363331186362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25">
        <f t="shared" si="0"/>
        <v>13615.33</v>
      </c>
      <c r="C11" s="25">
        <f t="shared" si="0"/>
        <v>13385.43</v>
      </c>
      <c r="D11" s="25">
        <f t="shared" si="1"/>
        <v>101.71753914517502</v>
      </c>
      <c r="E11" s="159">
        <v>187.13</v>
      </c>
      <c r="F11" s="159">
        <v>120.73</v>
      </c>
      <c r="G11" s="25">
        <f t="shared" si="2"/>
        <v>154.9987575581877</v>
      </c>
      <c r="H11" s="159">
        <v>3667.4</v>
      </c>
      <c r="I11" s="159">
        <v>3590.4</v>
      </c>
      <c r="J11" s="25">
        <f t="shared" si="3"/>
        <v>102.14460784313725</v>
      </c>
      <c r="K11" s="159">
        <v>9760.8</v>
      </c>
      <c r="L11" s="219">
        <v>9674.3</v>
      </c>
      <c r="M11" s="25">
        <f t="shared" si="4"/>
        <v>100.89412153850924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25">
        <f t="shared" si="0"/>
        <v>26638.510000000002</v>
      </c>
      <c r="C12" s="25">
        <f t="shared" si="0"/>
        <v>25331.23</v>
      </c>
      <c r="D12" s="25">
        <f t="shared" si="1"/>
        <v>105.16074426705693</v>
      </c>
      <c r="E12" s="159">
        <v>5711.61</v>
      </c>
      <c r="F12" s="159">
        <v>5532.43</v>
      </c>
      <c r="G12" s="25">
        <f t="shared" si="2"/>
        <v>103.23872150212473</v>
      </c>
      <c r="H12" s="159">
        <v>9170.7</v>
      </c>
      <c r="I12" s="159">
        <v>8545.9</v>
      </c>
      <c r="J12" s="25">
        <f t="shared" si="3"/>
        <v>107.31110825074012</v>
      </c>
      <c r="K12" s="159">
        <v>11756.2</v>
      </c>
      <c r="L12" s="219">
        <v>11252.9</v>
      </c>
      <c r="M12" s="25">
        <f t="shared" si="4"/>
        <v>104.47262483448712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25">
        <f t="shared" si="0"/>
        <v>34456.86</v>
      </c>
      <c r="C13" s="25">
        <f t="shared" si="0"/>
        <v>32676.78</v>
      </c>
      <c r="D13" s="25">
        <f t="shared" si="1"/>
        <v>105.4475379765081</v>
      </c>
      <c r="E13" s="219">
        <v>7879.56</v>
      </c>
      <c r="F13" s="219">
        <v>6690.73</v>
      </c>
      <c r="G13" s="25">
        <f t="shared" si="2"/>
        <v>117.76831526604722</v>
      </c>
      <c r="H13" s="219">
        <v>8054.7</v>
      </c>
      <c r="I13" s="219">
        <v>7751.85</v>
      </c>
      <c r="J13" s="25">
        <f t="shared" si="3"/>
        <v>103.90680934228602</v>
      </c>
      <c r="K13" s="219">
        <v>18522.6</v>
      </c>
      <c r="L13" s="219">
        <v>18234.2</v>
      </c>
      <c r="M13" s="25">
        <f t="shared" si="4"/>
        <v>101.5816432856939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25">
        <f t="shared" si="0"/>
        <v>27523.23</v>
      </c>
      <c r="C14" s="25">
        <f t="shared" si="0"/>
        <v>26974.760000000002</v>
      </c>
      <c r="D14" s="25">
        <f t="shared" si="1"/>
        <v>102.03327110231933</v>
      </c>
      <c r="E14" s="219">
        <v>1780.08</v>
      </c>
      <c r="F14" s="219">
        <v>1860.76</v>
      </c>
      <c r="G14" s="25">
        <f t="shared" si="2"/>
        <v>95.66413723424836</v>
      </c>
      <c r="H14" s="219">
        <v>8965.35</v>
      </c>
      <c r="I14" s="219">
        <v>8741.7</v>
      </c>
      <c r="J14" s="25">
        <f t="shared" si="3"/>
        <v>102.55842685061258</v>
      </c>
      <c r="K14" s="219">
        <v>16777.8</v>
      </c>
      <c r="L14" s="219">
        <v>16372.3</v>
      </c>
      <c r="M14" s="25">
        <f t="shared" si="4"/>
        <v>102.47674425706835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25">
        <f t="shared" si="0"/>
        <v>29302.25</v>
      </c>
      <c r="C15" s="25">
        <f t="shared" si="0"/>
        <v>29742.2</v>
      </c>
      <c r="D15" s="25">
        <f t="shared" si="1"/>
        <v>98.52078864374525</v>
      </c>
      <c r="E15" s="219">
        <v>7805.35</v>
      </c>
      <c r="F15" s="219">
        <v>8581.5</v>
      </c>
      <c r="G15" s="25">
        <f t="shared" si="2"/>
        <v>90.95554390258114</v>
      </c>
      <c r="H15" s="219">
        <v>7403.1</v>
      </c>
      <c r="I15" s="219">
        <v>7081</v>
      </c>
      <c r="J15" s="25">
        <f t="shared" si="3"/>
        <v>104.54879254342607</v>
      </c>
      <c r="K15" s="219">
        <v>14093.8</v>
      </c>
      <c r="L15" s="219">
        <v>14079.7</v>
      </c>
      <c r="M15" s="25">
        <f t="shared" si="4"/>
        <v>100.10014417920836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25">
        <f t="shared" si="0"/>
        <v>30063.870000000003</v>
      </c>
      <c r="C16" s="25">
        <f t="shared" si="0"/>
        <v>29485.24</v>
      </c>
      <c r="D16" s="25">
        <f t="shared" si="1"/>
        <v>101.96243951210845</v>
      </c>
      <c r="E16" s="219">
        <v>10661.97</v>
      </c>
      <c r="F16" s="219">
        <v>10492.04</v>
      </c>
      <c r="G16" s="25">
        <f t="shared" si="2"/>
        <v>101.61960877007711</v>
      </c>
      <c r="H16" s="219">
        <v>1244.2</v>
      </c>
      <c r="I16" s="219">
        <v>1279</v>
      </c>
      <c r="J16" s="25">
        <f t="shared" si="3"/>
        <v>97.27912431587178</v>
      </c>
      <c r="K16" s="219">
        <v>18157.7</v>
      </c>
      <c r="L16" s="219">
        <v>17714.2</v>
      </c>
      <c r="M16" s="25">
        <f t="shared" si="4"/>
        <v>102.50364114665072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25">
        <f t="shared" si="0"/>
        <v>9452.4</v>
      </c>
      <c r="C17" s="25">
        <f t="shared" si="0"/>
        <v>9240.39</v>
      </c>
      <c r="D17" s="25">
        <f t="shared" si="1"/>
        <v>102.29438367861097</v>
      </c>
      <c r="E17" s="219">
        <v>392.1</v>
      </c>
      <c r="F17" s="219">
        <v>383.99</v>
      </c>
      <c r="G17" s="25">
        <f t="shared" si="2"/>
        <v>102.11203416755644</v>
      </c>
      <c r="H17" s="219">
        <v>1452.6</v>
      </c>
      <c r="I17" s="219">
        <v>1397.6</v>
      </c>
      <c r="J17" s="25">
        <f t="shared" si="3"/>
        <v>103.93531768746422</v>
      </c>
      <c r="K17" s="219">
        <v>7607.7</v>
      </c>
      <c r="L17" s="219">
        <v>7458.8</v>
      </c>
      <c r="M17" s="25">
        <f t="shared" si="4"/>
        <v>101.99629967286961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25">
        <f t="shared" si="0"/>
        <v>6054.03</v>
      </c>
      <c r="C18" s="25">
        <f t="shared" si="0"/>
        <v>4471.21</v>
      </c>
      <c r="D18" s="25">
        <f t="shared" si="1"/>
        <v>135.40026077952052</v>
      </c>
      <c r="E18" s="219">
        <v>3990.93</v>
      </c>
      <c r="F18" s="219">
        <v>2330.71</v>
      </c>
      <c r="G18" s="25">
        <f t="shared" si="2"/>
        <v>171.23237125167864</v>
      </c>
      <c r="H18" s="219">
        <v>540.3</v>
      </c>
      <c r="I18" s="219">
        <v>539.8</v>
      </c>
      <c r="J18" s="25">
        <f t="shared" si="3"/>
        <v>100.09262689885142</v>
      </c>
      <c r="K18" s="219">
        <v>1522.8</v>
      </c>
      <c r="L18" s="219">
        <v>1600.7</v>
      </c>
      <c r="M18" s="25">
        <f t="shared" si="4"/>
        <v>95.13337914662334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25">
        <f t="shared" si="0"/>
        <v>27767.93</v>
      </c>
      <c r="C19" s="25">
        <f t="shared" si="0"/>
        <v>26782.29</v>
      </c>
      <c r="D19" s="25">
        <f t="shared" si="1"/>
        <v>103.68019314255801</v>
      </c>
      <c r="E19" s="219">
        <v>11516.04</v>
      </c>
      <c r="F19" s="159">
        <v>10739.57</v>
      </c>
      <c r="G19" s="25">
        <f t="shared" si="2"/>
        <v>107.22999151735127</v>
      </c>
      <c r="H19" s="219">
        <v>5816.49</v>
      </c>
      <c r="I19" s="219">
        <v>5686.52</v>
      </c>
      <c r="J19" s="25">
        <f t="shared" si="3"/>
        <v>102.28558063631183</v>
      </c>
      <c r="K19" s="219">
        <v>10435.4</v>
      </c>
      <c r="L19" s="219">
        <v>10356.2</v>
      </c>
      <c r="M19" s="25">
        <f t="shared" si="4"/>
        <v>100.7647592746374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25">
        <f t="shared" si="0"/>
        <v>25346.73</v>
      </c>
      <c r="C20" s="25">
        <f t="shared" si="0"/>
        <v>23545.399999999998</v>
      </c>
      <c r="D20" s="25">
        <f t="shared" si="1"/>
        <v>107.6504540164958</v>
      </c>
      <c r="E20" s="219">
        <v>7656.11</v>
      </c>
      <c r="F20" s="219">
        <v>5854.9</v>
      </c>
      <c r="G20" s="25">
        <f t="shared" si="2"/>
        <v>130.76414627064509</v>
      </c>
      <c r="H20" s="219">
        <v>2554.82</v>
      </c>
      <c r="I20" s="219">
        <v>2531.7</v>
      </c>
      <c r="J20" s="25">
        <f t="shared" si="3"/>
        <v>100.91322036576216</v>
      </c>
      <c r="K20" s="219">
        <v>15135.8</v>
      </c>
      <c r="L20" s="219">
        <v>15158.8</v>
      </c>
      <c r="M20" s="25">
        <f t="shared" si="4"/>
        <v>99.84827295036547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25">
        <f t="shared" si="0"/>
        <v>58400.66</v>
      </c>
      <c r="C21" s="25">
        <f t="shared" si="0"/>
        <v>57215.07000000001</v>
      </c>
      <c r="D21" s="25">
        <f t="shared" si="1"/>
        <v>102.07216385473268</v>
      </c>
      <c r="E21" s="219">
        <v>8420.46</v>
      </c>
      <c r="F21" s="219">
        <v>7641.27</v>
      </c>
      <c r="G21" s="25">
        <f t="shared" si="2"/>
        <v>110.19712691738414</v>
      </c>
      <c r="H21" s="219">
        <v>2558.4</v>
      </c>
      <c r="I21" s="219">
        <v>2537</v>
      </c>
      <c r="J21" s="25">
        <f t="shared" si="3"/>
        <v>100.84351596373669</v>
      </c>
      <c r="K21" s="219">
        <v>47421.8</v>
      </c>
      <c r="L21" s="219">
        <v>47036.8</v>
      </c>
      <c r="M21" s="25">
        <f t="shared" si="4"/>
        <v>100.8185080617729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25">
        <f t="shared" si="0"/>
        <v>8209.369999999999</v>
      </c>
      <c r="C22" s="25">
        <f t="shared" si="0"/>
        <v>8103.08</v>
      </c>
      <c r="D22" s="25">
        <f t="shared" si="1"/>
        <v>101.31172344343138</v>
      </c>
      <c r="E22" s="219">
        <v>67.17</v>
      </c>
      <c r="F22" s="219">
        <v>65.18</v>
      </c>
      <c r="G22" s="25">
        <f t="shared" si="2"/>
        <v>103.053083768027</v>
      </c>
      <c r="H22" s="219">
        <v>3916.3</v>
      </c>
      <c r="I22" s="219">
        <v>3870.1</v>
      </c>
      <c r="J22" s="25">
        <f t="shared" si="3"/>
        <v>101.19376760290432</v>
      </c>
      <c r="K22" s="219">
        <v>4225.9</v>
      </c>
      <c r="L22" s="219">
        <v>4167.8</v>
      </c>
      <c r="M22" s="25">
        <f t="shared" si="4"/>
        <v>101.39402082633522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25">
        <f t="shared" si="0"/>
        <v>52700.51</v>
      </c>
      <c r="C23" s="25">
        <f t="shared" si="0"/>
        <v>38102.06</v>
      </c>
      <c r="D23" s="25">
        <f t="shared" si="1"/>
        <v>138.31407015788648</v>
      </c>
      <c r="E23" s="219">
        <v>32133.59</v>
      </c>
      <c r="F23" s="219">
        <v>17800.38</v>
      </c>
      <c r="G23" s="25">
        <f t="shared" si="2"/>
        <v>180.5219326778417</v>
      </c>
      <c r="H23" s="219">
        <v>6545.82</v>
      </c>
      <c r="I23" s="219">
        <v>6803.68</v>
      </c>
      <c r="J23" s="25">
        <f t="shared" si="3"/>
        <v>96.20999223949391</v>
      </c>
      <c r="K23" s="219">
        <v>14021.1</v>
      </c>
      <c r="L23" s="219">
        <v>13498</v>
      </c>
      <c r="M23" s="25">
        <f t="shared" si="4"/>
        <v>103.87538894651061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25">
        <f>E24+K24</f>
        <v>26.47</v>
      </c>
      <c r="C24" s="25">
        <f>F24+L24</f>
        <v>27.63</v>
      </c>
      <c r="D24" s="25">
        <f t="shared" si="1"/>
        <v>95.80166485703946</v>
      </c>
      <c r="E24" s="219">
        <v>1.77</v>
      </c>
      <c r="F24" s="219">
        <v>1.73</v>
      </c>
      <c r="G24" s="25">
        <f t="shared" si="2"/>
        <v>102.3121387283237</v>
      </c>
      <c r="H24" s="219" t="s">
        <v>160</v>
      </c>
      <c r="I24" s="219" t="s">
        <v>160</v>
      </c>
      <c r="J24" s="25" t="s">
        <v>160</v>
      </c>
      <c r="K24" s="219">
        <v>24.7</v>
      </c>
      <c r="L24" s="219">
        <v>25.9</v>
      </c>
      <c r="M24" s="25">
        <f t="shared" si="4"/>
        <v>95.36679536679536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25">
        <f>H25+K25</f>
        <v>5</v>
      </c>
      <c r="C25" s="25">
        <f>F25+L25</f>
        <v>28.79</v>
      </c>
      <c r="D25" s="25">
        <f t="shared" si="1"/>
        <v>17.367141368530742</v>
      </c>
      <c r="E25" s="219" t="s">
        <v>160</v>
      </c>
      <c r="F25" s="219">
        <v>3.09</v>
      </c>
      <c r="G25" s="25" t="s">
        <v>160</v>
      </c>
      <c r="H25" s="219">
        <v>0.2</v>
      </c>
      <c r="I25" s="219" t="s">
        <v>160</v>
      </c>
      <c r="J25" s="25" t="s">
        <v>160</v>
      </c>
      <c r="K25" s="219">
        <v>4.8</v>
      </c>
      <c r="L25" s="219">
        <v>25.7</v>
      </c>
      <c r="M25" s="25">
        <f t="shared" si="4"/>
        <v>18.677042801556418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5">
        <f t="shared" si="0"/>
        <v>2492.3599999999997</v>
      </c>
      <c r="C26" s="25">
        <f t="shared" si="0"/>
        <v>3016.52</v>
      </c>
      <c r="D26" s="25">
        <f t="shared" si="1"/>
        <v>82.6236855714532</v>
      </c>
      <c r="E26" s="219">
        <v>535.86</v>
      </c>
      <c r="F26" s="219">
        <v>1047.02</v>
      </c>
      <c r="G26" s="25">
        <f t="shared" si="2"/>
        <v>51.17953811770549</v>
      </c>
      <c r="H26" s="219">
        <v>404.9</v>
      </c>
      <c r="I26" s="219">
        <v>407.8</v>
      </c>
      <c r="J26" s="25">
        <f t="shared" si="3"/>
        <v>99.28886709171161</v>
      </c>
      <c r="K26" s="219">
        <v>1551.6</v>
      </c>
      <c r="L26" s="219">
        <v>1561.7</v>
      </c>
      <c r="M26" s="25">
        <f t="shared" si="4"/>
        <v>99.35326887366331</v>
      </c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</sheetData>
  <sheetProtection/>
  <mergeCells count="7">
    <mergeCell ref="H4:J4"/>
    <mergeCell ref="K4:M4"/>
    <mergeCell ref="A3:A5"/>
    <mergeCell ref="A1:M1"/>
    <mergeCell ref="B3:D4"/>
    <mergeCell ref="E3:M3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B6" sqref="B6:I26"/>
    </sheetView>
  </sheetViews>
  <sheetFormatPr defaultColWidth="9.00390625" defaultRowHeight="12.75"/>
  <cols>
    <col min="1" max="1" width="22.25390625" style="31" customWidth="1"/>
    <col min="2" max="2" width="20.375" style="31" customWidth="1"/>
    <col min="3" max="9" width="13.875" style="31" customWidth="1"/>
    <col min="10" max="10" width="8.375" style="31" customWidth="1"/>
    <col min="11" max="16384" width="9.125" style="31" customWidth="1"/>
  </cols>
  <sheetData>
    <row r="1" spans="1:9" ht="24.75" customHeight="1">
      <c r="A1" s="320" t="s">
        <v>84</v>
      </c>
      <c r="B1" s="320"/>
      <c r="C1" s="320"/>
      <c r="D1" s="320"/>
      <c r="E1" s="320"/>
      <c r="F1" s="320"/>
      <c r="G1" s="320"/>
      <c r="H1" s="320"/>
      <c r="I1" s="320"/>
    </row>
    <row r="2" spans="1:9" ht="12.75" customHeight="1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2.75" customHeight="1">
      <c r="A3" s="34"/>
      <c r="B3" s="35"/>
      <c r="C3" s="35"/>
      <c r="D3" s="35"/>
      <c r="E3" s="35"/>
      <c r="F3" s="35"/>
      <c r="G3" s="35"/>
      <c r="H3" s="35"/>
      <c r="I3" s="36" t="s">
        <v>52</v>
      </c>
    </row>
    <row r="4" spans="1:9" ht="21.75" customHeight="1">
      <c r="A4" s="321"/>
      <c r="B4" s="322" t="s">
        <v>75</v>
      </c>
      <c r="C4" s="323" t="s">
        <v>26</v>
      </c>
      <c r="D4" s="324"/>
      <c r="E4" s="324"/>
      <c r="F4" s="324"/>
      <c r="G4" s="324"/>
      <c r="H4" s="324"/>
      <c r="I4" s="324"/>
    </row>
    <row r="5" spans="1:9" ht="20.25" customHeight="1">
      <c r="A5" s="321"/>
      <c r="B5" s="322"/>
      <c r="C5" s="205" t="s">
        <v>76</v>
      </c>
      <c r="D5" s="205" t="s">
        <v>77</v>
      </c>
      <c r="E5" s="205" t="s">
        <v>43</v>
      </c>
      <c r="F5" s="205" t="s">
        <v>78</v>
      </c>
      <c r="G5" s="205" t="s">
        <v>79</v>
      </c>
      <c r="H5" s="206" t="s">
        <v>46</v>
      </c>
      <c r="I5" s="206" t="s">
        <v>80</v>
      </c>
    </row>
    <row r="6" spans="1:26" s="27" customFormat="1" ht="12.75">
      <c r="A6" s="28" t="s">
        <v>56</v>
      </c>
      <c r="B6" s="143">
        <f>SUM(C6:I6)</f>
        <v>586451.51</v>
      </c>
      <c r="C6" s="194">
        <f>SUM(C7:C26)</f>
        <v>239818.49</v>
      </c>
      <c r="D6" s="194">
        <f aca="true" t="shared" si="0" ref="D6:I6">SUM(D7:D26)</f>
        <v>68456.48000000001</v>
      </c>
      <c r="E6" s="194">
        <f t="shared" si="0"/>
        <v>7851.52</v>
      </c>
      <c r="F6" s="194">
        <f t="shared" si="0"/>
        <v>33959.93</v>
      </c>
      <c r="G6" s="194">
        <f t="shared" si="0"/>
        <v>67814.09000000001</v>
      </c>
      <c r="H6" s="194">
        <f t="shared" si="0"/>
        <v>3338.85</v>
      </c>
      <c r="I6" s="194">
        <f t="shared" si="0"/>
        <v>165212.15000000005</v>
      </c>
      <c r="J6" s="25"/>
      <c r="K6" s="25"/>
      <c r="L6" s="25"/>
      <c r="M6" s="25"/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169">
        <v>41132.82</v>
      </c>
      <c r="C7" s="169">
        <v>18602.7</v>
      </c>
      <c r="D7" s="169">
        <v>5383.98</v>
      </c>
      <c r="E7" s="169">
        <v>587.68</v>
      </c>
      <c r="F7" s="169">
        <v>448.2</v>
      </c>
      <c r="G7" s="169">
        <v>7539.26</v>
      </c>
      <c r="H7" s="169">
        <v>1.1</v>
      </c>
      <c r="I7" s="169">
        <v>8569.9</v>
      </c>
      <c r="J7" s="25"/>
      <c r="K7" s="25"/>
      <c r="L7" s="25"/>
      <c r="M7" s="25"/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169">
        <v>72607.94</v>
      </c>
      <c r="C8" s="169">
        <v>13923.93</v>
      </c>
      <c r="D8" s="169">
        <v>2034.35</v>
      </c>
      <c r="E8" s="169">
        <v>115.36</v>
      </c>
      <c r="F8" s="169">
        <v>3012.35</v>
      </c>
      <c r="G8" s="169">
        <v>3915.37</v>
      </c>
      <c r="H8" s="169">
        <v>0.2</v>
      </c>
      <c r="I8" s="169">
        <v>49606.39</v>
      </c>
      <c r="J8" s="25"/>
      <c r="K8" s="159"/>
      <c r="L8" s="24"/>
      <c r="M8" s="25"/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169">
        <v>36899.62</v>
      </c>
      <c r="C9" s="169">
        <v>24950.33</v>
      </c>
      <c r="D9" s="169">
        <v>4553.27</v>
      </c>
      <c r="E9" s="169">
        <v>587.26</v>
      </c>
      <c r="F9" s="169">
        <v>600.4</v>
      </c>
      <c r="G9" s="169">
        <v>5428.26</v>
      </c>
      <c r="H9" s="169">
        <v>534.51</v>
      </c>
      <c r="I9" s="169">
        <v>245.6</v>
      </c>
      <c r="J9" s="25"/>
      <c r="K9" s="159"/>
      <c r="L9" s="24"/>
      <c r="M9" s="25"/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169">
        <v>83755.56</v>
      </c>
      <c r="C10" s="169">
        <v>24655.38</v>
      </c>
      <c r="D10" s="169">
        <v>6587.24</v>
      </c>
      <c r="E10" s="169">
        <v>198.63</v>
      </c>
      <c r="F10" s="169">
        <v>1337.95</v>
      </c>
      <c r="G10" s="169">
        <v>4902.81</v>
      </c>
      <c r="H10" s="169">
        <v>50.5</v>
      </c>
      <c r="I10" s="169">
        <v>46023.05</v>
      </c>
      <c r="J10" s="25"/>
      <c r="K10" s="159"/>
      <c r="L10" s="24"/>
      <c r="M10" s="25"/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169">
        <v>13615.33</v>
      </c>
      <c r="C11" s="169">
        <v>6385.33</v>
      </c>
      <c r="D11" s="169">
        <v>3018.18</v>
      </c>
      <c r="E11" s="169">
        <v>723.7</v>
      </c>
      <c r="F11" s="169">
        <v>0.4</v>
      </c>
      <c r="G11" s="169">
        <v>2340.52</v>
      </c>
      <c r="H11" s="169">
        <v>1072.09</v>
      </c>
      <c r="I11" s="169">
        <v>75.11</v>
      </c>
      <c r="J11" s="25"/>
      <c r="K11" s="159"/>
      <c r="L11" s="24"/>
      <c r="M11" s="25"/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169">
        <v>26638.51</v>
      </c>
      <c r="C12" s="169">
        <v>14559.23</v>
      </c>
      <c r="D12" s="169">
        <v>3222.42</v>
      </c>
      <c r="E12" s="169">
        <v>608.79</v>
      </c>
      <c r="F12" s="169">
        <v>793.5</v>
      </c>
      <c r="G12" s="169">
        <v>3438.24</v>
      </c>
      <c r="H12" s="169">
        <v>44.6</v>
      </c>
      <c r="I12" s="169">
        <v>3971.74</v>
      </c>
      <c r="J12" s="25"/>
      <c r="K12" s="159"/>
      <c r="L12" s="24"/>
      <c r="M12" s="25"/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169">
        <v>34456.86</v>
      </c>
      <c r="C13" s="169">
        <v>13632.09</v>
      </c>
      <c r="D13" s="169">
        <v>8411.5</v>
      </c>
      <c r="E13" s="169">
        <v>915.8</v>
      </c>
      <c r="F13" s="169">
        <v>345.8</v>
      </c>
      <c r="G13" s="169">
        <v>4533.72</v>
      </c>
      <c r="H13" s="169">
        <v>105.3</v>
      </c>
      <c r="I13" s="169">
        <v>6512.65</v>
      </c>
      <c r="J13" s="25"/>
      <c r="K13" s="159"/>
      <c r="L13" s="24"/>
      <c r="M13" s="25"/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220">
        <v>27523.23</v>
      </c>
      <c r="C14" s="220">
        <v>17149.48</v>
      </c>
      <c r="D14" s="220">
        <v>5095.78</v>
      </c>
      <c r="E14" s="220">
        <v>462.85</v>
      </c>
      <c r="F14" s="220">
        <v>655.79</v>
      </c>
      <c r="G14" s="220">
        <v>3652.34</v>
      </c>
      <c r="H14" s="220">
        <v>1.8</v>
      </c>
      <c r="I14" s="220">
        <v>505.2</v>
      </c>
      <c r="J14" s="25"/>
      <c r="K14" s="159"/>
      <c r="L14" s="24"/>
      <c r="M14" s="25"/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220">
        <v>29302.25</v>
      </c>
      <c r="C15" s="220">
        <v>13081.54</v>
      </c>
      <c r="D15" s="220">
        <v>2636.57</v>
      </c>
      <c r="E15" s="220">
        <v>817.83</v>
      </c>
      <c r="F15" s="220">
        <v>3707.5</v>
      </c>
      <c r="G15" s="220">
        <v>5198.75</v>
      </c>
      <c r="H15" s="220">
        <v>15</v>
      </c>
      <c r="I15" s="220">
        <v>3845.07</v>
      </c>
      <c r="J15" s="25"/>
      <c r="K15" s="159"/>
      <c r="L15" s="24"/>
      <c r="M15" s="25"/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220">
        <v>30063.87</v>
      </c>
      <c r="C16" s="220">
        <v>15637.95</v>
      </c>
      <c r="D16" s="220">
        <v>1705.4</v>
      </c>
      <c r="E16" s="220">
        <v>59.83</v>
      </c>
      <c r="F16" s="220">
        <v>3984.95</v>
      </c>
      <c r="G16" s="220">
        <v>2529.98</v>
      </c>
      <c r="H16" s="220" t="s">
        <v>160</v>
      </c>
      <c r="I16" s="220">
        <v>6145.76</v>
      </c>
      <c r="J16" s="25"/>
      <c r="K16" s="159"/>
      <c r="L16" s="24"/>
      <c r="M16" s="25"/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220">
        <v>9452.4</v>
      </c>
      <c r="C17" s="220">
        <v>5144.97</v>
      </c>
      <c r="D17" s="220">
        <v>1213.73</v>
      </c>
      <c r="E17" s="220">
        <v>497.5</v>
      </c>
      <c r="F17" s="220">
        <v>39.5</v>
      </c>
      <c r="G17" s="220">
        <v>1946.8</v>
      </c>
      <c r="H17" s="220">
        <v>603.81</v>
      </c>
      <c r="I17" s="220">
        <v>6.1</v>
      </c>
      <c r="J17" s="25"/>
      <c r="K17" s="159"/>
      <c r="L17" s="24"/>
      <c r="M17" s="25"/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220">
        <v>6054.03</v>
      </c>
      <c r="C18" s="220">
        <v>539.09</v>
      </c>
      <c r="D18" s="220">
        <v>373.98</v>
      </c>
      <c r="E18" s="220">
        <v>193.75</v>
      </c>
      <c r="F18" s="220" t="s">
        <v>160</v>
      </c>
      <c r="G18" s="220">
        <v>420.41</v>
      </c>
      <c r="H18" s="220">
        <v>555.38</v>
      </c>
      <c r="I18" s="220">
        <v>3971.42</v>
      </c>
      <c r="J18" s="25"/>
      <c r="K18" s="159"/>
      <c r="L18" s="24"/>
      <c r="M18" s="25"/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220">
        <v>27767.93</v>
      </c>
      <c r="C19" s="220">
        <v>11728.67</v>
      </c>
      <c r="D19" s="220">
        <v>2286.51</v>
      </c>
      <c r="E19" s="220">
        <v>239.36</v>
      </c>
      <c r="F19" s="220">
        <v>6527.96</v>
      </c>
      <c r="G19" s="220">
        <v>5611.83</v>
      </c>
      <c r="H19" s="220" t="s">
        <v>160</v>
      </c>
      <c r="I19" s="220">
        <v>1373.6</v>
      </c>
      <c r="J19" s="25"/>
      <c r="K19" s="159"/>
      <c r="L19" s="24"/>
      <c r="M19" s="25"/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220">
        <v>25346.72</v>
      </c>
      <c r="C20" s="220">
        <v>11152.75</v>
      </c>
      <c r="D20" s="220">
        <v>937.61</v>
      </c>
      <c r="E20" s="220">
        <v>34.27</v>
      </c>
      <c r="F20" s="220">
        <v>9968.65</v>
      </c>
      <c r="G20" s="220">
        <v>2258.16</v>
      </c>
      <c r="H20" s="220" t="s">
        <v>160</v>
      </c>
      <c r="I20" s="220">
        <v>995.28</v>
      </c>
      <c r="J20" s="25"/>
      <c r="K20" s="159"/>
      <c r="L20" s="24"/>
      <c r="M20" s="25"/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220">
        <v>58400.66</v>
      </c>
      <c r="C21" s="220">
        <v>29194.68</v>
      </c>
      <c r="D21" s="220">
        <v>17559.74</v>
      </c>
      <c r="E21" s="220">
        <v>955.4</v>
      </c>
      <c r="F21" s="220">
        <v>60.7</v>
      </c>
      <c r="G21" s="220">
        <v>8272.32</v>
      </c>
      <c r="H21" s="220">
        <v>353.86</v>
      </c>
      <c r="I21" s="220">
        <v>2003.96</v>
      </c>
      <c r="J21" s="25"/>
      <c r="K21" s="159"/>
      <c r="L21" s="24"/>
      <c r="M21" s="25"/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220">
        <v>8209.37</v>
      </c>
      <c r="C22" s="220">
        <v>4413.16</v>
      </c>
      <c r="D22" s="220">
        <v>945.64</v>
      </c>
      <c r="E22" s="220">
        <v>234.1</v>
      </c>
      <c r="F22" s="220">
        <v>17.5</v>
      </c>
      <c r="G22" s="220">
        <v>2577.87</v>
      </c>
      <c r="H22" s="220" t="s">
        <v>160</v>
      </c>
      <c r="I22" s="220">
        <v>21.1</v>
      </c>
      <c r="J22" s="25"/>
      <c r="K22" s="159"/>
      <c r="L22" s="24"/>
      <c r="M22" s="25"/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220">
        <v>52700.52</v>
      </c>
      <c r="C23" s="220">
        <v>13319.55</v>
      </c>
      <c r="D23" s="220">
        <v>2186.59</v>
      </c>
      <c r="E23" s="220">
        <v>617.31</v>
      </c>
      <c r="F23" s="220">
        <v>2449.38</v>
      </c>
      <c r="G23" s="220">
        <v>3065.54</v>
      </c>
      <c r="H23" s="220">
        <v>0.7</v>
      </c>
      <c r="I23" s="220">
        <v>31061.45</v>
      </c>
      <c r="J23" s="25"/>
      <c r="K23" s="159"/>
      <c r="L23" s="24"/>
      <c r="M23" s="25"/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220">
        <v>26.47</v>
      </c>
      <c r="C24" s="220">
        <v>14.3</v>
      </c>
      <c r="D24" s="220">
        <v>2.6</v>
      </c>
      <c r="E24" s="220">
        <v>0.6</v>
      </c>
      <c r="F24" s="220" t="s">
        <v>160</v>
      </c>
      <c r="G24" s="220">
        <v>8.77</v>
      </c>
      <c r="H24" s="220" t="s">
        <v>160</v>
      </c>
      <c r="I24" s="220">
        <v>0.2</v>
      </c>
      <c r="J24" s="25"/>
      <c r="K24" s="159"/>
      <c r="L24" s="24"/>
      <c r="M24" s="24"/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220">
        <v>5</v>
      </c>
      <c r="C25" s="220">
        <v>4</v>
      </c>
      <c r="D25" s="220">
        <v>0</v>
      </c>
      <c r="E25" s="220">
        <v>0.2</v>
      </c>
      <c r="F25" s="220" t="s">
        <v>160</v>
      </c>
      <c r="G25" s="220">
        <v>0.4</v>
      </c>
      <c r="H25" s="220" t="s">
        <v>160</v>
      </c>
      <c r="I25" s="220">
        <v>0.4</v>
      </c>
      <c r="J25" s="25"/>
      <c r="K25" s="159"/>
      <c r="L25" s="24"/>
      <c r="M25" s="24"/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18">
        <v>2492.36</v>
      </c>
      <c r="C26" s="218">
        <v>1729.36</v>
      </c>
      <c r="D26" s="218">
        <v>301.39</v>
      </c>
      <c r="E26" s="218">
        <v>1.3</v>
      </c>
      <c r="F26" s="218">
        <v>9.4</v>
      </c>
      <c r="G26" s="218">
        <v>172.74</v>
      </c>
      <c r="H26" s="218" t="s">
        <v>160</v>
      </c>
      <c r="I26" s="218">
        <v>278.17</v>
      </c>
      <c r="J26" s="24"/>
      <c r="K26" s="169"/>
      <c r="L26" s="24"/>
      <c r="M26" s="24"/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3:9" ht="12.75">
      <c r="C27" s="170"/>
      <c r="D27" s="170"/>
      <c r="E27" s="170"/>
      <c r="F27" s="170"/>
      <c r="G27" s="170"/>
      <c r="H27" s="170"/>
      <c r="I27" s="170"/>
    </row>
    <row r="28" spans="3:9" ht="12.75">
      <c r="C28" s="170"/>
      <c r="D28" s="170"/>
      <c r="E28" s="170"/>
      <c r="F28" s="170"/>
      <c r="G28" s="170"/>
      <c r="H28" s="170"/>
      <c r="I28" s="170"/>
    </row>
    <row r="29" spans="3:9" ht="12.75">
      <c r="C29" s="170"/>
      <c r="D29" s="170"/>
      <c r="E29" s="170"/>
      <c r="F29" s="170"/>
      <c r="G29" s="170"/>
      <c r="H29" s="170"/>
      <c r="I29" s="170"/>
    </row>
    <row r="30" spans="3:9" ht="12.75">
      <c r="C30" s="170"/>
      <c r="D30" s="170"/>
      <c r="E30" s="170"/>
      <c r="F30" s="170"/>
      <c r="G30" s="170"/>
      <c r="H30" s="170"/>
      <c r="I30" s="170"/>
    </row>
    <row r="31" spans="3:9" ht="12.75">
      <c r="C31" s="170"/>
      <c r="D31" s="170"/>
      <c r="E31" s="170"/>
      <c r="F31" s="170"/>
      <c r="G31" s="170"/>
      <c r="H31" s="170"/>
      <c r="I31" s="170"/>
    </row>
    <row r="32" spans="3:9" ht="12.75">
      <c r="C32" s="170"/>
      <c r="D32" s="170"/>
      <c r="E32" s="170"/>
      <c r="F32" s="170"/>
      <c r="G32" s="170"/>
      <c r="H32" s="146"/>
      <c r="I32" s="170"/>
    </row>
    <row r="33" spans="3:9" ht="12.75">
      <c r="C33" s="170"/>
      <c r="D33" s="170"/>
      <c r="E33" s="170"/>
      <c r="F33" s="170"/>
      <c r="G33" s="170"/>
      <c r="H33" s="170"/>
      <c r="I33" s="170"/>
    </row>
    <row r="34" spans="3:9" ht="12.75">
      <c r="C34" s="170"/>
      <c r="D34" s="170"/>
      <c r="E34" s="170"/>
      <c r="F34" s="170"/>
      <c r="G34" s="170"/>
      <c r="H34" s="170"/>
      <c r="I34" s="170"/>
    </row>
    <row r="35" spans="3:9" ht="12.75">
      <c r="C35" s="170"/>
      <c r="D35" s="170"/>
      <c r="E35" s="170"/>
      <c r="F35" s="170"/>
      <c r="G35" s="170"/>
      <c r="H35" s="146"/>
      <c r="I35" s="170"/>
    </row>
    <row r="36" spans="3:9" ht="12.75">
      <c r="C36" s="170"/>
      <c r="D36" s="170"/>
      <c r="E36" s="170"/>
      <c r="F36" s="170"/>
      <c r="G36" s="170"/>
      <c r="H36" s="146"/>
      <c r="I36" s="170"/>
    </row>
    <row r="37" spans="3:9" ht="12.75">
      <c r="C37" s="170"/>
      <c r="D37" s="170"/>
      <c r="E37" s="170"/>
      <c r="F37" s="170"/>
      <c r="G37" s="170"/>
      <c r="H37" s="170"/>
      <c r="I37" s="170"/>
    </row>
    <row r="38" spans="3:9" ht="12.75">
      <c r="C38" s="170"/>
      <c r="D38" s="170"/>
      <c r="E38" s="170"/>
      <c r="F38" s="170"/>
      <c r="G38" s="170"/>
      <c r="H38" s="146"/>
      <c r="I38" s="170"/>
    </row>
    <row r="39" spans="3:9" ht="12.75">
      <c r="C39" s="170"/>
      <c r="D39" s="170"/>
      <c r="E39" s="170"/>
      <c r="F39" s="146"/>
      <c r="G39" s="170"/>
      <c r="H39" s="146"/>
      <c r="I39" s="146"/>
    </row>
    <row r="40" spans="3:9" ht="12.75">
      <c r="C40" s="170"/>
      <c r="D40" s="170"/>
      <c r="E40" s="146"/>
      <c r="F40" s="146"/>
      <c r="G40" s="146"/>
      <c r="H40" s="146"/>
      <c r="I40" s="170"/>
    </row>
    <row r="41" spans="3:9" ht="12.75">
      <c r="C41" s="170"/>
      <c r="D41" s="170"/>
      <c r="E41" s="170"/>
      <c r="F41" s="170"/>
      <c r="G41" s="170"/>
      <c r="H41" s="146"/>
      <c r="I41" s="170"/>
    </row>
  </sheetData>
  <sheetProtection/>
  <mergeCells count="4">
    <mergeCell ref="B4:B5"/>
    <mergeCell ref="C4:I4"/>
    <mergeCell ref="A1:I1"/>
    <mergeCell ref="A4:A5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41" customWidth="1"/>
    <col min="2" max="3" width="11.375" style="41" customWidth="1"/>
    <col min="4" max="4" width="7.875" style="41" customWidth="1"/>
    <col min="5" max="5" width="10.00390625" style="41" customWidth="1"/>
    <col min="6" max="6" width="9.25390625" style="41" customWidth="1"/>
    <col min="7" max="7" width="8.625" style="41" customWidth="1"/>
    <col min="8" max="8" width="10.00390625" style="41" customWidth="1"/>
    <col min="9" max="9" width="10.25390625" style="41" customWidth="1"/>
    <col min="10" max="10" width="9.125" style="41" customWidth="1"/>
    <col min="11" max="12" width="11.375" style="41" customWidth="1"/>
    <col min="13" max="13" width="8.00390625" style="41" customWidth="1"/>
    <col min="14" max="16384" width="9.125" style="41" customWidth="1"/>
  </cols>
  <sheetData>
    <row r="1" spans="1:13" ht="30" customHeight="1">
      <c r="A1" s="325" t="s">
        <v>86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50</v>
      </c>
    </row>
    <row r="3" spans="1:14" ht="12" customHeight="1">
      <c r="A3" s="316"/>
      <c r="B3" s="307" t="s">
        <v>28</v>
      </c>
      <c r="C3" s="307"/>
      <c r="D3" s="307"/>
      <c r="E3" s="307" t="s">
        <v>26</v>
      </c>
      <c r="F3" s="307"/>
      <c r="G3" s="318"/>
      <c r="H3" s="318"/>
      <c r="I3" s="318"/>
      <c r="J3" s="318"/>
      <c r="K3" s="318"/>
      <c r="L3" s="318"/>
      <c r="M3" s="319"/>
      <c r="N3" s="44"/>
    </row>
    <row r="4" spans="1:14" ht="24" customHeight="1">
      <c r="A4" s="317"/>
      <c r="B4" s="307"/>
      <c r="C4" s="307"/>
      <c r="D4" s="307"/>
      <c r="E4" s="307" t="s">
        <v>29</v>
      </c>
      <c r="F4" s="307"/>
      <c r="G4" s="307"/>
      <c r="H4" s="307" t="s">
        <v>30</v>
      </c>
      <c r="I4" s="307"/>
      <c r="J4" s="307"/>
      <c r="K4" s="307" t="s">
        <v>31</v>
      </c>
      <c r="L4" s="307"/>
      <c r="M4" s="308"/>
      <c r="N4" s="44"/>
    </row>
    <row r="5" spans="1:14" ht="28.5" customHeight="1">
      <c r="A5" s="317"/>
      <c r="B5" s="223">
        <v>2023</v>
      </c>
      <c r="C5" s="223">
        <v>2022</v>
      </c>
      <c r="D5" s="223" t="s">
        <v>165</v>
      </c>
      <c r="E5" s="223">
        <v>2023</v>
      </c>
      <c r="F5" s="223">
        <v>2022</v>
      </c>
      <c r="G5" s="223" t="s">
        <v>165</v>
      </c>
      <c r="H5" s="223">
        <v>2023</v>
      </c>
      <c r="I5" s="223">
        <v>2022</v>
      </c>
      <c r="J5" s="223" t="s">
        <v>165</v>
      </c>
      <c r="K5" s="223">
        <v>2023</v>
      </c>
      <c r="L5" s="223">
        <v>2022</v>
      </c>
      <c r="M5" s="223" t="s">
        <v>165</v>
      </c>
      <c r="N5" s="44"/>
    </row>
    <row r="6" spans="1:26" s="27" customFormat="1" ht="12.75">
      <c r="A6" s="28" t="s">
        <v>56</v>
      </c>
      <c r="B6" s="25">
        <f>E6+H6+K6</f>
        <v>3187058</v>
      </c>
      <c r="C6" s="25">
        <f>F6+I6+L6</f>
        <v>3097838</v>
      </c>
      <c r="D6" s="25">
        <f>B6/C6%</f>
        <v>102.88007313487664</v>
      </c>
      <c r="E6" s="25">
        <f>SUM(E7:E25)</f>
        <v>283075.5</v>
      </c>
      <c r="F6" s="25">
        <f>SUM(F7:F25)</f>
        <v>255565.50000000006</v>
      </c>
      <c r="G6" s="25">
        <f>E6/F6%</f>
        <v>110.7643637345416</v>
      </c>
      <c r="H6" s="25">
        <f>SUM(H7:H25)</f>
        <v>671855.2</v>
      </c>
      <c r="I6" s="25">
        <f>SUM(I7:I25)</f>
        <v>648354.0999999999</v>
      </c>
      <c r="J6" s="25">
        <f>H6/I6%</f>
        <v>103.6247322258007</v>
      </c>
      <c r="K6" s="25">
        <f>SUM(K7:K25)</f>
        <v>2232127.3000000003</v>
      </c>
      <c r="L6" s="25">
        <f>SUM(L7:L25)</f>
        <v>2193918.4000000004</v>
      </c>
      <c r="M6" s="25">
        <f>K6/L6%</f>
        <v>101.74158254928714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25">
        <f aca="true" t="shared" si="0" ref="B7:C22">E7+H7+K7</f>
        <v>273247.9</v>
      </c>
      <c r="C7" s="25">
        <f t="shared" si="0"/>
        <v>264517.6</v>
      </c>
      <c r="D7" s="25">
        <f aca="true" t="shared" si="1" ref="D7:D25">B7/C7%</f>
        <v>103.30046091451005</v>
      </c>
      <c r="E7" s="222">
        <v>3488.6</v>
      </c>
      <c r="F7" s="222">
        <v>2227.4</v>
      </c>
      <c r="G7" s="25">
        <f aca="true" t="shared" si="2" ref="G7:G22">E7/F7%</f>
        <v>156.62207057555895</v>
      </c>
      <c r="H7" s="148">
        <v>110279.9</v>
      </c>
      <c r="I7" s="148">
        <v>104881.7</v>
      </c>
      <c r="J7" s="25">
        <f aca="true" t="shared" si="3" ref="J7:J25">H7/I7%</f>
        <v>105.14694174484204</v>
      </c>
      <c r="K7" s="148">
        <v>159479.4</v>
      </c>
      <c r="L7" s="148">
        <v>157408.5</v>
      </c>
      <c r="M7" s="25">
        <f aca="true" t="shared" si="4" ref="M7:M25">K7/L7%</f>
        <v>101.31562145627458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25">
        <f t="shared" si="0"/>
        <v>195768.30000000002</v>
      </c>
      <c r="C8" s="25">
        <f t="shared" si="0"/>
        <v>197592.8</v>
      </c>
      <c r="D8" s="25">
        <f t="shared" si="1"/>
        <v>99.07663639565816</v>
      </c>
      <c r="E8" s="222">
        <v>36729.8</v>
      </c>
      <c r="F8" s="222">
        <v>39411</v>
      </c>
      <c r="G8" s="25">
        <f t="shared" si="2"/>
        <v>93.19682322194312</v>
      </c>
      <c r="H8" s="148">
        <v>11194.9</v>
      </c>
      <c r="I8" s="148">
        <v>10705.7</v>
      </c>
      <c r="J8" s="25">
        <f t="shared" si="3"/>
        <v>104.56952838207683</v>
      </c>
      <c r="K8" s="148">
        <v>147843.6</v>
      </c>
      <c r="L8" s="148">
        <v>147476.1</v>
      </c>
      <c r="M8" s="25">
        <f t="shared" si="4"/>
        <v>100.24919292007316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25">
        <f t="shared" si="0"/>
        <v>173153.8</v>
      </c>
      <c r="C9" s="25">
        <f t="shared" si="0"/>
        <v>169508.6</v>
      </c>
      <c r="D9" s="25">
        <f t="shared" si="1"/>
        <v>102.15045136352963</v>
      </c>
      <c r="E9" s="222">
        <v>8223.3</v>
      </c>
      <c r="F9" s="222">
        <v>7374.9</v>
      </c>
      <c r="G9" s="25">
        <f t="shared" si="2"/>
        <v>111.50388479843794</v>
      </c>
      <c r="H9" s="148">
        <v>24934</v>
      </c>
      <c r="I9" s="148">
        <v>22641.1</v>
      </c>
      <c r="J9" s="25">
        <f t="shared" si="3"/>
        <v>110.12715813277624</v>
      </c>
      <c r="K9" s="148">
        <v>139996.5</v>
      </c>
      <c r="L9" s="148">
        <v>139492.6</v>
      </c>
      <c r="M9" s="25">
        <f t="shared" si="4"/>
        <v>100.36123780042811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25">
        <f t="shared" si="0"/>
        <v>258917.8</v>
      </c>
      <c r="C10" s="25">
        <f t="shared" si="0"/>
        <v>254912.80000000002</v>
      </c>
      <c r="D10" s="25">
        <f t="shared" si="1"/>
        <v>101.57112549860186</v>
      </c>
      <c r="E10" s="222">
        <v>18408.2</v>
      </c>
      <c r="F10" s="222">
        <v>19037.9</v>
      </c>
      <c r="G10" s="25">
        <f t="shared" si="2"/>
        <v>96.69238729061503</v>
      </c>
      <c r="H10" s="148">
        <v>67216.8</v>
      </c>
      <c r="I10" s="148">
        <v>65440.3</v>
      </c>
      <c r="J10" s="25">
        <f t="shared" si="3"/>
        <v>102.71468804391178</v>
      </c>
      <c r="K10" s="148">
        <v>173292.8</v>
      </c>
      <c r="L10" s="148">
        <v>170434.6</v>
      </c>
      <c r="M10" s="25">
        <f t="shared" si="4"/>
        <v>101.67700689883391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25">
        <f t="shared" si="0"/>
        <v>37896.799999999996</v>
      </c>
      <c r="C11" s="25">
        <f t="shared" si="0"/>
        <v>36518.3</v>
      </c>
      <c r="D11" s="25">
        <f t="shared" si="1"/>
        <v>103.77481974790719</v>
      </c>
      <c r="E11" s="222">
        <v>1525.8</v>
      </c>
      <c r="F11" s="222">
        <v>1557.9</v>
      </c>
      <c r="G11" s="25">
        <f t="shared" si="2"/>
        <v>97.93953398806084</v>
      </c>
      <c r="H11" s="148">
        <v>6295.4</v>
      </c>
      <c r="I11" s="148">
        <v>6145.1</v>
      </c>
      <c r="J11" s="25">
        <f t="shared" si="3"/>
        <v>102.44585116596963</v>
      </c>
      <c r="K11" s="148">
        <v>30075.6</v>
      </c>
      <c r="L11" s="148">
        <v>28815.3</v>
      </c>
      <c r="M11" s="25">
        <f t="shared" si="4"/>
        <v>104.37371812891067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25">
        <f t="shared" si="0"/>
        <v>122920.5</v>
      </c>
      <c r="C12" s="25">
        <f t="shared" si="0"/>
        <v>121252.2</v>
      </c>
      <c r="D12" s="25">
        <f t="shared" si="1"/>
        <v>101.37589256112467</v>
      </c>
      <c r="E12" s="222">
        <v>6158.2</v>
      </c>
      <c r="F12" s="222">
        <v>4924.6</v>
      </c>
      <c r="G12" s="25">
        <f t="shared" si="2"/>
        <v>125.0497502335215</v>
      </c>
      <c r="H12" s="148">
        <v>31851.3</v>
      </c>
      <c r="I12" s="148">
        <v>31371.4</v>
      </c>
      <c r="J12" s="25">
        <f t="shared" si="3"/>
        <v>101.52973727662776</v>
      </c>
      <c r="K12" s="148">
        <v>84911</v>
      </c>
      <c r="L12" s="148">
        <v>84956.2</v>
      </c>
      <c r="M12" s="25">
        <f t="shared" si="4"/>
        <v>99.94679611376215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25">
        <f t="shared" si="0"/>
        <v>161264.9</v>
      </c>
      <c r="C13" s="25">
        <f t="shared" si="0"/>
        <v>159080.8</v>
      </c>
      <c r="D13" s="25">
        <f t="shared" si="1"/>
        <v>101.37295009831482</v>
      </c>
      <c r="E13" s="222">
        <v>2471.4</v>
      </c>
      <c r="F13" s="222">
        <v>2962.5</v>
      </c>
      <c r="G13" s="25">
        <f t="shared" si="2"/>
        <v>83.42278481012659</v>
      </c>
      <c r="H13" s="148">
        <v>35170.6</v>
      </c>
      <c r="I13" s="148">
        <v>34650.2</v>
      </c>
      <c r="J13" s="25">
        <f t="shared" si="3"/>
        <v>101.50186723308957</v>
      </c>
      <c r="K13" s="148">
        <v>123622.9</v>
      </c>
      <c r="L13" s="148">
        <v>121468.1</v>
      </c>
      <c r="M13" s="25">
        <f t="shared" si="4"/>
        <v>101.77396369911112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25">
        <f t="shared" si="0"/>
        <v>157171.8</v>
      </c>
      <c r="C14" s="25">
        <f t="shared" si="0"/>
        <v>155927.8</v>
      </c>
      <c r="D14" s="25">
        <f t="shared" si="1"/>
        <v>100.79780513801902</v>
      </c>
      <c r="E14" s="222">
        <v>8508.6</v>
      </c>
      <c r="F14" s="222">
        <v>7939</v>
      </c>
      <c r="G14" s="25">
        <f t="shared" si="2"/>
        <v>107.17470714195743</v>
      </c>
      <c r="H14" s="148">
        <v>34038.9</v>
      </c>
      <c r="I14" s="148">
        <v>33789.8</v>
      </c>
      <c r="J14" s="25">
        <f t="shared" si="3"/>
        <v>100.73720471858371</v>
      </c>
      <c r="K14" s="148">
        <v>114624.3</v>
      </c>
      <c r="L14" s="148">
        <v>114199</v>
      </c>
      <c r="M14" s="25">
        <f t="shared" si="4"/>
        <v>100.37242007373095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25">
        <f t="shared" si="0"/>
        <v>216859.3</v>
      </c>
      <c r="C15" s="25">
        <f t="shared" si="0"/>
        <v>213452.5</v>
      </c>
      <c r="D15" s="25">
        <f t="shared" si="1"/>
        <v>101.59604595870275</v>
      </c>
      <c r="E15" s="222">
        <v>3155</v>
      </c>
      <c r="F15" s="222">
        <v>4183.7</v>
      </c>
      <c r="G15" s="25">
        <f t="shared" si="2"/>
        <v>75.41171690130746</v>
      </c>
      <c r="H15" s="148">
        <v>100661.1</v>
      </c>
      <c r="I15" s="148">
        <v>96526</v>
      </c>
      <c r="J15" s="25">
        <f t="shared" si="3"/>
        <v>104.28392350247603</v>
      </c>
      <c r="K15" s="148">
        <v>113043.2</v>
      </c>
      <c r="L15" s="148">
        <v>112742.8</v>
      </c>
      <c r="M15" s="25">
        <f t="shared" si="4"/>
        <v>100.26644717001882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25">
        <f t="shared" si="0"/>
        <v>285248.3</v>
      </c>
      <c r="C16" s="25">
        <f t="shared" si="0"/>
        <v>270408.6</v>
      </c>
      <c r="D16" s="25">
        <f t="shared" si="1"/>
        <v>105.48788019315954</v>
      </c>
      <c r="E16" s="222">
        <v>37223.6</v>
      </c>
      <c r="F16" s="222">
        <v>31701.3</v>
      </c>
      <c r="G16" s="25">
        <f t="shared" si="2"/>
        <v>117.41979035560057</v>
      </c>
      <c r="H16" s="148">
        <v>34112.8</v>
      </c>
      <c r="I16" s="148">
        <v>33237.2</v>
      </c>
      <c r="J16" s="25">
        <f t="shared" si="3"/>
        <v>102.63439760268616</v>
      </c>
      <c r="K16" s="148">
        <v>213911.9</v>
      </c>
      <c r="L16" s="148">
        <v>205470.1</v>
      </c>
      <c r="M16" s="25">
        <f t="shared" si="4"/>
        <v>104.10852965954656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25">
        <f t="shared" si="0"/>
        <v>42170.9</v>
      </c>
      <c r="C17" s="25">
        <f t="shared" si="0"/>
        <v>41639.2</v>
      </c>
      <c r="D17" s="25">
        <f t="shared" si="1"/>
        <v>101.2769217468155</v>
      </c>
      <c r="E17" s="222">
        <v>3330.8</v>
      </c>
      <c r="F17" s="222">
        <v>3423.3</v>
      </c>
      <c r="G17" s="25">
        <f t="shared" si="2"/>
        <v>97.29792889901556</v>
      </c>
      <c r="H17" s="148">
        <v>3679.3</v>
      </c>
      <c r="I17" s="148">
        <v>3612.4</v>
      </c>
      <c r="J17" s="25">
        <f t="shared" si="3"/>
        <v>101.85195437935998</v>
      </c>
      <c r="K17" s="148">
        <v>35160.8</v>
      </c>
      <c r="L17" s="148">
        <v>34603.5</v>
      </c>
      <c r="M17" s="25">
        <f t="shared" si="4"/>
        <v>101.6105307266606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67</v>
      </c>
      <c r="B18" s="25">
        <f>E18+H18+K18</f>
        <v>213242.6</v>
      </c>
      <c r="C18" s="25">
        <f>F18+I18+L18</f>
        <v>203244.4</v>
      </c>
      <c r="D18" s="25">
        <f t="shared" si="1"/>
        <v>104.91929912952092</v>
      </c>
      <c r="E18" s="222">
        <v>42659.5</v>
      </c>
      <c r="F18" s="222">
        <v>34631.8</v>
      </c>
      <c r="G18" s="25">
        <f t="shared" si="2"/>
        <v>123.18014079545388</v>
      </c>
      <c r="H18" s="148">
        <v>44324.6</v>
      </c>
      <c r="I18" s="148">
        <v>41734.6</v>
      </c>
      <c r="J18" s="25">
        <f t="shared" si="3"/>
        <v>106.20588193010116</v>
      </c>
      <c r="K18" s="148">
        <v>126258.5</v>
      </c>
      <c r="L18" s="148">
        <v>126878</v>
      </c>
      <c r="M18" s="25">
        <f t="shared" si="4"/>
        <v>99.51173568309716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68</v>
      </c>
      <c r="B19" s="25">
        <f t="shared" si="0"/>
        <v>305042.3</v>
      </c>
      <c r="C19" s="25">
        <f t="shared" si="0"/>
        <v>293974.3</v>
      </c>
      <c r="D19" s="25">
        <f t="shared" si="1"/>
        <v>103.76495496375023</v>
      </c>
      <c r="E19" s="222">
        <v>70863.9</v>
      </c>
      <c r="F19" s="222">
        <v>60183.8</v>
      </c>
      <c r="G19" s="25">
        <f t="shared" si="2"/>
        <v>117.74580534961233</v>
      </c>
      <c r="H19" s="148">
        <v>54486.9</v>
      </c>
      <c r="I19" s="148">
        <v>53402.1</v>
      </c>
      <c r="J19" s="25">
        <f t="shared" si="3"/>
        <v>102.03138078839598</v>
      </c>
      <c r="K19" s="148">
        <v>179691.5</v>
      </c>
      <c r="L19" s="148">
        <v>180388.4</v>
      </c>
      <c r="M19" s="25">
        <f t="shared" si="4"/>
        <v>99.61366695419439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69</v>
      </c>
      <c r="B20" s="25">
        <f t="shared" si="0"/>
        <v>430321.8</v>
      </c>
      <c r="C20" s="25">
        <f t="shared" si="0"/>
        <v>415337.30000000005</v>
      </c>
      <c r="D20" s="25">
        <f t="shared" si="1"/>
        <v>103.60779058370147</v>
      </c>
      <c r="E20" s="222">
        <v>16569.3</v>
      </c>
      <c r="F20" s="222">
        <v>16924.7</v>
      </c>
      <c r="G20" s="25">
        <f t="shared" si="2"/>
        <v>97.90011048940305</v>
      </c>
      <c r="H20" s="148">
        <v>10720.7</v>
      </c>
      <c r="I20" s="148">
        <v>10304.7</v>
      </c>
      <c r="J20" s="25">
        <f t="shared" si="3"/>
        <v>104.03699282851514</v>
      </c>
      <c r="K20" s="148">
        <v>403031.8</v>
      </c>
      <c r="L20" s="148">
        <v>388107.9</v>
      </c>
      <c r="M20" s="25">
        <f t="shared" si="4"/>
        <v>103.84529663013815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158</v>
      </c>
      <c r="B21" s="25">
        <f t="shared" si="0"/>
        <v>53946.200000000004</v>
      </c>
      <c r="C21" s="25">
        <f>F21+I21+L21</f>
        <v>52698.399999999994</v>
      </c>
      <c r="D21" s="25">
        <f t="shared" si="1"/>
        <v>102.36781382356962</v>
      </c>
      <c r="E21" s="222">
        <v>69.8</v>
      </c>
      <c r="F21" s="222">
        <v>69.2</v>
      </c>
      <c r="G21" s="25">
        <f t="shared" si="2"/>
        <v>100.86705202312137</v>
      </c>
      <c r="H21" s="148">
        <v>33041.9</v>
      </c>
      <c r="I21" s="148">
        <v>32461.1</v>
      </c>
      <c r="J21" s="25">
        <f t="shared" si="3"/>
        <v>101.78921847996526</v>
      </c>
      <c r="K21" s="148">
        <v>20834.5</v>
      </c>
      <c r="L21" s="148">
        <v>20168.1</v>
      </c>
      <c r="M21" s="25">
        <f t="shared" si="4"/>
        <v>103.3042279639629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71</v>
      </c>
      <c r="B22" s="25">
        <f t="shared" si="0"/>
        <v>228307</v>
      </c>
      <c r="C22" s="25">
        <f t="shared" si="0"/>
        <v>220092.6</v>
      </c>
      <c r="D22" s="25">
        <f t="shared" si="1"/>
        <v>103.73224724502323</v>
      </c>
      <c r="E22" s="222">
        <v>15724.3</v>
      </c>
      <c r="F22" s="222">
        <v>15558.4</v>
      </c>
      <c r="G22" s="25">
        <f t="shared" si="2"/>
        <v>101.06630501851089</v>
      </c>
      <c r="H22" s="148">
        <v>68364.9</v>
      </c>
      <c r="I22" s="148">
        <v>65809.1</v>
      </c>
      <c r="J22" s="25">
        <f t="shared" si="3"/>
        <v>103.88365742731628</v>
      </c>
      <c r="K22" s="148">
        <v>144217.8</v>
      </c>
      <c r="L22" s="148">
        <v>138725.1</v>
      </c>
      <c r="M22" s="25">
        <f t="shared" si="4"/>
        <v>103.95941325686555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159</v>
      </c>
      <c r="B23" s="25">
        <f>K23</f>
        <v>93.1</v>
      </c>
      <c r="C23" s="25">
        <f>L23</f>
        <v>103.8</v>
      </c>
      <c r="D23" s="25">
        <f t="shared" si="1"/>
        <v>89.6917148362235</v>
      </c>
      <c r="E23" s="179" t="s">
        <v>160</v>
      </c>
      <c r="F23" s="179" t="s">
        <v>160</v>
      </c>
      <c r="G23" s="25" t="s">
        <v>160</v>
      </c>
      <c r="H23" s="146" t="s">
        <v>160</v>
      </c>
      <c r="I23" s="146" t="s">
        <v>160</v>
      </c>
      <c r="J23" s="25" t="s">
        <v>160</v>
      </c>
      <c r="K23" s="148">
        <v>93.1</v>
      </c>
      <c r="L23" s="148">
        <v>103.8</v>
      </c>
      <c r="M23" s="25">
        <f t="shared" si="4"/>
        <v>89.6917148362235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72</v>
      </c>
      <c r="B24" s="25">
        <f>H24+K24</f>
        <v>167.9</v>
      </c>
      <c r="C24" s="25">
        <f>I24+L24</f>
        <v>425.3</v>
      </c>
      <c r="D24" s="24">
        <f t="shared" si="1"/>
        <v>39.47801551845756</v>
      </c>
      <c r="E24" s="179" t="s">
        <v>160</v>
      </c>
      <c r="F24" s="179" t="s">
        <v>160</v>
      </c>
      <c r="G24" s="24" t="s">
        <v>160</v>
      </c>
      <c r="H24" s="148">
        <v>0.5</v>
      </c>
      <c r="I24" s="148">
        <v>5.6</v>
      </c>
      <c r="J24" s="24">
        <f t="shared" si="3"/>
        <v>8.928571428571429</v>
      </c>
      <c r="K24" s="148">
        <v>167.4</v>
      </c>
      <c r="L24" s="148">
        <v>419.7</v>
      </c>
      <c r="M24" s="25">
        <f t="shared" si="4"/>
        <v>39.88563259471051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3" t="s">
        <v>73</v>
      </c>
      <c r="B25" s="22">
        <f>E25+H25+K25</f>
        <v>31316.800000000003</v>
      </c>
      <c r="C25" s="22">
        <f>F25+I25+L25</f>
        <v>27150.699999999997</v>
      </c>
      <c r="D25" s="22">
        <f t="shared" si="1"/>
        <v>115.34435576246656</v>
      </c>
      <c r="E25" s="178">
        <v>7965.4</v>
      </c>
      <c r="F25" s="178">
        <v>3454.1</v>
      </c>
      <c r="G25" s="226" t="s">
        <v>174</v>
      </c>
      <c r="H25" s="178">
        <v>1480.7</v>
      </c>
      <c r="I25" s="178">
        <v>1636</v>
      </c>
      <c r="J25" s="22">
        <f t="shared" si="3"/>
        <v>90.50733496332519</v>
      </c>
      <c r="K25" s="178">
        <v>21870.7</v>
      </c>
      <c r="L25" s="178">
        <v>22060.6</v>
      </c>
      <c r="M25" s="22">
        <f t="shared" si="4"/>
        <v>99.13918932395312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2:13" ht="12.75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</row>
    <row r="27" spans="2:13" ht="12.75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2:13" ht="12.75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2:13" ht="12.75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2:13" ht="12.75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2:13" ht="12.7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2:13" ht="12.75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2:13" ht="12.75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</row>
    <row r="34" spans="2:13" ht="12.75">
      <c r="B34" s="148"/>
      <c r="C34" s="148"/>
      <c r="D34" s="148"/>
      <c r="E34" s="146"/>
      <c r="F34" s="146"/>
      <c r="G34" s="146"/>
      <c r="H34" s="148"/>
      <c r="I34" s="148"/>
      <c r="J34" s="148"/>
      <c r="K34" s="148"/>
      <c r="L34" s="148"/>
      <c r="M34" s="148"/>
    </row>
    <row r="35" spans="2:13" ht="12.75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</row>
    <row r="36" spans="2:13" ht="12.75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2:13" ht="12.75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2:13" ht="12.7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</row>
    <row r="39" spans="2:13" ht="12.75">
      <c r="B39" s="148"/>
      <c r="C39" s="148"/>
      <c r="D39" s="148"/>
      <c r="E39" s="146"/>
      <c r="F39" s="146"/>
      <c r="G39" s="146"/>
      <c r="H39" s="148"/>
      <c r="I39" s="148"/>
      <c r="J39" s="148"/>
      <c r="K39" s="148"/>
      <c r="L39" s="148"/>
      <c r="M39" s="148"/>
    </row>
    <row r="40" spans="2:13" ht="12.75">
      <c r="B40" s="148"/>
      <c r="C40" s="148"/>
      <c r="D40" s="148"/>
      <c r="E40" s="146"/>
      <c r="F40" s="146"/>
      <c r="G40" s="146"/>
      <c r="H40" s="148"/>
      <c r="I40" s="148"/>
      <c r="J40" s="148"/>
      <c r="K40" s="148"/>
      <c r="L40" s="148"/>
      <c r="M40" s="148"/>
    </row>
    <row r="41" spans="2:13" ht="12.75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zh.uskenbayeva</cp:lastModifiedBy>
  <cp:lastPrinted>2023-07-12T08:30:40Z</cp:lastPrinted>
  <dcterms:created xsi:type="dcterms:W3CDTF">2009-03-11T05:00:38Z</dcterms:created>
  <dcterms:modified xsi:type="dcterms:W3CDTF">2023-07-12T09:35:45Z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