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9185" yWindow="-15" windowWidth="19200" windowHeight="6315" tabRatio="876"/>
  </bookViews>
  <sheets>
    <sheet name="Метадеректер" sheetId="7" r:id="rId1"/>
    <sheet name="Шартты белгілер" sheetId="3" r:id="rId2"/>
    <sheet name="ХШСЖЖ" sheetId="5" r:id="rId3"/>
    <sheet name="ЭҚЖЖ (ҚР МС 03-2003)" sheetId="6" r:id="rId4"/>
    <sheet name="ЭҚЖЖ (ҚР ҰЖ 03-2007)" sheetId="2" r:id="rId5"/>
  </sheets>
  <externalReferences>
    <externalReference r:id="rId6"/>
  </externalReferences>
  <calcPr calcId="144525" fullPrecision="0"/>
</workbook>
</file>

<file path=xl/calcChain.xml><?xml version="1.0" encoding="utf-8"?>
<calcChain xmlns="http://schemas.openxmlformats.org/spreadsheetml/2006/main">
  <c r="BL29" i="2"/>
  <c r="M13" i="6"/>
  <c r="L13"/>
  <c r="K13"/>
  <c r="J13"/>
  <c r="I13"/>
  <c r="H13"/>
  <c r="G13"/>
  <c r="F13"/>
  <c r="E13"/>
  <c r="D13"/>
  <c r="C13"/>
  <c r="B13"/>
  <c r="D8"/>
  <c r="I5"/>
  <c r="I4" s="1"/>
  <c r="D5"/>
  <c r="M4"/>
  <c r="L4"/>
  <c r="K4"/>
  <c r="J4"/>
  <c r="H4"/>
  <c r="G4"/>
  <c r="F4"/>
  <c r="E4"/>
  <c r="C4"/>
  <c r="B4"/>
  <c r="I25" i="5"/>
  <c r="H25"/>
  <c r="G25"/>
  <c r="F25"/>
  <c r="E25"/>
  <c r="D25"/>
  <c r="C25"/>
  <c r="B25"/>
  <c r="B24" i="6" l="1"/>
  <c r="K24"/>
  <c r="G24"/>
  <c r="C24"/>
  <c r="J24"/>
  <c r="D4"/>
  <c r="D24" s="1"/>
  <c r="F24"/>
  <c r="I24"/>
  <c r="H24"/>
  <c r="L24"/>
  <c r="E24"/>
  <c r="M24"/>
  <c r="BK12" i="2" l="1"/>
  <c r="BK6"/>
  <c r="BK4" s="1"/>
  <c r="BK27" l="1"/>
  <c r="BK29" s="1"/>
  <c r="BI12"/>
  <c r="BI4"/>
  <c r="BI27" l="1"/>
  <c r="BI29" s="1"/>
  <c r="BJ12"/>
  <c r="BH12"/>
  <c r="BH4"/>
  <c r="BJ6"/>
  <c r="BJ4" s="1"/>
  <c r="BJ27" l="1"/>
  <c r="BJ29" s="1"/>
  <c r="BH27"/>
  <c r="BE27"/>
  <c r="BE29" s="1"/>
  <c r="BH29" l="1"/>
  <c r="BG12" l="1"/>
  <c r="BG4"/>
  <c r="BF12"/>
  <c r="BF4"/>
  <c r="BF27" l="1"/>
  <c r="BF29" s="1"/>
  <c r="BG27"/>
  <c r="BG29" s="1"/>
  <c r="BD12"/>
  <c r="BD6"/>
  <c r="BD4" s="1"/>
  <c r="BC12"/>
  <c r="BC6"/>
  <c r="BC4" s="1"/>
  <c r="BB12"/>
  <c r="BB6"/>
  <c r="BB4" s="1"/>
  <c r="BA12"/>
  <c r="BA6"/>
  <c r="BA4" s="1"/>
  <c r="BB27" l="1"/>
  <c r="BB29" s="1"/>
  <c r="BD27"/>
  <c r="BD29" s="1"/>
  <c r="BA27"/>
  <c r="BA29" s="1"/>
  <c r="BC27"/>
  <c r="BC29" s="1"/>
  <c r="AZ12"/>
  <c r="AZ4"/>
  <c r="AZ27" l="1"/>
  <c r="AZ29" s="1"/>
  <c r="AY12"/>
  <c r="AY4"/>
  <c r="AY27" l="1"/>
  <c r="AY29" s="1"/>
  <c r="AX12"/>
  <c r="AX4"/>
  <c r="AW12"/>
  <c r="AW4"/>
  <c r="AV12"/>
  <c r="AV4"/>
  <c r="AU12"/>
  <c r="AU4"/>
  <c r="AT12"/>
  <c r="AT4"/>
  <c r="AS12"/>
  <c r="AS4"/>
  <c r="AR12"/>
  <c r="AR4"/>
  <c r="AQ12"/>
  <c r="AQ4"/>
  <c r="AP12"/>
  <c r="AP4"/>
  <c r="AO12"/>
  <c r="AO4"/>
  <c r="AN12"/>
  <c r="AN4"/>
  <c r="AM12"/>
  <c r="AM6"/>
  <c r="AM4" s="1"/>
  <c r="AK6"/>
  <c r="AK4" s="1"/>
  <c r="AG6"/>
  <c r="AG4" s="1"/>
  <c r="AL12"/>
  <c r="AL4"/>
  <c r="AK12"/>
  <c r="AJ12"/>
  <c r="AJ4"/>
  <c r="AI12"/>
  <c r="AI4"/>
  <c r="AH12"/>
  <c r="AH4"/>
  <c r="AG12"/>
  <c r="AF12"/>
  <c r="AF4"/>
  <c r="AE12"/>
  <c r="AE4"/>
  <c r="AD29"/>
  <c r="AD12"/>
  <c r="AD4"/>
  <c r="AC12"/>
  <c r="AC4"/>
  <c r="Y12"/>
  <c r="Y6"/>
  <c r="Y4" s="1"/>
  <c r="Y27" s="1"/>
  <c r="Y29" s="1"/>
  <c r="U12"/>
  <c r="U6"/>
  <c r="U4" s="1"/>
  <c r="Q12"/>
  <c r="Q6"/>
  <c r="Q4" s="1"/>
  <c r="Q27" s="1"/>
  <c r="Q29" s="1"/>
  <c r="M12"/>
  <c r="M6"/>
  <c r="M4" s="1"/>
  <c r="I12"/>
  <c r="I6"/>
  <c r="I4" s="1"/>
  <c r="I27" s="1"/>
  <c r="I29" s="1"/>
  <c r="E12"/>
  <c r="E6"/>
  <c r="E4" s="1"/>
  <c r="AB12"/>
  <c r="AB4"/>
  <c r="AA12"/>
  <c r="AA6"/>
  <c r="AA4" s="1"/>
  <c r="Z12"/>
  <c r="Z6"/>
  <c r="Z4" s="1"/>
  <c r="Z27" s="1"/>
  <c r="Z29" s="1"/>
  <c r="X12"/>
  <c r="W12"/>
  <c r="V12"/>
  <c r="T12"/>
  <c r="S12"/>
  <c r="R12"/>
  <c r="P12"/>
  <c r="O12"/>
  <c r="N12"/>
  <c r="L12"/>
  <c r="K12"/>
  <c r="J12"/>
  <c r="H12"/>
  <c r="G12"/>
  <c r="F12"/>
  <c r="X6"/>
  <c r="X4" s="1"/>
  <c r="X27" s="1"/>
  <c r="X29" s="1"/>
  <c r="W6"/>
  <c r="W4" s="1"/>
  <c r="V6"/>
  <c r="V4" s="1"/>
  <c r="T6"/>
  <c r="T4" s="1"/>
  <c r="S6"/>
  <c r="S4" s="1"/>
  <c r="S27" s="1"/>
  <c r="S29" s="1"/>
  <c r="R6"/>
  <c r="R4" s="1"/>
  <c r="P6"/>
  <c r="P4" s="1"/>
  <c r="O6"/>
  <c r="O4" s="1"/>
  <c r="N6"/>
  <c r="N4" s="1"/>
  <c r="N27" s="1"/>
  <c r="N29" s="1"/>
  <c r="L6"/>
  <c r="L4" s="1"/>
  <c r="L27" s="1"/>
  <c r="L29" s="1"/>
  <c r="K6"/>
  <c r="K4" s="1"/>
  <c r="K27" s="1"/>
  <c r="K29" s="1"/>
  <c r="J6"/>
  <c r="J4" s="1"/>
  <c r="H6"/>
  <c r="H4" s="1"/>
  <c r="G6"/>
  <c r="G4" s="1"/>
  <c r="F6"/>
  <c r="F4" s="1"/>
  <c r="F27" s="1"/>
  <c r="F29" s="1"/>
  <c r="C12"/>
  <c r="D12"/>
  <c r="C6"/>
  <c r="C4" s="1"/>
  <c r="D6"/>
  <c r="D4" s="1"/>
  <c r="B12"/>
  <c r="B6"/>
  <c r="B4" s="1"/>
  <c r="AC27"/>
  <c r="AC29" s="1"/>
  <c r="AJ27"/>
  <c r="AJ29" s="1"/>
  <c r="H27" l="1"/>
  <c r="H29" s="1"/>
  <c r="AA27"/>
  <c r="AA29" s="1"/>
  <c r="M27"/>
  <c r="M29" s="1"/>
  <c r="U27"/>
  <c r="U29" s="1"/>
  <c r="AH27"/>
  <c r="AH29" s="1"/>
  <c r="G27"/>
  <c r="G29" s="1"/>
  <c r="AN27"/>
  <c r="AN29" s="1"/>
  <c r="AP27"/>
  <c r="AP29" s="1"/>
  <c r="P27"/>
  <c r="P29" s="1"/>
  <c r="J27"/>
  <c r="J29" s="1"/>
  <c r="AU27"/>
  <c r="AU29" s="1"/>
  <c r="AW27"/>
  <c r="AW29" s="1"/>
  <c r="R27"/>
  <c r="R29" s="1"/>
  <c r="AE27"/>
  <c r="AE29" s="1"/>
  <c r="D27"/>
  <c r="D29" s="1"/>
  <c r="AL27"/>
  <c r="AL29" s="1"/>
  <c r="AO27"/>
  <c r="AO29" s="1"/>
  <c r="V27"/>
  <c r="V29" s="1"/>
  <c r="AF27"/>
  <c r="AF29" s="1"/>
  <c r="AT27"/>
  <c r="AT29" s="1"/>
  <c r="AV27"/>
  <c r="AV29" s="1"/>
  <c r="T27"/>
  <c r="T29" s="1"/>
  <c r="C27"/>
  <c r="C29" s="1"/>
  <c r="O27"/>
  <c r="O29" s="1"/>
  <c r="W27"/>
  <c r="W29" s="1"/>
  <c r="AX27"/>
  <c r="AX29" s="1"/>
  <c r="B27"/>
  <c r="B29" s="1"/>
  <c r="AB27"/>
  <c r="AB29" s="1"/>
  <c r="AI27"/>
  <c r="AI29" s="1"/>
  <c r="AM27"/>
  <c r="AM29" s="1"/>
  <c r="AQ27"/>
  <c r="AQ29" s="1"/>
  <c r="AS27"/>
  <c r="AS29" s="1"/>
  <c r="E27"/>
  <c r="E29" s="1"/>
  <c r="AG27"/>
  <c r="AG29" s="1"/>
  <c r="AR27"/>
  <c r="AR29" s="1"/>
  <c r="AK27"/>
  <c r="AK29" s="1"/>
</calcChain>
</file>

<file path=xl/sharedStrings.xml><?xml version="1.0" encoding="utf-8"?>
<sst xmlns="http://schemas.openxmlformats.org/spreadsheetml/2006/main" count="252" uniqueCount="178">
  <si>
    <t>Өндіріске салынатын басқа да салықтар</t>
  </si>
  <si>
    <t>ЭҚЖЖ</t>
  </si>
  <si>
    <t>Тауарлар өндірісі</t>
  </si>
  <si>
    <t xml:space="preserve">Ауыл, орман және балық шаруашылығы </t>
  </si>
  <si>
    <t>Өнеркәсіп</t>
  </si>
  <si>
    <t>Құрылыс</t>
  </si>
  <si>
    <t>Қызметтер өндірісі</t>
  </si>
  <si>
    <t>Қонақ үйлер мен мейрамханалар</t>
  </si>
  <si>
    <t>Көлік  және байланыс</t>
  </si>
  <si>
    <t>Қаржы қызметі</t>
  </si>
  <si>
    <t>Жылжымайтын мүлікпен операциялар, жалға беру және тұтынушыларға қызмет көрсету</t>
  </si>
  <si>
    <t>Мемлекеттік басқару</t>
  </si>
  <si>
    <t>Білім беру</t>
  </si>
  <si>
    <t>Денсаулық сақтау және әлеуметтік қызмет көрсету</t>
  </si>
  <si>
    <t>Коммуналдық, әлеуметтік және дербес қызмет көрсетулер</t>
  </si>
  <si>
    <t>Үй қызметшілерін жалдайтын және өзі тұтыну үшін тауарлар мен қызмет көрсетулерді  өндіретін үй шаруашылықтарының қызметі</t>
  </si>
  <si>
    <t>Салалар бойынша қорытынды</t>
  </si>
  <si>
    <t>1 тоқсан 2010ж.</t>
  </si>
  <si>
    <t>9 ай 2010ж.</t>
  </si>
  <si>
    <t>Өңдеу өнеркәсібі</t>
  </si>
  <si>
    <t>Ақпарат және байланыс</t>
  </si>
  <si>
    <t>Қаржы және сақтандыру қызметі</t>
  </si>
  <si>
    <t>Кәсіби, ғылыми және техникалық қызмет</t>
  </si>
  <si>
    <t>Әкімшілік және қосалқы қызмет көрсету саласындағы қызмет</t>
  </si>
  <si>
    <t xml:space="preserve">1 тоқсан  2015ж. </t>
  </si>
  <si>
    <t xml:space="preserve">9 ай  2015ж. </t>
  </si>
  <si>
    <t xml:space="preserve">1 тоқсан  2016ж. </t>
  </si>
  <si>
    <t>1 тоқсан 2011ж.</t>
  </si>
  <si>
    <t>9 ай 2011ж.</t>
  </si>
  <si>
    <t>1 тоқсан 2012ж.</t>
  </si>
  <si>
    <t>9 ай 2012ж.</t>
  </si>
  <si>
    <t>1 тоқсан 2013ж.</t>
  </si>
  <si>
    <t xml:space="preserve">1 тоқсан  2014ж. </t>
  </si>
  <si>
    <t>9 ай  2014ж.</t>
  </si>
  <si>
    <t>ЭҚЖЖ (ҚР ҰЖ 03-2007)</t>
  </si>
  <si>
    <t xml:space="preserve">1 жарты-жылдық  2016ж. </t>
  </si>
  <si>
    <t xml:space="preserve">1 жарты-жылдық  2015ж. </t>
  </si>
  <si>
    <t>1 жарты-жылдық  2014ж.</t>
  </si>
  <si>
    <t>1 жарты-жылдық 2013 ж.</t>
  </si>
  <si>
    <t>1 жарты-жылдық 2012ж.</t>
  </si>
  <si>
    <t>1 жарты-жылдық 2011ж.</t>
  </si>
  <si>
    <t>1 жарты-жылдық 2010ж.</t>
  </si>
  <si>
    <t>2011 жыл</t>
  </si>
  <si>
    <t>2010 жыл</t>
  </si>
  <si>
    <t>2012 жыл</t>
  </si>
  <si>
    <t>9 ай 2013ж.</t>
  </si>
  <si>
    <t>2013 жыл</t>
  </si>
  <si>
    <t>2014 жыл</t>
  </si>
  <si>
    <t>2015 жыл</t>
  </si>
  <si>
    <t xml:space="preserve">2016 жыл </t>
  </si>
  <si>
    <t xml:space="preserve">1 тоқсан 2017ж. </t>
  </si>
  <si>
    <t xml:space="preserve">1 жарты-жылдық  2017ж. </t>
  </si>
  <si>
    <t xml:space="preserve">9 ай 2017ж. </t>
  </si>
  <si>
    <t xml:space="preserve">9 ай 2016ж. </t>
  </si>
  <si>
    <t>Өндіріске және импортқа салынатын салықтар, барлығы</t>
  </si>
  <si>
    <t>Өнімдерге салынатын таза салықтар</t>
  </si>
  <si>
    <t xml:space="preserve">1 тоқсан 2018ж. </t>
  </si>
  <si>
    <t xml:space="preserve">1 жарты-жылдық  2018ж. </t>
  </si>
  <si>
    <t xml:space="preserve">9 ай 2018ж. </t>
  </si>
  <si>
    <t xml:space="preserve">1 тоқсан 2019ж. </t>
  </si>
  <si>
    <t xml:space="preserve">1 жарты-жылдық  2019ж. </t>
  </si>
  <si>
    <t xml:space="preserve">9 ай 2019ж. </t>
  </si>
  <si>
    <t>9 ай 2020ж.</t>
  </si>
  <si>
    <t>1 жарты-жылдық 2020ж.</t>
  </si>
  <si>
    <t>1 тоқсан 2020ж.</t>
  </si>
  <si>
    <t xml:space="preserve">  млн. теңге</t>
  </si>
  <si>
    <t>Тау-кен өндіру өнеркәсібі және карьерлерді қазу</t>
  </si>
  <si>
    <t>Электр энергиясымен, газбен, бумен, ыстық сумен және ауаны кондициялаумен жабдықтау</t>
  </si>
  <si>
    <t>Көтерме және бөлшек саудада сату; автомобильдерді және мотоциклдерді жөндеу</t>
  </si>
  <si>
    <t>Көлік және жинақтау</t>
  </si>
  <si>
    <t>Тұру және тамақтану бойынша қызмет көрсету</t>
  </si>
  <si>
    <t>Жылжымайтын мүлікпен операциялар</t>
  </si>
  <si>
    <t>Денсаулық сақтау және халыққа әлеуметтік қызмет көрсету</t>
  </si>
  <si>
    <t>Өнер, ойын-сауық және демалыс</t>
  </si>
  <si>
    <t>Көрсетілетін қызметтердің өзге де түрлерін ұсыну</t>
  </si>
  <si>
    <t>Үй қызметшісін жалдайтын үй шаруашылықтарының қызметі, өзіндік тұтынуы үшін тауарлар мен көрсетілетін қызметтерді өндіру бойынша үй шаруашылықтарының қызметі</t>
  </si>
  <si>
    <t>Мемлекеттік басқару және қорғаныс; міндетті әлеуметтік қамсыздандыру</t>
  </si>
  <si>
    <t>1 тоқсан 2021ж.</t>
  </si>
  <si>
    <t>9 ай 2021ж.</t>
  </si>
  <si>
    <t>1 жарты-жылдық 2021 ж.</t>
  </si>
  <si>
    <r>
      <t xml:space="preserve">2017 жыл </t>
    </r>
    <r>
      <rPr>
        <b/>
        <vertAlign val="superscript"/>
        <sz val="10"/>
        <rFont val="Roboto"/>
        <charset val="204"/>
      </rPr>
      <t>1)</t>
    </r>
  </si>
  <si>
    <r>
      <t xml:space="preserve">2018 жыл </t>
    </r>
    <r>
      <rPr>
        <b/>
        <vertAlign val="superscript"/>
        <sz val="10"/>
        <rFont val="Roboto"/>
        <charset val="204"/>
      </rPr>
      <t>1)</t>
    </r>
  </si>
  <si>
    <r>
      <t>2019 жыл</t>
    </r>
    <r>
      <rPr>
        <b/>
        <vertAlign val="superscript"/>
        <sz val="10"/>
        <rFont val="Roboto"/>
        <charset val="204"/>
      </rPr>
      <t>1)</t>
    </r>
  </si>
  <si>
    <r>
      <t xml:space="preserve">2020 жыл </t>
    </r>
    <r>
      <rPr>
        <b/>
        <vertAlign val="superscript"/>
        <sz val="10"/>
        <rFont val="Roboto"/>
        <charset val="204"/>
      </rPr>
      <t>1)</t>
    </r>
  </si>
  <si>
    <r>
      <t xml:space="preserve"> 1 тоқсан 2023 ж. </t>
    </r>
    <r>
      <rPr>
        <b/>
        <vertAlign val="superscript"/>
        <sz val="10"/>
        <rFont val="Roboto"/>
        <charset val="204"/>
      </rPr>
      <t>2)</t>
    </r>
  </si>
  <si>
    <r>
      <t xml:space="preserve">1 жарты-жылдық 2023ж. </t>
    </r>
    <r>
      <rPr>
        <b/>
        <vertAlign val="superscript"/>
        <sz val="10"/>
        <rFont val="Roboto"/>
        <charset val="204"/>
      </rPr>
      <t>2)</t>
    </r>
  </si>
  <si>
    <r>
      <t>Ауыл, орман және балық шаруашылығы</t>
    </r>
    <r>
      <rPr>
        <b/>
        <sz val="12"/>
        <color indexed="21"/>
        <rFont val="Roboto"/>
        <charset val="204"/>
      </rPr>
      <t xml:space="preserve"> </t>
    </r>
  </si>
  <si>
    <r>
      <t>1)</t>
    </r>
    <r>
      <rPr>
        <vertAlign val="superscript"/>
        <sz val="8"/>
        <rFont val="Roboto"/>
        <charset val="204"/>
      </rPr>
      <t xml:space="preserve"> </t>
    </r>
    <r>
      <rPr>
        <i/>
        <sz val="8"/>
        <rFont val="Roboto"/>
        <charset val="204"/>
      </rPr>
      <t>Есептеулер Қазақстан Республикасы Әділет министрлігінде 2019 жылғы 8 тамызда №19215 болып тіркелген Бақыланбайтын экономиканы бағалаудың жаңа әдістемесіне сәйкес жүргізілген.</t>
    </r>
  </si>
  <si>
    <r>
      <t>2)</t>
    </r>
    <r>
      <rPr>
        <vertAlign val="superscript"/>
        <sz val="8"/>
        <rFont val="Roboto"/>
        <charset val="204"/>
      </rPr>
      <t xml:space="preserve"> </t>
    </r>
    <r>
      <rPr>
        <i/>
        <sz val="8"/>
        <rFont val="Roboto"/>
        <charset val="204"/>
      </rPr>
      <t>Өндіріске басқа да салықтардың есептеулері Қазақстан Республикасы Әділет министрлігінде 2017 жылғы 6 қазанда №15859 болып тіркелген  Табыстар әдісімен жалпы ішкі өнімді есептеу әдістемесіне сәйкес жаңа салықтар тізбесіне сәйкес  жүргізілді.</t>
    </r>
  </si>
  <si>
    <r>
      <rPr>
        <vertAlign val="superscript"/>
        <sz val="8"/>
        <color indexed="8"/>
        <rFont val="Roboto"/>
        <charset val="204"/>
      </rPr>
      <t>3)</t>
    </r>
    <r>
      <rPr>
        <sz val="8"/>
        <rFont val="Roboto"/>
        <charset val="204"/>
      </rPr>
      <t xml:space="preserve">  Өндіріске салынған басқа да таза салықтар</t>
    </r>
  </si>
  <si>
    <r>
      <t>4)</t>
    </r>
    <r>
      <rPr>
        <vertAlign val="superscript"/>
        <sz val="8"/>
        <rFont val="Roboto"/>
        <charset val="204"/>
      </rPr>
      <t xml:space="preserve"> </t>
    </r>
    <r>
      <rPr>
        <i/>
        <sz val="8"/>
        <rFont val="Roboto"/>
        <charset val="204"/>
      </rPr>
      <t>2023 жылға арналған деректер көлік және ауыл шаруашылығы саласындағы салалық көрсеткіштерді қайта қарауға, сондай-ақ сақтандыру және мемлекеттік сектор есептеріне әдістемелік түсініктемелерге байланысты қайта жарияланды.</t>
    </r>
  </si>
  <si>
    <t>Сумен жабдықтау; су бұру; қалдықтарды жинау, өңдеу және жою, ластануды жою бойынша қызмет</t>
  </si>
  <si>
    <t>Шартты белгілер:</t>
  </si>
  <si>
    <t>«-»  құбылыс жоқ</t>
  </si>
  <si>
    <t>«0,0» – болмашы шама</t>
  </si>
  <si>
    <t>«х» – деректер құпия</t>
  </si>
  <si>
    <t>«...» – деректер жоқ</t>
  </si>
  <si>
    <t>Жекелеген жағдайларда қорытынды мен қосылғыштар сомасы арасындағы шамалы айырмашылықтар деректерді дөңгелектеумен түсіндіріледі.</t>
  </si>
  <si>
    <t>© Қазақстан Республикасы Стратегиялық жоспарлау және реформалар агенттігі Ұлттық статистика бюросы</t>
  </si>
  <si>
    <t>Статистикалық көрсеткіштің коды</t>
  </si>
  <si>
    <t>Статистикалық көрсеткіштің атауы</t>
  </si>
  <si>
    <t>Өлшем бірлігі</t>
  </si>
  <si>
    <t>миллион теңге</t>
  </si>
  <si>
    <t>СКК қысқаша атауы</t>
  </si>
  <si>
    <t>Көрсеткіш тарихы</t>
  </si>
  <si>
    <t>Көрсеткіштің анықтамасы</t>
  </si>
  <si>
    <t>Деректерді өңдеу әдісі</t>
  </si>
  <si>
    <t>Есептеу әдістемесі</t>
  </si>
  <si>
    <t>Көрсеткіштің дереккөзі</t>
  </si>
  <si>
    <t>ҰСБ-сының статистикалық деректері және мемлекеттір органдардың әкімшілік деректер</t>
  </si>
  <si>
    <t>Ескертпе</t>
  </si>
  <si>
    <t>Классификаторлар</t>
  </si>
  <si>
    <t>https://stat.gov.kz/ru/classifiers/statistical/21/</t>
  </si>
  <si>
    <t>Әдістемелік түсініктемелер:</t>
  </si>
  <si>
    <t>https://stat.gov.kz/upload/iblock/5a2/81b5aer0h3g5j1bhp8lhoty0q328nuzg.rar</t>
  </si>
  <si>
    <t>Байланысты жарияланымдар:</t>
  </si>
  <si>
    <t>Пайдалы сілтеме:</t>
  </si>
  <si>
    <t xml:space="preserve">Соңғы жаңарту күні: </t>
  </si>
  <si>
    <t>Келесі жаңарту күні:</t>
  </si>
  <si>
    <t>Жауапты құрылымдық бөлімше</t>
  </si>
  <si>
    <t>Ұлттық шоттар департаменті</t>
  </si>
  <si>
    <t>Жауапты орындаушы</t>
  </si>
  <si>
    <t>Байланыс телефоны:</t>
  </si>
  <si>
    <t>+7 7172 749792</t>
  </si>
  <si>
    <t>Электрондық почта</t>
  </si>
  <si>
    <t>Табыстарды құру шотындағы өндіріске салынатын басқа да салықтар</t>
  </si>
  <si>
    <t>Өндіріске өзге де салықтар - өндіріс факторларын пайдаланумен байланысты салықтар, сонымен бірге лицензиялар мен қандай да бір өндірістік қызметпен айналысуға рұқсат үшін төлемдер немесе өндіруші резидент-бірліктің қызметі үшін төленуі қажет өзге да міндетті төлемдер.</t>
  </si>
  <si>
    <t>Агрегация</t>
  </si>
  <si>
    <t>Мәліметтер ҚР Қаржы министрлігі ұсынатын Мемлекеттік бюджеттің орындалуы туралы есептен құралады. Көрсеткіш Ұлттық шоттар жүйесі 2008 әдіснамасына сәйкес есептеледі.</t>
  </si>
  <si>
    <t>111399 Өндіріске салынатын басқа да салықтар</t>
  </si>
  <si>
    <t>https://taldau.stat.gov.kz/kk/NewIndex/GetIndex/700946?keyword=</t>
  </si>
  <si>
    <t>ХШСЖЖ</t>
  </si>
  <si>
    <t>млн. рубль</t>
  </si>
  <si>
    <t>млн. теңге</t>
  </si>
  <si>
    <t>Ауыл, орман, балық шаруашылығы</t>
  </si>
  <si>
    <t>Көлік және байланыс</t>
  </si>
  <si>
    <t>Көлік</t>
  </si>
  <si>
    <t>Байланыс</t>
  </si>
  <si>
    <t>Сауда және байланыс аясы</t>
  </si>
  <si>
    <t>Есептеу-ақпараттық қызмет көрсету</t>
  </si>
  <si>
    <t>Геология және жер қойнауын барлау, геодезиялық және гидрометеорологиялық қызмет</t>
  </si>
  <si>
    <t>Тұрғын үй шаруашылығы</t>
  </si>
  <si>
    <t>…</t>
  </si>
  <si>
    <t>Коммуналдық шаруашылық</t>
  </si>
  <si>
    <t>Тұрмыстық  қызмет көрсетудің өндірістік емес түрлері</t>
  </si>
  <si>
    <t>Денсаулық сақтау, дене шынықтыру, әлеуметтік қамсыздандыру</t>
  </si>
  <si>
    <t>Мәдениет және өнер</t>
  </si>
  <si>
    <t>Ғылым және ғылыми қызмет көрсету</t>
  </si>
  <si>
    <t>Қаржы, кредит, сақтандыру</t>
  </si>
  <si>
    <t>Қоғамдық бірлестіктер</t>
  </si>
  <si>
    <t>Өзге де салалар</t>
  </si>
  <si>
    <t xml:space="preserve">Ауыл, аң және орман шаруашылығы </t>
  </si>
  <si>
    <t>Балық аулау, балық өсіру</t>
  </si>
  <si>
    <t>Кен өндіру өнеркәсібі</t>
  </si>
  <si>
    <t>Электр энергиясы, газ бен су өндіру және бөлу</t>
  </si>
  <si>
    <t>Сауда, автомобильдерді, тұрмыстық  бұйымдар мен жеке пайдаланатын заттарды жөндеу</t>
  </si>
  <si>
    <t>Салалар бойынша жиыны</t>
  </si>
  <si>
    <r>
      <t>9 ай 2025 ж.</t>
    </r>
    <r>
      <rPr>
        <b/>
        <vertAlign val="superscript"/>
        <sz val="10"/>
        <rFont val="Roboto"/>
        <charset val="204"/>
      </rPr>
      <t>2)</t>
    </r>
  </si>
  <si>
    <r>
      <t xml:space="preserve"> 1 тоқсан 2025 ж.</t>
    </r>
    <r>
      <rPr>
        <b/>
        <vertAlign val="superscript"/>
        <sz val="10"/>
        <rFont val="Roboto"/>
        <charset val="204"/>
      </rPr>
      <t>2)</t>
    </r>
  </si>
  <si>
    <r>
      <t>1 жарты-жылдық 2025 ж.</t>
    </r>
    <r>
      <rPr>
        <b/>
        <vertAlign val="superscript"/>
        <sz val="10"/>
        <rFont val="Roboto"/>
        <charset val="204"/>
      </rPr>
      <t>2)</t>
    </r>
  </si>
  <si>
    <r>
      <t xml:space="preserve"> 2022 жыл</t>
    </r>
    <r>
      <rPr>
        <b/>
        <vertAlign val="superscript"/>
        <sz val="10"/>
        <rFont val="Roboto"/>
        <charset val="204"/>
      </rPr>
      <t>1)2)</t>
    </r>
  </si>
  <si>
    <r>
      <t xml:space="preserve"> 2023 жыл</t>
    </r>
    <r>
      <rPr>
        <b/>
        <vertAlign val="superscript"/>
        <sz val="10"/>
        <rFont val="Roboto"/>
        <charset val="204"/>
      </rPr>
      <t>1)2)3)4)</t>
    </r>
  </si>
  <si>
    <r>
      <t>9 ай 2024 ж.</t>
    </r>
    <r>
      <rPr>
        <b/>
        <vertAlign val="superscript"/>
        <sz val="10"/>
        <rFont val="Roboto"/>
        <charset val="204"/>
      </rPr>
      <t>2)</t>
    </r>
  </si>
  <si>
    <r>
      <t xml:space="preserve"> 2024 жыл</t>
    </r>
    <r>
      <rPr>
        <b/>
        <vertAlign val="superscript"/>
        <sz val="10"/>
        <rFont val="Roboto"/>
        <charset val="204"/>
      </rPr>
      <t>1)2)3)</t>
    </r>
  </si>
  <si>
    <r>
      <t xml:space="preserve"> 1 тоқсан 2024 ж.</t>
    </r>
    <r>
      <rPr>
        <b/>
        <vertAlign val="superscript"/>
        <sz val="10"/>
        <rFont val="Roboto"/>
        <charset val="204"/>
      </rPr>
      <t>2)</t>
    </r>
  </si>
  <si>
    <r>
      <t>1 жарты-жылдық 2024ж.</t>
    </r>
    <r>
      <rPr>
        <b/>
        <vertAlign val="superscript"/>
        <sz val="10"/>
        <rFont val="Roboto"/>
        <charset val="204"/>
      </rPr>
      <t>2)</t>
    </r>
  </si>
  <si>
    <r>
      <t>9 ай 2022 ж.</t>
    </r>
    <r>
      <rPr>
        <b/>
        <vertAlign val="superscript"/>
        <sz val="10"/>
        <rFont val="Roboto"/>
        <charset val="204"/>
      </rPr>
      <t>2)</t>
    </r>
  </si>
  <si>
    <r>
      <t>1 жарты-жылдық 2022ж.</t>
    </r>
    <r>
      <rPr>
        <b/>
        <vertAlign val="superscript"/>
        <sz val="10"/>
        <rFont val="Roboto"/>
        <charset val="204"/>
      </rPr>
      <t>2)</t>
    </r>
  </si>
  <si>
    <r>
      <t xml:space="preserve"> 1 тоқсан 2022 ж.</t>
    </r>
    <r>
      <rPr>
        <b/>
        <vertAlign val="superscript"/>
        <sz val="10"/>
        <rFont val="Roboto"/>
        <charset val="204"/>
      </rPr>
      <t>2)</t>
    </r>
  </si>
  <si>
    <r>
      <t xml:space="preserve"> 2021 жыл</t>
    </r>
    <r>
      <rPr>
        <b/>
        <vertAlign val="superscript"/>
        <sz val="10"/>
        <rFont val="Roboto"/>
        <charset val="204"/>
      </rPr>
      <t>1)2)</t>
    </r>
  </si>
  <si>
    <t>Түпкілікті тұтыну әдісімен ЖІӨ</t>
  </si>
  <si>
    <t>Ермағамбетова А., Келденов С.</t>
  </si>
  <si>
    <t>a.ermagambetova@aspire.gov.kz, s.keldenov@aspire.gov.kz</t>
  </si>
  <si>
    <t>1990 жылдан бастап</t>
  </si>
  <si>
    <t>Өндіріс әдісімен ЖІӨ</t>
  </si>
  <si>
    <t>Табыстар әдісімен ЖІӨ</t>
  </si>
  <si>
    <r>
      <t>9 ай 2023 ж.</t>
    </r>
    <r>
      <rPr>
        <b/>
        <vertAlign val="superscript"/>
        <sz val="10"/>
        <rFont val="Roboto"/>
        <charset val="204"/>
      </rPr>
      <t>2)</t>
    </r>
  </si>
  <si>
    <r>
      <t xml:space="preserve"> 2025 жыл</t>
    </r>
    <r>
      <rPr>
        <b/>
        <vertAlign val="superscript"/>
        <sz val="10"/>
        <rFont val="Roboto"/>
        <charset val="204"/>
      </rPr>
      <t>1)2)3)</t>
    </r>
  </si>
</sst>
</file>

<file path=xl/styles.xml><?xml version="1.0" encoding="utf-8"?>
<styleSheet xmlns="http://schemas.openxmlformats.org/spreadsheetml/2006/main">
  <numFmts count="14">
    <numFmt numFmtId="5" formatCode="#,##0&quot;р.&quot;;\-#,##0&quot;р.&quot;"/>
    <numFmt numFmtId="7" formatCode="#,##0.00&quot;р.&quot;;\-#,##0.00&quot;р.&quot;"/>
    <numFmt numFmtId="42" formatCode="_-* #,##0&quot;р.&quot;_-;\-* #,##0&quot;р.&quot;_-;_-* &quot;-&quot;&quot;р.&quot;_-;_-@_-"/>
    <numFmt numFmtId="41" formatCode="_-* #,##0_р_._-;\-* #,##0_р_._-;_-* &quot;-&quot;_р_._-;_-@_-"/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#,##0.0"/>
    <numFmt numFmtId="165" formatCode="mmmm\ d\,\ yyyy"/>
    <numFmt numFmtId="166" formatCode="_-* #,##0_?_._-;\-* #,##0_?_._-;_-* &quot;-&quot;_?_._-;_-@_-"/>
    <numFmt numFmtId="167" formatCode="_-* #,##0.00_?_._-;\-* #,##0.00_?_._-;_-* &quot;-&quot;??_?_._-;_-@_-"/>
    <numFmt numFmtId="168" formatCode="_-* #,##0_ð_._-;\-* #,##0_ð_._-;_-* &quot;-&quot;_ð_._-;_-@_-"/>
    <numFmt numFmtId="169" formatCode="_-* #,##0.00_ð_._-;\-* #,##0.00_ð_._-;_-* &quot;-&quot;??_ð_._-;_-@_-"/>
    <numFmt numFmtId="170" formatCode="_(* #,##0.00_);_(* \(#,##0.00\);_(* &quot;-&quot;??_);_(@_)"/>
    <numFmt numFmtId="171" formatCode="0.0"/>
  </numFmts>
  <fonts count="3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 Cyr"/>
      <charset val="204"/>
    </font>
    <font>
      <b/>
      <sz val="10"/>
      <name val="Roboto"/>
      <charset val="204"/>
    </font>
    <font>
      <sz val="10"/>
      <name val="Roboto"/>
      <charset val="204"/>
    </font>
    <font>
      <b/>
      <vertAlign val="superscript"/>
      <sz val="10"/>
      <name val="Roboto"/>
      <charset val="204"/>
    </font>
    <font>
      <b/>
      <sz val="12"/>
      <color indexed="21"/>
      <name val="Roboto"/>
      <charset val="204"/>
    </font>
    <font>
      <i/>
      <vertAlign val="superscript"/>
      <sz val="8"/>
      <name val="Roboto"/>
      <charset val="204"/>
    </font>
    <font>
      <vertAlign val="superscript"/>
      <sz val="8"/>
      <name val="Roboto"/>
      <charset val="204"/>
    </font>
    <font>
      <i/>
      <sz val="8"/>
      <name val="Roboto"/>
      <charset val="204"/>
    </font>
    <font>
      <sz val="8"/>
      <name val="Roboto"/>
      <charset val="204"/>
    </font>
    <font>
      <vertAlign val="superscript"/>
      <sz val="8"/>
      <color indexed="8"/>
      <name val="Roboto"/>
      <charset val="204"/>
    </font>
    <font>
      <sz val="10"/>
      <name val="Arial Cyr"/>
      <charset val="204"/>
    </font>
    <font>
      <sz val="10"/>
      <color rgb="FF000000"/>
      <name val="Roboto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sz val="12"/>
      <name val="Academy"/>
    </font>
    <font>
      <sz val="8"/>
      <name val="Academy"/>
    </font>
    <font>
      <sz val="10"/>
      <name val="Arial CE"/>
      <charset val="238"/>
    </font>
    <font>
      <sz val="10"/>
      <name val="NTHarmonica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Calibri"/>
      <family val="2"/>
      <charset val="238"/>
      <scheme val="minor"/>
    </font>
    <font>
      <sz val="10"/>
      <name val="MS Sans Serif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Roboto"/>
      <charset val="204"/>
    </font>
    <font>
      <sz val="10"/>
      <color theme="1"/>
      <name val="Roboto"/>
      <charset val="204"/>
    </font>
    <font>
      <u/>
      <sz val="10"/>
      <color theme="10"/>
      <name val="Arial Cyr"/>
      <charset val="204"/>
    </font>
    <font>
      <sz val="10"/>
      <name val="Arial"/>
      <family val="2"/>
      <charset val="204"/>
    </font>
    <font>
      <b/>
      <sz val="10"/>
      <color indexed="8"/>
      <name val="Roboto"/>
      <charset val="204"/>
    </font>
    <font>
      <sz val="10"/>
      <color indexed="8"/>
      <name val="Roboto"/>
      <charset val="204"/>
    </font>
    <font>
      <u/>
      <sz val="10"/>
      <name val="Roboto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0">
    <xf numFmtId="0" fontId="0" fillId="0" borderId="0"/>
    <xf numFmtId="0" fontId="2" fillId="0" borderId="0"/>
    <xf numFmtId="0" fontId="2" fillId="0" borderId="0"/>
    <xf numFmtId="164" fontId="2" fillId="0" borderId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2" fillId="0" borderId="0" applyFill="0" applyBorder="0" applyAlignment="0" applyProtection="0"/>
    <xf numFmtId="7" fontId="2" fillId="0" borderId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5" fontId="2" fillId="0" borderId="0" applyFill="0" applyBorder="0" applyAlignment="0" applyProtection="0"/>
    <xf numFmtId="165" fontId="2" fillId="0" borderId="0" applyFill="0" applyBorder="0" applyAlignment="0" applyProtection="0"/>
    <xf numFmtId="2" fontId="2" fillId="0" borderId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>
      <alignment wrapText="1"/>
    </xf>
    <xf numFmtId="0" fontId="18" fillId="0" borderId="0"/>
    <xf numFmtId="0" fontId="2" fillId="0" borderId="0" applyNumberFormat="0" applyFill="0" applyBorder="0" applyAlignment="0" applyProtection="0"/>
    <xf numFmtId="0" fontId="19" fillId="0" borderId="0"/>
    <xf numFmtId="166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0" fontId="2" fillId="0" borderId="0" applyFill="0" applyBorder="0" applyAlignment="0" applyProtection="0"/>
    <xf numFmtId="0" fontId="21" fillId="0" borderId="0">
      <alignment horizontal="center" vertical="center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center" vertical="center"/>
    </xf>
    <xf numFmtId="0" fontId="22" fillId="0" borderId="0">
      <alignment horizontal="center" vertical="center"/>
    </xf>
    <xf numFmtId="0" fontId="23" fillId="0" borderId="0">
      <alignment horizontal="right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" fillId="0" borderId="4" applyNumberFormat="0" applyFill="0" applyAlignment="0" applyProtection="0"/>
    <xf numFmtId="44" fontId="13" fillId="0" borderId="0" applyFont="0" applyFill="0" applyBorder="0" applyAlignment="0" applyProtection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3" fillId="0" borderId="0"/>
    <xf numFmtId="0" fontId="25" fillId="0" borderId="0"/>
    <xf numFmtId="0" fontId="26" fillId="0" borderId="0"/>
    <xf numFmtId="0" fontId="27" fillId="0" borderId="0"/>
    <xf numFmtId="9" fontId="13" fillId="0" borderId="0" applyFont="0" applyFill="0" applyBorder="0" applyAlignment="0" applyProtection="0"/>
    <xf numFmtId="170" fontId="2" fillId="0" borderId="0" applyFont="0" applyFill="0" applyBorder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/>
  </cellStyleXfs>
  <cellXfs count="109">
    <xf numFmtId="0" fontId="0" fillId="0" borderId="0" xfId="0"/>
    <xf numFmtId="0" fontId="5" fillId="0" borderId="0" xfId="0" applyFont="1"/>
    <xf numFmtId="0" fontId="5" fillId="0" borderId="0" xfId="0" applyFont="1" applyFill="1"/>
    <xf numFmtId="0" fontId="4" fillId="0" borderId="0" xfId="0" applyFont="1" applyFill="1"/>
    <xf numFmtId="0" fontId="5" fillId="0" borderId="0" xfId="0" applyFont="1" applyFill="1" applyAlignment="1">
      <alignment horizontal="right"/>
    </xf>
    <xf numFmtId="1" fontId="4" fillId="0" borderId="1" xfId="1" applyNumberFormat="1" applyFont="1" applyFill="1" applyBorder="1" applyAlignment="1">
      <alignment horizontal="left" wrapText="1"/>
    </xf>
    <xf numFmtId="164" fontId="4" fillId="0" borderId="2" xfId="0" applyNumberFormat="1" applyFont="1" applyFill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  <xf numFmtId="164" fontId="4" fillId="0" borderId="2" xfId="0" applyNumberFormat="1" applyFont="1" applyBorder="1" applyAlignment="1">
      <alignment horizontal="right" wrapText="1"/>
    </xf>
    <xf numFmtId="1" fontId="5" fillId="0" borderId="1" xfId="1" applyNumberFormat="1" applyFont="1" applyFill="1" applyBorder="1" applyAlignment="1">
      <alignment horizontal="left" wrapText="1" indent="1"/>
    </xf>
    <xf numFmtId="164" fontId="5" fillId="0" borderId="1" xfId="0" applyNumberFormat="1" applyFont="1" applyFill="1" applyBorder="1" applyAlignment="1">
      <alignment horizontal="right" wrapText="1"/>
    </xf>
    <xf numFmtId="164" fontId="5" fillId="0" borderId="1" xfId="0" applyNumberFormat="1" applyFont="1" applyFill="1" applyBorder="1"/>
    <xf numFmtId="164" fontId="5" fillId="0" borderId="3" xfId="0" applyNumberFormat="1" applyFont="1" applyBorder="1" applyAlignment="1">
      <alignment horizontal="right" wrapText="1"/>
    </xf>
    <xf numFmtId="164" fontId="5" fillId="0" borderId="2" xfId="0" applyNumberFormat="1" applyFont="1" applyFill="1" applyBorder="1" applyAlignment="1">
      <alignment horizontal="right" wrapText="1"/>
    </xf>
    <xf numFmtId="164" fontId="5" fillId="0" borderId="1" xfId="0" applyNumberFormat="1" applyFont="1" applyBorder="1" applyAlignment="1">
      <alignment horizontal="right" wrapText="1"/>
    </xf>
    <xf numFmtId="164" fontId="5" fillId="0" borderId="1" xfId="0" applyNumberFormat="1" applyFont="1" applyBorder="1"/>
    <xf numFmtId="164" fontId="5" fillId="0" borderId="2" xfId="0" applyNumberFormat="1" applyFont="1" applyBorder="1" applyAlignment="1">
      <alignment horizontal="right" wrapText="1"/>
    </xf>
    <xf numFmtId="0" fontId="5" fillId="0" borderId="1" xfId="0" applyFont="1" applyBorder="1" applyAlignment="1">
      <alignment horizontal="left" wrapText="1" indent="3"/>
    </xf>
    <xf numFmtId="164" fontId="4" fillId="0" borderId="1" xfId="0" applyNumberFormat="1" applyFont="1" applyFill="1" applyBorder="1" applyAlignment="1">
      <alignment horizontal="right" wrapText="1"/>
    </xf>
    <xf numFmtId="164" fontId="4" fillId="0" borderId="3" xfId="0" applyNumberFormat="1" applyFont="1" applyBorder="1" applyAlignment="1">
      <alignment horizontal="right" wrapText="1"/>
    </xf>
    <xf numFmtId="0" fontId="4" fillId="0" borderId="1" xfId="0" applyFont="1" applyFill="1" applyBorder="1" applyAlignment="1">
      <alignment horizontal="left" wrapText="1" indent="1"/>
    </xf>
    <xf numFmtId="164" fontId="4" fillId="0" borderId="1" xfId="0" applyNumberFormat="1" applyFont="1" applyFill="1" applyBorder="1"/>
    <xf numFmtId="0" fontId="4" fillId="0" borderId="1" xfId="0" applyFont="1" applyFill="1" applyBorder="1" applyAlignment="1">
      <alignment horizontal="left" wrapText="1"/>
    </xf>
    <xf numFmtId="0" fontId="8" fillId="0" borderId="0" xfId="0" applyFont="1" applyAlignment="1">
      <alignment horizontal="justify" vertical="top"/>
    </xf>
    <xf numFmtId="164" fontId="5" fillId="0" borderId="0" xfId="0" applyNumberFormat="1" applyFont="1" applyFill="1"/>
    <xf numFmtId="164" fontId="4" fillId="0" borderId="0" xfId="0" applyNumberFormat="1" applyFont="1" applyFill="1"/>
    <xf numFmtId="0" fontId="11" fillId="0" borderId="0" xfId="0" applyFont="1" applyAlignment="1">
      <alignment vertical="top" wrapText="1"/>
    </xf>
    <xf numFmtId="0" fontId="8" fillId="0" borderId="0" xfId="0" applyFont="1" applyAlignment="1">
      <alignment horizontal="justify" vertical="center"/>
    </xf>
    <xf numFmtId="0" fontId="14" fillId="0" borderId="0" xfId="0" applyFont="1" applyAlignment="1"/>
    <xf numFmtId="0" fontId="14" fillId="0" borderId="0" xfId="0" applyFont="1" applyAlignment="1">
      <alignment wrapText="1"/>
    </xf>
    <xf numFmtId="0" fontId="10" fillId="0" borderId="0" xfId="2" applyFont="1" applyFill="1" applyAlignment="1">
      <alignment horizontal="right"/>
    </xf>
    <xf numFmtId="0" fontId="5" fillId="0" borderId="2" xfId="59" applyFont="1" applyFill="1" applyBorder="1" applyAlignment="1">
      <alignment wrapText="1"/>
    </xf>
    <xf numFmtId="0" fontId="4" fillId="0" borderId="0" xfId="59" applyFont="1" applyFill="1" applyBorder="1" applyAlignment="1">
      <alignment wrapText="1"/>
    </xf>
    <xf numFmtId="0" fontId="5" fillId="0" borderId="0" xfId="59" applyFont="1" applyFill="1" applyBorder="1" applyAlignment="1">
      <alignment wrapText="1"/>
    </xf>
    <xf numFmtId="0" fontId="5" fillId="0" borderId="0" xfId="59" applyFont="1" applyFill="1"/>
    <xf numFmtId="0" fontId="4" fillId="0" borderId="0" xfId="59" applyFont="1" applyFill="1" applyBorder="1" applyAlignment="1">
      <alignment horizontal="left" wrapText="1"/>
    </xf>
    <xf numFmtId="0" fontId="5" fillId="0" borderId="0" xfId="59" applyFont="1" applyFill="1" applyBorder="1" applyAlignment="1">
      <alignment horizontal="left" wrapText="1"/>
    </xf>
    <xf numFmtId="0" fontId="5" fillId="0" borderId="0" xfId="59" applyFont="1" applyFill="1" applyBorder="1"/>
    <xf numFmtId="0" fontId="4" fillId="0" borderId="0" xfId="59" applyFont="1" applyFill="1" applyBorder="1" applyAlignment="1">
      <alignment horizontal="center"/>
    </xf>
    <xf numFmtId="0" fontId="4" fillId="0" borderId="0" xfId="59" applyFont="1" applyFill="1" applyBorder="1" applyAlignment="1">
      <alignment horizontal="left"/>
    </xf>
    <xf numFmtId="0" fontId="4" fillId="0" borderId="0" xfId="59" applyFont="1" applyFill="1"/>
    <xf numFmtId="164" fontId="5" fillId="0" borderId="1" xfId="59" applyNumberFormat="1" applyFont="1" applyFill="1" applyBorder="1"/>
    <xf numFmtId="0" fontId="5" fillId="0" borderId="0" xfId="59" applyFont="1" applyFill="1" applyBorder="1" applyAlignment="1">
      <alignment horizontal="right"/>
    </xf>
    <xf numFmtId="0" fontId="5" fillId="0" borderId="0" xfId="59" applyFont="1" applyFill="1" applyBorder="1" applyAlignment="1">
      <alignment horizontal="center"/>
    </xf>
    <xf numFmtId="0" fontId="5" fillId="0" borderId="0" xfId="59" applyFont="1" applyFill="1" applyBorder="1" applyAlignment="1">
      <alignment horizontal="left"/>
    </xf>
    <xf numFmtId="0" fontId="5" fillId="0" borderId="1" xfId="59" applyFont="1" applyFill="1" applyBorder="1" applyAlignment="1">
      <alignment wrapText="1"/>
    </xf>
    <xf numFmtId="0" fontId="5" fillId="0" borderId="1" xfId="59" applyFont="1" applyFill="1" applyBorder="1" applyAlignment="1">
      <alignment horizontal="left" wrapText="1" indent="1"/>
    </xf>
    <xf numFmtId="164" fontId="4" fillId="0" borderId="0" xfId="59" applyNumberFormat="1" applyFont="1" applyFill="1" applyBorder="1"/>
    <xf numFmtId="164" fontId="5" fillId="0" borderId="0" xfId="59" applyNumberFormat="1" applyFont="1" applyFill="1" applyBorder="1"/>
    <xf numFmtId="164" fontId="5" fillId="0" borderId="1" xfId="59" applyNumberFormat="1" applyFont="1" applyFill="1" applyBorder="1" applyAlignment="1">
      <alignment horizontal="right"/>
    </xf>
    <xf numFmtId="164" fontId="5" fillId="0" borderId="5" xfId="59" applyNumberFormat="1" applyFont="1" applyFill="1" applyBorder="1"/>
    <xf numFmtId="0" fontId="4" fillId="0" borderId="1" xfId="59" applyFont="1" applyFill="1" applyBorder="1" applyAlignment="1">
      <alignment wrapText="1"/>
    </xf>
    <xf numFmtId="164" fontId="4" fillId="0" borderId="1" xfId="59" applyNumberFormat="1" applyFont="1" applyFill="1" applyBorder="1" applyAlignment="1">
      <alignment horizontal="right"/>
    </xf>
    <xf numFmtId="164" fontId="5" fillId="0" borderId="0" xfId="59" applyNumberFormat="1" applyFont="1" applyFill="1"/>
    <xf numFmtId="164" fontId="5" fillId="0" borderId="0" xfId="59" applyNumberFormat="1" applyFont="1" applyFill="1" applyBorder="1" applyAlignment="1">
      <alignment wrapText="1"/>
    </xf>
    <xf numFmtId="164" fontId="4" fillId="0" borderId="1" xfId="59" applyNumberFormat="1" applyFont="1" applyFill="1" applyBorder="1" applyAlignment="1"/>
    <xf numFmtId="0" fontId="33" fillId="0" borderId="1" xfId="59" applyFont="1" applyFill="1" applyBorder="1" applyAlignment="1">
      <alignment horizontal="left" wrapText="1"/>
    </xf>
    <xf numFmtId="164" fontId="5" fillId="0" borderId="1" xfId="59" applyNumberFormat="1" applyFont="1" applyFill="1" applyBorder="1" applyAlignment="1"/>
    <xf numFmtId="0" fontId="33" fillId="0" borderId="1" xfId="59" applyFont="1" applyFill="1" applyBorder="1" applyAlignment="1">
      <alignment horizontal="left" wrapText="1" indent="1"/>
    </xf>
    <xf numFmtId="171" fontId="5" fillId="0" borderId="1" xfId="59" applyNumberFormat="1" applyFont="1" applyFill="1" applyBorder="1" applyAlignment="1">
      <alignment wrapText="1"/>
    </xf>
    <xf numFmtId="1" fontId="5" fillId="0" borderId="1" xfId="59" applyNumberFormat="1" applyFont="1" applyFill="1" applyBorder="1" applyAlignment="1">
      <alignment horizontal="left" wrapText="1" indent="1"/>
    </xf>
    <xf numFmtId="0" fontId="33" fillId="0" borderId="6" xfId="59" applyFont="1" applyFill="1" applyBorder="1" applyAlignment="1">
      <alignment horizontal="left" wrapText="1"/>
    </xf>
    <xf numFmtId="0" fontId="5" fillId="0" borderId="1" xfId="59" applyFont="1" applyFill="1" applyBorder="1" applyAlignment="1">
      <alignment horizontal="left" wrapText="1"/>
    </xf>
    <xf numFmtId="0" fontId="32" fillId="0" borderId="7" xfId="59" applyFont="1" applyFill="1" applyBorder="1" applyAlignment="1">
      <alignment horizontal="left" wrapText="1"/>
    </xf>
    <xf numFmtId="2" fontId="5" fillId="0" borderId="1" xfId="59" applyNumberFormat="1" applyFont="1" applyFill="1" applyBorder="1" applyAlignment="1">
      <alignment wrapText="1"/>
    </xf>
    <xf numFmtId="171" fontId="5" fillId="0" borderId="1" xfId="59" applyNumberFormat="1" applyFont="1" applyFill="1" applyBorder="1" applyAlignment="1">
      <alignment horizontal="right" wrapText="1"/>
    </xf>
    <xf numFmtId="0" fontId="32" fillId="0" borderId="1" xfId="59" applyFont="1" applyFill="1" applyBorder="1" applyAlignment="1">
      <alignment horizontal="left" wrapText="1"/>
    </xf>
    <xf numFmtId="0" fontId="4" fillId="0" borderId="0" xfId="59" applyFont="1" applyFill="1" applyBorder="1"/>
    <xf numFmtId="0" fontId="4" fillId="0" borderId="0" xfId="59" applyFont="1" applyAlignment="1"/>
    <xf numFmtId="0" fontId="4" fillId="0" borderId="0" xfId="1" applyFont="1" applyFill="1" applyBorder="1" applyAlignment="1">
      <alignment wrapText="1"/>
    </xf>
    <xf numFmtId="0" fontId="4" fillId="0" borderId="0" xfId="1" applyFont="1" applyFill="1" applyBorder="1" applyAlignment="1"/>
    <xf numFmtId="0" fontId="4" fillId="0" borderId="0" xfId="1" applyFont="1" applyFill="1" applyBorder="1" applyAlignment="1">
      <alignment vertical="top"/>
    </xf>
    <xf numFmtId="0" fontId="5" fillId="0" borderId="0" xfId="0" applyFont="1" applyFill="1" applyAlignment="1"/>
    <xf numFmtId="164" fontId="5" fillId="0" borderId="2" xfId="59" applyNumberFormat="1" applyFont="1" applyFill="1" applyBorder="1"/>
    <xf numFmtId="0" fontId="4" fillId="0" borderId="1" xfId="59" applyFont="1" applyFill="1" applyBorder="1" applyAlignment="1">
      <alignment horizontal="center"/>
    </xf>
    <xf numFmtId="0" fontId="5" fillId="0" borderId="10" xfId="59" applyFont="1" applyFill="1" applyBorder="1" applyAlignment="1">
      <alignment wrapText="1"/>
    </xf>
    <xf numFmtId="0" fontId="5" fillId="0" borderId="0" xfId="59" applyFont="1" applyFill="1" applyBorder="1" applyAlignment="1"/>
    <xf numFmtId="0" fontId="32" fillId="0" borderId="6" xfId="59" applyFont="1" applyFill="1" applyBorder="1" applyAlignment="1">
      <alignment horizontal="left" wrapText="1"/>
    </xf>
    <xf numFmtId="164" fontId="4" fillId="0" borderId="2" xfId="59" applyNumberFormat="1" applyFont="1" applyFill="1" applyBorder="1" applyAlignment="1"/>
    <xf numFmtId="0" fontId="4" fillId="0" borderId="1" xfId="59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right" wrapText="1"/>
    </xf>
    <xf numFmtId="1" fontId="4" fillId="0" borderId="2" xfId="1" applyNumberFormat="1" applyFont="1" applyFill="1" applyBorder="1" applyAlignment="1">
      <alignment horizontal="left" wrapText="1"/>
    </xf>
    <xf numFmtId="164" fontId="4" fillId="0" borderId="11" xfId="0" applyNumberFormat="1" applyFont="1" applyBorder="1" applyAlignment="1">
      <alignment horizontal="right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2" borderId="0" xfId="0" applyFill="1"/>
    <xf numFmtId="0" fontId="28" fillId="2" borderId="1" xfId="0" applyFont="1" applyFill="1" applyBorder="1" applyAlignment="1">
      <alignment vertical="top"/>
    </xf>
    <xf numFmtId="0" fontId="29" fillId="2" borderId="1" xfId="0" applyFont="1" applyFill="1" applyBorder="1" applyAlignment="1">
      <alignment horizontal="left" vertical="top"/>
    </xf>
    <xf numFmtId="0" fontId="29" fillId="2" borderId="1" xfId="0" applyFont="1" applyFill="1" applyBorder="1" applyAlignment="1">
      <alignment vertical="top"/>
    </xf>
    <xf numFmtId="0" fontId="28" fillId="2" borderId="1" xfId="0" applyFont="1" applyFill="1" applyBorder="1" applyAlignment="1">
      <alignment horizontal="left" vertical="top"/>
    </xf>
    <xf numFmtId="0" fontId="29" fillId="2" borderId="1" xfId="0" applyFont="1" applyFill="1" applyBorder="1" applyAlignment="1">
      <alignment vertical="top" wrapText="1"/>
    </xf>
    <xf numFmtId="0" fontId="29" fillId="2" borderId="1" xfId="0" applyFont="1" applyFill="1" applyBorder="1" applyAlignment="1">
      <alignment horizontal="left" vertical="top" wrapText="1"/>
    </xf>
    <xf numFmtId="0" fontId="30" fillId="2" borderId="1" xfId="58" applyFill="1" applyBorder="1" applyAlignment="1" applyProtection="1">
      <alignment vertical="top" wrapText="1"/>
    </xf>
    <xf numFmtId="0" fontId="28" fillId="2" borderId="1" xfId="0" applyFont="1" applyFill="1" applyBorder="1" applyAlignment="1">
      <alignment horizontal="left" vertical="center" readingOrder="1"/>
    </xf>
    <xf numFmtId="0" fontId="30" fillId="2" borderId="1" xfId="58" applyFill="1" applyBorder="1" applyAlignment="1" applyProtection="1">
      <alignment horizontal="left" vertical="top"/>
    </xf>
    <xf numFmtId="14" fontId="5" fillId="2" borderId="1" xfId="0" applyNumberFormat="1" applyFont="1" applyFill="1" applyBorder="1" applyAlignment="1">
      <alignment horizontal="left" vertical="top"/>
    </xf>
    <xf numFmtId="0" fontId="5" fillId="2" borderId="1" xfId="0" applyFont="1" applyFill="1" applyBorder="1" applyAlignment="1">
      <alignment vertical="top"/>
    </xf>
    <xf numFmtId="49" fontId="5" fillId="2" borderId="1" xfId="0" applyNumberFormat="1" applyFont="1" applyFill="1" applyBorder="1" applyAlignment="1">
      <alignment vertical="top"/>
    </xf>
    <xf numFmtId="0" fontId="34" fillId="2" borderId="1" xfId="58" applyFont="1" applyFill="1" applyBorder="1" applyAlignment="1" applyProtection="1">
      <alignment vertical="top"/>
    </xf>
    <xf numFmtId="0" fontId="30" fillId="0" borderId="1" xfId="58" applyBorder="1" applyAlignment="1" applyProtection="1"/>
    <xf numFmtId="0" fontId="28" fillId="2" borderId="8" xfId="0" applyFont="1" applyFill="1" applyBorder="1" applyAlignment="1">
      <alignment horizontal="left" vertical="center" readingOrder="1"/>
    </xf>
    <xf numFmtId="0" fontId="28" fillId="2" borderId="9" xfId="0" applyFont="1" applyFill="1" applyBorder="1" applyAlignment="1">
      <alignment horizontal="left" vertical="center" readingOrder="1"/>
    </xf>
    <xf numFmtId="0" fontId="28" fillId="2" borderId="2" xfId="0" applyFont="1" applyFill="1" applyBorder="1" applyAlignment="1">
      <alignment horizontal="left" vertical="center" readingOrder="1"/>
    </xf>
    <xf numFmtId="0" fontId="4" fillId="0" borderId="1" xfId="59" applyFont="1" applyFill="1" applyBorder="1" applyAlignment="1">
      <alignment horizontal="center" vertical="center"/>
    </xf>
    <xf numFmtId="0" fontId="5" fillId="0" borderId="1" xfId="59" applyFont="1" applyBorder="1" applyAlignment="1">
      <alignment vertical="center"/>
    </xf>
    <xf numFmtId="164" fontId="4" fillId="0" borderId="1" xfId="59" applyNumberFormat="1" applyFont="1" applyFill="1" applyBorder="1" applyAlignment="1">
      <alignment horizontal="center" wrapText="1"/>
    </xf>
    <xf numFmtId="0" fontId="4" fillId="0" borderId="1" xfId="59" applyFont="1" applyFill="1" applyBorder="1" applyAlignment="1">
      <alignment horizontal="center" wrapText="1"/>
    </xf>
    <xf numFmtId="164" fontId="4" fillId="0" borderId="1" xfId="59" applyNumberFormat="1" applyFont="1" applyFill="1" applyBorder="1" applyAlignment="1">
      <alignment horizontal="center"/>
    </xf>
  </cellXfs>
  <cellStyles count="60">
    <cellStyle name="Comma" xfId="3"/>
    <cellStyle name="Comma [0]_Book2" xfId="4"/>
    <cellStyle name="Comma_Book2" xfId="5"/>
    <cellStyle name="Comma0" xfId="6"/>
    <cellStyle name="Currency" xfId="7"/>
    <cellStyle name="Currency [0]_Book2" xfId="8"/>
    <cellStyle name="Currency_Book2" xfId="9"/>
    <cellStyle name="Currency0" xfId="10"/>
    <cellStyle name="Date" xfId="11"/>
    <cellStyle name="Fixed" xfId="12"/>
    <cellStyle name="Heading 1" xfId="13"/>
    <cellStyle name="Heading 2" xfId="14"/>
    <cellStyle name="Iau?iue_?ac?.oaa.90-92" xfId="15"/>
    <cellStyle name="Îáû÷íûé_93ãîä (2)" xfId="16"/>
    <cellStyle name="normal" xfId="17"/>
    <cellStyle name="Normální 6" xfId="18"/>
    <cellStyle name="Ouny?e [0]_Eeno1" xfId="19"/>
    <cellStyle name="Ouny?e_Eeno1" xfId="20"/>
    <cellStyle name="Òûñÿ÷è [0]_Ëèñò1" xfId="21"/>
    <cellStyle name="Òûñÿ÷è_Ëèñò1" xfId="22"/>
    <cellStyle name="Percent" xfId="23"/>
    <cellStyle name="S10" xfId="24"/>
    <cellStyle name="S12" xfId="25"/>
    <cellStyle name="S13" xfId="26"/>
    <cellStyle name="S14" xfId="27"/>
    <cellStyle name="S15" xfId="28"/>
    <cellStyle name="S16" xfId="29"/>
    <cellStyle name="S2" xfId="30"/>
    <cellStyle name="S3_mis_НПС(объем)" xfId="31"/>
    <cellStyle name="S4 3 2" xfId="32"/>
    <cellStyle name="S4_mis_НПС(объем)" xfId="33"/>
    <cellStyle name="S5_mis_НПС(объем)" xfId="34"/>
    <cellStyle name="S6" xfId="35"/>
    <cellStyle name="S7" xfId="36"/>
    <cellStyle name="S8_mis_НПС(объем)" xfId="37"/>
    <cellStyle name="S9_mis_НПС(объем)" xfId="38"/>
    <cellStyle name="Total" xfId="39"/>
    <cellStyle name="Гиперссылка" xfId="58" builtinId="8"/>
    <cellStyle name="Денежный 2" xfId="40"/>
    <cellStyle name="Обычный" xfId="0" builtinId="0"/>
    <cellStyle name="Обычный 10" xfId="59"/>
    <cellStyle name="Обычный 14" xfId="41"/>
    <cellStyle name="Обычный 2" xfId="2"/>
    <cellStyle name="Обычный 2 2" xfId="42"/>
    <cellStyle name="Обычный 3" xfId="43"/>
    <cellStyle name="Обычный 3 2" xfId="44"/>
    <cellStyle name="Обычный 3 3" xfId="45"/>
    <cellStyle name="Обычный 4" xfId="46"/>
    <cellStyle name="Обычный 5" xfId="47"/>
    <cellStyle name="Обычный 6" xfId="48"/>
    <cellStyle name="Обычный 6 2" xfId="49"/>
    <cellStyle name="Обычный 7" xfId="50"/>
    <cellStyle name="Обычный 7 2" xfId="51"/>
    <cellStyle name="Обычный 8" xfId="52"/>
    <cellStyle name="Обычный 9" xfId="53"/>
    <cellStyle name="Обычный_Лист1" xfId="1"/>
    <cellStyle name="Процентный 2" xfId="54"/>
    <cellStyle name="Тысячи_Sheet1" xfId="55"/>
    <cellStyle name="Финансовый 2 2" xfId="56"/>
    <cellStyle name="Финансовый 2 3" xfId="5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77;&#1087;&#1072;&#1088;&#1090;&#1072;&#1084;&#1077;&#1085;&#1090;%20&#1085;&#1072;&#1094;&#1080;&#1086;&#1085;&#1072;&#1083;&#1100;&#1085;&#1099;&#1093;%20&#1089;&#1095;&#1077;&#1090;&#1086;&#1074;/&#1059;&#1087;&#1088;&#1072;&#1074;&#1083;&#1077;&#1085;&#1080;&#1077;%20&#1089;&#1095;&#1077;&#1090;&#1086;&#1074;%20&#1088;&#1072;&#1089;&#1087;&#1088;&#1077;&#1076;&#1077;&#1083;&#1077;&#1085;&#1080;&#1103;%20&#1080;%20&#1080;&#1089;&#1087;&#1086;&#1083;&#1100;&#1079;&#1086;&#1074;&#1072;&#1085;&#1080;&#1103;%20&#1076;&#1086;&#1093;&#1086;&#1076;&#1086;&#1074;/1.%20&#1048;&#1085;&#1076;&#1080;&#1088;&#1072;/&#1042;&#1042;&#1055;%20&#1084;&#1076;/&#1042;&#1042;&#1055;_&#1076;&#1086;&#1093;&#1086;&#1076;_9%20&#1084;&#1077;&#1089;&#1103;&#1094;&#1077;&#1074;_2025/&#1042;&#1042;&#1055;_&#1076;&#1086;&#1093;&#1086;&#1076;_9%20&#1084;&#1077;&#1089;_2025_new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aza_t-1"/>
      <sheetName val="Налоги"/>
      <sheetName val="таб 3"/>
      <sheetName val="таб 3б дох"/>
      <sheetName val="Т-001"/>
      <sheetName val="ПФ-МП 1 кв"/>
      <sheetName val="ПФ-МП 2 кв"/>
      <sheetName val="ПФ-МП 3 кв"/>
      <sheetName val="B1g"/>
      <sheetName val="D1"/>
      <sheetName val="D29"/>
      <sheetName val="D39"/>
      <sheetName val="D29-D39"/>
      <sheetName val="P51c"/>
      <sheetName val="B2n"/>
      <sheetName val="B2g B3g"/>
      <sheetName val="СВОД"/>
      <sheetName val="Публикация"/>
      <sheetName val="ЕНПФ Kaspi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5">
          <cell r="B5">
            <v>8950953.1999999993</v>
          </cell>
        </row>
      </sheetData>
      <sheetData sheetId="18"/>
      <sheetData sheetId="1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tat.gov.kz/industries/economy/national-accounts/publications/482736/" TargetMode="External"/><Relationship Id="rId2" Type="http://schemas.openxmlformats.org/officeDocument/2006/relationships/hyperlink" Target="mailto:s.keldenov@aspire.gov.kz" TargetMode="External"/><Relationship Id="rId1" Type="http://schemas.openxmlformats.org/officeDocument/2006/relationships/hyperlink" Target="https://stat.gov.kz/ru/classifiers/statistical/21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stat.gov.kz/industries/economy/national-accounts/publications/474199/" TargetMode="External"/><Relationship Id="rId4" Type="http://schemas.openxmlformats.org/officeDocument/2006/relationships/hyperlink" Target="https://stat.gov.kz/industries/economy/national-accounts/publications/482680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4"/>
  <sheetViews>
    <sheetView tabSelected="1" workbookViewId="0"/>
  </sheetViews>
  <sheetFormatPr defaultRowHeight="12.75"/>
  <cols>
    <col min="1" max="1" width="45.5703125" customWidth="1"/>
    <col min="2" max="2" width="99.42578125" customWidth="1"/>
  </cols>
  <sheetData>
    <row r="1" spans="1:2">
      <c r="A1" s="86"/>
      <c r="B1" s="86"/>
    </row>
    <row r="2" spans="1:2">
      <c r="A2" s="87" t="s">
        <v>99</v>
      </c>
      <c r="B2" s="88">
        <v>111399</v>
      </c>
    </row>
    <row r="3" spans="1:2">
      <c r="A3" s="87" t="s">
        <v>100</v>
      </c>
      <c r="B3" s="88" t="s">
        <v>125</v>
      </c>
    </row>
    <row r="4" spans="1:2">
      <c r="A4" s="87" t="s">
        <v>101</v>
      </c>
      <c r="B4" s="89" t="s">
        <v>102</v>
      </c>
    </row>
    <row r="5" spans="1:2">
      <c r="A5" s="90" t="s">
        <v>103</v>
      </c>
      <c r="B5" s="89" t="s">
        <v>0</v>
      </c>
    </row>
    <row r="6" spans="1:2">
      <c r="A6" s="90" t="s">
        <v>104</v>
      </c>
      <c r="B6" s="88" t="s">
        <v>173</v>
      </c>
    </row>
    <row r="7" spans="1:2" ht="40.5" customHeight="1">
      <c r="A7" s="90" t="s">
        <v>105</v>
      </c>
      <c r="B7" s="91" t="s">
        <v>126</v>
      </c>
    </row>
    <row r="8" spans="1:2">
      <c r="A8" s="87" t="s">
        <v>106</v>
      </c>
      <c r="B8" s="89" t="s">
        <v>127</v>
      </c>
    </row>
    <row r="9" spans="1:2" ht="36" customHeight="1">
      <c r="A9" s="87" t="s">
        <v>107</v>
      </c>
      <c r="B9" s="91" t="s">
        <v>128</v>
      </c>
    </row>
    <row r="10" spans="1:2">
      <c r="A10" s="87" t="s">
        <v>108</v>
      </c>
      <c r="B10" s="91" t="s">
        <v>109</v>
      </c>
    </row>
    <row r="11" spans="1:2">
      <c r="A11" s="87" t="s">
        <v>110</v>
      </c>
      <c r="B11" s="92"/>
    </row>
    <row r="12" spans="1:2">
      <c r="A12" s="87" t="s">
        <v>111</v>
      </c>
      <c r="B12" s="93" t="s">
        <v>112</v>
      </c>
    </row>
    <row r="13" spans="1:2">
      <c r="A13" s="94" t="s">
        <v>113</v>
      </c>
      <c r="B13" s="95" t="s">
        <v>114</v>
      </c>
    </row>
    <row r="14" spans="1:2" ht="19.5" customHeight="1">
      <c r="A14" s="101" t="s">
        <v>115</v>
      </c>
      <c r="B14" s="100" t="s">
        <v>174</v>
      </c>
    </row>
    <row r="15" spans="1:2" ht="18" customHeight="1">
      <c r="A15" s="102"/>
      <c r="B15" s="100" t="s">
        <v>175</v>
      </c>
    </row>
    <row r="16" spans="1:2">
      <c r="A16" s="103"/>
      <c r="B16" s="100" t="s">
        <v>170</v>
      </c>
    </row>
    <row r="17" spans="1:2">
      <c r="A17" s="94" t="s">
        <v>116</v>
      </c>
      <c r="B17" s="95" t="s">
        <v>130</v>
      </c>
    </row>
    <row r="18" spans="1:2">
      <c r="A18" s="87" t="s">
        <v>117</v>
      </c>
      <c r="B18" s="96">
        <v>46135</v>
      </c>
    </row>
    <row r="19" spans="1:2">
      <c r="A19" s="87" t="s">
        <v>118</v>
      </c>
      <c r="B19" s="96">
        <v>46203</v>
      </c>
    </row>
    <row r="20" spans="1:2">
      <c r="A20" s="87" t="s">
        <v>119</v>
      </c>
      <c r="B20" s="97" t="s">
        <v>120</v>
      </c>
    </row>
    <row r="21" spans="1:2">
      <c r="A21" s="87" t="s">
        <v>121</v>
      </c>
      <c r="B21" s="97" t="s">
        <v>171</v>
      </c>
    </row>
    <row r="22" spans="1:2">
      <c r="A22" s="87" t="s">
        <v>122</v>
      </c>
      <c r="B22" s="98" t="s">
        <v>123</v>
      </c>
    </row>
    <row r="23" spans="1:2">
      <c r="A23" s="87" t="s">
        <v>124</v>
      </c>
      <c r="B23" s="99" t="s">
        <v>172</v>
      </c>
    </row>
    <row r="24" spans="1:2">
      <c r="A24" s="86"/>
      <c r="B24" s="86"/>
    </row>
  </sheetData>
  <mergeCells count="1">
    <mergeCell ref="A14:A16"/>
  </mergeCells>
  <hyperlinks>
    <hyperlink ref="B12" r:id="rId1"/>
    <hyperlink ref="B23" r:id="rId2" display="s.keldenov@aspire.gov.kz"/>
    <hyperlink ref="B15" r:id="rId3"/>
    <hyperlink ref="B14" r:id="rId4"/>
    <hyperlink ref="B16" r:id="rId5"/>
  </hyperlinks>
  <pageMargins left="0.7" right="0.7" top="0.75" bottom="0.75" header="0.3" footer="0.3"/>
  <pageSetup paperSize="9" orientation="portrait" horizontalDpi="1200" verticalDpi="1200" r:id="rId6"/>
</worksheet>
</file>

<file path=xl/worksheets/sheet2.xml><?xml version="1.0" encoding="utf-8"?>
<worksheet xmlns="http://schemas.openxmlformats.org/spreadsheetml/2006/main" xmlns:r="http://schemas.openxmlformats.org/officeDocument/2006/relationships">
  <dimension ref="B5:B21"/>
  <sheetViews>
    <sheetView workbookViewId="0"/>
  </sheetViews>
  <sheetFormatPr defaultRowHeight="12.75"/>
  <cols>
    <col min="1" max="1" width="4.42578125" customWidth="1"/>
    <col min="2" max="2" width="90.42578125" customWidth="1"/>
  </cols>
  <sheetData>
    <row r="5" spans="2:2">
      <c r="B5" s="28" t="s">
        <v>92</v>
      </c>
    </row>
    <row r="6" spans="2:2">
      <c r="B6" s="28" t="s">
        <v>93</v>
      </c>
    </row>
    <row r="7" spans="2:2">
      <c r="B7" s="28" t="s">
        <v>94</v>
      </c>
    </row>
    <row r="8" spans="2:2">
      <c r="B8" s="28" t="s">
        <v>95</v>
      </c>
    </row>
    <row r="9" spans="2:2">
      <c r="B9" s="28" t="s">
        <v>96</v>
      </c>
    </row>
    <row r="10" spans="2:2">
      <c r="B10" s="28"/>
    </row>
    <row r="11" spans="2:2" ht="25.5">
      <c r="B11" s="29" t="s">
        <v>97</v>
      </c>
    </row>
    <row r="12" spans="2:2">
      <c r="B12" s="28"/>
    </row>
    <row r="13" spans="2:2">
      <c r="B13" s="28"/>
    </row>
    <row r="14" spans="2:2">
      <c r="B14" s="1"/>
    </row>
    <row r="15" spans="2:2">
      <c r="B15" s="1"/>
    </row>
    <row r="16" spans="2:2">
      <c r="B16" s="1"/>
    </row>
    <row r="17" spans="2:2">
      <c r="B17" s="1"/>
    </row>
    <row r="18" spans="2:2">
      <c r="B18" s="1"/>
    </row>
    <row r="19" spans="2:2">
      <c r="B19" s="1"/>
    </row>
    <row r="20" spans="2:2">
      <c r="B20" s="30" t="s">
        <v>98</v>
      </c>
    </row>
    <row r="21" spans="2:2">
      <c r="B2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P113"/>
  <sheetViews>
    <sheetView workbookViewId="0">
      <selection activeCell="A2" sqref="A2"/>
    </sheetView>
  </sheetViews>
  <sheetFormatPr defaultColWidth="9.140625" defaultRowHeight="12.75"/>
  <cols>
    <col min="1" max="1" width="46.5703125" style="34" customWidth="1"/>
    <col min="2" max="9" width="10" style="34" customWidth="1"/>
    <col min="10" max="16384" width="9.140625" style="34"/>
  </cols>
  <sheetData>
    <row r="1" spans="1:16" ht="13.5" customHeight="1">
      <c r="A1" s="71" t="s">
        <v>129</v>
      </c>
      <c r="B1" s="69"/>
      <c r="C1" s="69"/>
      <c r="D1" s="69"/>
      <c r="E1" s="32"/>
      <c r="F1" s="32"/>
      <c r="G1" s="33"/>
      <c r="H1" s="33"/>
      <c r="I1" s="33"/>
    </row>
    <row r="2" spans="1:16" ht="13.5" customHeight="1">
      <c r="A2" s="35"/>
      <c r="B2" s="35"/>
      <c r="C2" s="35"/>
      <c r="D2" s="35"/>
      <c r="E2" s="35"/>
      <c r="F2" s="35"/>
      <c r="G2" s="36"/>
      <c r="H2" s="36"/>
      <c r="I2" s="36"/>
    </row>
    <row r="3" spans="1:16" ht="13.5" customHeight="1">
      <c r="A3" s="104" t="s">
        <v>131</v>
      </c>
      <c r="B3" s="106" t="s">
        <v>132</v>
      </c>
      <c r="C3" s="107"/>
      <c r="D3" s="107"/>
      <c r="E3" s="108" t="s">
        <v>133</v>
      </c>
      <c r="F3" s="108"/>
      <c r="G3" s="108"/>
      <c r="H3" s="108"/>
      <c r="I3" s="108"/>
      <c r="J3" s="37"/>
      <c r="L3" s="37"/>
    </row>
    <row r="4" spans="1:16" s="40" customFormat="1" ht="15.75" customHeight="1">
      <c r="A4" s="105"/>
      <c r="B4" s="74">
        <v>1990</v>
      </c>
      <c r="C4" s="74">
        <v>1991</v>
      </c>
      <c r="D4" s="74">
        <v>1992</v>
      </c>
      <c r="E4" s="74">
        <v>1993</v>
      </c>
      <c r="F4" s="74">
        <v>1994</v>
      </c>
      <c r="G4" s="74">
        <v>1995</v>
      </c>
      <c r="H4" s="74">
        <v>1996</v>
      </c>
      <c r="I4" s="74">
        <v>1997</v>
      </c>
      <c r="J4" s="38"/>
      <c r="K4" s="38"/>
      <c r="L4" s="39"/>
      <c r="M4" s="39"/>
      <c r="N4" s="39"/>
      <c r="O4" s="39"/>
      <c r="P4" s="39"/>
    </row>
    <row r="5" spans="1:16">
      <c r="A5" s="31" t="s">
        <v>4</v>
      </c>
      <c r="B5" s="73">
        <v>1679.4</v>
      </c>
      <c r="C5" s="73">
        <v>3979.6</v>
      </c>
      <c r="D5" s="73">
        <v>63004.3</v>
      </c>
      <c r="E5" s="73">
        <v>682.6</v>
      </c>
      <c r="F5" s="73">
        <v>23493.7</v>
      </c>
      <c r="G5" s="73">
        <v>21038.2</v>
      </c>
      <c r="H5" s="73">
        <v>21265.9</v>
      </c>
      <c r="I5" s="73">
        <v>33429.5</v>
      </c>
      <c r="J5" s="42"/>
      <c r="K5" s="43"/>
      <c r="L5" s="44"/>
      <c r="M5" s="44"/>
      <c r="N5" s="44"/>
      <c r="O5" s="44"/>
      <c r="P5" s="44"/>
    </row>
    <row r="6" spans="1:16">
      <c r="A6" s="31" t="s">
        <v>134</v>
      </c>
      <c r="B6" s="41">
        <v>498.6</v>
      </c>
      <c r="C6" s="41">
        <v>806.5</v>
      </c>
      <c r="D6" s="41">
        <v>8304.2000000000007</v>
      </c>
      <c r="E6" s="41">
        <v>66.400000000000006</v>
      </c>
      <c r="F6" s="41">
        <v>2497.3000000000002</v>
      </c>
      <c r="G6" s="41">
        <v>1612.3</v>
      </c>
      <c r="H6" s="41">
        <v>4452.1000000000004</v>
      </c>
      <c r="I6" s="41">
        <v>3193.7</v>
      </c>
      <c r="L6" s="38"/>
    </row>
    <row r="7" spans="1:16">
      <c r="A7" s="45" t="s">
        <v>5</v>
      </c>
      <c r="B7" s="41">
        <v>268.3</v>
      </c>
      <c r="C7" s="41">
        <v>412.1</v>
      </c>
      <c r="D7" s="41">
        <v>5680</v>
      </c>
      <c r="E7" s="41">
        <v>43.5</v>
      </c>
      <c r="F7" s="41">
        <v>3269.3</v>
      </c>
      <c r="G7" s="41">
        <v>2711.5</v>
      </c>
      <c r="H7" s="41">
        <v>2277.6</v>
      </c>
      <c r="I7" s="41">
        <v>1342.2</v>
      </c>
      <c r="L7" s="37"/>
    </row>
    <row r="8" spans="1:16">
      <c r="A8" s="45" t="s">
        <v>135</v>
      </c>
      <c r="B8" s="41">
        <v>221.3</v>
      </c>
      <c r="C8" s="41">
        <v>388.5</v>
      </c>
      <c r="D8" s="41">
        <v>5825.1</v>
      </c>
      <c r="E8" s="41">
        <v>16.399999999999999</v>
      </c>
      <c r="F8" s="41">
        <v>2730.9</v>
      </c>
      <c r="G8" s="41">
        <v>3097.7</v>
      </c>
      <c r="H8" s="41">
        <v>3903.1</v>
      </c>
      <c r="I8" s="41">
        <v>6835.9</v>
      </c>
      <c r="L8" s="37"/>
    </row>
    <row r="9" spans="1:16">
      <c r="A9" s="46" t="s">
        <v>136</v>
      </c>
      <c r="B9" s="41">
        <v>206.2</v>
      </c>
      <c r="C9" s="41">
        <v>342.4</v>
      </c>
      <c r="D9" s="41">
        <v>5524.1</v>
      </c>
      <c r="E9" s="41">
        <v>15.2</v>
      </c>
      <c r="F9" s="41">
        <v>2396.9</v>
      </c>
      <c r="G9" s="41">
        <v>2872.3</v>
      </c>
      <c r="H9" s="41">
        <v>3515.4</v>
      </c>
      <c r="I9" s="41">
        <v>6127.7</v>
      </c>
      <c r="L9" s="37"/>
    </row>
    <row r="10" spans="1:16">
      <c r="A10" s="46" t="s">
        <v>137</v>
      </c>
      <c r="B10" s="41">
        <v>15.1</v>
      </c>
      <c r="C10" s="41">
        <v>46.1</v>
      </c>
      <c r="D10" s="41">
        <v>301</v>
      </c>
      <c r="E10" s="41">
        <v>1.2</v>
      </c>
      <c r="F10" s="41">
        <v>334</v>
      </c>
      <c r="G10" s="41">
        <v>225.4</v>
      </c>
      <c r="H10" s="41">
        <v>387.7</v>
      </c>
      <c r="I10" s="41">
        <v>708.2</v>
      </c>
      <c r="J10" s="43"/>
      <c r="K10" s="37"/>
      <c r="L10" s="37"/>
      <c r="M10" s="37"/>
      <c r="N10" s="37"/>
      <c r="O10" s="37"/>
    </row>
    <row r="11" spans="1:16">
      <c r="A11" s="45" t="s">
        <v>138</v>
      </c>
      <c r="B11" s="41">
        <v>14.8</v>
      </c>
      <c r="C11" s="41">
        <v>24</v>
      </c>
      <c r="D11" s="41">
        <v>228.9</v>
      </c>
      <c r="E11" s="41">
        <v>228.9</v>
      </c>
      <c r="F11" s="41">
        <v>1482.7</v>
      </c>
      <c r="G11" s="41">
        <v>1942.6</v>
      </c>
      <c r="H11" s="41">
        <v>3051.4</v>
      </c>
      <c r="I11" s="41">
        <v>3612.5</v>
      </c>
      <c r="J11" s="35"/>
      <c r="K11" s="47"/>
      <c r="L11" s="47"/>
      <c r="M11" s="47"/>
      <c r="N11" s="47"/>
      <c r="O11" s="47"/>
    </row>
    <row r="12" spans="1:16">
      <c r="A12" s="45" t="s">
        <v>139</v>
      </c>
      <c r="B12" s="41">
        <v>0</v>
      </c>
      <c r="C12" s="41">
        <v>3.9</v>
      </c>
      <c r="D12" s="41">
        <v>20</v>
      </c>
      <c r="E12" s="41">
        <v>2.5</v>
      </c>
      <c r="F12" s="41">
        <v>36.299999999999997</v>
      </c>
      <c r="G12" s="41">
        <v>11.9</v>
      </c>
      <c r="H12" s="41">
        <v>7.2</v>
      </c>
      <c r="I12" s="41">
        <v>6.8</v>
      </c>
      <c r="J12" s="36"/>
      <c r="K12" s="48"/>
      <c r="L12" s="48"/>
      <c r="M12" s="48"/>
      <c r="N12" s="48"/>
      <c r="O12" s="48"/>
    </row>
    <row r="13" spans="1:16" ht="24.75" customHeight="1">
      <c r="A13" s="45" t="s">
        <v>140</v>
      </c>
      <c r="B13" s="41">
        <v>29.4</v>
      </c>
      <c r="C13" s="41">
        <v>43.7</v>
      </c>
      <c r="D13" s="41">
        <v>378.1</v>
      </c>
      <c r="E13" s="41">
        <v>2.6</v>
      </c>
      <c r="F13" s="41">
        <v>160.9</v>
      </c>
      <c r="G13" s="41">
        <v>195.8</v>
      </c>
      <c r="H13" s="41">
        <v>94.7</v>
      </c>
      <c r="I13" s="41">
        <v>92.5</v>
      </c>
      <c r="J13" s="36"/>
      <c r="K13" s="48"/>
      <c r="L13" s="48"/>
      <c r="M13" s="48"/>
      <c r="N13" s="48"/>
      <c r="O13" s="48"/>
    </row>
    <row r="14" spans="1:16">
      <c r="A14" s="45" t="s">
        <v>141</v>
      </c>
      <c r="B14" s="41">
        <v>95.9</v>
      </c>
      <c r="C14" s="41">
        <v>212.6</v>
      </c>
      <c r="D14" s="41">
        <v>2076</v>
      </c>
      <c r="E14" s="49" t="s">
        <v>142</v>
      </c>
      <c r="F14" s="41">
        <v>28.1</v>
      </c>
      <c r="G14" s="41">
        <v>320.60000000000002</v>
      </c>
      <c r="H14" s="41">
        <v>212.7</v>
      </c>
      <c r="I14" s="41">
        <v>32.1</v>
      </c>
      <c r="J14" s="36"/>
      <c r="K14" s="48"/>
      <c r="L14" s="48"/>
      <c r="M14" s="48"/>
      <c r="N14" s="48"/>
      <c r="O14" s="48"/>
    </row>
    <row r="15" spans="1:16">
      <c r="A15" s="45" t="s">
        <v>143</v>
      </c>
      <c r="B15" s="49" t="s">
        <v>142</v>
      </c>
      <c r="C15" s="49" t="s">
        <v>142</v>
      </c>
      <c r="D15" s="49" t="s">
        <v>142</v>
      </c>
      <c r="E15" s="49">
        <v>33.299999999999997</v>
      </c>
      <c r="F15" s="49">
        <v>1558</v>
      </c>
      <c r="G15" s="49">
        <v>471.7</v>
      </c>
      <c r="H15" s="49">
        <v>1036.7</v>
      </c>
      <c r="I15" s="49">
        <v>948.7</v>
      </c>
      <c r="J15" s="36"/>
      <c r="K15" s="48"/>
      <c r="L15" s="48"/>
      <c r="M15" s="48"/>
      <c r="N15" s="48"/>
      <c r="O15" s="48"/>
    </row>
    <row r="16" spans="1:16" ht="25.5">
      <c r="A16" s="45" t="s">
        <v>144</v>
      </c>
      <c r="B16" s="49" t="s">
        <v>142</v>
      </c>
      <c r="C16" s="49" t="s">
        <v>142</v>
      </c>
      <c r="D16" s="49" t="s">
        <v>142</v>
      </c>
      <c r="E16" s="49" t="s">
        <v>142</v>
      </c>
      <c r="F16" s="49">
        <v>128.4</v>
      </c>
      <c r="G16" s="49">
        <v>53.3</v>
      </c>
      <c r="H16" s="49">
        <v>87.5</v>
      </c>
      <c r="I16" s="49">
        <v>63.8</v>
      </c>
      <c r="J16" s="35"/>
      <c r="K16" s="47"/>
      <c r="L16" s="47"/>
      <c r="M16" s="47"/>
      <c r="N16" s="47"/>
      <c r="O16" s="47"/>
    </row>
    <row r="17" spans="1:15" ht="25.5">
      <c r="A17" s="45" t="s">
        <v>145</v>
      </c>
      <c r="B17" s="49" t="s">
        <v>142</v>
      </c>
      <c r="C17" s="49" t="s">
        <v>142</v>
      </c>
      <c r="D17" s="49" t="s">
        <v>142</v>
      </c>
      <c r="E17" s="50">
        <v>4.7</v>
      </c>
      <c r="F17" s="49" t="s">
        <v>142</v>
      </c>
      <c r="G17" s="49" t="s">
        <v>142</v>
      </c>
      <c r="H17" s="49">
        <v>26.6</v>
      </c>
      <c r="I17" s="49">
        <v>29.9</v>
      </c>
      <c r="J17" s="36"/>
      <c r="K17" s="48"/>
      <c r="L17" s="48"/>
      <c r="M17" s="48"/>
      <c r="N17" s="48"/>
      <c r="O17" s="48"/>
    </row>
    <row r="18" spans="1:15">
      <c r="A18" s="45" t="s">
        <v>12</v>
      </c>
      <c r="B18" s="49" t="s">
        <v>142</v>
      </c>
      <c r="C18" s="49" t="s">
        <v>142</v>
      </c>
      <c r="D18" s="49" t="s">
        <v>142</v>
      </c>
      <c r="E18" s="49" t="s">
        <v>142</v>
      </c>
      <c r="F18" s="49" t="s">
        <v>142</v>
      </c>
      <c r="G18" s="49" t="s">
        <v>142</v>
      </c>
      <c r="H18" s="49">
        <v>52</v>
      </c>
      <c r="I18" s="49">
        <v>41.7</v>
      </c>
      <c r="J18" s="44"/>
      <c r="K18" s="48"/>
      <c r="L18" s="48"/>
      <c r="M18" s="48"/>
      <c r="N18" s="48"/>
      <c r="O18" s="48"/>
    </row>
    <row r="19" spans="1:15">
      <c r="A19" s="45" t="s">
        <v>146</v>
      </c>
      <c r="B19" s="49" t="s">
        <v>142</v>
      </c>
      <c r="C19" s="49" t="s">
        <v>142</v>
      </c>
      <c r="D19" s="49" t="s">
        <v>142</v>
      </c>
      <c r="E19" s="49" t="s">
        <v>142</v>
      </c>
      <c r="F19" s="49" t="s">
        <v>142</v>
      </c>
      <c r="G19" s="49" t="s">
        <v>142</v>
      </c>
      <c r="H19" s="49" t="s">
        <v>142</v>
      </c>
      <c r="I19" s="49" t="s">
        <v>142</v>
      </c>
      <c r="J19" s="44"/>
      <c r="K19" s="48"/>
      <c r="L19" s="48"/>
      <c r="M19" s="48"/>
      <c r="N19" s="48"/>
      <c r="O19" s="48"/>
    </row>
    <row r="20" spans="1:15">
      <c r="A20" s="45" t="s">
        <v>147</v>
      </c>
      <c r="B20" s="49" t="s">
        <v>142</v>
      </c>
      <c r="C20" s="49" t="s">
        <v>142</v>
      </c>
      <c r="D20" s="49" t="s">
        <v>142</v>
      </c>
      <c r="E20" s="49" t="s">
        <v>142</v>
      </c>
      <c r="F20" s="49" t="s">
        <v>142</v>
      </c>
      <c r="G20" s="49" t="s">
        <v>142</v>
      </c>
      <c r="H20" s="49" t="s">
        <v>142</v>
      </c>
      <c r="I20" s="49" t="s">
        <v>142</v>
      </c>
      <c r="J20" s="44"/>
      <c r="K20" s="48"/>
      <c r="L20" s="48"/>
      <c r="M20" s="48"/>
      <c r="N20" s="48"/>
      <c r="O20" s="48"/>
    </row>
    <row r="21" spans="1:15">
      <c r="A21" s="45" t="s">
        <v>148</v>
      </c>
      <c r="B21" s="49" t="s">
        <v>142</v>
      </c>
      <c r="C21" s="49" t="s">
        <v>142</v>
      </c>
      <c r="D21" s="49" t="s">
        <v>142</v>
      </c>
      <c r="E21" s="49" t="s">
        <v>142</v>
      </c>
      <c r="F21" s="49" t="s">
        <v>142</v>
      </c>
      <c r="G21" s="49" t="s">
        <v>142</v>
      </c>
      <c r="H21" s="49" t="s">
        <v>142</v>
      </c>
      <c r="I21" s="49" t="s">
        <v>142</v>
      </c>
      <c r="J21" s="44"/>
      <c r="K21" s="48"/>
      <c r="L21" s="48"/>
      <c r="M21" s="48"/>
      <c r="N21" s="48"/>
      <c r="O21" s="48"/>
    </row>
    <row r="22" spans="1:15">
      <c r="A22" s="45" t="s">
        <v>11</v>
      </c>
      <c r="B22" s="49" t="s">
        <v>142</v>
      </c>
      <c r="C22" s="49" t="s">
        <v>142</v>
      </c>
      <c r="D22" s="49" t="s">
        <v>142</v>
      </c>
      <c r="E22" s="49" t="s">
        <v>142</v>
      </c>
      <c r="F22" s="49" t="s">
        <v>142</v>
      </c>
      <c r="G22" s="49" t="s">
        <v>142</v>
      </c>
      <c r="H22" s="49" t="s">
        <v>142</v>
      </c>
      <c r="I22" s="49" t="s">
        <v>142</v>
      </c>
      <c r="J22" s="36"/>
      <c r="K22" s="48"/>
      <c r="L22" s="48"/>
      <c r="M22" s="48"/>
      <c r="N22" s="48"/>
      <c r="O22" s="48"/>
    </row>
    <row r="23" spans="1:15">
      <c r="A23" s="45" t="s">
        <v>149</v>
      </c>
      <c r="B23" s="49" t="s">
        <v>142</v>
      </c>
      <c r="C23" s="49" t="s">
        <v>142</v>
      </c>
      <c r="D23" s="49" t="s">
        <v>142</v>
      </c>
      <c r="E23" s="49" t="s">
        <v>142</v>
      </c>
      <c r="F23" s="49" t="s">
        <v>142</v>
      </c>
      <c r="G23" s="49" t="s">
        <v>142</v>
      </c>
      <c r="H23" s="49" t="s">
        <v>142</v>
      </c>
      <c r="I23" s="49">
        <v>28.5</v>
      </c>
      <c r="J23" s="36"/>
      <c r="K23" s="48"/>
      <c r="L23" s="48"/>
      <c r="M23" s="48"/>
      <c r="N23" s="48"/>
      <c r="O23" s="48"/>
    </row>
    <row r="24" spans="1:15">
      <c r="A24" s="45" t="s">
        <v>150</v>
      </c>
      <c r="B24" s="49" t="s">
        <v>142</v>
      </c>
      <c r="C24" s="49">
        <v>15</v>
      </c>
      <c r="D24" s="49">
        <v>0.1</v>
      </c>
      <c r="E24" s="49">
        <v>27.1</v>
      </c>
      <c r="F24" s="49">
        <v>421.1</v>
      </c>
      <c r="G24" s="49">
        <v>1388.1</v>
      </c>
      <c r="H24" s="49">
        <v>950.5</v>
      </c>
      <c r="I24" s="49">
        <v>364.8</v>
      </c>
      <c r="J24" s="36"/>
      <c r="K24" s="48"/>
      <c r="L24" s="48"/>
      <c r="M24" s="48"/>
      <c r="N24" s="48"/>
      <c r="O24" s="48"/>
    </row>
    <row r="25" spans="1:15">
      <c r="A25" s="51" t="s">
        <v>16</v>
      </c>
      <c r="B25" s="52">
        <f>B5+B6+B7+B8+B11+B12+B13+B14</f>
        <v>2807.7</v>
      </c>
      <c r="C25" s="52">
        <f>C5+C6+C7+C8+C11+C12+C13+C14+C24</f>
        <v>5885.9</v>
      </c>
      <c r="D25" s="52">
        <f>D5+D6+D7+D8+D11+D12+D13+D14+D24</f>
        <v>85516.7</v>
      </c>
      <c r="E25" s="52">
        <f>E5+E6+E7+E8+E11+E12+E13+E15+E17+E24</f>
        <v>1108</v>
      </c>
      <c r="F25" s="52">
        <f>F5+F6+F7+F8+F11+F12+F13+F14+F15+F16+F24</f>
        <v>35806.699999999997</v>
      </c>
      <c r="G25" s="52">
        <f>G5+G6+G7+G8+G11+G12+G13+G14+G15+G16+G24</f>
        <v>32843.699999999997</v>
      </c>
      <c r="H25" s="52">
        <f>H5+H6+H7+H8+H11+H12+H13+H14+H15+H16+H17+H18+H24</f>
        <v>37418</v>
      </c>
      <c r="I25" s="52">
        <f>I5+I6+I7+I8+I11+I12+I13+I14+I15+I16+I17+I18+I23+I24</f>
        <v>50022.6</v>
      </c>
      <c r="J25" s="44"/>
      <c r="K25" s="48"/>
      <c r="L25" s="48"/>
      <c r="M25" s="48"/>
      <c r="N25" s="48"/>
      <c r="O25" s="48"/>
    </row>
    <row r="26" spans="1:15">
      <c r="B26" s="33"/>
      <c r="D26" s="53"/>
      <c r="J26" s="36"/>
      <c r="K26" s="48"/>
      <c r="L26" s="48"/>
      <c r="M26" s="48"/>
      <c r="N26" s="48"/>
      <c r="O26" s="48"/>
    </row>
    <row r="27" spans="1:15">
      <c r="B27" s="54"/>
      <c r="C27" s="54"/>
      <c r="D27" s="54"/>
      <c r="E27" s="54"/>
      <c r="F27" s="54"/>
      <c r="G27" s="54"/>
      <c r="H27" s="54"/>
      <c r="I27" s="54"/>
      <c r="J27" s="36"/>
      <c r="K27" s="48"/>
      <c r="L27" s="48"/>
      <c r="M27" s="48"/>
      <c r="N27" s="48"/>
      <c r="O27" s="48"/>
    </row>
    <row r="28" spans="1:15">
      <c r="B28" s="33"/>
      <c r="J28" s="36"/>
      <c r="K28" s="48"/>
      <c r="L28" s="48"/>
      <c r="M28" s="48"/>
      <c r="N28" s="48"/>
      <c r="O28" s="48"/>
    </row>
    <row r="29" spans="1:15">
      <c r="B29" s="33"/>
      <c r="J29" s="39"/>
      <c r="K29" s="47"/>
      <c r="L29" s="47"/>
      <c r="M29" s="47"/>
      <c r="N29" s="47"/>
      <c r="O29" s="47"/>
    </row>
    <row r="30" spans="1:15">
      <c r="B30" s="33"/>
      <c r="J30" s="37"/>
      <c r="K30" s="37"/>
      <c r="L30" s="37"/>
      <c r="M30" s="37"/>
      <c r="N30" s="37"/>
      <c r="O30" s="37"/>
    </row>
    <row r="31" spans="1:15">
      <c r="B31" s="33"/>
      <c r="J31" s="37"/>
      <c r="K31" s="37"/>
      <c r="L31" s="37"/>
      <c r="M31" s="37"/>
      <c r="N31" s="37"/>
      <c r="O31" s="37"/>
    </row>
    <row r="32" spans="1:15">
      <c r="B32" s="33"/>
      <c r="J32" s="37"/>
      <c r="K32" s="37"/>
      <c r="L32" s="37"/>
      <c r="M32" s="37"/>
      <c r="N32" s="37"/>
      <c r="O32" s="37"/>
    </row>
    <row r="33" spans="2:15">
      <c r="B33" s="33"/>
      <c r="J33" s="37"/>
      <c r="K33" s="37"/>
      <c r="L33" s="37"/>
      <c r="M33" s="37"/>
      <c r="N33" s="37"/>
      <c r="O33" s="37"/>
    </row>
    <row r="34" spans="2:15">
      <c r="B34" s="33"/>
      <c r="J34" s="37"/>
      <c r="K34" s="37"/>
      <c r="L34" s="37"/>
      <c r="M34" s="37"/>
      <c r="N34" s="37"/>
      <c r="O34" s="37"/>
    </row>
    <row r="35" spans="2:15">
      <c r="B35" s="33"/>
      <c r="J35" s="37"/>
      <c r="K35" s="37"/>
      <c r="L35" s="37"/>
      <c r="M35" s="37"/>
      <c r="N35" s="37"/>
      <c r="O35" s="37"/>
    </row>
    <row r="36" spans="2:15">
      <c r="B36" s="33"/>
      <c r="J36" s="37"/>
      <c r="K36" s="37"/>
      <c r="L36" s="37"/>
      <c r="M36" s="37"/>
      <c r="N36" s="37"/>
      <c r="O36" s="37"/>
    </row>
    <row r="37" spans="2:15">
      <c r="J37" s="37"/>
      <c r="K37" s="37"/>
      <c r="L37" s="37"/>
      <c r="M37" s="37"/>
      <c r="N37" s="37"/>
      <c r="O37" s="37"/>
    </row>
    <row r="38" spans="2:15">
      <c r="J38" s="37"/>
      <c r="K38" s="37"/>
      <c r="L38" s="37"/>
      <c r="M38" s="37"/>
      <c r="N38" s="37"/>
      <c r="O38" s="37"/>
    </row>
    <row r="39" spans="2:15">
      <c r="J39" s="37"/>
      <c r="K39" s="37"/>
      <c r="L39" s="37"/>
      <c r="M39" s="37"/>
      <c r="N39" s="37"/>
      <c r="O39" s="37"/>
    </row>
    <row r="40" spans="2:15">
      <c r="J40" s="37"/>
      <c r="K40" s="37"/>
      <c r="L40" s="37"/>
      <c r="M40" s="37"/>
      <c r="N40" s="37"/>
      <c r="O40" s="37"/>
    </row>
    <row r="41" spans="2:15">
      <c r="J41" s="37"/>
      <c r="K41" s="37"/>
      <c r="L41" s="37"/>
      <c r="M41" s="37"/>
      <c r="N41" s="37"/>
      <c r="O41" s="37"/>
    </row>
    <row r="42" spans="2:15">
      <c r="J42" s="37"/>
      <c r="K42" s="37"/>
      <c r="L42" s="37"/>
      <c r="M42" s="37"/>
      <c r="N42" s="37"/>
      <c r="O42" s="37"/>
    </row>
    <row r="43" spans="2:15">
      <c r="J43" s="37"/>
      <c r="K43" s="37"/>
      <c r="L43" s="37"/>
      <c r="M43" s="37"/>
      <c r="N43" s="37"/>
      <c r="O43" s="37"/>
    </row>
    <row r="44" spans="2:15">
      <c r="J44" s="37"/>
      <c r="K44" s="37"/>
      <c r="L44" s="37"/>
      <c r="M44" s="37"/>
      <c r="N44" s="37"/>
      <c r="O44" s="37"/>
    </row>
    <row r="45" spans="2:15">
      <c r="J45" s="37"/>
      <c r="K45" s="37"/>
      <c r="L45" s="37"/>
      <c r="M45" s="37"/>
      <c r="N45" s="37"/>
      <c r="O45" s="37"/>
    </row>
    <row r="46" spans="2:15">
      <c r="J46" s="37"/>
      <c r="K46" s="37"/>
      <c r="L46" s="37"/>
      <c r="M46" s="37"/>
      <c r="N46" s="37"/>
      <c r="O46" s="37"/>
    </row>
    <row r="47" spans="2:15">
      <c r="J47" s="37"/>
      <c r="K47" s="37"/>
      <c r="L47" s="37"/>
      <c r="M47" s="37"/>
      <c r="N47" s="37"/>
      <c r="O47" s="37"/>
    </row>
    <row r="48" spans="2:15">
      <c r="J48" s="37"/>
      <c r="K48" s="37"/>
      <c r="L48" s="37"/>
      <c r="M48" s="37"/>
      <c r="N48" s="37"/>
      <c r="O48" s="37"/>
    </row>
    <row r="49" spans="10:15">
      <c r="J49" s="37"/>
      <c r="K49" s="37"/>
      <c r="L49" s="37"/>
      <c r="M49" s="37"/>
      <c r="N49" s="37"/>
      <c r="O49" s="37"/>
    </row>
    <row r="50" spans="10:15">
      <c r="J50" s="37"/>
      <c r="K50" s="37"/>
      <c r="L50" s="37"/>
      <c r="M50" s="37"/>
      <c r="N50" s="37"/>
      <c r="O50" s="37"/>
    </row>
    <row r="51" spans="10:15">
      <c r="J51" s="37"/>
      <c r="K51" s="37"/>
      <c r="L51" s="37"/>
      <c r="M51" s="37"/>
      <c r="N51" s="37"/>
      <c r="O51" s="37"/>
    </row>
    <row r="52" spans="10:15">
      <c r="J52" s="37"/>
      <c r="K52" s="37"/>
      <c r="L52" s="37"/>
      <c r="M52" s="37"/>
      <c r="N52" s="37"/>
      <c r="O52" s="37"/>
    </row>
    <row r="53" spans="10:15">
      <c r="J53" s="37"/>
      <c r="K53" s="37"/>
      <c r="L53" s="37"/>
      <c r="M53" s="37"/>
      <c r="N53" s="37"/>
      <c r="O53" s="37"/>
    </row>
    <row r="54" spans="10:15">
      <c r="J54" s="37"/>
      <c r="K54" s="37"/>
      <c r="L54" s="37"/>
      <c r="M54" s="37"/>
      <c r="N54" s="37"/>
      <c r="O54" s="37"/>
    </row>
    <row r="55" spans="10:15">
      <c r="J55" s="37"/>
      <c r="K55" s="37"/>
      <c r="L55" s="37"/>
      <c r="M55" s="37"/>
      <c r="N55" s="37"/>
      <c r="O55" s="37"/>
    </row>
    <row r="56" spans="10:15">
      <c r="J56" s="37"/>
      <c r="K56" s="37"/>
      <c r="L56" s="37"/>
      <c r="M56" s="37"/>
      <c r="N56" s="37"/>
      <c r="O56" s="37"/>
    </row>
    <row r="57" spans="10:15">
      <c r="J57" s="37"/>
      <c r="K57" s="37"/>
      <c r="L57" s="37"/>
      <c r="M57" s="37"/>
      <c r="N57" s="37"/>
      <c r="O57" s="37"/>
    </row>
    <row r="58" spans="10:15">
      <c r="J58" s="37"/>
      <c r="K58" s="37"/>
      <c r="L58" s="37"/>
      <c r="M58" s="37"/>
      <c r="N58" s="37"/>
      <c r="O58" s="37"/>
    </row>
    <row r="59" spans="10:15">
      <c r="J59" s="37"/>
      <c r="K59" s="37"/>
      <c r="L59" s="37"/>
      <c r="M59" s="37"/>
      <c r="N59" s="37"/>
      <c r="O59" s="37"/>
    </row>
    <row r="60" spans="10:15">
      <c r="J60" s="37"/>
      <c r="K60" s="37"/>
      <c r="L60" s="37"/>
      <c r="M60" s="37"/>
      <c r="N60" s="37"/>
      <c r="O60" s="37"/>
    </row>
    <row r="61" spans="10:15">
      <c r="J61" s="37"/>
      <c r="K61" s="37"/>
      <c r="L61" s="37"/>
      <c r="M61" s="37"/>
      <c r="N61" s="37"/>
      <c r="O61" s="37"/>
    </row>
    <row r="62" spans="10:15">
      <c r="J62" s="37"/>
      <c r="K62" s="37"/>
      <c r="L62" s="37"/>
      <c r="M62" s="37"/>
      <c r="N62" s="37"/>
      <c r="O62" s="37"/>
    </row>
    <row r="63" spans="10:15">
      <c r="J63" s="37"/>
      <c r="K63" s="37"/>
      <c r="L63" s="37"/>
      <c r="M63" s="37"/>
      <c r="N63" s="37"/>
      <c r="O63" s="37"/>
    </row>
    <row r="64" spans="10:15">
      <c r="J64" s="37"/>
      <c r="K64" s="37"/>
      <c r="L64" s="37"/>
      <c r="M64" s="37"/>
      <c r="N64" s="37"/>
      <c r="O64" s="37"/>
    </row>
    <row r="65" spans="10:15">
      <c r="J65" s="37"/>
      <c r="K65" s="37"/>
      <c r="L65" s="37"/>
      <c r="M65" s="37"/>
      <c r="N65" s="37"/>
      <c r="O65" s="37"/>
    </row>
    <row r="66" spans="10:15">
      <c r="J66" s="37"/>
      <c r="K66" s="37"/>
      <c r="L66" s="37"/>
      <c r="M66" s="37"/>
      <c r="N66" s="37"/>
      <c r="O66" s="37"/>
    </row>
    <row r="67" spans="10:15">
      <c r="J67" s="37"/>
      <c r="K67" s="37"/>
      <c r="L67" s="37"/>
      <c r="M67" s="37"/>
      <c r="N67" s="37"/>
      <c r="O67" s="37"/>
    </row>
    <row r="68" spans="10:15">
      <c r="J68" s="37"/>
      <c r="K68" s="37"/>
      <c r="L68" s="37"/>
      <c r="M68" s="37"/>
      <c r="N68" s="37"/>
      <c r="O68" s="37"/>
    </row>
    <row r="69" spans="10:15">
      <c r="J69" s="37"/>
      <c r="K69" s="37"/>
      <c r="L69" s="37"/>
      <c r="M69" s="37"/>
      <c r="N69" s="37"/>
      <c r="O69" s="37"/>
    </row>
    <row r="70" spans="10:15">
      <c r="J70" s="37"/>
      <c r="K70" s="37"/>
      <c r="L70" s="37"/>
      <c r="M70" s="37"/>
      <c r="N70" s="37"/>
      <c r="O70" s="37"/>
    </row>
    <row r="71" spans="10:15">
      <c r="J71" s="37"/>
      <c r="K71" s="37"/>
      <c r="L71" s="37"/>
      <c r="M71" s="37"/>
      <c r="N71" s="37"/>
      <c r="O71" s="37"/>
    </row>
    <row r="72" spans="10:15">
      <c r="J72" s="37"/>
      <c r="K72" s="37"/>
      <c r="L72" s="37"/>
      <c r="M72" s="37"/>
      <c r="N72" s="37"/>
      <c r="O72" s="37"/>
    </row>
    <row r="73" spans="10:15">
      <c r="J73" s="37"/>
      <c r="K73" s="37"/>
      <c r="L73" s="37"/>
      <c r="M73" s="37"/>
      <c r="N73" s="37"/>
      <c r="O73" s="37"/>
    </row>
    <row r="74" spans="10:15">
      <c r="J74" s="37"/>
      <c r="K74" s="37"/>
      <c r="L74" s="37"/>
      <c r="M74" s="37"/>
      <c r="N74" s="37"/>
      <c r="O74" s="37"/>
    </row>
    <row r="75" spans="10:15">
      <c r="J75" s="37"/>
      <c r="K75" s="37"/>
      <c r="L75" s="37"/>
      <c r="M75" s="37"/>
      <c r="N75" s="37"/>
      <c r="O75" s="37"/>
    </row>
    <row r="76" spans="10:15">
      <c r="J76" s="37"/>
      <c r="K76" s="37"/>
      <c r="L76" s="37"/>
      <c r="M76" s="37"/>
      <c r="N76" s="37"/>
      <c r="O76" s="37"/>
    </row>
    <row r="77" spans="10:15">
      <c r="J77" s="37"/>
      <c r="K77" s="37"/>
      <c r="L77" s="37"/>
      <c r="M77" s="37"/>
      <c r="N77" s="37"/>
      <c r="O77" s="37"/>
    </row>
    <row r="78" spans="10:15">
      <c r="J78" s="37"/>
      <c r="K78" s="37"/>
      <c r="L78" s="37"/>
      <c r="M78" s="37"/>
      <c r="N78" s="37"/>
      <c r="O78" s="37"/>
    </row>
    <row r="79" spans="10:15">
      <c r="J79" s="37"/>
      <c r="K79" s="37"/>
      <c r="L79" s="37"/>
      <c r="M79" s="37"/>
      <c r="N79" s="37"/>
      <c r="O79" s="37"/>
    </row>
    <row r="80" spans="10:15">
      <c r="J80" s="37"/>
      <c r="K80" s="37"/>
      <c r="L80" s="37"/>
      <c r="M80" s="37"/>
      <c r="N80" s="37"/>
      <c r="O80" s="37"/>
    </row>
    <row r="81" spans="10:15">
      <c r="J81" s="37"/>
      <c r="K81" s="37"/>
      <c r="L81" s="37"/>
      <c r="M81" s="37"/>
      <c r="N81" s="37"/>
      <c r="O81" s="37"/>
    </row>
    <row r="82" spans="10:15">
      <c r="J82" s="37"/>
      <c r="K82" s="37"/>
      <c r="L82" s="37"/>
      <c r="M82" s="37"/>
      <c r="N82" s="37"/>
      <c r="O82" s="37"/>
    </row>
    <row r="83" spans="10:15">
      <c r="J83" s="37"/>
      <c r="K83" s="37"/>
      <c r="L83" s="37"/>
      <c r="M83" s="37"/>
      <c r="N83" s="37"/>
      <c r="O83" s="37"/>
    </row>
    <row r="84" spans="10:15">
      <c r="J84" s="37"/>
      <c r="K84" s="37"/>
      <c r="L84" s="37"/>
      <c r="M84" s="37"/>
      <c r="N84" s="37"/>
      <c r="O84" s="37"/>
    </row>
    <row r="85" spans="10:15">
      <c r="J85" s="37"/>
      <c r="K85" s="37"/>
      <c r="L85" s="37"/>
      <c r="M85" s="37"/>
      <c r="N85" s="37"/>
      <c r="O85" s="37"/>
    </row>
    <row r="86" spans="10:15">
      <c r="J86" s="37"/>
      <c r="K86" s="37"/>
      <c r="L86" s="37"/>
      <c r="M86" s="37"/>
      <c r="N86" s="37"/>
      <c r="O86" s="37"/>
    </row>
    <row r="87" spans="10:15">
      <c r="J87" s="37"/>
      <c r="K87" s="37"/>
      <c r="L87" s="37"/>
      <c r="M87" s="37"/>
      <c r="N87" s="37"/>
      <c r="O87" s="37"/>
    </row>
    <row r="88" spans="10:15">
      <c r="J88" s="37"/>
      <c r="K88" s="37"/>
      <c r="L88" s="37"/>
      <c r="M88" s="37"/>
      <c r="N88" s="37"/>
      <c r="O88" s="37"/>
    </row>
    <row r="89" spans="10:15">
      <c r="J89" s="37"/>
      <c r="K89" s="37"/>
      <c r="L89" s="37"/>
      <c r="M89" s="37"/>
      <c r="N89" s="37"/>
      <c r="O89" s="37"/>
    </row>
    <row r="90" spans="10:15">
      <c r="J90" s="37"/>
      <c r="K90" s="37"/>
      <c r="L90" s="37"/>
      <c r="M90" s="37"/>
      <c r="N90" s="37"/>
      <c r="O90" s="37"/>
    </row>
    <row r="91" spans="10:15">
      <c r="J91" s="37"/>
      <c r="K91" s="37"/>
      <c r="L91" s="37"/>
      <c r="M91" s="37"/>
      <c r="N91" s="37"/>
      <c r="O91" s="37"/>
    </row>
    <row r="92" spans="10:15">
      <c r="J92" s="37"/>
      <c r="K92" s="37"/>
      <c r="L92" s="37"/>
      <c r="M92" s="37"/>
      <c r="N92" s="37"/>
      <c r="O92" s="37"/>
    </row>
    <row r="93" spans="10:15">
      <c r="J93" s="37"/>
      <c r="K93" s="37"/>
      <c r="L93" s="37"/>
      <c r="M93" s="37"/>
      <c r="N93" s="37"/>
      <c r="O93" s="37"/>
    </row>
    <row r="94" spans="10:15">
      <c r="J94" s="37"/>
      <c r="K94" s="37"/>
      <c r="L94" s="37"/>
      <c r="M94" s="37"/>
      <c r="N94" s="37"/>
      <c r="O94" s="37"/>
    </row>
    <row r="95" spans="10:15">
      <c r="J95" s="37"/>
      <c r="K95" s="37"/>
      <c r="L95" s="37"/>
      <c r="M95" s="37"/>
      <c r="N95" s="37"/>
      <c r="O95" s="37"/>
    </row>
    <row r="96" spans="10:15">
      <c r="J96" s="37"/>
      <c r="K96" s="37"/>
      <c r="L96" s="37"/>
      <c r="M96" s="37"/>
      <c r="N96" s="37"/>
      <c r="O96" s="37"/>
    </row>
    <row r="97" spans="10:15">
      <c r="J97" s="37"/>
      <c r="K97" s="37"/>
      <c r="L97" s="37"/>
      <c r="M97" s="37"/>
      <c r="N97" s="37"/>
      <c r="O97" s="37"/>
    </row>
    <row r="98" spans="10:15">
      <c r="J98" s="37"/>
      <c r="K98" s="37"/>
      <c r="L98" s="37"/>
      <c r="M98" s="37"/>
      <c r="N98" s="37"/>
      <c r="O98" s="37"/>
    </row>
    <row r="99" spans="10:15">
      <c r="J99" s="37"/>
      <c r="K99" s="37"/>
      <c r="L99" s="37"/>
      <c r="M99" s="37"/>
      <c r="N99" s="37"/>
      <c r="O99" s="37"/>
    </row>
    <row r="100" spans="10:15">
      <c r="J100" s="37"/>
      <c r="K100" s="37"/>
      <c r="L100" s="37"/>
      <c r="M100" s="37"/>
      <c r="N100" s="37"/>
      <c r="O100" s="37"/>
    </row>
    <row r="101" spans="10:15">
      <c r="J101" s="37"/>
      <c r="K101" s="37"/>
      <c r="L101" s="37"/>
      <c r="M101" s="37"/>
      <c r="N101" s="37"/>
      <c r="O101" s="37"/>
    </row>
    <row r="102" spans="10:15">
      <c r="J102" s="37"/>
      <c r="K102" s="37"/>
      <c r="L102" s="37"/>
      <c r="M102" s="37"/>
      <c r="N102" s="37"/>
      <c r="O102" s="37"/>
    </row>
    <row r="103" spans="10:15">
      <c r="J103" s="37"/>
      <c r="K103" s="37"/>
      <c r="L103" s="37"/>
      <c r="M103" s="37"/>
      <c r="N103" s="37"/>
      <c r="O103" s="37"/>
    </row>
    <row r="104" spans="10:15">
      <c r="J104" s="37"/>
      <c r="K104" s="37"/>
      <c r="L104" s="37"/>
      <c r="M104" s="37"/>
      <c r="N104" s="37"/>
      <c r="O104" s="37"/>
    </row>
    <row r="105" spans="10:15">
      <c r="J105" s="37"/>
      <c r="K105" s="37"/>
      <c r="L105" s="37"/>
      <c r="M105" s="37"/>
      <c r="N105" s="37"/>
      <c r="O105" s="37"/>
    </row>
    <row r="106" spans="10:15">
      <c r="J106" s="37"/>
      <c r="K106" s="37"/>
      <c r="L106" s="37"/>
      <c r="M106" s="37"/>
      <c r="N106" s="37"/>
      <c r="O106" s="37"/>
    </row>
    <row r="107" spans="10:15">
      <c r="J107" s="37"/>
      <c r="K107" s="37"/>
      <c r="L107" s="37"/>
      <c r="M107" s="37"/>
      <c r="N107" s="37"/>
      <c r="O107" s="37"/>
    </row>
    <row r="108" spans="10:15">
      <c r="J108" s="37"/>
      <c r="K108" s="37"/>
      <c r="L108" s="37"/>
      <c r="M108" s="37"/>
      <c r="N108" s="37"/>
      <c r="O108" s="37"/>
    </row>
    <row r="109" spans="10:15">
      <c r="J109" s="37"/>
      <c r="K109" s="37"/>
      <c r="L109" s="37"/>
      <c r="M109" s="37"/>
      <c r="N109" s="37"/>
      <c r="O109" s="37"/>
    </row>
    <row r="110" spans="10:15">
      <c r="J110" s="37"/>
      <c r="K110" s="37"/>
      <c r="L110" s="37"/>
      <c r="M110" s="37"/>
      <c r="N110" s="37"/>
      <c r="O110" s="37"/>
    </row>
    <row r="111" spans="10:15">
      <c r="J111" s="37"/>
      <c r="K111" s="37"/>
      <c r="L111" s="37"/>
      <c r="M111" s="37"/>
      <c r="N111" s="37"/>
      <c r="O111" s="37"/>
    </row>
    <row r="112" spans="10:15">
      <c r="J112" s="37"/>
      <c r="K112" s="37"/>
      <c r="L112" s="37"/>
      <c r="M112" s="37"/>
      <c r="N112" s="37"/>
      <c r="O112" s="37"/>
    </row>
    <row r="113" spans="10:15">
      <c r="J113" s="37"/>
      <c r="K113" s="37"/>
      <c r="L113" s="37"/>
      <c r="M113" s="37"/>
      <c r="N113" s="37"/>
      <c r="O113" s="37"/>
    </row>
  </sheetData>
  <mergeCells count="3">
    <mergeCell ref="A3:A4"/>
    <mergeCell ref="B3:D3"/>
    <mergeCell ref="E3:I3"/>
  </mergeCell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U111"/>
  <sheetViews>
    <sheetView workbookViewId="0">
      <selection activeCell="A2" sqref="A2"/>
    </sheetView>
  </sheetViews>
  <sheetFormatPr defaultColWidth="9.140625" defaultRowHeight="12.75"/>
  <cols>
    <col min="1" max="1" width="46.140625" style="34" customWidth="1"/>
    <col min="2" max="13" width="10" style="34" customWidth="1"/>
    <col min="14" max="14" width="10.28515625" style="34" customWidth="1"/>
    <col min="15" max="15" width="11.7109375" style="34" bestFit="1" customWidth="1"/>
    <col min="16" max="16384" width="9.140625" style="34"/>
  </cols>
  <sheetData>
    <row r="1" spans="1:21" ht="12.75" customHeight="1">
      <c r="A1" s="70" t="s">
        <v>129</v>
      </c>
      <c r="B1" s="69"/>
      <c r="C1" s="69"/>
      <c r="D1" s="69"/>
      <c r="E1" s="32"/>
      <c r="F1" s="32"/>
      <c r="G1" s="32"/>
      <c r="H1" s="32"/>
      <c r="I1" s="32"/>
      <c r="J1" s="32"/>
      <c r="K1" s="32"/>
      <c r="L1" s="68"/>
    </row>
    <row r="2" spans="1:21" ht="14.25" customHeight="1">
      <c r="A2" s="75"/>
      <c r="B2" s="33"/>
      <c r="C2" s="33"/>
      <c r="D2" s="33"/>
      <c r="E2" s="33"/>
      <c r="F2" s="33"/>
      <c r="G2" s="33"/>
      <c r="H2" s="33"/>
      <c r="I2" s="33"/>
      <c r="J2" s="33"/>
      <c r="K2" s="33"/>
      <c r="L2" s="76"/>
      <c r="M2" s="33" t="s">
        <v>133</v>
      </c>
    </row>
    <row r="3" spans="1:21" s="40" customFormat="1">
      <c r="A3" s="79" t="s">
        <v>1</v>
      </c>
      <c r="B3" s="79">
        <v>1998</v>
      </c>
      <c r="C3" s="79">
        <v>1999</v>
      </c>
      <c r="D3" s="79">
        <v>2000</v>
      </c>
      <c r="E3" s="79">
        <v>2001</v>
      </c>
      <c r="F3" s="79">
        <v>2002</v>
      </c>
      <c r="G3" s="79">
        <v>2003</v>
      </c>
      <c r="H3" s="79">
        <v>2004</v>
      </c>
      <c r="I3" s="79">
        <v>2005</v>
      </c>
      <c r="J3" s="79">
        <v>2006</v>
      </c>
      <c r="K3" s="79">
        <v>2007</v>
      </c>
      <c r="L3" s="79">
        <v>2008</v>
      </c>
      <c r="M3" s="79">
        <v>2009</v>
      </c>
    </row>
    <row r="4" spans="1:21">
      <c r="A4" s="77" t="s">
        <v>2</v>
      </c>
      <c r="B4" s="78">
        <f>B5+B8+B12</f>
        <v>33127.5</v>
      </c>
      <c r="C4" s="78">
        <f t="shared" ref="C4:L4" si="0">C5+C8+C12</f>
        <v>43828</v>
      </c>
      <c r="D4" s="78">
        <f>D5+D8+D12</f>
        <v>60348.4</v>
      </c>
      <c r="E4" s="78">
        <f t="shared" si="0"/>
        <v>76564</v>
      </c>
      <c r="F4" s="78">
        <f t="shared" si="0"/>
        <v>85594.3</v>
      </c>
      <c r="G4" s="78">
        <f t="shared" si="0"/>
        <v>48847.8</v>
      </c>
      <c r="H4" s="78">
        <f t="shared" si="0"/>
        <v>61989.5</v>
      </c>
      <c r="I4" s="78">
        <f>I5+I8+I12</f>
        <v>86268.7</v>
      </c>
      <c r="J4" s="78">
        <f t="shared" si="0"/>
        <v>87381.1</v>
      </c>
      <c r="K4" s="78">
        <f t="shared" si="0"/>
        <v>133390.9</v>
      </c>
      <c r="L4" s="78">
        <f t="shared" si="0"/>
        <v>134472.70000000001</v>
      </c>
      <c r="M4" s="78">
        <f>M5+M8+M12</f>
        <v>147127.9</v>
      </c>
      <c r="N4" s="38"/>
      <c r="O4" s="38"/>
      <c r="P4" s="43"/>
      <c r="Q4" s="44"/>
      <c r="R4" s="44"/>
      <c r="S4" s="44"/>
      <c r="T4" s="44"/>
      <c r="U4" s="44"/>
    </row>
    <row r="5" spans="1:21">
      <c r="A5" s="56" t="s">
        <v>3</v>
      </c>
      <c r="B5" s="57">
        <v>1454.1</v>
      </c>
      <c r="C5" s="57">
        <v>2012.5</v>
      </c>
      <c r="D5" s="57">
        <f>D6+D7</f>
        <v>1236.3</v>
      </c>
      <c r="E5" s="57">
        <v>1194.9000000000001</v>
      </c>
      <c r="F5" s="57">
        <v>1279.0999999999999</v>
      </c>
      <c r="G5" s="57">
        <v>3095.9</v>
      </c>
      <c r="H5" s="57">
        <v>2921.7</v>
      </c>
      <c r="I5" s="57">
        <f>I6+I7</f>
        <v>3511</v>
      </c>
      <c r="J5" s="57">
        <v>3910.9</v>
      </c>
      <c r="K5" s="57">
        <v>6055.7</v>
      </c>
      <c r="L5" s="57">
        <v>6728.3</v>
      </c>
      <c r="M5" s="57">
        <v>6601.2</v>
      </c>
      <c r="N5" s="42"/>
      <c r="O5" s="42"/>
      <c r="P5" s="43"/>
      <c r="Q5" s="44"/>
      <c r="R5" s="44"/>
      <c r="S5" s="44"/>
      <c r="T5" s="44"/>
      <c r="U5" s="44"/>
    </row>
    <row r="6" spans="1:21">
      <c r="A6" s="58" t="s">
        <v>151</v>
      </c>
      <c r="B6" s="59">
        <v>1425.2</v>
      </c>
      <c r="C6" s="59">
        <v>1985.6</v>
      </c>
      <c r="D6" s="57">
        <v>1209</v>
      </c>
      <c r="E6" s="57">
        <v>1135.9000000000001</v>
      </c>
      <c r="F6" s="57">
        <v>1206.7</v>
      </c>
      <c r="G6" s="57">
        <v>2973.6</v>
      </c>
      <c r="H6" s="57">
        <v>2816.7</v>
      </c>
      <c r="I6" s="57">
        <v>3403.7</v>
      </c>
      <c r="J6" s="57">
        <v>3809.4</v>
      </c>
      <c r="K6" s="57">
        <v>5911.3</v>
      </c>
      <c r="L6" s="57">
        <v>6574.2</v>
      </c>
      <c r="M6" s="57">
        <v>6443.4</v>
      </c>
    </row>
    <row r="7" spans="1:21">
      <c r="A7" s="60" t="s">
        <v>152</v>
      </c>
      <c r="B7" s="59">
        <v>28.9</v>
      </c>
      <c r="C7" s="59">
        <v>26.9</v>
      </c>
      <c r="D7" s="57">
        <v>27.3</v>
      </c>
      <c r="E7" s="57">
        <v>59</v>
      </c>
      <c r="F7" s="57">
        <v>72.400000000000006</v>
      </c>
      <c r="G7" s="57">
        <v>122.3</v>
      </c>
      <c r="H7" s="57">
        <v>105</v>
      </c>
      <c r="I7" s="57">
        <v>107.3</v>
      </c>
      <c r="J7" s="57">
        <v>101.5</v>
      </c>
      <c r="K7" s="57">
        <v>144.4</v>
      </c>
      <c r="L7" s="57">
        <v>154.1</v>
      </c>
      <c r="M7" s="57">
        <v>157.80000000000001</v>
      </c>
    </row>
    <row r="8" spans="1:21">
      <c r="A8" s="61" t="s">
        <v>4</v>
      </c>
      <c r="B8" s="57">
        <v>30757.599999999999</v>
      </c>
      <c r="C8" s="57">
        <v>39874.699999999997</v>
      </c>
      <c r="D8" s="57">
        <f>D9+D10+D11</f>
        <v>57705.9</v>
      </c>
      <c r="E8" s="57">
        <v>74177.600000000006</v>
      </c>
      <c r="F8" s="57">
        <v>82917.3</v>
      </c>
      <c r="G8" s="57">
        <v>39582.1</v>
      </c>
      <c r="H8" s="57">
        <v>51576</v>
      </c>
      <c r="I8" s="57">
        <v>68946.7</v>
      </c>
      <c r="J8" s="57">
        <v>65625</v>
      </c>
      <c r="K8" s="57">
        <v>101122.2</v>
      </c>
      <c r="L8" s="57">
        <v>101238.5</v>
      </c>
      <c r="M8" s="57">
        <v>111769.9</v>
      </c>
    </row>
    <row r="9" spans="1:21">
      <c r="A9" s="46" t="s">
        <v>153</v>
      </c>
      <c r="B9" s="59">
        <v>14381.2</v>
      </c>
      <c r="C9" s="59">
        <v>22369.7</v>
      </c>
      <c r="D9" s="57">
        <v>37563.1</v>
      </c>
      <c r="E9" s="57">
        <v>57765.8</v>
      </c>
      <c r="F9" s="57">
        <v>65473.1</v>
      </c>
      <c r="G9" s="57">
        <v>19649.099999999999</v>
      </c>
      <c r="H9" s="57">
        <v>27898.2</v>
      </c>
      <c r="I9" s="57">
        <v>40532.6</v>
      </c>
      <c r="J9" s="57">
        <v>37710.400000000001</v>
      </c>
      <c r="K9" s="57">
        <v>57575</v>
      </c>
      <c r="L9" s="57">
        <v>57099</v>
      </c>
      <c r="M9" s="57">
        <v>64037.8</v>
      </c>
    </row>
    <row r="10" spans="1:21">
      <c r="A10" s="46" t="s">
        <v>19</v>
      </c>
      <c r="B10" s="59">
        <v>10320.1</v>
      </c>
      <c r="C10" s="59">
        <v>10426.1</v>
      </c>
      <c r="D10" s="57">
        <v>14755.8</v>
      </c>
      <c r="E10" s="57">
        <v>9735.2000000000007</v>
      </c>
      <c r="F10" s="57">
        <v>10734.1</v>
      </c>
      <c r="G10" s="57">
        <v>16627.400000000001</v>
      </c>
      <c r="H10" s="57">
        <v>20059.3</v>
      </c>
      <c r="I10" s="57">
        <v>24204.3</v>
      </c>
      <c r="J10" s="57">
        <v>24040</v>
      </c>
      <c r="K10" s="57">
        <v>37757.1</v>
      </c>
      <c r="L10" s="57">
        <v>38397.300000000003</v>
      </c>
      <c r="M10" s="57">
        <v>41387.4</v>
      </c>
      <c r="O10" s="43"/>
      <c r="P10" s="37"/>
      <c r="Q10" s="37"/>
      <c r="R10" s="37"/>
      <c r="S10" s="37"/>
      <c r="T10" s="37"/>
    </row>
    <row r="11" spans="1:21">
      <c r="A11" s="46" t="s">
        <v>154</v>
      </c>
      <c r="B11" s="59">
        <v>6056.3</v>
      </c>
      <c r="C11" s="59">
        <v>7078.9</v>
      </c>
      <c r="D11" s="57">
        <v>5387</v>
      </c>
      <c r="E11" s="57">
        <v>6676.6</v>
      </c>
      <c r="F11" s="57">
        <v>6710.1</v>
      </c>
      <c r="G11" s="57">
        <v>3305.6</v>
      </c>
      <c r="H11" s="57">
        <v>3618.5</v>
      </c>
      <c r="I11" s="57">
        <v>4209.8</v>
      </c>
      <c r="J11" s="57">
        <v>3874.6</v>
      </c>
      <c r="K11" s="57">
        <v>5790.1</v>
      </c>
      <c r="L11" s="57">
        <v>5742.2</v>
      </c>
      <c r="M11" s="57">
        <v>6344.7</v>
      </c>
      <c r="O11" s="35"/>
      <c r="P11" s="47"/>
      <c r="Q11" s="47"/>
      <c r="R11" s="47"/>
      <c r="S11" s="47"/>
      <c r="T11" s="47"/>
    </row>
    <row r="12" spans="1:21">
      <c r="A12" s="62" t="s">
        <v>5</v>
      </c>
      <c r="B12" s="57">
        <v>915.8</v>
      </c>
      <c r="C12" s="57">
        <v>1940.8</v>
      </c>
      <c r="D12" s="57">
        <v>1406.2</v>
      </c>
      <c r="E12" s="57">
        <v>1191.5</v>
      </c>
      <c r="F12" s="57">
        <v>1397.9</v>
      </c>
      <c r="G12" s="57">
        <v>6169.8</v>
      </c>
      <c r="H12" s="57">
        <v>7491.8</v>
      </c>
      <c r="I12" s="57">
        <v>13811</v>
      </c>
      <c r="J12" s="57">
        <v>17845.2</v>
      </c>
      <c r="K12" s="57">
        <v>26213</v>
      </c>
      <c r="L12" s="57">
        <v>26505.9</v>
      </c>
      <c r="M12" s="57">
        <v>28756.799999999999</v>
      </c>
      <c r="O12" s="36"/>
      <c r="P12" s="48"/>
      <c r="Q12" s="48"/>
      <c r="R12" s="48"/>
      <c r="S12" s="48"/>
      <c r="T12" s="48"/>
    </row>
    <row r="13" spans="1:21">
      <c r="A13" s="63" t="s">
        <v>6</v>
      </c>
      <c r="B13" s="55">
        <f>B14+B15+B16+B17+B18+B19+B20+B21+B22</f>
        <v>12894.9</v>
      </c>
      <c r="C13" s="55">
        <f>C14+C15+C16+C17+C18+C19+C20+C21+C22</f>
        <v>10576</v>
      </c>
      <c r="D13" s="55">
        <f>D14+D15+D16+D17+D18+D19+D20+D21+D22+D23</f>
        <v>20958.599999999999</v>
      </c>
      <c r="E13" s="55">
        <f t="shared" ref="E13:M13" si="1">E14+E15+E16+E17+E18+E19+E20+E21+E22+E23</f>
        <v>19553.099999999999</v>
      </c>
      <c r="F13" s="55">
        <f t="shared" si="1"/>
        <v>24864.799999999999</v>
      </c>
      <c r="G13" s="55">
        <f t="shared" si="1"/>
        <v>33769.9</v>
      </c>
      <c r="H13" s="55">
        <f t="shared" si="1"/>
        <v>45130.3</v>
      </c>
      <c r="I13" s="55">
        <f t="shared" si="1"/>
        <v>60693.9</v>
      </c>
      <c r="J13" s="55">
        <f t="shared" si="1"/>
        <v>69505.3</v>
      </c>
      <c r="K13" s="55">
        <f t="shared" si="1"/>
        <v>105475.3</v>
      </c>
      <c r="L13" s="55">
        <f t="shared" si="1"/>
        <v>107513.9</v>
      </c>
      <c r="M13" s="55">
        <f t="shared" si="1"/>
        <v>114055.5</v>
      </c>
      <c r="O13" s="36"/>
      <c r="P13" s="48"/>
      <c r="Q13" s="48"/>
      <c r="R13" s="48"/>
      <c r="S13" s="48"/>
      <c r="T13" s="48"/>
    </row>
    <row r="14" spans="1:21" ht="25.5">
      <c r="A14" s="56" t="s">
        <v>155</v>
      </c>
      <c r="B14" s="59">
        <v>2759.6</v>
      </c>
      <c r="C14" s="59">
        <v>2935.5</v>
      </c>
      <c r="D14" s="57">
        <v>1887.5</v>
      </c>
      <c r="E14" s="57">
        <v>2562.4</v>
      </c>
      <c r="F14" s="57">
        <v>3111.4</v>
      </c>
      <c r="G14" s="57">
        <v>11146</v>
      </c>
      <c r="H14" s="57">
        <v>15261.7</v>
      </c>
      <c r="I14" s="57">
        <v>19635.900000000001</v>
      </c>
      <c r="J14" s="57">
        <v>21920.9</v>
      </c>
      <c r="K14" s="57">
        <v>37779.4</v>
      </c>
      <c r="L14" s="57">
        <v>39335.4</v>
      </c>
      <c r="M14" s="57">
        <v>42594.2</v>
      </c>
      <c r="O14" s="36"/>
      <c r="P14" s="48"/>
      <c r="Q14" s="48"/>
      <c r="R14" s="48"/>
      <c r="S14" s="48"/>
      <c r="T14" s="48"/>
    </row>
    <row r="15" spans="1:21">
      <c r="A15" s="56" t="s">
        <v>7</v>
      </c>
      <c r="B15" s="59">
        <v>191.6</v>
      </c>
      <c r="C15" s="59">
        <v>212.5</v>
      </c>
      <c r="D15" s="57">
        <v>779.2</v>
      </c>
      <c r="E15" s="57">
        <v>426.3</v>
      </c>
      <c r="F15" s="57">
        <v>417.6</v>
      </c>
      <c r="G15" s="57">
        <v>1005.5</v>
      </c>
      <c r="H15" s="57">
        <v>1367.1</v>
      </c>
      <c r="I15" s="57">
        <v>1740.5</v>
      </c>
      <c r="J15" s="57">
        <v>1664.4</v>
      </c>
      <c r="K15" s="57">
        <v>2651.4</v>
      </c>
      <c r="L15" s="57">
        <v>2676.5</v>
      </c>
      <c r="M15" s="57">
        <v>2919.3</v>
      </c>
      <c r="O15" s="36"/>
      <c r="P15" s="48"/>
      <c r="Q15" s="48"/>
      <c r="R15" s="48"/>
      <c r="S15" s="48"/>
      <c r="T15" s="48"/>
    </row>
    <row r="16" spans="1:21">
      <c r="A16" s="56" t="s">
        <v>8</v>
      </c>
      <c r="B16" s="57">
        <v>8542.5</v>
      </c>
      <c r="C16" s="57">
        <v>3150.2</v>
      </c>
      <c r="D16" s="57">
        <v>12508.9</v>
      </c>
      <c r="E16" s="57">
        <v>8406.6</v>
      </c>
      <c r="F16" s="57">
        <v>12241.5</v>
      </c>
      <c r="G16" s="57">
        <v>11556.1</v>
      </c>
      <c r="H16" s="57">
        <v>15863.4</v>
      </c>
      <c r="I16" s="57">
        <v>21569</v>
      </c>
      <c r="J16" s="57">
        <v>21257.200000000001</v>
      </c>
      <c r="K16" s="57">
        <v>30825.9</v>
      </c>
      <c r="L16" s="57">
        <v>30772.7</v>
      </c>
      <c r="M16" s="57">
        <v>33420.300000000003</v>
      </c>
      <c r="O16" s="35"/>
      <c r="P16" s="47"/>
      <c r="Q16" s="47"/>
      <c r="R16" s="47"/>
      <c r="S16" s="47"/>
      <c r="T16" s="47"/>
    </row>
    <row r="17" spans="1:20">
      <c r="A17" s="56" t="s">
        <v>9</v>
      </c>
      <c r="B17" s="59">
        <v>587.9</v>
      </c>
      <c r="C17" s="59">
        <v>1111.2</v>
      </c>
      <c r="D17" s="57">
        <v>3022.6</v>
      </c>
      <c r="E17" s="57">
        <v>6333.2</v>
      </c>
      <c r="F17" s="57">
        <v>6298.8</v>
      </c>
      <c r="G17" s="57">
        <v>1895.6</v>
      </c>
      <c r="H17" s="57">
        <v>1991.8</v>
      </c>
      <c r="I17" s="57">
        <v>3202.9</v>
      </c>
      <c r="J17" s="57">
        <v>6170.7</v>
      </c>
      <c r="K17" s="57">
        <v>7658.4</v>
      </c>
      <c r="L17" s="57">
        <v>8053</v>
      </c>
      <c r="M17" s="57">
        <v>6364.7</v>
      </c>
      <c r="O17" s="44"/>
      <c r="P17" s="48"/>
      <c r="Q17" s="48"/>
      <c r="R17" s="48"/>
      <c r="S17" s="48"/>
      <c r="T17" s="48"/>
    </row>
    <row r="18" spans="1:20" ht="25.5">
      <c r="A18" s="56" t="s">
        <v>10</v>
      </c>
      <c r="B18" s="59">
        <v>494.4</v>
      </c>
      <c r="C18" s="59">
        <v>2581.1999999999998</v>
      </c>
      <c r="D18" s="57">
        <v>1952.2</v>
      </c>
      <c r="E18" s="57">
        <v>1319.4</v>
      </c>
      <c r="F18" s="57">
        <v>1858.5</v>
      </c>
      <c r="G18" s="57">
        <v>6273.4</v>
      </c>
      <c r="H18" s="57">
        <v>8410.9</v>
      </c>
      <c r="I18" s="57">
        <v>11876.9</v>
      </c>
      <c r="J18" s="57">
        <v>15801.3</v>
      </c>
      <c r="K18" s="57">
        <v>21895.1</v>
      </c>
      <c r="L18" s="57">
        <v>21603.7</v>
      </c>
      <c r="M18" s="57">
        <v>23002.400000000001</v>
      </c>
      <c r="O18" s="44"/>
      <c r="P18" s="48"/>
      <c r="Q18" s="48"/>
      <c r="R18" s="48"/>
      <c r="S18" s="48"/>
      <c r="T18" s="48"/>
    </row>
    <row r="19" spans="1:20">
      <c r="A19" s="56" t="s">
        <v>11</v>
      </c>
      <c r="B19" s="59">
        <v>15.1</v>
      </c>
      <c r="C19" s="64">
        <v>0</v>
      </c>
      <c r="D19" s="57">
        <v>41.9</v>
      </c>
      <c r="E19" s="57">
        <v>56</v>
      </c>
      <c r="F19" s="57">
        <v>56.1</v>
      </c>
      <c r="G19" s="57">
        <v>57.9</v>
      </c>
      <c r="H19" s="57">
        <v>59.9</v>
      </c>
      <c r="I19" s="57">
        <v>60.5</v>
      </c>
      <c r="J19" s="57">
        <v>53.4</v>
      </c>
      <c r="K19" s="57">
        <v>78.599999999999994</v>
      </c>
      <c r="L19" s="57">
        <v>70.5</v>
      </c>
      <c r="M19" s="57">
        <v>73.5</v>
      </c>
      <c r="O19" s="44"/>
      <c r="P19" s="48"/>
      <c r="Q19" s="48"/>
      <c r="R19" s="48"/>
      <c r="S19" s="48"/>
      <c r="T19" s="48"/>
    </row>
    <row r="20" spans="1:20">
      <c r="A20" s="56" t="s">
        <v>12</v>
      </c>
      <c r="B20" s="59">
        <v>105.8</v>
      </c>
      <c r="C20" s="59">
        <v>68.099999999999994</v>
      </c>
      <c r="D20" s="57">
        <v>105.8</v>
      </c>
      <c r="E20" s="57">
        <v>96.4</v>
      </c>
      <c r="F20" s="57">
        <v>137.19999999999999</v>
      </c>
      <c r="G20" s="57">
        <v>335.7</v>
      </c>
      <c r="H20" s="57">
        <v>269</v>
      </c>
      <c r="I20" s="57">
        <v>372.2</v>
      </c>
      <c r="J20" s="57">
        <v>385.3</v>
      </c>
      <c r="K20" s="57">
        <v>551.5</v>
      </c>
      <c r="L20" s="57">
        <v>633.70000000000005</v>
      </c>
      <c r="M20" s="57">
        <v>597.6</v>
      </c>
      <c r="O20" s="36"/>
      <c r="P20" s="48"/>
      <c r="Q20" s="48"/>
      <c r="R20" s="48"/>
      <c r="S20" s="48"/>
      <c r="T20" s="48"/>
    </row>
    <row r="21" spans="1:20" ht="25.5">
      <c r="A21" s="56" t="s">
        <v>13</v>
      </c>
      <c r="B21" s="59">
        <v>51.4</v>
      </c>
      <c r="C21" s="59">
        <v>62.8</v>
      </c>
      <c r="D21" s="57">
        <v>390.3</v>
      </c>
      <c r="E21" s="57">
        <v>139.80000000000001</v>
      </c>
      <c r="F21" s="57">
        <v>175.3</v>
      </c>
      <c r="G21" s="57">
        <v>167.4</v>
      </c>
      <c r="H21" s="57">
        <v>220.3</v>
      </c>
      <c r="I21" s="57">
        <v>187.4</v>
      </c>
      <c r="J21" s="57">
        <v>197.5</v>
      </c>
      <c r="K21" s="57">
        <v>391.8</v>
      </c>
      <c r="L21" s="57">
        <v>413.2</v>
      </c>
      <c r="M21" s="57">
        <v>736.3</v>
      </c>
      <c r="O21" s="36"/>
      <c r="P21" s="48"/>
      <c r="Q21" s="48"/>
      <c r="R21" s="48"/>
      <c r="S21" s="48"/>
      <c r="T21" s="48"/>
    </row>
    <row r="22" spans="1:20" ht="25.5" customHeight="1">
      <c r="A22" s="56" t="s">
        <v>14</v>
      </c>
      <c r="B22" s="45">
        <v>146.6</v>
      </c>
      <c r="C22" s="45">
        <v>454.5</v>
      </c>
      <c r="D22" s="57">
        <v>270.2</v>
      </c>
      <c r="E22" s="57">
        <v>213</v>
      </c>
      <c r="F22" s="57">
        <v>512.6</v>
      </c>
      <c r="G22" s="57">
        <v>1299.7</v>
      </c>
      <c r="H22" s="57">
        <v>1638.7</v>
      </c>
      <c r="I22" s="57">
        <v>2017.1</v>
      </c>
      <c r="J22" s="57">
        <v>2018.1</v>
      </c>
      <c r="K22" s="57">
        <v>3582.1</v>
      </c>
      <c r="L22" s="57">
        <v>3881.4</v>
      </c>
      <c r="M22" s="57">
        <v>4290.7</v>
      </c>
      <c r="O22" s="36"/>
      <c r="P22" s="48"/>
      <c r="Q22" s="48"/>
      <c r="R22" s="48"/>
      <c r="S22" s="48"/>
      <c r="T22" s="48"/>
    </row>
    <row r="23" spans="1:20" ht="36.75" customHeight="1">
      <c r="A23" s="56" t="s">
        <v>15</v>
      </c>
      <c r="B23" s="65" t="s">
        <v>142</v>
      </c>
      <c r="C23" s="65" t="s">
        <v>142</v>
      </c>
      <c r="D23" s="57"/>
      <c r="E23" s="57"/>
      <c r="F23" s="57">
        <v>55.8</v>
      </c>
      <c r="G23" s="57">
        <v>32.6</v>
      </c>
      <c r="H23" s="57">
        <v>47.5</v>
      </c>
      <c r="I23" s="57">
        <v>31.5</v>
      </c>
      <c r="J23" s="57">
        <v>36.5</v>
      </c>
      <c r="K23" s="57">
        <v>61.1</v>
      </c>
      <c r="L23" s="57">
        <v>73.8</v>
      </c>
      <c r="M23" s="57">
        <v>56.5</v>
      </c>
      <c r="O23" s="44"/>
      <c r="P23" s="48"/>
      <c r="Q23" s="48"/>
      <c r="R23" s="48"/>
      <c r="S23" s="48"/>
      <c r="T23" s="48"/>
    </row>
    <row r="24" spans="1:20">
      <c r="A24" s="66" t="s">
        <v>156</v>
      </c>
      <c r="B24" s="55">
        <f t="shared" ref="B24:K24" si="2">B4+B13</f>
        <v>46022.400000000001</v>
      </c>
      <c r="C24" s="55">
        <f t="shared" si="2"/>
        <v>54404</v>
      </c>
      <c r="D24" s="55">
        <f>D4+D13</f>
        <v>81307</v>
      </c>
      <c r="E24" s="55">
        <f t="shared" si="2"/>
        <v>96117.1</v>
      </c>
      <c r="F24" s="55">
        <f>F4+F13</f>
        <v>110459.1</v>
      </c>
      <c r="G24" s="55">
        <f t="shared" si="2"/>
        <v>82617.7</v>
      </c>
      <c r="H24" s="55">
        <f t="shared" si="2"/>
        <v>107119.8</v>
      </c>
      <c r="I24" s="55">
        <f>I4+I13</f>
        <v>146962.6</v>
      </c>
      <c r="J24" s="55">
        <f t="shared" si="2"/>
        <v>156886.39999999999</v>
      </c>
      <c r="K24" s="55">
        <f t="shared" si="2"/>
        <v>238866.2</v>
      </c>
      <c r="L24" s="55">
        <f>L4+L13</f>
        <v>241986.6</v>
      </c>
      <c r="M24" s="55">
        <f>M4+M13</f>
        <v>261183.4</v>
      </c>
      <c r="O24" s="36"/>
      <c r="P24" s="48"/>
      <c r="Q24" s="48"/>
      <c r="R24" s="48"/>
      <c r="S24" s="48"/>
      <c r="T24" s="48"/>
    </row>
    <row r="25" spans="1:20">
      <c r="G25" s="33"/>
      <c r="O25" s="36"/>
      <c r="P25" s="48"/>
      <c r="Q25" s="48"/>
      <c r="R25" s="48"/>
      <c r="S25" s="48"/>
      <c r="T25" s="48"/>
    </row>
    <row r="26" spans="1:20">
      <c r="B26" s="53"/>
      <c r="C26" s="53"/>
      <c r="D26" s="53"/>
      <c r="E26" s="53"/>
      <c r="F26" s="53"/>
      <c r="G26" s="53"/>
      <c r="H26" s="53"/>
      <c r="I26" s="53"/>
      <c r="J26" s="53"/>
      <c r="K26" s="53"/>
      <c r="O26" s="36"/>
      <c r="P26" s="48"/>
      <c r="Q26" s="48"/>
      <c r="R26" s="48"/>
      <c r="S26" s="48"/>
      <c r="T26" s="48"/>
    </row>
    <row r="27" spans="1:20">
      <c r="G27" s="33"/>
      <c r="O27" s="39"/>
      <c r="P27" s="47"/>
      <c r="Q27" s="47"/>
      <c r="R27" s="47"/>
      <c r="S27" s="47"/>
      <c r="T27" s="47"/>
    </row>
    <row r="28" spans="1:20">
      <c r="G28" s="33"/>
      <c r="L28" s="37"/>
      <c r="M28" s="37"/>
      <c r="N28" s="37"/>
      <c r="O28" s="37"/>
      <c r="P28" s="37"/>
      <c r="Q28" s="37"/>
      <c r="R28" s="37"/>
      <c r="S28" s="37"/>
      <c r="T28" s="37"/>
    </row>
    <row r="29" spans="1:20">
      <c r="G29" s="33"/>
      <c r="L29" s="37"/>
      <c r="M29" s="37"/>
      <c r="N29" s="37"/>
      <c r="O29" s="37"/>
      <c r="P29" s="37"/>
      <c r="Q29" s="37"/>
      <c r="R29" s="37"/>
      <c r="S29" s="37"/>
      <c r="T29" s="37"/>
    </row>
    <row r="30" spans="1:20">
      <c r="G30" s="33"/>
      <c r="L30" s="67"/>
      <c r="M30" s="47"/>
      <c r="N30" s="47"/>
      <c r="O30" s="47"/>
      <c r="P30" s="37"/>
      <c r="Q30" s="37"/>
      <c r="R30" s="37"/>
      <c r="S30" s="37"/>
      <c r="T30" s="37"/>
    </row>
    <row r="31" spans="1:20">
      <c r="G31" s="33"/>
      <c r="L31" s="37"/>
      <c r="M31" s="48"/>
      <c r="N31" s="48"/>
      <c r="O31" s="48"/>
      <c r="P31" s="37"/>
      <c r="Q31" s="37"/>
      <c r="R31" s="37"/>
      <c r="S31" s="37"/>
      <c r="T31" s="37"/>
    </row>
    <row r="32" spans="1:20">
      <c r="G32" s="33"/>
      <c r="L32" s="37"/>
      <c r="M32" s="48"/>
      <c r="N32" s="48"/>
      <c r="O32" s="48"/>
      <c r="P32" s="37"/>
      <c r="Q32" s="37"/>
      <c r="R32" s="37"/>
      <c r="S32" s="37"/>
      <c r="T32" s="37"/>
    </row>
    <row r="33" spans="7:20">
      <c r="G33" s="33"/>
      <c r="L33" s="37"/>
      <c r="M33" s="48"/>
      <c r="N33" s="48"/>
      <c r="O33" s="48"/>
      <c r="P33" s="37"/>
      <c r="Q33" s="37"/>
      <c r="R33" s="37"/>
      <c r="S33" s="37"/>
      <c r="T33" s="37"/>
    </row>
    <row r="34" spans="7:20">
      <c r="G34" s="33"/>
      <c r="L34" s="37"/>
      <c r="M34" s="48"/>
      <c r="N34" s="48"/>
      <c r="O34" s="48"/>
      <c r="P34" s="37"/>
      <c r="Q34" s="37"/>
      <c r="R34" s="37"/>
      <c r="S34" s="37"/>
      <c r="T34" s="37"/>
    </row>
    <row r="35" spans="7:20">
      <c r="L35" s="67"/>
      <c r="M35" s="48"/>
      <c r="N35" s="48"/>
      <c r="O35" s="48"/>
      <c r="P35" s="37"/>
      <c r="Q35" s="37"/>
      <c r="R35" s="37"/>
      <c r="S35" s="37"/>
      <c r="T35" s="37"/>
    </row>
    <row r="36" spans="7:20">
      <c r="L36" s="37"/>
      <c r="M36" s="48"/>
      <c r="N36" s="48"/>
      <c r="O36" s="48"/>
      <c r="P36" s="37"/>
      <c r="Q36" s="37"/>
      <c r="R36" s="37"/>
      <c r="S36" s="37"/>
      <c r="T36" s="37"/>
    </row>
    <row r="37" spans="7:20">
      <c r="L37" s="37"/>
      <c r="M37" s="48"/>
      <c r="N37" s="48"/>
      <c r="O37" s="48"/>
      <c r="P37" s="37"/>
      <c r="Q37" s="37"/>
      <c r="R37" s="37"/>
      <c r="S37" s="37"/>
      <c r="T37" s="37"/>
    </row>
    <row r="38" spans="7:20">
      <c r="L38" s="37"/>
      <c r="M38" s="48"/>
      <c r="N38" s="48"/>
      <c r="O38" s="48"/>
      <c r="P38" s="37"/>
      <c r="Q38" s="37"/>
      <c r="R38" s="37"/>
      <c r="S38" s="37"/>
      <c r="T38" s="37"/>
    </row>
    <row r="39" spans="7:20">
      <c r="L39" s="37"/>
      <c r="M39" s="48"/>
      <c r="N39" s="48"/>
      <c r="O39" s="48"/>
      <c r="P39" s="37"/>
      <c r="Q39" s="37"/>
      <c r="R39" s="37"/>
      <c r="S39" s="37"/>
      <c r="T39" s="37"/>
    </row>
    <row r="40" spans="7:20">
      <c r="L40" s="37"/>
      <c r="M40" s="37"/>
      <c r="N40" s="37"/>
      <c r="O40" s="37"/>
      <c r="P40" s="37"/>
      <c r="Q40" s="37"/>
      <c r="R40" s="37"/>
      <c r="S40" s="37"/>
      <c r="T40" s="37"/>
    </row>
    <row r="41" spans="7:20">
      <c r="O41" s="37"/>
      <c r="P41" s="37"/>
      <c r="Q41" s="37"/>
      <c r="R41" s="37"/>
      <c r="S41" s="37"/>
      <c r="T41" s="37"/>
    </row>
    <row r="42" spans="7:20">
      <c r="O42" s="37"/>
      <c r="P42" s="37"/>
      <c r="Q42" s="37"/>
      <c r="R42" s="37"/>
      <c r="S42" s="37"/>
      <c r="T42" s="37"/>
    </row>
    <row r="43" spans="7:20">
      <c r="O43" s="37"/>
      <c r="P43" s="37"/>
      <c r="Q43" s="37"/>
      <c r="R43" s="37"/>
      <c r="S43" s="37"/>
      <c r="T43" s="37"/>
    </row>
    <row r="44" spans="7:20">
      <c r="O44" s="37"/>
      <c r="P44" s="37"/>
      <c r="Q44" s="37"/>
      <c r="R44" s="37"/>
      <c r="S44" s="37"/>
      <c r="T44" s="37"/>
    </row>
    <row r="45" spans="7:20">
      <c r="O45" s="37"/>
      <c r="P45" s="37"/>
      <c r="Q45" s="37"/>
      <c r="R45" s="37"/>
      <c r="S45" s="37"/>
      <c r="T45" s="37"/>
    </row>
    <row r="46" spans="7:20">
      <c r="O46" s="37"/>
      <c r="P46" s="37"/>
      <c r="Q46" s="37"/>
      <c r="R46" s="37"/>
      <c r="S46" s="37"/>
      <c r="T46" s="37"/>
    </row>
    <row r="47" spans="7:20">
      <c r="O47" s="37"/>
      <c r="P47" s="37"/>
      <c r="Q47" s="37"/>
      <c r="R47" s="37"/>
      <c r="S47" s="37"/>
      <c r="T47" s="37"/>
    </row>
    <row r="48" spans="7:20">
      <c r="O48" s="37"/>
      <c r="P48" s="37"/>
      <c r="Q48" s="37"/>
      <c r="R48" s="37"/>
      <c r="S48" s="37"/>
      <c r="T48" s="37"/>
    </row>
    <row r="49" spans="15:20">
      <c r="O49" s="37"/>
      <c r="P49" s="37"/>
      <c r="Q49" s="37"/>
      <c r="R49" s="37"/>
      <c r="S49" s="37"/>
      <c r="T49" s="37"/>
    </row>
    <row r="50" spans="15:20">
      <c r="O50" s="37"/>
      <c r="P50" s="37"/>
      <c r="Q50" s="37"/>
      <c r="R50" s="37"/>
      <c r="S50" s="37"/>
      <c r="T50" s="37"/>
    </row>
    <row r="51" spans="15:20">
      <c r="O51" s="37"/>
      <c r="P51" s="37"/>
      <c r="Q51" s="37"/>
      <c r="R51" s="37"/>
      <c r="S51" s="37"/>
      <c r="T51" s="37"/>
    </row>
    <row r="52" spans="15:20">
      <c r="O52" s="37"/>
      <c r="P52" s="37"/>
      <c r="Q52" s="37"/>
      <c r="R52" s="37"/>
      <c r="S52" s="37"/>
      <c r="T52" s="37"/>
    </row>
    <row r="53" spans="15:20">
      <c r="O53" s="37"/>
      <c r="P53" s="37"/>
      <c r="Q53" s="37"/>
      <c r="R53" s="37"/>
      <c r="S53" s="37"/>
      <c r="T53" s="37"/>
    </row>
    <row r="54" spans="15:20">
      <c r="O54" s="37"/>
      <c r="P54" s="37"/>
      <c r="Q54" s="37"/>
      <c r="R54" s="37"/>
      <c r="S54" s="37"/>
      <c r="T54" s="37"/>
    </row>
    <row r="55" spans="15:20">
      <c r="O55" s="37"/>
      <c r="P55" s="37"/>
      <c r="Q55" s="37"/>
      <c r="R55" s="37"/>
      <c r="S55" s="37"/>
      <c r="T55" s="37"/>
    </row>
    <row r="56" spans="15:20">
      <c r="O56" s="37"/>
      <c r="P56" s="37"/>
      <c r="Q56" s="37"/>
      <c r="R56" s="37"/>
      <c r="S56" s="37"/>
      <c r="T56" s="37"/>
    </row>
    <row r="57" spans="15:20">
      <c r="O57" s="37"/>
      <c r="P57" s="37"/>
      <c r="Q57" s="37"/>
      <c r="R57" s="37"/>
      <c r="S57" s="37"/>
      <c r="T57" s="37"/>
    </row>
    <row r="58" spans="15:20">
      <c r="O58" s="37"/>
      <c r="P58" s="37"/>
      <c r="Q58" s="37"/>
      <c r="R58" s="37"/>
      <c r="S58" s="37"/>
      <c r="T58" s="37"/>
    </row>
    <row r="59" spans="15:20">
      <c r="O59" s="37"/>
      <c r="P59" s="37"/>
      <c r="Q59" s="37"/>
      <c r="R59" s="37"/>
      <c r="S59" s="37"/>
      <c r="T59" s="37"/>
    </row>
    <row r="60" spans="15:20">
      <c r="O60" s="37"/>
      <c r="P60" s="37"/>
      <c r="Q60" s="37"/>
      <c r="R60" s="37"/>
      <c r="S60" s="37"/>
      <c r="T60" s="37"/>
    </row>
    <row r="61" spans="15:20">
      <c r="O61" s="37"/>
      <c r="P61" s="37"/>
      <c r="Q61" s="37"/>
      <c r="R61" s="37"/>
      <c r="S61" s="37"/>
      <c r="T61" s="37"/>
    </row>
    <row r="62" spans="15:20">
      <c r="O62" s="37"/>
      <c r="P62" s="37"/>
      <c r="Q62" s="37"/>
      <c r="R62" s="37"/>
      <c r="S62" s="37"/>
      <c r="T62" s="37"/>
    </row>
    <row r="63" spans="15:20">
      <c r="O63" s="37"/>
      <c r="P63" s="37"/>
      <c r="Q63" s="37"/>
      <c r="R63" s="37"/>
      <c r="S63" s="37"/>
      <c r="T63" s="37"/>
    </row>
    <row r="64" spans="15:20">
      <c r="O64" s="37"/>
      <c r="P64" s="37"/>
      <c r="Q64" s="37"/>
      <c r="R64" s="37"/>
      <c r="S64" s="37"/>
      <c r="T64" s="37"/>
    </row>
    <row r="65" spans="15:20">
      <c r="O65" s="37"/>
      <c r="P65" s="37"/>
      <c r="Q65" s="37"/>
      <c r="R65" s="37"/>
      <c r="S65" s="37"/>
      <c r="T65" s="37"/>
    </row>
    <row r="66" spans="15:20">
      <c r="O66" s="37"/>
      <c r="P66" s="37"/>
      <c r="Q66" s="37"/>
      <c r="R66" s="37"/>
      <c r="S66" s="37"/>
      <c r="T66" s="37"/>
    </row>
    <row r="67" spans="15:20">
      <c r="O67" s="37"/>
      <c r="P67" s="37"/>
      <c r="Q67" s="37"/>
      <c r="R67" s="37"/>
      <c r="S67" s="37"/>
      <c r="T67" s="37"/>
    </row>
    <row r="68" spans="15:20">
      <c r="O68" s="37"/>
      <c r="P68" s="37"/>
      <c r="Q68" s="37"/>
      <c r="R68" s="37"/>
      <c r="S68" s="37"/>
      <c r="T68" s="37"/>
    </row>
    <row r="69" spans="15:20">
      <c r="O69" s="37"/>
      <c r="P69" s="37"/>
      <c r="Q69" s="37"/>
      <c r="R69" s="37"/>
      <c r="S69" s="37"/>
      <c r="T69" s="37"/>
    </row>
    <row r="70" spans="15:20">
      <c r="O70" s="37"/>
      <c r="P70" s="37"/>
      <c r="Q70" s="37"/>
      <c r="R70" s="37"/>
      <c r="S70" s="37"/>
      <c r="T70" s="37"/>
    </row>
    <row r="71" spans="15:20">
      <c r="O71" s="37"/>
      <c r="P71" s="37"/>
      <c r="Q71" s="37"/>
      <c r="R71" s="37"/>
      <c r="S71" s="37"/>
      <c r="T71" s="37"/>
    </row>
    <row r="72" spans="15:20">
      <c r="O72" s="37"/>
      <c r="P72" s="37"/>
      <c r="Q72" s="37"/>
      <c r="R72" s="37"/>
      <c r="S72" s="37"/>
      <c r="T72" s="37"/>
    </row>
    <row r="73" spans="15:20">
      <c r="O73" s="37"/>
      <c r="P73" s="37"/>
      <c r="Q73" s="37"/>
      <c r="R73" s="37"/>
      <c r="S73" s="37"/>
      <c r="T73" s="37"/>
    </row>
    <row r="74" spans="15:20">
      <c r="O74" s="37"/>
      <c r="P74" s="37"/>
      <c r="Q74" s="37"/>
      <c r="R74" s="37"/>
      <c r="S74" s="37"/>
      <c r="T74" s="37"/>
    </row>
    <row r="75" spans="15:20">
      <c r="O75" s="37"/>
      <c r="P75" s="37"/>
      <c r="Q75" s="37"/>
      <c r="R75" s="37"/>
      <c r="S75" s="37"/>
      <c r="T75" s="37"/>
    </row>
    <row r="76" spans="15:20">
      <c r="O76" s="37"/>
      <c r="P76" s="37"/>
      <c r="Q76" s="37"/>
      <c r="R76" s="37"/>
      <c r="S76" s="37"/>
      <c r="T76" s="37"/>
    </row>
    <row r="77" spans="15:20">
      <c r="O77" s="37"/>
      <c r="P77" s="37"/>
      <c r="Q77" s="37"/>
      <c r="R77" s="37"/>
      <c r="S77" s="37"/>
      <c r="T77" s="37"/>
    </row>
    <row r="78" spans="15:20">
      <c r="O78" s="37"/>
      <c r="P78" s="37"/>
      <c r="Q78" s="37"/>
      <c r="R78" s="37"/>
      <c r="S78" s="37"/>
      <c r="T78" s="37"/>
    </row>
    <row r="79" spans="15:20">
      <c r="O79" s="37"/>
      <c r="P79" s="37"/>
      <c r="Q79" s="37"/>
      <c r="R79" s="37"/>
      <c r="S79" s="37"/>
      <c r="T79" s="37"/>
    </row>
    <row r="80" spans="15:20">
      <c r="O80" s="37"/>
      <c r="P80" s="37"/>
      <c r="Q80" s="37"/>
      <c r="R80" s="37"/>
      <c r="S80" s="37"/>
      <c r="T80" s="37"/>
    </row>
    <row r="81" spans="15:20">
      <c r="O81" s="37"/>
      <c r="P81" s="37"/>
      <c r="Q81" s="37"/>
      <c r="R81" s="37"/>
      <c r="S81" s="37"/>
      <c r="T81" s="37"/>
    </row>
    <row r="82" spans="15:20">
      <c r="O82" s="37"/>
      <c r="P82" s="37"/>
      <c r="Q82" s="37"/>
      <c r="R82" s="37"/>
      <c r="S82" s="37"/>
      <c r="T82" s="37"/>
    </row>
    <row r="83" spans="15:20">
      <c r="O83" s="37"/>
      <c r="P83" s="37"/>
      <c r="Q83" s="37"/>
      <c r="R83" s="37"/>
      <c r="S83" s="37"/>
      <c r="T83" s="37"/>
    </row>
    <row r="84" spans="15:20">
      <c r="O84" s="37"/>
      <c r="P84" s="37"/>
      <c r="Q84" s="37"/>
      <c r="R84" s="37"/>
      <c r="S84" s="37"/>
      <c r="T84" s="37"/>
    </row>
    <row r="85" spans="15:20">
      <c r="O85" s="37"/>
      <c r="P85" s="37"/>
      <c r="Q85" s="37"/>
      <c r="R85" s="37"/>
      <c r="S85" s="37"/>
      <c r="T85" s="37"/>
    </row>
    <row r="86" spans="15:20">
      <c r="O86" s="37"/>
      <c r="P86" s="37"/>
      <c r="Q86" s="37"/>
      <c r="R86" s="37"/>
      <c r="S86" s="37"/>
      <c r="T86" s="37"/>
    </row>
    <row r="87" spans="15:20">
      <c r="O87" s="37"/>
      <c r="P87" s="37"/>
      <c r="Q87" s="37"/>
      <c r="R87" s="37"/>
      <c r="S87" s="37"/>
      <c r="T87" s="37"/>
    </row>
    <row r="88" spans="15:20">
      <c r="O88" s="37"/>
      <c r="P88" s="37"/>
      <c r="Q88" s="37"/>
      <c r="R88" s="37"/>
      <c r="S88" s="37"/>
      <c r="T88" s="37"/>
    </row>
    <row r="89" spans="15:20">
      <c r="O89" s="37"/>
      <c r="P89" s="37"/>
      <c r="Q89" s="37"/>
      <c r="R89" s="37"/>
      <c r="S89" s="37"/>
      <c r="T89" s="37"/>
    </row>
    <row r="90" spans="15:20">
      <c r="O90" s="37"/>
      <c r="P90" s="37"/>
      <c r="Q90" s="37"/>
      <c r="R90" s="37"/>
      <c r="S90" s="37"/>
      <c r="T90" s="37"/>
    </row>
    <row r="91" spans="15:20">
      <c r="O91" s="37"/>
      <c r="P91" s="37"/>
      <c r="Q91" s="37"/>
      <c r="R91" s="37"/>
      <c r="S91" s="37"/>
      <c r="T91" s="37"/>
    </row>
    <row r="92" spans="15:20">
      <c r="O92" s="37"/>
      <c r="P92" s="37"/>
      <c r="Q92" s="37"/>
      <c r="R92" s="37"/>
      <c r="S92" s="37"/>
      <c r="T92" s="37"/>
    </row>
    <row r="93" spans="15:20">
      <c r="O93" s="37"/>
      <c r="P93" s="37"/>
      <c r="Q93" s="37"/>
      <c r="R93" s="37"/>
      <c r="S93" s="37"/>
      <c r="T93" s="37"/>
    </row>
    <row r="94" spans="15:20">
      <c r="O94" s="37"/>
      <c r="P94" s="37"/>
      <c r="Q94" s="37"/>
      <c r="R94" s="37"/>
      <c r="S94" s="37"/>
      <c r="T94" s="37"/>
    </row>
    <row r="95" spans="15:20">
      <c r="O95" s="37"/>
      <c r="P95" s="37"/>
      <c r="Q95" s="37"/>
      <c r="R95" s="37"/>
      <c r="S95" s="37"/>
      <c r="T95" s="37"/>
    </row>
    <row r="96" spans="15:20">
      <c r="O96" s="37"/>
      <c r="P96" s="37"/>
      <c r="Q96" s="37"/>
      <c r="R96" s="37"/>
      <c r="S96" s="37"/>
      <c r="T96" s="37"/>
    </row>
    <row r="97" spans="15:20">
      <c r="O97" s="37"/>
      <c r="P97" s="37"/>
      <c r="Q97" s="37"/>
      <c r="R97" s="37"/>
      <c r="S97" s="37"/>
      <c r="T97" s="37"/>
    </row>
    <row r="98" spans="15:20">
      <c r="O98" s="37"/>
      <c r="P98" s="37"/>
      <c r="Q98" s="37"/>
      <c r="R98" s="37"/>
      <c r="S98" s="37"/>
      <c r="T98" s="37"/>
    </row>
    <row r="99" spans="15:20">
      <c r="O99" s="37"/>
      <c r="P99" s="37"/>
      <c r="Q99" s="37"/>
      <c r="R99" s="37"/>
      <c r="S99" s="37"/>
      <c r="T99" s="37"/>
    </row>
    <row r="100" spans="15:20">
      <c r="O100" s="37"/>
      <c r="P100" s="37"/>
      <c r="Q100" s="37"/>
      <c r="R100" s="37"/>
      <c r="S100" s="37"/>
      <c r="T100" s="37"/>
    </row>
    <row r="101" spans="15:20">
      <c r="O101" s="37"/>
      <c r="P101" s="37"/>
      <c r="Q101" s="37"/>
      <c r="R101" s="37"/>
      <c r="S101" s="37"/>
      <c r="T101" s="37"/>
    </row>
    <row r="102" spans="15:20">
      <c r="O102" s="37"/>
      <c r="P102" s="37"/>
      <c r="Q102" s="37"/>
      <c r="R102" s="37"/>
      <c r="S102" s="37"/>
      <c r="T102" s="37"/>
    </row>
    <row r="103" spans="15:20">
      <c r="O103" s="37"/>
      <c r="P103" s="37"/>
      <c r="Q103" s="37"/>
      <c r="R103" s="37"/>
      <c r="S103" s="37"/>
      <c r="T103" s="37"/>
    </row>
    <row r="104" spans="15:20">
      <c r="O104" s="37"/>
      <c r="P104" s="37"/>
      <c r="Q104" s="37"/>
      <c r="R104" s="37"/>
      <c r="S104" s="37"/>
      <c r="T104" s="37"/>
    </row>
    <row r="105" spans="15:20">
      <c r="O105" s="37"/>
      <c r="P105" s="37"/>
      <c r="Q105" s="37"/>
      <c r="R105" s="37"/>
      <c r="S105" s="37"/>
      <c r="T105" s="37"/>
    </row>
    <row r="106" spans="15:20">
      <c r="O106" s="37"/>
      <c r="P106" s="37"/>
      <c r="Q106" s="37"/>
      <c r="R106" s="37"/>
      <c r="S106" s="37"/>
      <c r="T106" s="37"/>
    </row>
    <row r="107" spans="15:20">
      <c r="O107" s="37"/>
      <c r="P107" s="37"/>
      <c r="Q107" s="37"/>
      <c r="R107" s="37"/>
      <c r="S107" s="37"/>
      <c r="T107" s="37"/>
    </row>
    <row r="108" spans="15:20">
      <c r="O108" s="37"/>
      <c r="P108" s="37"/>
      <c r="Q108" s="37"/>
      <c r="R108" s="37"/>
      <c r="S108" s="37"/>
      <c r="T108" s="37"/>
    </row>
    <row r="109" spans="15:20">
      <c r="O109" s="37"/>
      <c r="P109" s="37"/>
      <c r="Q109" s="37"/>
      <c r="R109" s="37"/>
      <c r="S109" s="37"/>
      <c r="T109" s="37"/>
    </row>
    <row r="110" spans="15:20">
      <c r="O110" s="37"/>
      <c r="P110" s="37"/>
      <c r="Q110" s="37"/>
      <c r="R110" s="37"/>
      <c r="S110" s="37"/>
      <c r="T110" s="37"/>
    </row>
    <row r="111" spans="15:20">
      <c r="O111" s="37"/>
      <c r="P111" s="37"/>
      <c r="Q111" s="37"/>
      <c r="R111" s="37"/>
      <c r="S111" s="37"/>
      <c r="T111" s="37"/>
    </row>
  </sheetData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BO34"/>
  <sheetViews>
    <sheetView workbookViewId="0">
      <pane xSplit="1" ySplit="3" topLeftCell="BE4" activePane="bottomRight" state="frozen"/>
      <selection pane="topRight" activeCell="B1" sqref="B1"/>
      <selection pane="bottomLeft" activeCell="A4" sqref="A4"/>
      <selection pane="bottomRight" activeCell="A2" sqref="A2"/>
    </sheetView>
  </sheetViews>
  <sheetFormatPr defaultRowHeight="12.75"/>
  <cols>
    <col min="1" max="1" width="57.140625" style="2" customWidth="1"/>
    <col min="2" max="2" width="12.140625" style="2" customWidth="1"/>
    <col min="3" max="3" width="13.28515625" style="2" customWidth="1"/>
    <col min="4" max="4" width="12" style="2" customWidth="1"/>
    <col min="5" max="5" width="13" style="2" bestFit="1" customWidth="1"/>
    <col min="6" max="6" width="12.7109375" style="2" customWidth="1"/>
    <col min="7" max="7" width="13.28515625" style="2" customWidth="1"/>
    <col min="8" max="8" width="13.42578125" style="2" bestFit="1" customWidth="1"/>
    <col min="9" max="9" width="13" style="2" bestFit="1" customWidth="1"/>
    <col min="10" max="10" width="11.42578125" style="2" customWidth="1"/>
    <col min="11" max="11" width="13" style="2" bestFit="1" customWidth="1"/>
    <col min="12" max="13" width="13.28515625" style="2" customWidth="1"/>
    <col min="14" max="14" width="12.28515625" style="2" customWidth="1"/>
    <col min="15" max="17" width="13" style="2" bestFit="1" customWidth="1"/>
    <col min="18" max="18" width="11.7109375" style="2" customWidth="1"/>
    <col min="19" max="21" width="13" style="2" bestFit="1" customWidth="1"/>
    <col min="22" max="22" width="12" style="2" customWidth="1"/>
    <col min="23" max="23" width="13.5703125" style="2" customWidth="1"/>
    <col min="24" max="25" width="13" style="2" bestFit="1" customWidth="1"/>
    <col min="26" max="26" width="12.28515625" style="2" customWidth="1"/>
    <col min="27" max="27" width="14.42578125" style="2" customWidth="1"/>
    <col min="28" max="29" width="13" style="2" bestFit="1" customWidth="1"/>
    <col min="30" max="30" width="11" style="2" customWidth="1"/>
    <col min="31" max="31" width="13" style="2" bestFit="1" customWidth="1"/>
    <col min="32" max="32" width="13.42578125" style="2" bestFit="1" customWidth="1"/>
    <col min="33" max="33" width="13" style="2" customWidth="1"/>
    <col min="34" max="36" width="13" style="2" bestFit="1" customWidth="1"/>
    <col min="37" max="37" width="13.42578125" style="2" bestFit="1" customWidth="1"/>
    <col min="38" max="39" width="12.7109375" style="2" customWidth="1"/>
    <col min="40" max="40" width="13.42578125" style="2" bestFit="1" customWidth="1"/>
    <col min="41" max="43" width="13" style="2" bestFit="1" customWidth="1"/>
    <col min="44" max="44" width="12.7109375" style="2" customWidth="1"/>
    <col min="45" max="45" width="14.5703125" style="2" customWidth="1"/>
    <col min="46" max="46" width="14" style="2" customWidth="1"/>
    <col min="47" max="47" width="13" style="2" bestFit="1" customWidth="1"/>
    <col min="48" max="48" width="14" style="2" customWidth="1"/>
    <col min="49" max="49" width="15.28515625" style="2" customWidth="1"/>
    <col min="50" max="51" width="13" style="2" bestFit="1" customWidth="1"/>
    <col min="52" max="52" width="16" style="2" customWidth="1"/>
    <col min="53" max="53" width="15.42578125" style="2" customWidth="1"/>
    <col min="54" max="55" width="13" style="2" bestFit="1" customWidth="1"/>
    <col min="56" max="56" width="16.140625" style="2" customWidth="1"/>
    <col min="57" max="57" width="15.42578125" style="2" customWidth="1"/>
    <col min="58" max="58" width="13.85546875" style="2" customWidth="1"/>
    <col min="59" max="59" width="13.28515625" style="2" customWidth="1"/>
    <col min="60" max="60" width="15.42578125" style="2" customWidth="1"/>
    <col min="61" max="61" width="15" style="2" customWidth="1"/>
    <col min="62" max="63" width="13" style="2" bestFit="1" customWidth="1"/>
    <col min="64" max="64" width="15.140625" style="2" customWidth="1"/>
    <col min="65" max="65" width="15.5703125" style="2" customWidth="1"/>
    <col min="66" max="76" width="15.28515625" style="2" customWidth="1"/>
    <col min="77" max="16384" width="9.140625" style="2"/>
  </cols>
  <sheetData>
    <row r="1" spans="1:67">
      <c r="A1" s="70" t="s">
        <v>129</v>
      </c>
      <c r="B1" s="70"/>
      <c r="C1" s="70"/>
      <c r="D1" s="70"/>
      <c r="E1" s="70"/>
      <c r="F1" s="72"/>
      <c r="G1" s="72"/>
    </row>
    <row r="2" spans="1:67">
      <c r="A2" s="3"/>
      <c r="F2" s="4"/>
      <c r="G2" s="4"/>
      <c r="H2" s="4"/>
      <c r="I2" s="4"/>
      <c r="J2" s="4"/>
      <c r="K2" s="4"/>
      <c r="L2" s="4"/>
      <c r="M2" s="4"/>
      <c r="O2" s="4"/>
      <c r="R2" s="4"/>
      <c r="S2" s="4"/>
      <c r="W2" s="4"/>
      <c r="X2" s="4"/>
      <c r="Y2" s="4"/>
      <c r="Z2" s="4"/>
      <c r="AM2" s="4"/>
      <c r="AN2" s="4"/>
      <c r="AO2" s="4"/>
      <c r="AP2" s="4"/>
      <c r="AQ2" s="4"/>
      <c r="AR2" s="4"/>
      <c r="BL2" s="80"/>
      <c r="BM2" s="80" t="s">
        <v>65</v>
      </c>
    </row>
    <row r="3" spans="1:67" ht="52.5" customHeight="1">
      <c r="A3" s="83" t="s">
        <v>34</v>
      </c>
      <c r="B3" s="84" t="s">
        <v>17</v>
      </c>
      <c r="C3" s="84" t="s">
        <v>41</v>
      </c>
      <c r="D3" s="84" t="s">
        <v>18</v>
      </c>
      <c r="E3" s="84" t="s">
        <v>43</v>
      </c>
      <c r="F3" s="84" t="s">
        <v>27</v>
      </c>
      <c r="G3" s="84" t="s">
        <v>40</v>
      </c>
      <c r="H3" s="84" t="s">
        <v>28</v>
      </c>
      <c r="I3" s="84" t="s">
        <v>42</v>
      </c>
      <c r="J3" s="84" t="s">
        <v>29</v>
      </c>
      <c r="K3" s="84" t="s">
        <v>39</v>
      </c>
      <c r="L3" s="84" t="s">
        <v>30</v>
      </c>
      <c r="M3" s="84" t="s">
        <v>44</v>
      </c>
      <c r="N3" s="84" t="s">
        <v>31</v>
      </c>
      <c r="O3" s="84" t="s">
        <v>38</v>
      </c>
      <c r="P3" s="84" t="s">
        <v>45</v>
      </c>
      <c r="Q3" s="84" t="s">
        <v>46</v>
      </c>
      <c r="R3" s="84" t="s">
        <v>32</v>
      </c>
      <c r="S3" s="84" t="s">
        <v>37</v>
      </c>
      <c r="T3" s="84" t="s">
        <v>33</v>
      </c>
      <c r="U3" s="84" t="s">
        <v>47</v>
      </c>
      <c r="V3" s="84" t="s">
        <v>24</v>
      </c>
      <c r="W3" s="84" t="s">
        <v>36</v>
      </c>
      <c r="X3" s="84" t="s">
        <v>25</v>
      </c>
      <c r="Y3" s="84" t="s">
        <v>48</v>
      </c>
      <c r="Z3" s="84" t="s">
        <v>26</v>
      </c>
      <c r="AA3" s="84" t="s">
        <v>35</v>
      </c>
      <c r="AB3" s="84" t="s">
        <v>53</v>
      </c>
      <c r="AC3" s="84" t="s">
        <v>49</v>
      </c>
      <c r="AD3" s="84" t="s">
        <v>50</v>
      </c>
      <c r="AE3" s="84" t="s">
        <v>51</v>
      </c>
      <c r="AF3" s="84" t="s">
        <v>52</v>
      </c>
      <c r="AG3" s="84" t="s">
        <v>80</v>
      </c>
      <c r="AH3" s="84" t="s">
        <v>56</v>
      </c>
      <c r="AI3" s="84" t="s">
        <v>57</v>
      </c>
      <c r="AJ3" s="84" t="s">
        <v>58</v>
      </c>
      <c r="AK3" s="85" t="s">
        <v>81</v>
      </c>
      <c r="AL3" s="84" t="s">
        <v>59</v>
      </c>
      <c r="AM3" s="84" t="s">
        <v>60</v>
      </c>
      <c r="AN3" s="84" t="s">
        <v>61</v>
      </c>
      <c r="AO3" s="84" t="s">
        <v>82</v>
      </c>
      <c r="AP3" s="84" t="s">
        <v>64</v>
      </c>
      <c r="AQ3" s="84" t="s">
        <v>63</v>
      </c>
      <c r="AR3" s="84" t="s">
        <v>62</v>
      </c>
      <c r="AS3" s="85" t="s">
        <v>83</v>
      </c>
      <c r="AT3" s="84" t="s">
        <v>77</v>
      </c>
      <c r="AU3" s="84" t="s">
        <v>79</v>
      </c>
      <c r="AV3" s="84" t="s">
        <v>78</v>
      </c>
      <c r="AW3" s="85" t="s">
        <v>169</v>
      </c>
      <c r="AX3" s="85" t="s">
        <v>168</v>
      </c>
      <c r="AY3" s="84" t="s">
        <v>167</v>
      </c>
      <c r="AZ3" s="84" t="s">
        <v>166</v>
      </c>
      <c r="BA3" s="85" t="s">
        <v>160</v>
      </c>
      <c r="BB3" s="85" t="s">
        <v>84</v>
      </c>
      <c r="BC3" s="84" t="s">
        <v>85</v>
      </c>
      <c r="BD3" s="84" t="s">
        <v>176</v>
      </c>
      <c r="BE3" s="85" t="s">
        <v>161</v>
      </c>
      <c r="BF3" s="85" t="s">
        <v>164</v>
      </c>
      <c r="BG3" s="84" t="s">
        <v>165</v>
      </c>
      <c r="BH3" s="84" t="s">
        <v>162</v>
      </c>
      <c r="BI3" s="84" t="s">
        <v>163</v>
      </c>
      <c r="BJ3" s="85" t="s">
        <v>158</v>
      </c>
      <c r="BK3" s="84" t="s">
        <v>159</v>
      </c>
      <c r="BL3" s="84" t="s">
        <v>157</v>
      </c>
      <c r="BM3" s="84" t="s">
        <v>177</v>
      </c>
    </row>
    <row r="4" spans="1:67" s="3" customFormat="1">
      <c r="A4" s="81" t="s">
        <v>2</v>
      </c>
      <c r="B4" s="6">
        <f>B5+B6+B11</f>
        <v>45413.2</v>
      </c>
      <c r="C4" s="6">
        <f>C5+C6+C11</f>
        <v>93249.7</v>
      </c>
      <c r="D4" s="6">
        <f>D5+D6+D11</f>
        <v>145923</v>
      </c>
      <c r="E4" s="82">
        <f>E5+E6+E11</f>
        <v>213566.7</v>
      </c>
      <c r="F4" s="6">
        <f>F5+F6+F11</f>
        <v>50194.2</v>
      </c>
      <c r="G4" s="6">
        <f t="shared" ref="G4:Y4" si="0">G5+G6+G11</f>
        <v>107444.6</v>
      </c>
      <c r="H4" s="6">
        <f t="shared" si="0"/>
        <v>160434.4</v>
      </c>
      <c r="I4" s="82">
        <f t="shared" si="0"/>
        <v>211033.2</v>
      </c>
      <c r="J4" s="6">
        <f t="shared" si="0"/>
        <v>54377.599999999999</v>
      </c>
      <c r="K4" s="6">
        <f t="shared" si="0"/>
        <v>123311.8</v>
      </c>
      <c r="L4" s="6">
        <f t="shared" si="0"/>
        <v>176969.9</v>
      </c>
      <c r="M4" s="82">
        <f t="shared" si="0"/>
        <v>241174.2</v>
      </c>
      <c r="N4" s="6">
        <f t="shared" si="0"/>
        <v>61435.3</v>
      </c>
      <c r="O4" s="6">
        <f t="shared" si="0"/>
        <v>137687.4</v>
      </c>
      <c r="P4" s="6">
        <f t="shared" si="0"/>
        <v>223699.9</v>
      </c>
      <c r="Q4" s="82">
        <f t="shared" si="0"/>
        <v>295925.90000000002</v>
      </c>
      <c r="R4" s="6">
        <f t="shared" si="0"/>
        <v>84902</v>
      </c>
      <c r="S4" s="6">
        <f t="shared" si="0"/>
        <v>161889.5</v>
      </c>
      <c r="T4" s="6">
        <f t="shared" si="0"/>
        <v>232158.4</v>
      </c>
      <c r="U4" s="8">
        <f t="shared" si="0"/>
        <v>326971.3</v>
      </c>
      <c r="V4" s="6">
        <f t="shared" si="0"/>
        <v>82777.100000000006</v>
      </c>
      <c r="W4" s="6">
        <f t="shared" si="0"/>
        <v>163038.20000000001</v>
      </c>
      <c r="X4" s="6">
        <f t="shared" si="0"/>
        <v>236221.3</v>
      </c>
      <c r="Y4" s="82">
        <f t="shared" si="0"/>
        <v>330539.5</v>
      </c>
      <c r="Z4" s="6">
        <f t="shared" ref="Z4:AE4" si="1">Z5+Z6+Z11</f>
        <v>115223.3</v>
      </c>
      <c r="AA4" s="6">
        <f t="shared" si="1"/>
        <v>276133.40000000002</v>
      </c>
      <c r="AB4" s="6">
        <f t="shared" si="1"/>
        <v>389505.6</v>
      </c>
      <c r="AC4" s="8">
        <f t="shared" si="1"/>
        <v>492153.2</v>
      </c>
      <c r="AD4" s="8">
        <f t="shared" si="1"/>
        <v>122044.3</v>
      </c>
      <c r="AE4" s="6">
        <f t="shared" si="1"/>
        <v>230363.5</v>
      </c>
      <c r="AF4" s="6">
        <f t="shared" ref="AF4:AL4" si="2">AF5+AF6+AF11</f>
        <v>326878.90000000002</v>
      </c>
      <c r="AG4" s="8">
        <f t="shared" si="2"/>
        <v>442426.9</v>
      </c>
      <c r="AH4" s="8">
        <f t="shared" si="2"/>
        <v>108101.7</v>
      </c>
      <c r="AI4" s="6">
        <f t="shared" si="2"/>
        <v>217909.7</v>
      </c>
      <c r="AJ4" s="6">
        <f t="shared" si="2"/>
        <v>328282.09999999998</v>
      </c>
      <c r="AK4" s="8">
        <f t="shared" si="2"/>
        <v>452159.4</v>
      </c>
      <c r="AL4" s="8">
        <f t="shared" si="2"/>
        <v>112196.5</v>
      </c>
      <c r="AM4" s="8">
        <f t="shared" ref="AM4:BK4" si="3">AM5+AM6+AM11</f>
        <v>229901.5</v>
      </c>
      <c r="AN4" s="8">
        <f t="shared" si="3"/>
        <v>352021</v>
      </c>
      <c r="AO4" s="8">
        <f t="shared" si="3"/>
        <v>531290.5</v>
      </c>
      <c r="AP4" s="8">
        <f t="shared" si="3"/>
        <v>108847.3</v>
      </c>
      <c r="AQ4" s="8">
        <f t="shared" si="3"/>
        <v>221561.1</v>
      </c>
      <c r="AR4" s="8">
        <f t="shared" si="3"/>
        <v>340103</v>
      </c>
      <c r="AS4" s="8">
        <f t="shared" si="3"/>
        <v>976551.1</v>
      </c>
      <c r="AT4" s="8">
        <f t="shared" si="3"/>
        <v>130699.5</v>
      </c>
      <c r="AU4" s="8">
        <f t="shared" si="3"/>
        <v>266467.8</v>
      </c>
      <c r="AV4" s="8">
        <f t="shared" si="3"/>
        <v>383850.8</v>
      </c>
      <c r="AW4" s="8">
        <f t="shared" si="3"/>
        <v>576305</v>
      </c>
      <c r="AX4" s="8">
        <f t="shared" si="3"/>
        <v>161159.70000000001</v>
      </c>
      <c r="AY4" s="8">
        <f t="shared" si="3"/>
        <v>307960.8</v>
      </c>
      <c r="AZ4" s="8">
        <f t="shared" si="3"/>
        <v>475747</v>
      </c>
      <c r="BA4" s="8">
        <f t="shared" si="3"/>
        <v>621348.69999999995</v>
      </c>
      <c r="BB4" s="8">
        <f t="shared" si="3"/>
        <v>180027.2</v>
      </c>
      <c r="BC4" s="8">
        <f t="shared" si="3"/>
        <v>365572.5</v>
      </c>
      <c r="BD4" s="8">
        <f t="shared" si="3"/>
        <v>576209.6</v>
      </c>
      <c r="BE4" s="6">
        <v>236936.1</v>
      </c>
      <c r="BF4" s="6">
        <f t="shared" si="3"/>
        <v>262956.90000000002</v>
      </c>
      <c r="BG4" s="6">
        <f t="shared" si="3"/>
        <v>472631.7</v>
      </c>
      <c r="BH4" s="6">
        <f t="shared" si="3"/>
        <v>720052.5</v>
      </c>
      <c r="BI4" s="6">
        <f t="shared" si="3"/>
        <v>421469.2</v>
      </c>
      <c r="BJ4" s="6">
        <f t="shared" si="3"/>
        <v>314771.8</v>
      </c>
      <c r="BK4" s="6">
        <f t="shared" si="3"/>
        <v>558532.1</v>
      </c>
      <c r="BL4" s="6">
        <v>856927.1</v>
      </c>
      <c r="BM4" s="6">
        <v>622079.69999999995</v>
      </c>
      <c r="BN4" s="25"/>
      <c r="BO4" s="25"/>
    </row>
    <row r="5" spans="1:67">
      <c r="A5" s="9" t="s">
        <v>86</v>
      </c>
      <c r="B5" s="10">
        <v>218.7</v>
      </c>
      <c r="C5" s="11">
        <v>451.5</v>
      </c>
      <c r="D5" s="11">
        <v>706.5</v>
      </c>
      <c r="E5" s="12">
        <v>1033.9000000000001</v>
      </c>
      <c r="F5" s="11">
        <v>265.39999999999998</v>
      </c>
      <c r="G5" s="13">
        <v>569.1</v>
      </c>
      <c r="H5" s="13">
        <v>849.4</v>
      </c>
      <c r="I5" s="14">
        <v>1117.5</v>
      </c>
      <c r="J5" s="13">
        <v>260.60000000000002</v>
      </c>
      <c r="K5" s="13">
        <v>639.79999999999995</v>
      </c>
      <c r="L5" s="13">
        <v>936.8</v>
      </c>
      <c r="M5" s="14">
        <v>1276.7</v>
      </c>
      <c r="N5" s="13">
        <v>323.8</v>
      </c>
      <c r="O5" s="13">
        <v>714.9</v>
      </c>
      <c r="P5" s="13">
        <v>1184.0999999999999</v>
      </c>
      <c r="Q5" s="14">
        <v>1650.1</v>
      </c>
      <c r="R5" s="10">
        <v>447.5</v>
      </c>
      <c r="S5" s="10">
        <v>840.7</v>
      </c>
      <c r="T5" s="10">
        <v>1230.9000000000001</v>
      </c>
      <c r="U5" s="14">
        <v>1822.7</v>
      </c>
      <c r="V5" s="10">
        <v>436.4</v>
      </c>
      <c r="W5" s="10">
        <v>846.8</v>
      </c>
      <c r="X5" s="10">
        <v>1252.4000000000001</v>
      </c>
      <c r="Y5" s="12">
        <v>1842.8</v>
      </c>
      <c r="Z5" s="10">
        <v>607.29999999999995</v>
      </c>
      <c r="AA5" s="10">
        <v>1434.2</v>
      </c>
      <c r="AB5" s="11">
        <v>2065.1999999999998</v>
      </c>
      <c r="AC5" s="15">
        <v>2743.9</v>
      </c>
      <c r="AD5" s="15">
        <v>643.29999999999995</v>
      </c>
      <c r="AE5" s="10">
        <v>1196.5</v>
      </c>
      <c r="AF5" s="10">
        <v>1733.1</v>
      </c>
      <c r="AG5" s="15">
        <v>2345.6999999999998</v>
      </c>
      <c r="AH5" s="15">
        <v>569.79999999999995</v>
      </c>
      <c r="AI5" s="15">
        <v>1149.5</v>
      </c>
      <c r="AJ5" s="15">
        <v>1731.9</v>
      </c>
      <c r="AK5" s="15">
        <v>2393.5</v>
      </c>
      <c r="AL5" s="15">
        <v>591.4</v>
      </c>
      <c r="AM5" s="15">
        <v>1211.8</v>
      </c>
      <c r="AN5" s="15">
        <v>1863.5</v>
      </c>
      <c r="AO5" s="15">
        <v>2669.1</v>
      </c>
      <c r="AP5" s="15">
        <v>573.70000000000005</v>
      </c>
      <c r="AQ5" s="15">
        <v>1167.9000000000001</v>
      </c>
      <c r="AR5" s="15">
        <v>1792.8</v>
      </c>
      <c r="AS5" s="16">
        <v>4228.1000000000004</v>
      </c>
      <c r="AT5" s="16">
        <v>688.9</v>
      </c>
      <c r="AU5" s="16">
        <v>1404.6</v>
      </c>
      <c r="AV5" s="16">
        <v>2023.3</v>
      </c>
      <c r="AW5" s="13">
        <v>12850</v>
      </c>
      <c r="AX5" s="13">
        <v>2940.6</v>
      </c>
      <c r="AY5" s="13">
        <v>6064.2</v>
      </c>
      <c r="AZ5" s="13">
        <v>10007.299999999999</v>
      </c>
      <c r="BA5" s="13">
        <v>14131.1</v>
      </c>
      <c r="BB5" s="13">
        <v>3574</v>
      </c>
      <c r="BC5" s="13">
        <v>8018.8</v>
      </c>
      <c r="BD5" s="13">
        <v>12165.7</v>
      </c>
      <c r="BE5" s="13">
        <v>-288593.2</v>
      </c>
      <c r="BF5" s="13">
        <v>4113.8999999999996</v>
      </c>
      <c r="BG5" s="13">
        <v>9656.5</v>
      </c>
      <c r="BH5" s="13">
        <v>17307.2</v>
      </c>
      <c r="BI5" s="13">
        <v>-290977.59999999998</v>
      </c>
      <c r="BJ5" s="13">
        <v>4474.3</v>
      </c>
      <c r="BK5" s="13">
        <v>10143.299999999999</v>
      </c>
      <c r="BL5" s="13">
        <v>18855.2</v>
      </c>
      <c r="BM5" s="13">
        <v>-259827.9</v>
      </c>
      <c r="BN5" s="25"/>
      <c r="BO5" s="25"/>
    </row>
    <row r="6" spans="1:67">
      <c r="A6" s="9" t="s">
        <v>4</v>
      </c>
      <c r="B6" s="11">
        <f>SUM(B7:B10)</f>
        <v>44042.6</v>
      </c>
      <c r="C6" s="11">
        <f t="shared" ref="C6:X6" si="4">SUM(C7:C10)</f>
        <v>90420</v>
      </c>
      <c r="D6" s="11">
        <f t="shared" si="4"/>
        <v>139964.9</v>
      </c>
      <c r="E6" s="12">
        <f>E7+E8+E9+E10</f>
        <v>204846.8</v>
      </c>
      <c r="F6" s="11">
        <f t="shared" si="4"/>
        <v>48623.199999999997</v>
      </c>
      <c r="G6" s="11">
        <f t="shared" si="4"/>
        <v>104076.8</v>
      </c>
      <c r="H6" s="11">
        <f t="shared" si="4"/>
        <v>155406</v>
      </c>
      <c r="I6" s="12">
        <f>I7+I8+I9+I10</f>
        <v>204418.7</v>
      </c>
      <c r="J6" s="11">
        <f t="shared" si="4"/>
        <v>53393.2</v>
      </c>
      <c r="K6" s="11">
        <f t="shared" si="4"/>
        <v>121031.3</v>
      </c>
      <c r="L6" s="11">
        <f t="shared" si="4"/>
        <v>171411.9</v>
      </c>
      <c r="M6" s="12">
        <f>M7+M8+M9+M10</f>
        <v>233603.9</v>
      </c>
      <c r="N6" s="11">
        <f t="shared" si="4"/>
        <v>59519.1</v>
      </c>
      <c r="O6" s="11">
        <f t="shared" si="4"/>
        <v>135139.6</v>
      </c>
      <c r="P6" s="11">
        <f t="shared" si="4"/>
        <v>216674.3</v>
      </c>
      <c r="Q6" s="12">
        <f>Q7+Q8+Q9+Q10</f>
        <v>286077.59999999998</v>
      </c>
      <c r="R6" s="11">
        <f t="shared" si="4"/>
        <v>82253.8</v>
      </c>
      <c r="S6" s="11">
        <f t="shared" si="4"/>
        <v>158848.79999999999</v>
      </c>
      <c r="T6" s="11">
        <f t="shared" si="4"/>
        <v>225044.6</v>
      </c>
      <c r="U6" s="12">
        <f>U7+U8+U9+U10</f>
        <v>316090.40000000002</v>
      </c>
      <c r="V6" s="11">
        <f t="shared" si="4"/>
        <v>80195.100000000006</v>
      </c>
      <c r="W6" s="11">
        <f t="shared" si="4"/>
        <v>159975.9</v>
      </c>
      <c r="X6" s="11">
        <f t="shared" si="4"/>
        <v>228983</v>
      </c>
      <c r="Y6" s="12">
        <f>Y7+Y8+Y9+Y10</f>
        <v>319539.59999999998</v>
      </c>
      <c r="Z6" s="11">
        <f>SUM(Z7:Z10)</f>
        <v>111629.4</v>
      </c>
      <c r="AA6" s="11">
        <f>SUM(AA7:AA10)</f>
        <v>270946.90000000002</v>
      </c>
      <c r="AB6" s="11">
        <v>377570.3</v>
      </c>
      <c r="AC6" s="15">
        <v>475775</v>
      </c>
      <c r="AD6" s="15">
        <v>118237.6</v>
      </c>
      <c r="AE6" s="11">
        <v>225479.4</v>
      </c>
      <c r="AF6" s="11">
        <v>316862.59999999998</v>
      </c>
      <c r="AG6" s="12">
        <f>AG7+AG8+AG9+AG10</f>
        <v>428870</v>
      </c>
      <c r="AH6" s="15">
        <v>104729.9</v>
      </c>
      <c r="AI6" s="15">
        <v>211267.9</v>
      </c>
      <c r="AJ6" s="15">
        <v>318033.90000000002</v>
      </c>
      <c r="AK6" s="12">
        <f>AK7+AK8+AK9+AK10</f>
        <v>437996.79999999999</v>
      </c>
      <c r="AL6" s="15">
        <v>108697</v>
      </c>
      <c r="AM6" s="14">
        <f>AM7+AM8+AM9+AM10</f>
        <v>222730.7</v>
      </c>
      <c r="AN6" s="14">
        <v>340993.8</v>
      </c>
      <c r="AO6" s="14">
        <v>514787.7</v>
      </c>
      <c r="AP6" s="14">
        <v>105452.3</v>
      </c>
      <c r="AQ6" s="14">
        <v>214650.4</v>
      </c>
      <c r="AR6" s="14">
        <v>329494.8</v>
      </c>
      <c r="AS6" s="14">
        <v>946986.1</v>
      </c>
      <c r="AT6" s="16">
        <v>126622.9</v>
      </c>
      <c r="AU6" s="16">
        <v>258156.4</v>
      </c>
      <c r="AV6" s="16">
        <v>371878.1</v>
      </c>
      <c r="AW6" s="13">
        <v>494616.2</v>
      </c>
      <c r="AX6" s="13">
        <v>140952.70000000001</v>
      </c>
      <c r="AY6" s="13">
        <v>263271.09999999998</v>
      </c>
      <c r="AZ6" s="13">
        <v>405603.7</v>
      </c>
      <c r="BA6" s="12">
        <f t="shared" ref="BA6:BD6" si="5">BA7+BA8+BA9+BA10</f>
        <v>527797</v>
      </c>
      <c r="BB6" s="12">
        <f t="shared" si="5"/>
        <v>156116.5</v>
      </c>
      <c r="BC6" s="12">
        <f t="shared" si="5"/>
        <v>317137.3</v>
      </c>
      <c r="BD6" s="12">
        <f t="shared" si="5"/>
        <v>491511.4</v>
      </c>
      <c r="BE6" s="13">
        <v>428099.1</v>
      </c>
      <c r="BF6" s="13">
        <v>229356.79999999999</v>
      </c>
      <c r="BG6" s="13">
        <v>409068.1</v>
      </c>
      <c r="BH6" s="13">
        <v>604030.69999999995</v>
      </c>
      <c r="BI6" s="13">
        <v>595278.69999999995</v>
      </c>
      <c r="BJ6" s="13">
        <f t="shared" ref="BJ6:BK6" si="6">BJ7+BJ8+BJ9+BJ10</f>
        <v>275007</v>
      </c>
      <c r="BK6" s="13">
        <f t="shared" si="6"/>
        <v>483263.7</v>
      </c>
      <c r="BL6" s="13">
        <v>724891.8</v>
      </c>
      <c r="BM6" s="13">
        <v>740812.7</v>
      </c>
      <c r="BN6" s="25"/>
      <c r="BO6" s="25"/>
    </row>
    <row r="7" spans="1:67">
      <c r="A7" s="17" t="s">
        <v>66</v>
      </c>
      <c r="B7" s="10">
        <v>33677.4</v>
      </c>
      <c r="C7" s="11">
        <v>69526.899999999994</v>
      </c>
      <c r="D7" s="11">
        <v>107669.9</v>
      </c>
      <c r="E7" s="12">
        <v>157581.29999999999</v>
      </c>
      <c r="F7" s="11">
        <v>37982.6</v>
      </c>
      <c r="G7" s="13">
        <v>81421</v>
      </c>
      <c r="H7" s="13">
        <v>121580.1</v>
      </c>
      <c r="I7" s="14">
        <v>159924.5</v>
      </c>
      <c r="J7" s="13">
        <v>41255.699999999997</v>
      </c>
      <c r="K7" s="13">
        <v>93518.2</v>
      </c>
      <c r="L7" s="13">
        <v>134102.29999999999</v>
      </c>
      <c r="M7" s="14">
        <v>182757.1</v>
      </c>
      <c r="N7" s="13">
        <v>45569.4</v>
      </c>
      <c r="O7" s="13">
        <v>104468.6</v>
      </c>
      <c r="P7" s="13">
        <v>169510.9</v>
      </c>
      <c r="Q7" s="14">
        <v>221756</v>
      </c>
      <c r="R7" s="10">
        <v>62975.9</v>
      </c>
      <c r="S7" s="10">
        <v>122831.2</v>
      </c>
      <c r="T7" s="10">
        <v>176207.3</v>
      </c>
      <c r="U7" s="14">
        <v>245021.1</v>
      </c>
      <c r="V7" s="10">
        <v>61399.5</v>
      </c>
      <c r="W7" s="10">
        <v>123702.39999999999</v>
      </c>
      <c r="X7" s="10">
        <v>179291.2</v>
      </c>
      <c r="Y7" s="12">
        <v>247694.4</v>
      </c>
      <c r="Z7" s="10">
        <v>85466.7</v>
      </c>
      <c r="AA7" s="10">
        <v>209512.3</v>
      </c>
      <c r="AB7" s="11">
        <v>295633.09999999998</v>
      </c>
      <c r="AC7" s="15">
        <v>368802.1</v>
      </c>
      <c r="AD7" s="15">
        <v>90526.1</v>
      </c>
      <c r="AE7" s="10">
        <v>174227.9</v>
      </c>
      <c r="AF7" s="10">
        <v>248099.9</v>
      </c>
      <c r="AG7" s="15">
        <v>335800.3</v>
      </c>
      <c r="AH7" s="15">
        <v>80184.3</v>
      </c>
      <c r="AI7" s="15">
        <v>161752.9</v>
      </c>
      <c r="AJ7" s="15">
        <v>243430</v>
      </c>
      <c r="AK7" s="15">
        <v>336297.6</v>
      </c>
      <c r="AL7" s="15">
        <v>83221.399999999994</v>
      </c>
      <c r="AM7" s="15">
        <v>170529.1</v>
      </c>
      <c r="AN7" s="15">
        <v>262237.2</v>
      </c>
      <c r="AO7" s="15">
        <v>395877.9</v>
      </c>
      <c r="AP7" s="15">
        <v>80737</v>
      </c>
      <c r="AQ7" s="15">
        <v>164342.39999999999</v>
      </c>
      <c r="AR7" s="15">
        <v>252270.5</v>
      </c>
      <c r="AS7" s="16">
        <v>725031.2</v>
      </c>
      <c r="AT7" s="16">
        <v>96946</v>
      </c>
      <c r="AU7" s="16">
        <v>197652</v>
      </c>
      <c r="AV7" s="16">
        <v>284720.2</v>
      </c>
      <c r="AW7" s="13">
        <v>266637.8</v>
      </c>
      <c r="AX7" s="13">
        <v>75031.399999999994</v>
      </c>
      <c r="AY7" s="13">
        <v>139742.70000000001</v>
      </c>
      <c r="AZ7" s="13">
        <v>218540.5</v>
      </c>
      <c r="BA7" s="13">
        <v>288895.59999999998</v>
      </c>
      <c r="BB7" s="13">
        <v>83324.7</v>
      </c>
      <c r="BC7" s="13">
        <v>168182.3</v>
      </c>
      <c r="BD7" s="13">
        <v>256020.4</v>
      </c>
      <c r="BE7" s="13">
        <v>316709.2</v>
      </c>
      <c r="BF7" s="13">
        <v>122944.7</v>
      </c>
      <c r="BG7" s="13">
        <v>219596.6</v>
      </c>
      <c r="BH7" s="13">
        <v>314636.7</v>
      </c>
      <c r="BI7" s="13">
        <v>437302.5</v>
      </c>
      <c r="BJ7" s="13">
        <v>149456.6</v>
      </c>
      <c r="BK7" s="13">
        <v>260075.7</v>
      </c>
      <c r="BL7" s="13">
        <v>382950.6</v>
      </c>
      <c r="BM7" s="13">
        <v>547124.80000000005</v>
      </c>
      <c r="BN7" s="25"/>
      <c r="BO7" s="25"/>
    </row>
    <row r="8" spans="1:67">
      <c r="A8" s="17" t="s">
        <v>19</v>
      </c>
      <c r="B8" s="10">
        <v>8469.5</v>
      </c>
      <c r="C8" s="11">
        <v>16979.400000000001</v>
      </c>
      <c r="D8" s="11">
        <v>26270.6</v>
      </c>
      <c r="E8" s="12">
        <v>38448.400000000001</v>
      </c>
      <c r="F8" s="11">
        <v>8496.7000000000007</v>
      </c>
      <c r="G8" s="13">
        <v>18060.3</v>
      </c>
      <c r="H8" s="13">
        <v>26964</v>
      </c>
      <c r="I8" s="14">
        <v>35468.199999999997</v>
      </c>
      <c r="J8" s="13">
        <v>9858</v>
      </c>
      <c r="K8" s="13">
        <v>22345.9</v>
      </c>
      <c r="L8" s="13">
        <v>29740.9</v>
      </c>
      <c r="M8" s="14">
        <v>40532.1</v>
      </c>
      <c r="N8" s="13">
        <v>11355.4</v>
      </c>
      <c r="O8" s="13">
        <v>24898.7</v>
      </c>
      <c r="P8" s="13">
        <v>37596.6</v>
      </c>
      <c r="Q8" s="14">
        <v>51017.8</v>
      </c>
      <c r="R8" s="10">
        <v>15692.6</v>
      </c>
      <c r="S8" s="10">
        <v>29275.599999999999</v>
      </c>
      <c r="T8" s="10">
        <v>39081.800000000003</v>
      </c>
      <c r="U8" s="14">
        <v>56369.9</v>
      </c>
      <c r="V8" s="10">
        <v>15300.1</v>
      </c>
      <c r="W8" s="10">
        <v>29483.7</v>
      </c>
      <c r="X8" s="10">
        <v>39765.599999999999</v>
      </c>
      <c r="Y8" s="12">
        <v>56985.3</v>
      </c>
      <c r="Z8" s="10">
        <v>21297</v>
      </c>
      <c r="AA8" s="10">
        <v>49934.8</v>
      </c>
      <c r="AB8" s="11">
        <v>65569.899999999994</v>
      </c>
      <c r="AC8" s="15">
        <v>84847.4</v>
      </c>
      <c r="AD8" s="15">
        <v>22557.8</v>
      </c>
      <c r="AE8" s="10">
        <v>41657.800000000003</v>
      </c>
      <c r="AF8" s="10">
        <v>55027</v>
      </c>
      <c r="AG8" s="15">
        <v>74478.600000000006</v>
      </c>
      <c r="AH8" s="15">
        <v>19980.7</v>
      </c>
      <c r="AI8" s="15">
        <v>40306.300000000003</v>
      </c>
      <c r="AJ8" s="15">
        <v>60729.2</v>
      </c>
      <c r="AK8" s="15">
        <v>82525.100000000006</v>
      </c>
      <c r="AL8" s="15">
        <v>20737.7</v>
      </c>
      <c r="AM8" s="15">
        <v>42493.3</v>
      </c>
      <c r="AN8" s="15">
        <v>63827.199999999997</v>
      </c>
      <c r="AO8" s="15">
        <v>96372.2</v>
      </c>
      <c r="AP8" s="15">
        <v>20118.7</v>
      </c>
      <c r="AQ8" s="15">
        <v>40951.800000000003</v>
      </c>
      <c r="AR8" s="15">
        <v>62862.400000000001</v>
      </c>
      <c r="AS8" s="16">
        <v>180676.5</v>
      </c>
      <c r="AT8" s="16">
        <v>24157.7</v>
      </c>
      <c r="AU8" s="16">
        <v>49252</v>
      </c>
      <c r="AV8" s="16">
        <v>70948.5</v>
      </c>
      <c r="AW8" s="13">
        <v>151097.20000000001</v>
      </c>
      <c r="AX8" s="13">
        <v>43744.6</v>
      </c>
      <c r="AY8" s="13">
        <v>82844.399999999994</v>
      </c>
      <c r="AZ8" s="13">
        <v>128190.3</v>
      </c>
      <c r="BA8" s="13">
        <v>164323.1</v>
      </c>
      <c r="BB8" s="13">
        <v>49031</v>
      </c>
      <c r="BC8" s="13">
        <v>104025.1</v>
      </c>
      <c r="BD8" s="13">
        <v>167401.4</v>
      </c>
      <c r="BE8" s="13">
        <v>55103.9</v>
      </c>
      <c r="BF8" s="13">
        <v>72136.800000000003</v>
      </c>
      <c r="BG8" s="13">
        <v>131779.70000000001</v>
      </c>
      <c r="BH8" s="13">
        <v>199186.1</v>
      </c>
      <c r="BI8" s="13">
        <v>91520.9</v>
      </c>
      <c r="BJ8" s="13">
        <v>87899.8</v>
      </c>
      <c r="BK8" s="13">
        <v>157149.6</v>
      </c>
      <c r="BL8" s="13">
        <v>236163.8</v>
      </c>
      <c r="BM8" s="13">
        <v>115941.4</v>
      </c>
      <c r="BN8" s="25"/>
      <c r="BO8" s="25"/>
    </row>
    <row r="9" spans="1:67" ht="25.5">
      <c r="A9" s="17" t="s">
        <v>67</v>
      </c>
      <c r="B9" s="10">
        <v>1586.2</v>
      </c>
      <c r="C9" s="11">
        <v>3274.7</v>
      </c>
      <c r="D9" s="11">
        <v>5024.3999999999996</v>
      </c>
      <c r="E9" s="12">
        <v>7353.6</v>
      </c>
      <c r="F9" s="11">
        <v>1795</v>
      </c>
      <c r="G9" s="13">
        <v>3847.7</v>
      </c>
      <c r="H9" s="13">
        <v>5744.7</v>
      </c>
      <c r="I9" s="14">
        <v>7556.5</v>
      </c>
      <c r="J9" s="13">
        <v>1908.6</v>
      </c>
      <c r="K9" s="13">
        <v>4326.3999999999996</v>
      </c>
      <c r="L9" s="13">
        <v>6336.4</v>
      </c>
      <c r="M9" s="14">
        <v>8635.2999999999993</v>
      </c>
      <c r="N9" s="13">
        <v>2168.6999999999998</v>
      </c>
      <c r="O9" s="13">
        <v>4833</v>
      </c>
      <c r="P9" s="13">
        <v>8009.3</v>
      </c>
      <c r="Q9" s="14">
        <v>11472.5</v>
      </c>
      <c r="R9" s="10">
        <v>2997.1</v>
      </c>
      <c r="S9" s="10">
        <v>5682.4</v>
      </c>
      <c r="T9" s="10">
        <v>8136.4</v>
      </c>
      <c r="U9" s="14">
        <v>12676.1</v>
      </c>
      <c r="V9" s="10">
        <v>2922</v>
      </c>
      <c r="W9" s="10">
        <v>5722.7</v>
      </c>
      <c r="X9" s="10">
        <v>8278.7999999999993</v>
      </c>
      <c r="Y9" s="12">
        <v>12814.5</v>
      </c>
      <c r="Z9" s="10">
        <v>4067.4</v>
      </c>
      <c r="AA9" s="10">
        <v>9692.5</v>
      </c>
      <c r="AB9" s="11">
        <v>13650.9</v>
      </c>
      <c r="AC9" s="15">
        <v>19080</v>
      </c>
      <c r="AD9" s="15">
        <v>4308.2</v>
      </c>
      <c r="AE9" s="10">
        <v>8085.9</v>
      </c>
      <c r="AF9" s="10">
        <v>11456</v>
      </c>
      <c r="AG9" s="15">
        <v>15505.6</v>
      </c>
      <c r="AH9" s="15">
        <v>3816</v>
      </c>
      <c r="AI9" s="15">
        <v>7697.9</v>
      </c>
      <c r="AJ9" s="15">
        <v>11598.3</v>
      </c>
      <c r="AK9" s="15">
        <v>16028.4</v>
      </c>
      <c r="AL9" s="15">
        <v>3960.6</v>
      </c>
      <c r="AM9" s="15">
        <v>8115.6</v>
      </c>
      <c r="AN9" s="15">
        <v>12480.1</v>
      </c>
      <c r="AO9" s="15">
        <v>18840.099999999999</v>
      </c>
      <c r="AP9" s="15">
        <v>3842.3</v>
      </c>
      <c r="AQ9" s="15">
        <v>7821.2</v>
      </c>
      <c r="AR9" s="15">
        <v>12005.7</v>
      </c>
      <c r="AS9" s="16">
        <v>34506.400000000001</v>
      </c>
      <c r="AT9" s="16">
        <v>4613.7</v>
      </c>
      <c r="AU9" s="16">
        <v>9406.4</v>
      </c>
      <c r="AV9" s="16">
        <v>13550.1</v>
      </c>
      <c r="AW9" s="13">
        <v>64794.8</v>
      </c>
      <c r="AX9" s="13">
        <v>18929.2</v>
      </c>
      <c r="AY9" s="13">
        <v>34534.300000000003</v>
      </c>
      <c r="AZ9" s="13">
        <v>49389.9</v>
      </c>
      <c r="BA9" s="13">
        <v>61481.8</v>
      </c>
      <c r="BB9" s="13">
        <v>19023.400000000001</v>
      </c>
      <c r="BC9" s="13">
        <v>37042.1</v>
      </c>
      <c r="BD9" s="13">
        <v>56991.9</v>
      </c>
      <c r="BE9" s="13">
        <v>42967.8</v>
      </c>
      <c r="BF9" s="13">
        <v>27560.5</v>
      </c>
      <c r="BG9" s="13">
        <v>48786.3</v>
      </c>
      <c r="BH9" s="13">
        <v>77166.8</v>
      </c>
      <c r="BI9" s="13">
        <v>50707.6</v>
      </c>
      <c r="BJ9" s="13">
        <v>30041.1</v>
      </c>
      <c r="BK9" s="13">
        <v>56422.7</v>
      </c>
      <c r="BL9" s="13">
        <v>91574.399999999994</v>
      </c>
      <c r="BM9" s="13">
        <v>60066.7</v>
      </c>
      <c r="BN9" s="25"/>
      <c r="BO9" s="25"/>
    </row>
    <row r="10" spans="1:67" ht="25.5">
      <c r="A10" s="17" t="s">
        <v>91</v>
      </c>
      <c r="B10" s="10">
        <v>309.5</v>
      </c>
      <c r="C10" s="11">
        <v>639</v>
      </c>
      <c r="D10" s="11">
        <v>1000</v>
      </c>
      <c r="E10" s="12">
        <v>1463.5</v>
      </c>
      <c r="F10" s="11">
        <v>348.9</v>
      </c>
      <c r="G10" s="13">
        <v>747.8</v>
      </c>
      <c r="H10" s="13">
        <v>1117.2</v>
      </c>
      <c r="I10" s="14">
        <v>1469.5</v>
      </c>
      <c r="J10" s="13">
        <v>370.9</v>
      </c>
      <c r="K10" s="13">
        <v>840.8</v>
      </c>
      <c r="L10" s="13">
        <v>1232.3</v>
      </c>
      <c r="M10" s="14">
        <v>1679.4</v>
      </c>
      <c r="N10" s="13">
        <v>425.6</v>
      </c>
      <c r="O10" s="13">
        <v>939.3</v>
      </c>
      <c r="P10" s="13">
        <v>1557.5</v>
      </c>
      <c r="Q10" s="14">
        <v>1831.3</v>
      </c>
      <c r="R10" s="10">
        <v>588.20000000000005</v>
      </c>
      <c r="S10" s="10">
        <v>1059.5999999999999</v>
      </c>
      <c r="T10" s="10">
        <v>1619.1</v>
      </c>
      <c r="U10" s="14">
        <v>2023.3</v>
      </c>
      <c r="V10" s="10">
        <v>573.5</v>
      </c>
      <c r="W10" s="10">
        <v>1067.0999999999999</v>
      </c>
      <c r="X10" s="10">
        <v>1647.4</v>
      </c>
      <c r="Y10" s="12">
        <v>2045.4</v>
      </c>
      <c r="Z10" s="10">
        <v>798.3</v>
      </c>
      <c r="AA10" s="10">
        <v>1807.3</v>
      </c>
      <c r="AB10" s="11">
        <v>2716.4</v>
      </c>
      <c r="AC10" s="15">
        <v>3045.5</v>
      </c>
      <c r="AD10" s="15">
        <v>845.5</v>
      </c>
      <c r="AE10" s="10">
        <v>1507.8</v>
      </c>
      <c r="AF10" s="10">
        <v>2279.6999999999998</v>
      </c>
      <c r="AG10" s="15">
        <v>3085.5</v>
      </c>
      <c r="AH10" s="15">
        <v>748.9</v>
      </c>
      <c r="AI10" s="15">
        <v>1510.8</v>
      </c>
      <c r="AJ10" s="15">
        <v>2276.4</v>
      </c>
      <c r="AK10" s="15">
        <v>3145.7</v>
      </c>
      <c r="AL10" s="15">
        <v>777.3</v>
      </c>
      <c r="AM10" s="15">
        <v>1592.7</v>
      </c>
      <c r="AN10" s="15">
        <v>2449.3000000000002</v>
      </c>
      <c r="AO10" s="15">
        <v>3697.5</v>
      </c>
      <c r="AP10" s="15">
        <v>754.3</v>
      </c>
      <c r="AQ10" s="15">
        <v>1535</v>
      </c>
      <c r="AR10" s="15">
        <v>2356.1999999999998</v>
      </c>
      <c r="AS10" s="16">
        <v>6772</v>
      </c>
      <c r="AT10" s="16">
        <v>905.5</v>
      </c>
      <c r="AU10" s="16">
        <v>1846</v>
      </c>
      <c r="AV10" s="16">
        <v>2659.3</v>
      </c>
      <c r="AW10" s="13">
        <v>12086.4</v>
      </c>
      <c r="AX10" s="13">
        <v>3247.5</v>
      </c>
      <c r="AY10" s="13">
        <v>6149.7</v>
      </c>
      <c r="AZ10" s="13">
        <v>9483</v>
      </c>
      <c r="BA10" s="13">
        <v>13096.5</v>
      </c>
      <c r="BB10" s="13">
        <v>4737.3999999999996</v>
      </c>
      <c r="BC10" s="13">
        <v>7887.8</v>
      </c>
      <c r="BD10" s="13">
        <v>11097.7</v>
      </c>
      <c r="BE10" s="13">
        <v>13318.2</v>
      </c>
      <c r="BF10" s="13">
        <v>6714.8</v>
      </c>
      <c r="BG10" s="13">
        <v>8905.5</v>
      </c>
      <c r="BH10" s="13">
        <v>13041.1</v>
      </c>
      <c r="BI10" s="13">
        <v>15747.7</v>
      </c>
      <c r="BJ10" s="13">
        <v>7609.5</v>
      </c>
      <c r="BK10" s="13">
        <v>9615.7000000000007</v>
      </c>
      <c r="BL10" s="13">
        <v>14203</v>
      </c>
      <c r="BM10" s="13">
        <v>17679.8</v>
      </c>
      <c r="BN10" s="25"/>
      <c r="BO10" s="25"/>
    </row>
    <row r="11" spans="1:67">
      <c r="A11" s="9" t="s">
        <v>5</v>
      </c>
      <c r="B11" s="10">
        <v>1151.9000000000001</v>
      </c>
      <c r="C11" s="11">
        <v>2378.1999999999998</v>
      </c>
      <c r="D11" s="11">
        <v>5251.6</v>
      </c>
      <c r="E11" s="12">
        <v>7686</v>
      </c>
      <c r="F11" s="11">
        <v>1305.5999999999999</v>
      </c>
      <c r="G11" s="13">
        <v>2798.7</v>
      </c>
      <c r="H11" s="13">
        <v>4179</v>
      </c>
      <c r="I11" s="14">
        <v>5497</v>
      </c>
      <c r="J11" s="13">
        <v>723.8</v>
      </c>
      <c r="K11" s="13">
        <v>1640.7</v>
      </c>
      <c r="L11" s="13">
        <v>4621.2</v>
      </c>
      <c r="M11" s="14">
        <v>6293.6</v>
      </c>
      <c r="N11" s="13">
        <v>1592.4</v>
      </c>
      <c r="O11" s="13">
        <v>1832.9</v>
      </c>
      <c r="P11" s="13">
        <v>5841.5</v>
      </c>
      <c r="Q11" s="14">
        <v>8198.2000000000007</v>
      </c>
      <c r="R11" s="10">
        <v>2200.6999999999998</v>
      </c>
      <c r="S11" s="10">
        <v>2200</v>
      </c>
      <c r="T11" s="10">
        <v>5882.9</v>
      </c>
      <c r="U11" s="14">
        <v>9058.2000000000007</v>
      </c>
      <c r="V11" s="10">
        <v>2145.6</v>
      </c>
      <c r="W11" s="10">
        <v>2215.5</v>
      </c>
      <c r="X11" s="10">
        <v>5985.9</v>
      </c>
      <c r="Y11" s="12">
        <v>9157.1</v>
      </c>
      <c r="Z11" s="10">
        <v>2986.6</v>
      </c>
      <c r="AA11" s="10">
        <v>3752.3</v>
      </c>
      <c r="AB11" s="11">
        <v>9870.1</v>
      </c>
      <c r="AC11" s="15">
        <v>13634.3</v>
      </c>
      <c r="AD11" s="15">
        <v>3163.4</v>
      </c>
      <c r="AE11" s="10">
        <v>3687.6</v>
      </c>
      <c r="AF11" s="10">
        <v>8283.2000000000007</v>
      </c>
      <c r="AG11" s="15">
        <v>11211.2</v>
      </c>
      <c r="AH11" s="15">
        <v>2802</v>
      </c>
      <c r="AI11" s="15">
        <v>5492.3</v>
      </c>
      <c r="AJ11" s="15">
        <v>8516.2999999999993</v>
      </c>
      <c r="AK11" s="15">
        <v>11769.1</v>
      </c>
      <c r="AL11" s="15">
        <v>2908.1</v>
      </c>
      <c r="AM11" s="15">
        <v>5959</v>
      </c>
      <c r="AN11" s="15">
        <v>9163.7000000000007</v>
      </c>
      <c r="AO11" s="15">
        <v>13833.7</v>
      </c>
      <c r="AP11" s="15">
        <v>2821.3</v>
      </c>
      <c r="AQ11" s="15">
        <v>5742.8</v>
      </c>
      <c r="AR11" s="15">
        <v>8815.4</v>
      </c>
      <c r="AS11" s="16">
        <v>25336.9</v>
      </c>
      <c r="AT11" s="16">
        <v>3387.7</v>
      </c>
      <c r="AU11" s="16">
        <v>6906.8</v>
      </c>
      <c r="AV11" s="16">
        <v>9949.4</v>
      </c>
      <c r="AW11" s="13">
        <v>68838.8</v>
      </c>
      <c r="AX11" s="13">
        <v>17266.400000000001</v>
      </c>
      <c r="AY11" s="13">
        <v>38625.5</v>
      </c>
      <c r="AZ11" s="13">
        <v>60136</v>
      </c>
      <c r="BA11" s="13">
        <v>79420.600000000006</v>
      </c>
      <c r="BB11" s="13">
        <v>20336.7</v>
      </c>
      <c r="BC11" s="13">
        <v>40416.400000000001</v>
      </c>
      <c r="BD11" s="13">
        <v>72532.5</v>
      </c>
      <c r="BE11" s="13">
        <v>97430.2</v>
      </c>
      <c r="BF11" s="13">
        <v>29486.2</v>
      </c>
      <c r="BG11" s="13">
        <v>53907.1</v>
      </c>
      <c r="BH11" s="13">
        <v>98714.6</v>
      </c>
      <c r="BI11" s="13">
        <v>117168.1</v>
      </c>
      <c r="BJ11" s="13">
        <v>35290.5</v>
      </c>
      <c r="BK11" s="13">
        <v>65125.1</v>
      </c>
      <c r="BL11" s="13">
        <v>113180.1</v>
      </c>
      <c r="BM11" s="13">
        <v>141094.9</v>
      </c>
      <c r="BN11" s="25"/>
      <c r="BO11" s="25"/>
    </row>
    <row r="12" spans="1:67" s="3" customFormat="1">
      <c r="A12" s="5" t="s">
        <v>6</v>
      </c>
      <c r="B12" s="18">
        <f>SUM(B13:B26)</f>
        <v>15310.9</v>
      </c>
      <c r="C12" s="18">
        <f>SUM(C13:C26)</f>
        <v>31609.3</v>
      </c>
      <c r="D12" s="18">
        <f>SUM(D13:D26)</f>
        <v>49463.9</v>
      </c>
      <c r="E12" s="19">
        <f>SUM(E13:E26)</f>
        <v>71391.5</v>
      </c>
      <c r="F12" s="18">
        <f>SUM(F13:F26)</f>
        <v>17874.900000000001</v>
      </c>
      <c r="G12" s="18">
        <f t="shared" ref="G12:X12" si="7">SUM(G13:G26)</f>
        <v>38393.9</v>
      </c>
      <c r="H12" s="18">
        <f t="shared" si="7"/>
        <v>57328.6</v>
      </c>
      <c r="I12" s="19">
        <f>SUM(I13:I26)</f>
        <v>75395.899999999994</v>
      </c>
      <c r="J12" s="18">
        <f t="shared" si="7"/>
        <v>18816.5</v>
      </c>
      <c r="K12" s="18">
        <f t="shared" si="7"/>
        <v>42642.8</v>
      </c>
      <c r="L12" s="18">
        <f t="shared" si="7"/>
        <v>63221.9</v>
      </c>
      <c r="M12" s="19">
        <f>SUM(M13:M26)</f>
        <v>86160.6</v>
      </c>
      <c r="N12" s="18">
        <f t="shared" si="7"/>
        <v>21579.599999999999</v>
      </c>
      <c r="O12" s="18">
        <f t="shared" si="7"/>
        <v>47966.1</v>
      </c>
      <c r="P12" s="18">
        <f t="shared" si="7"/>
        <v>79914.2</v>
      </c>
      <c r="Q12" s="19">
        <f>SUM(Q13:Q26)</f>
        <v>118184.9</v>
      </c>
      <c r="R12" s="18">
        <f t="shared" si="7"/>
        <v>29822.2</v>
      </c>
      <c r="S12" s="18">
        <f t="shared" si="7"/>
        <v>56397.3</v>
      </c>
      <c r="T12" s="18">
        <f t="shared" si="7"/>
        <v>83450</v>
      </c>
      <c r="U12" s="7">
        <f>SUM(U13:U26)</f>
        <v>130584.8</v>
      </c>
      <c r="V12" s="18">
        <f t="shared" si="7"/>
        <v>29076.2</v>
      </c>
      <c r="W12" s="18">
        <f t="shared" si="7"/>
        <v>56796.7</v>
      </c>
      <c r="X12" s="18">
        <f t="shared" si="7"/>
        <v>84910.5</v>
      </c>
      <c r="Y12" s="19">
        <f t="shared" ref="Y12:AD12" si="8">SUM(Y13:Y26)</f>
        <v>132009.29999999999</v>
      </c>
      <c r="Z12" s="18">
        <f t="shared" si="8"/>
        <v>40473.1</v>
      </c>
      <c r="AA12" s="18">
        <f t="shared" si="8"/>
        <v>96196.800000000003</v>
      </c>
      <c r="AB12" s="18">
        <f t="shared" si="8"/>
        <v>140009.1</v>
      </c>
      <c r="AC12" s="7">
        <f t="shared" si="8"/>
        <v>196554.2</v>
      </c>
      <c r="AD12" s="7">
        <f t="shared" si="8"/>
        <v>42869.4</v>
      </c>
      <c r="AE12" s="18">
        <f t="shared" ref="AE12:AJ12" si="9">SUM(AE13:AE26)</f>
        <v>80251.7</v>
      </c>
      <c r="AF12" s="18">
        <f t="shared" si="9"/>
        <v>117497.60000000001</v>
      </c>
      <c r="AG12" s="7">
        <f t="shared" si="9"/>
        <v>159031.6</v>
      </c>
      <c r="AH12" s="7">
        <f t="shared" si="9"/>
        <v>37971.5</v>
      </c>
      <c r="AI12" s="18">
        <f t="shared" si="9"/>
        <v>76759</v>
      </c>
      <c r="AJ12" s="18">
        <f t="shared" si="9"/>
        <v>115689.7</v>
      </c>
      <c r="AK12" s="7">
        <f t="shared" ref="AK12:AQ12" si="10">SUM(AK13:AK26)</f>
        <v>161391.1</v>
      </c>
      <c r="AL12" s="7">
        <f t="shared" si="10"/>
        <v>39410.1</v>
      </c>
      <c r="AM12" s="7">
        <f t="shared" si="10"/>
        <v>80755.199999999997</v>
      </c>
      <c r="AN12" s="7">
        <f t="shared" si="10"/>
        <v>125703.2</v>
      </c>
      <c r="AO12" s="7">
        <f t="shared" si="10"/>
        <v>189890.6</v>
      </c>
      <c r="AP12" s="7">
        <f t="shared" si="10"/>
        <v>38233.4</v>
      </c>
      <c r="AQ12" s="7">
        <f t="shared" si="10"/>
        <v>77825.7</v>
      </c>
      <c r="AR12" s="7">
        <f>SUM(AR13:AR26)</f>
        <v>119464.5</v>
      </c>
      <c r="AS12" s="7">
        <f t="shared" ref="AS12:BK12" si="11">AS13+AS14+AS15+AS16+AS17+AS18+AS19+AS20+AS21+AS22+AS23+AS24+AS25+AS26</f>
        <v>344317</v>
      </c>
      <c r="AT12" s="7">
        <f t="shared" si="11"/>
        <v>45909.7</v>
      </c>
      <c r="AU12" s="7">
        <f t="shared" si="11"/>
        <v>93599.8</v>
      </c>
      <c r="AV12" s="7">
        <f t="shared" si="11"/>
        <v>134831.70000000001</v>
      </c>
      <c r="AW12" s="7">
        <f t="shared" si="11"/>
        <v>723107.6</v>
      </c>
      <c r="AX12" s="7">
        <f t="shared" si="11"/>
        <v>186973.7</v>
      </c>
      <c r="AY12" s="7">
        <f t="shared" si="11"/>
        <v>410128.9</v>
      </c>
      <c r="AZ12" s="7">
        <f t="shared" si="11"/>
        <v>614297.80000000005</v>
      </c>
      <c r="BA12" s="7">
        <f t="shared" si="11"/>
        <v>883463.1</v>
      </c>
      <c r="BB12" s="7">
        <f t="shared" si="11"/>
        <v>227748.3</v>
      </c>
      <c r="BC12" s="7">
        <f t="shared" si="11"/>
        <v>470814.1</v>
      </c>
      <c r="BD12" s="7">
        <f t="shared" si="11"/>
        <v>760128.2</v>
      </c>
      <c r="BE12" s="18">
        <v>937748.8</v>
      </c>
      <c r="BF12" s="18">
        <f t="shared" si="11"/>
        <v>306884.59999999998</v>
      </c>
      <c r="BG12" s="18">
        <f t="shared" si="11"/>
        <v>606798.6</v>
      </c>
      <c r="BH12" s="18">
        <f t="shared" si="11"/>
        <v>957427.4</v>
      </c>
      <c r="BI12" s="18">
        <f t="shared" si="11"/>
        <v>1162146.8999999999</v>
      </c>
      <c r="BJ12" s="18">
        <f t="shared" si="11"/>
        <v>363166.1</v>
      </c>
      <c r="BK12" s="18">
        <f t="shared" si="11"/>
        <v>719042.4</v>
      </c>
      <c r="BL12" s="18">
        <v>1115380.3999999999</v>
      </c>
      <c r="BM12" s="18">
        <v>1362542.1</v>
      </c>
      <c r="BN12" s="25"/>
      <c r="BO12" s="25"/>
    </row>
    <row r="13" spans="1:67" ht="25.5">
      <c r="A13" s="9" t="s">
        <v>68</v>
      </c>
      <c r="B13" s="10">
        <v>2077.1</v>
      </c>
      <c r="C13" s="11">
        <v>4288.3999999999996</v>
      </c>
      <c r="D13" s="11">
        <v>6710.4</v>
      </c>
      <c r="E13" s="12">
        <v>9821.1</v>
      </c>
      <c r="F13" s="11">
        <v>2350.4</v>
      </c>
      <c r="G13" s="13">
        <v>5038.3999999999996</v>
      </c>
      <c r="H13" s="13">
        <v>7523.9</v>
      </c>
      <c r="I13" s="14">
        <v>9896.6</v>
      </c>
      <c r="J13" s="13">
        <v>2499.1999999999998</v>
      </c>
      <c r="K13" s="13">
        <v>5665.3</v>
      </c>
      <c r="L13" s="13">
        <v>8298.7999999999993</v>
      </c>
      <c r="M13" s="14">
        <v>11309.7</v>
      </c>
      <c r="N13" s="13">
        <v>2866.9</v>
      </c>
      <c r="O13" s="13">
        <v>6328.7</v>
      </c>
      <c r="P13" s="13">
        <v>10489.8</v>
      </c>
      <c r="Q13" s="14">
        <v>17073.8</v>
      </c>
      <c r="R13" s="10">
        <v>3962.1</v>
      </c>
      <c r="S13" s="10">
        <v>7441.2</v>
      </c>
      <c r="T13" s="10">
        <v>10904.3</v>
      </c>
      <c r="U13" s="14">
        <v>18865</v>
      </c>
      <c r="V13" s="10">
        <v>3862.8</v>
      </c>
      <c r="W13" s="10">
        <v>7494</v>
      </c>
      <c r="X13" s="10">
        <v>11095.2</v>
      </c>
      <c r="Y13" s="12">
        <v>19071</v>
      </c>
      <c r="Z13" s="10">
        <v>5377</v>
      </c>
      <c r="AA13" s="10">
        <v>12692.3</v>
      </c>
      <c r="AB13" s="11">
        <v>18294.7</v>
      </c>
      <c r="AC13" s="15">
        <v>28370.5</v>
      </c>
      <c r="AD13" s="15">
        <v>5695.3</v>
      </c>
      <c r="AE13" s="10">
        <v>10587.9</v>
      </c>
      <c r="AF13" s="10">
        <v>15353.1</v>
      </c>
      <c r="AG13" s="15">
        <v>20780.400000000001</v>
      </c>
      <c r="AH13" s="15">
        <v>5044.6000000000004</v>
      </c>
      <c r="AI13" s="15">
        <v>10176.4</v>
      </c>
      <c r="AJ13" s="15">
        <v>15332.7</v>
      </c>
      <c r="AK13" s="15">
        <v>21189</v>
      </c>
      <c r="AL13" s="15">
        <v>5235.8</v>
      </c>
      <c r="AM13" s="15">
        <v>10728.6</v>
      </c>
      <c r="AN13" s="15">
        <v>16498.3</v>
      </c>
      <c r="AO13" s="15">
        <v>24906</v>
      </c>
      <c r="AP13" s="15">
        <v>5079.3999999999996</v>
      </c>
      <c r="AQ13" s="15">
        <v>10339.4</v>
      </c>
      <c r="AR13" s="15">
        <v>15871.2</v>
      </c>
      <c r="AS13" s="16">
        <v>45616.1</v>
      </c>
      <c r="AT13" s="16">
        <v>6099.2</v>
      </c>
      <c r="AU13" s="16">
        <v>12435</v>
      </c>
      <c r="AV13" s="16">
        <v>17912.7</v>
      </c>
      <c r="AW13" s="13">
        <v>93810.7</v>
      </c>
      <c r="AX13" s="13">
        <v>24086.7</v>
      </c>
      <c r="AY13" s="13">
        <v>49290.2</v>
      </c>
      <c r="AZ13" s="13">
        <v>78811.3</v>
      </c>
      <c r="BA13" s="13">
        <v>99793.7</v>
      </c>
      <c r="BB13" s="13">
        <v>32259</v>
      </c>
      <c r="BC13" s="13">
        <v>54052.2</v>
      </c>
      <c r="BD13" s="13">
        <v>101254</v>
      </c>
      <c r="BE13" s="13">
        <v>134666.29999999999</v>
      </c>
      <c r="BF13" s="13">
        <v>46790.7</v>
      </c>
      <c r="BG13" s="13">
        <v>77865.3</v>
      </c>
      <c r="BH13" s="13">
        <v>169813.2</v>
      </c>
      <c r="BI13" s="13">
        <v>204891.4</v>
      </c>
      <c r="BJ13" s="13">
        <v>55920.1</v>
      </c>
      <c r="BK13" s="13">
        <v>104588</v>
      </c>
      <c r="BL13" s="13">
        <v>222567</v>
      </c>
      <c r="BM13" s="13">
        <v>239159.4</v>
      </c>
      <c r="BN13" s="25"/>
      <c r="BO13" s="25"/>
    </row>
    <row r="14" spans="1:67">
      <c r="A14" s="9" t="s">
        <v>69</v>
      </c>
      <c r="B14" s="10">
        <v>4743.1000000000004</v>
      </c>
      <c r="C14" s="11">
        <v>9792.2999999999993</v>
      </c>
      <c r="D14" s="11">
        <v>15323.6</v>
      </c>
      <c r="E14" s="12">
        <v>22427</v>
      </c>
      <c r="F14" s="11">
        <v>5801.6</v>
      </c>
      <c r="G14" s="13">
        <v>12436.5</v>
      </c>
      <c r="H14" s="13">
        <v>18569</v>
      </c>
      <c r="I14" s="14">
        <v>24425.5</v>
      </c>
      <c r="J14" s="13">
        <v>5978.5</v>
      </c>
      <c r="K14" s="13">
        <v>13551.9</v>
      </c>
      <c r="L14" s="13">
        <v>20481.400000000001</v>
      </c>
      <c r="M14" s="14">
        <v>27912.6</v>
      </c>
      <c r="N14" s="13">
        <v>6858</v>
      </c>
      <c r="O14" s="13">
        <v>15468.8</v>
      </c>
      <c r="P14" s="13">
        <v>25889.3</v>
      </c>
      <c r="Q14" s="14">
        <v>36214.6</v>
      </c>
      <c r="R14" s="10">
        <v>9477.5</v>
      </c>
      <c r="S14" s="10">
        <v>18187.900000000001</v>
      </c>
      <c r="T14" s="10">
        <v>26911.9</v>
      </c>
      <c r="U14" s="14">
        <v>40013.699999999997</v>
      </c>
      <c r="V14" s="10">
        <v>9240.2000000000007</v>
      </c>
      <c r="W14" s="10">
        <v>18316.900000000001</v>
      </c>
      <c r="X14" s="10">
        <v>27383</v>
      </c>
      <c r="Y14" s="12">
        <v>40450.199999999997</v>
      </c>
      <c r="Z14" s="10">
        <v>12862.2</v>
      </c>
      <c r="AA14" s="10">
        <v>31022.9</v>
      </c>
      <c r="AB14" s="11">
        <v>45151.8</v>
      </c>
      <c r="AC14" s="15">
        <v>60205</v>
      </c>
      <c r="AD14" s="15">
        <v>13623.7</v>
      </c>
      <c r="AE14" s="10">
        <v>25881.599999999999</v>
      </c>
      <c r="AF14" s="10">
        <v>37892</v>
      </c>
      <c r="AG14" s="15">
        <v>51286.400000000001</v>
      </c>
      <c r="AH14" s="15">
        <v>12067.2</v>
      </c>
      <c r="AI14" s="15">
        <v>24342.9</v>
      </c>
      <c r="AJ14" s="15">
        <v>36676.9</v>
      </c>
      <c r="AK14" s="15">
        <v>51686</v>
      </c>
      <c r="AL14" s="15">
        <v>12524.3</v>
      </c>
      <c r="AM14" s="15">
        <v>25663.599999999999</v>
      </c>
      <c r="AN14" s="15">
        <v>40722.1</v>
      </c>
      <c r="AO14" s="15">
        <v>61475.1</v>
      </c>
      <c r="AP14" s="15">
        <v>12150.5</v>
      </c>
      <c r="AQ14" s="15">
        <v>24732.3</v>
      </c>
      <c r="AR14" s="15">
        <v>37965.300000000003</v>
      </c>
      <c r="AS14" s="16">
        <v>109118.2</v>
      </c>
      <c r="AT14" s="16">
        <v>14589.9</v>
      </c>
      <c r="AU14" s="16">
        <v>29745.599999999999</v>
      </c>
      <c r="AV14" s="16">
        <v>42849</v>
      </c>
      <c r="AW14" s="13">
        <v>134259.20000000001</v>
      </c>
      <c r="AX14" s="13">
        <v>36680.699999999997</v>
      </c>
      <c r="AY14" s="13">
        <v>70676</v>
      </c>
      <c r="AZ14" s="13">
        <v>113212</v>
      </c>
      <c r="BA14" s="13">
        <v>148390.39999999999</v>
      </c>
      <c r="BB14" s="13">
        <v>40576.400000000001</v>
      </c>
      <c r="BC14" s="13">
        <v>74640.5</v>
      </c>
      <c r="BD14" s="13">
        <v>129606.3</v>
      </c>
      <c r="BE14" s="13">
        <v>187010.7</v>
      </c>
      <c r="BF14" s="13">
        <v>58420.5</v>
      </c>
      <c r="BG14" s="13">
        <v>99624.9</v>
      </c>
      <c r="BH14" s="13">
        <v>166227.5</v>
      </c>
      <c r="BI14" s="13">
        <v>209962.8</v>
      </c>
      <c r="BJ14" s="13">
        <v>69153.2</v>
      </c>
      <c r="BK14" s="13">
        <v>124703.1</v>
      </c>
      <c r="BL14" s="13">
        <v>201594.1</v>
      </c>
      <c r="BM14" s="13">
        <v>264151.7</v>
      </c>
      <c r="BN14" s="25"/>
      <c r="BO14" s="25"/>
    </row>
    <row r="15" spans="1:67">
      <c r="A15" s="9" t="s">
        <v>70</v>
      </c>
      <c r="B15" s="10">
        <v>232.8</v>
      </c>
      <c r="C15" s="11">
        <v>480.7</v>
      </c>
      <c r="D15" s="11">
        <v>752.2</v>
      </c>
      <c r="E15" s="12">
        <v>1100.9000000000001</v>
      </c>
      <c r="F15" s="11">
        <v>263.8</v>
      </c>
      <c r="G15" s="13">
        <v>641.79999999999995</v>
      </c>
      <c r="H15" s="13">
        <v>958.2</v>
      </c>
      <c r="I15" s="14">
        <v>1257.3</v>
      </c>
      <c r="J15" s="13">
        <v>282.3</v>
      </c>
      <c r="K15" s="13">
        <v>629.20000000000005</v>
      </c>
      <c r="L15" s="13">
        <v>1054.3</v>
      </c>
      <c r="M15" s="14">
        <v>1437</v>
      </c>
      <c r="N15" s="13">
        <v>318.39999999999998</v>
      </c>
      <c r="O15" s="13">
        <v>703</v>
      </c>
      <c r="P15" s="13">
        <v>1332.7</v>
      </c>
      <c r="Q15" s="14">
        <v>1746.1</v>
      </c>
      <c r="R15" s="10">
        <v>439.9</v>
      </c>
      <c r="S15" s="10">
        <v>826.6</v>
      </c>
      <c r="T15" s="10">
        <v>1385.6</v>
      </c>
      <c r="U15" s="14">
        <v>1929.4</v>
      </c>
      <c r="V15" s="10">
        <v>429</v>
      </c>
      <c r="W15" s="10">
        <v>832.5</v>
      </c>
      <c r="X15" s="10">
        <v>1409.7</v>
      </c>
      <c r="Y15" s="12">
        <v>1950.5</v>
      </c>
      <c r="Z15" s="10">
        <v>597.29999999999995</v>
      </c>
      <c r="AA15" s="10">
        <v>1410</v>
      </c>
      <c r="AB15" s="11">
        <v>2324.6</v>
      </c>
      <c r="AC15" s="15">
        <v>2904.3</v>
      </c>
      <c r="AD15" s="15">
        <v>632.6</v>
      </c>
      <c r="AE15" s="10">
        <v>1176.3</v>
      </c>
      <c r="AF15" s="10">
        <v>1950.8</v>
      </c>
      <c r="AG15" s="15">
        <v>2640.4</v>
      </c>
      <c r="AH15" s="15">
        <v>560.29999999999995</v>
      </c>
      <c r="AI15" s="15">
        <v>1130.2</v>
      </c>
      <c r="AJ15" s="15">
        <v>1703.1</v>
      </c>
      <c r="AK15" s="15">
        <v>2753.6</v>
      </c>
      <c r="AL15" s="15">
        <v>581.6</v>
      </c>
      <c r="AM15" s="15">
        <v>1191.7</v>
      </c>
      <c r="AN15" s="15">
        <v>1832.2</v>
      </c>
      <c r="AO15" s="15">
        <v>2765.7</v>
      </c>
      <c r="AP15" s="15">
        <v>564.20000000000005</v>
      </c>
      <c r="AQ15" s="15">
        <v>1148.5999999999999</v>
      </c>
      <c r="AR15" s="15">
        <v>1762.8</v>
      </c>
      <c r="AS15" s="16">
        <v>5066.8</v>
      </c>
      <c r="AT15" s="16">
        <v>677.5</v>
      </c>
      <c r="AU15" s="16">
        <v>1381.2</v>
      </c>
      <c r="AV15" s="16">
        <v>1989.7</v>
      </c>
      <c r="AW15" s="13">
        <v>13734.3</v>
      </c>
      <c r="AX15" s="13">
        <v>3717.5</v>
      </c>
      <c r="AY15" s="13">
        <v>7607.1</v>
      </c>
      <c r="AZ15" s="13">
        <v>11410.6</v>
      </c>
      <c r="BA15" s="13">
        <v>15086.6</v>
      </c>
      <c r="BB15" s="13">
        <v>5345.9</v>
      </c>
      <c r="BC15" s="13">
        <v>10374.6</v>
      </c>
      <c r="BD15" s="13">
        <v>13721.8</v>
      </c>
      <c r="BE15" s="13">
        <v>16157.8</v>
      </c>
      <c r="BF15" s="13">
        <v>6977.4</v>
      </c>
      <c r="BG15" s="13">
        <v>15462.9</v>
      </c>
      <c r="BH15" s="13">
        <v>21097.5</v>
      </c>
      <c r="BI15" s="13">
        <v>20485</v>
      </c>
      <c r="BJ15" s="13">
        <v>8109.3</v>
      </c>
      <c r="BK15" s="13">
        <v>17933.400000000001</v>
      </c>
      <c r="BL15" s="13">
        <v>26209.7</v>
      </c>
      <c r="BM15" s="13">
        <v>24315</v>
      </c>
      <c r="BN15" s="25"/>
      <c r="BO15" s="25"/>
    </row>
    <row r="16" spans="1:67">
      <c r="A16" s="9" t="s">
        <v>20</v>
      </c>
      <c r="B16" s="10">
        <v>1361.7</v>
      </c>
      <c r="C16" s="11">
        <v>2811.2</v>
      </c>
      <c r="D16" s="11">
        <v>4399.1000000000004</v>
      </c>
      <c r="E16" s="12">
        <v>6438.4</v>
      </c>
      <c r="F16" s="11">
        <v>1634</v>
      </c>
      <c r="G16" s="13">
        <v>3502.5</v>
      </c>
      <c r="H16" s="13">
        <v>5230.8</v>
      </c>
      <c r="I16" s="14">
        <v>6877.8</v>
      </c>
      <c r="J16" s="13">
        <v>1737.4</v>
      </c>
      <c r="K16" s="13">
        <v>3938.4</v>
      </c>
      <c r="L16" s="13">
        <v>5767.1</v>
      </c>
      <c r="M16" s="14">
        <v>7859.7</v>
      </c>
      <c r="N16" s="13">
        <v>1992.9</v>
      </c>
      <c r="O16" s="13">
        <v>4399.5</v>
      </c>
      <c r="P16" s="13">
        <v>7289.8</v>
      </c>
      <c r="Q16" s="14">
        <v>9601.1</v>
      </c>
      <c r="R16" s="10">
        <v>2754.4</v>
      </c>
      <c r="S16" s="10">
        <v>5172.7</v>
      </c>
      <c r="T16" s="10">
        <v>7577.7</v>
      </c>
      <c r="U16" s="14">
        <v>10608.5</v>
      </c>
      <c r="V16" s="10">
        <v>2685.7</v>
      </c>
      <c r="W16" s="10">
        <v>5209.5</v>
      </c>
      <c r="X16" s="10">
        <v>7710.4</v>
      </c>
      <c r="Y16" s="12">
        <v>10724.2</v>
      </c>
      <c r="Z16" s="10">
        <v>3738.3</v>
      </c>
      <c r="AA16" s="10">
        <v>8823.1</v>
      </c>
      <c r="AB16" s="11">
        <v>12713.7</v>
      </c>
      <c r="AC16" s="15">
        <v>15967.8</v>
      </c>
      <c r="AD16" s="15">
        <v>3959.6</v>
      </c>
      <c r="AE16" s="10">
        <v>7360.6</v>
      </c>
      <c r="AF16" s="10">
        <v>10669.5</v>
      </c>
      <c r="AG16" s="15">
        <v>14441</v>
      </c>
      <c r="AH16" s="15">
        <v>3507.3</v>
      </c>
      <c r="AI16" s="15">
        <v>7075.1</v>
      </c>
      <c r="AJ16" s="15">
        <v>10659.9</v>
      </c>
      <c r="AK16" s="15">
        <v>14731.4</v>
      </c>
      <c r="AL16" s="15">
        <v>3640</v>
      </c>
      <c r="AM16" s="15">
        <v>7458.9</v>
      </c>
      <c r="AN16" s="15">
        <v>11470.1</v>
      </c>
      <c r="AO16" s="15">
        <v>17315.5</v>
      </c>
      <c r="AP16" s="15">
        <v>3531.5</v>
      </c>
      <c r="AQ16" s="15">
        <v>7188.3</v>
      </c>
      <c r="AR16" s="15">
        <v>11034.2</v>
      </c>
      <c r="AS16" s="16">
        <v>31714.1</v>
      </c>
      <c r="AT16" s="16">
        <v>4240.3999999999996</v>
      </c>
      <c r="AU16" s="16">
        <v>8645.2999999999993</v>
      </c>
      <c r="AV16" s="16">
        <v>12453.6</v>
      </c>
      <c r="AW16" s="13">
        <v>30170.7</v>
      </c>
      <c r="AX16" s="13">
        <v>8672.7999999999993</v>
      </c>
      <c r="AY16" s="13">
        <v>16567.900000000001</v>
      </c>
      <c r="AZ16" s="13">
        <v>27648.7</v>
      </c>
      <c r="BA16" s="13">
        <v>123113.4</v>
      </c>
      <c r="BB16" s="13">
        <v>10278</v>
      </c>
      <c r="BC16" s="13">
        <v>22978.1</v>
      </c>
      <c r="BD16" s="13">
        <v>35998.400000000001</v>
      </c>
      <c r="BE16" s="13">
        <v>47541.4</v>
      </c>
      <c r="BF16" s="13">
        <v>16085.2</v>
      </c>
      <c r="BG16" s="13">
        <v>29068.5</v>
      </c>
      <c r="BH16" s="13">
        <v>46881.599999999999</v>
      </c>
      <c r="BI16" s="13">
        <v>65682.100000000006</v>
      </c>
      <c r="BJ16" s="13">
        <v>19653.400000000001</v>
      </c>
      <c r="BK16" s="13">
        <v>38003.800000000003</v>
      </c>
      <c r="BL16" s="13">
        <v>52449.7</v>
      </c>
      <c r="BM16" s="13">
        <v>81704.2</v>
      </c>
      <c r="BN16" s="25"/>
      <c r="BO16" s="25"/>
    </row>
    <row r="17" spans="1:67">
      <c r="A17" s="9" t="s">
        <v>21</v>
      </c>
      <c r="B17" s="10">
        <v>1735.8</v>
      </c>
      <c r="C17" s="11">
        <v>3583.5</v>
      </c>
      <c r="D17" s="11">
        <v>5607.7</v>
      </c>
      <c r="E17" s="12">
        <v>8207.2000000000007</v>
      </c>
      <c r="F17" s="11">
        <v>1948.9</v>
      </c>
      <c r="G17" s="13">
        <v>4177.5</v>
      </c>
      <c r="H17" s="13">
        <v>6238</v>
      </c>
      <c r="I17" s="14">
        <v>8203.9</v>
      </c>
      <c r="J17" s="13">
        <v>2072.1999999999998</v>
      </c>
      <c r="K17" s="13">
        <v>4697.2</v>
      </c>
      <c r="L17" s="13">
        <v>6879.3</v>
      </c>
      <c r="M17" s="14">
        <v>9375.2000000000007</v>
      </c>
      <c r="N17" s="13">
        <v>2377.1</v>
      </c>
      <c r="O17" s="13">
        <v>5247.1</v>
      </c>
      <c r="P17" s="13">
        <v>8695.5</v>
      </c>
      <c r="Q17" s="14">
        <v>15290.4</v>
      </c>
      <c r="R17" s="10">
        <v>3285.2</v>
      </c>
      <c r="S17" s="10">
        <v>6169.4</v>
      </c>
      <c r="T17" s="10">
        <v>9038.9</v>
      </c>
      <c r="U17" s="14">
        <v>16894.8</v>
      </c>
      <c r="V17" s="10">
        <v>3202.9</v>
      </c>
      <c r="W17" s="10">
        <v>6213.1</v>
      </c>
      <c r="X17" s="10">
        <v>9197.2000000000007</v>
      </c>
      <c r="Y17" s="12">
        <v>17079.2</v>
      </c>
      <c r="Z17" s="10">
        <v>4458.3999999999996</v>
      </c>
      <c r="AA17" s="10">
        <v>10523.1</v>
      </c>
      <c r="AB17" s="11">
        <v>15165.3</v>
      </c>
      <c r="AC17" s="15">
        <v>25429.8</v>
      </c>
      <c r="AD17" s="15">
        <v>4722.3</v>
      </c>
      <c r="AE17" s="10">
        <v>8778.7999999999993</v>
      </c>
      <c r="AF17" s="10">
        <v>12726.9</v>
      </c>
      <c r="AG17" s="15">
        <v>17225.8</v>
      </c>
      <c r="AH17" s="15">
        <v>4182.8</v>
      </c>
      <c r="AI17" s="15">
        <v>8437.7999999999993</v>
      </c>
      <c r="AJ17" s="15">
        <v>12713.1</v>
      </c>
      <c r="AK17" s="15">
        <v>17569</v>
      </c>
      <c r="AL17" s="15">
        <v>4341.3</v>
      </c>
      <c r="AM17" s="15">
        <v>8895.7000000000007</v>
      </c>
      <c r="AN17" s="15">
        <v>13679.6</v>
      </c>
      <c r="AO17" s="15">
        <v>20651.099999999999</v>
      </c>
      <c r="AP17" s="15">
        <v>4211.6000000000004</v>
      </c>
      <c r="AQ17" s="15">
        <v>8572.9</v>
      </c>
      <c r="AR17" s="15">
        <v>13159.7</v>
      </c>
      <c r="AS17" s="16">
        <v>37823.1</v>
      </c>
      <c r="AT17" s="16">
        <v>5057.2</v>
      </c>
      <c r="AU17" s="16">
        <v>10310.5</v>
      </c>
      <c r="AV17" s="16">
        <v>14852.4</v>
      </c>
      <c r="AW17" s="13">
        <v>49779.9</v>
      </c>
      <c r="AX17" s="13">
        <v>10816.9</v>
      </c>
      <c r="AY17" s="13">
        <v>25179</v>
      </c>
      <c r="AZ17" s="13">
        <v>40929.699999999997</v>
      </c>
      <c r="BA17" s="13">
        <v>54101.5</v>
      </c>
      <c r="BB17" s="13">
        <v>10806.8</v>
      </c>
      <c r="BC17" s="13">
        <v>34636.1</v>
      </c>
      <c r="BD17" s="13">
        <v>51067.4</v>
      </c>
      <c r="BE17" s="13">
        <v>75380.399999999994</v>
      </c>
      <c r="BF17" s="13">
        <v>18823.3</v>
      </c>
      <c r="BG17" s="13">
        <v>46250.7</v>
      </c>
      <c r="BH17" s="13">
        <v>63833.2</v>
      </c>
      <c r="BI17" s="13">
        <v>92463.1</v>
      </c>
      <c r="BJ17" s="13">
        <v>24024</v>
      </c>
      <c r="BK17" s="13">
        <v>57907.1</v>
      </c>
      <c r="BL17" s="13">
        <v>77637.100000000006</v>
      </c>
      <c r="BM17" s="13">
        <v>114069.6</v>
      </c>
      <c r="BN17" s="25"/>
      <c r="BO17" s="25"/>
    </row>
    <row r="18" spans="1:67">
      <c r="A18" s="9" t="s">
        <v>71</v>
      </c>
      <c r="B18" s="10">
        <v>2174</v>
      </c>
      <c r="C18" s="11">
        <v>4488.3</v>
      </c>
      <c r="D18" s="11">
        <v>7023.5</v>
      </c>
      <c r="E18" s="12">
        <v>10279.4</v>
      </c>
      <c r="F18" s="11">
        <v>2470.9</v>
      </c>
      <c r="G18" s="13">
        <v>5296.8</v>
      </c>
      <c r="H18" s="13">
        <v>7909.3</v>
      </c>
      <c r="I18" s="14">
        <v>10403.799999999999</v>
      </c>
      <c r="J18" s="13">
        <v>2627.3</v>
      </c>
      <c r="K18" s="13">
        <v>5955.6</v>
      </c>
      <c r="L18" s="13">
        <v>8724</v>
      </c>
      <c r="M18" s="14">
        <v>11889.3</v>
      </c>
      <c r="N18" s="13">
        <v>3013.8</v>
      </c>
      <c r="O18" s="13">
        <v>6652.9</v>
      </c>
      <c r="P18" s="13">
        <v>11027.2</v>
      </c>
      <c r="Q18" s="14">
        <v>15941.6</v>
      </c>
      <c r="R18" s="10">
        <v>4165</v>
      </c>
      <c r="S18" s="10">
        <v>7822.3</v>
      </c>
      <c r="T18" s="10">
        <v>11462.9</v>
      </c>
      <c r="U18" s="14">
        <v>17613.599999999999</v>
      </c>
      <c r="V18" s="10">
        <v>4060.9</v>
      </c>
      <c r="W18" s="10">
        <v>7877.8</v>
      </c>
      <c r="X18" s="10">
        <v>11663.5</v>
      </c>
      <c r="Y18" s="12">
        <v>17805.8</v>
      </c>
      <c r="Z18" s="10">
        <v>5652.6</v>
      </c>
      <c r="AA18" s="10">
        <v>13342.5</v>
      </c>
      <c r="AB18" s="11">
        <v>19232</v>
      </c>
      <c r="AC18" s="15">
        <v>26511.7</v>
      </c>
      <c r="AD18" s="15">
        <v>5987.2</v>
      </c>
      <c r="AE18" s="10">
        <v>11130.9</v>
      </c>
      <c r="AF18" s="10">
        <v>16139.8</v>
      </c>
      <c r="AG18" s="15">
        <v>22445</v>
      </c>
      <c r="AH18" s="15">
        <v>5303.2</v>
      </c>
      <c r="AI18" s="15">
        <v>10697.9</v>
      </c>
      <c r="AJ18" s="15">
        <v>16118.4</v>
      </c>
      <c r="AK18" s="15">
        <v>22275</v>
      </c>
      <c r="AL18" s="15">
        <v>5504</v>
      </c>
      <c r="AM18" s="15">
        <v>11278.4</v>
      </c>
      <c r="AN18" s="15">
        <v>17343.7</v>
      </c>
      <c r="AO18" s="15">
        <v>26182.5</v>
      </c>
      <c r="AP18" s="15">
        <v>5339.7</v>
      </c>
      <c r="AQ18" s="15">
        <v>10869.3</v>
      </c>
      <c r="AR18" s="15">
        <v>16684.599999999999</v>
      </c>
      <c r="AS18" s="16">
        <v>47954.1</v>
      </c>
      <c r="AT18" s="16">
        <v>6411.8</v>
      </c>
      <c r="AU18" s="16">
        <v>13072.3</v>
      </c>
      <c r="AV18" s="16">
        <v>18830.8</v>
      </c>
      <c r="AW18" s="13">
        <v>40295.4</v>
      </c>
      <c r="AX18" s="13">
        <v>11903</v>
      </c>
      <c r="AY18" s="13">
        <v>22042.5</v>
      </c>
      <c r="AZ18" s="13">
        <v>31361.200000000001</v>
      </c>
      <c r="BA18" s="13">
        <v>42070.3</v>
      </c>
      <c r="BB18" s="13">
        <v>12954.4</v>
      </c>
      <c r="BC18" s="13">
        <v>24961.8</v>
      </c>
      <c r="BD18" s="13">
        <v>42819.199999999997</v>
      </c>
      <c r="BE18" s="13">
        <v>24254.9</v>
      </c>
      <c r="BF18" s="13">
        <v>16568.7</v>
      </c>
      <c r="BG18" s="13">
        <v>36323.1</v>
      </c>
      <c r="BH18" s="13">
        <v>58056.3</v>
      </c>
      <c r="BI18" s="13">
        <v>28711.5</v>
      </c>
      <c r="BJ18" s="13">
        <v>19721.7</v>
      </c>
      <c r="BK18" s="13">
        <v>42288.4</v>
      </c>
      <c r="BL18" s="13">
        <v>63842.400000000001</v>
      </c>
      <c r="BM18" s="13">
        <v>37900.800000000003</v>
      </c>
      <c r="BN18" s="25"/>
      <c r="BO18" s="25"/>
    </row>
    <row r="19" spans="1:67">
      <c r="A19" s="9" t="s">
        <v>22</v>
      </c>
      <c r="B19" s="10">
        <v>1505.7</v>
      </c>
      <c r="C19" s="11">
        <v>3108.5</v>
      </c>
      <c r="D19" s="11">
        <v>4864.5</v>
      </c>
      <c r="E19" s="12">
        <v>7119.3</v>
      </c>
      <c r="F19" s="11">
        <v>1735.7</v>
      </c>
      <c r="G19" s="13">
        <v>3720.8</v>
      </c>
      <c r="H19" s="13">
        <v>5555.3</v>
      </c>
      <c r="I19" s="14">
        <v>7307.2</v>
      </c>
      <c r="J19" s="13">
        <v>1845.6</v>
      </c>
      <c r="K19" s="13">
        <v>4183.7</v>
      </c>
      <c r="L19" s="13">
        <v>6127.4</v>
      </c>
      <c r="M19" s="14">
        <v>8350.4</v>
      </c>
      <c r="N19" s="13">
        <v>2117.3000000000002</v>
      </c>
      <c r="O19" s="13">
        <v>4673.6000000000004</v>
      </c>
      <c r="P19" s="13">
        <v>7745.1</v>
      </c>
      <c r="Q19" s="14">
        <v>12094.1</v>
      </c>
      <c r="R19" s="10">
        <v>2926.3</v>
      </c>
      <c r="S19" s="10">
        <v>5495.1</v>
      </c>
      <c r="T19" s="10">
        <v>8051.2</v>
      </c>
      <c r="U19" s="14">
        <v>13363</v>
      </c>
      <c r="V19" s="10">
        <v>2853</v>
      </c>
      <c r="W19" s="10">
        <v>5534.2</v>
      </c>
      <c r="X19" s="10">
        <v>8192.1</v>
      </c>
      <c r="Y19" s="12">
        <v>13508.8</v>
      </c>
      <c r="Z19" s="10">
        <v>3971</v>
      </c>
      <c r="AA19" s="10">
        <v>9373.1</v>
      </c>
      <c r="AB19" s="11">
        <v>13507.8</v>
      </c>
      <c r="AC19" s="15">
        <v>20088.599999999999</v>
      </c>
      <c r="AD19" s="15">
        <v>4206.3999999999996</v>
      </c>
      <c r="AE19" s="10">
        <v>7819.3</v>
      </c>
      <c r="AF19" s="10">
        <v>11336.1</v>
      </c>
      <c r="AG19" s="15">
        <v>15343.2</v>
      </c>
      <c r="AH19" s="15">
        <v>3725.7</v>
      </c>
      <c r="AI19" s="15">
        <v>7515.7</v>
      </c>
      <c r="AJ19" s="15">
        <v>11322.7</v>
      </c>
      <c r="AK19" s="15">
        <v>15647.8</v>
      </c>
      <c r="AL19" s="15">
        <v>3866.9</v>
      </c>
      <c r="AM19" s="15">
        <v>7923.6</v>
      </c>
      <c r="AN19" s="15">
        <v>12184.8</v>
      </c>
      <c r="AO19" s="15">
        <v>18394.599999999999</v>
      </c>
      <c r="AP19" s="15">
        <v>3751.3</v>
      </c>
      <c r="AQ19" s="15">
        <v>7636.2</v>
      </c>
      <c r="AR19" s="15">
        <v>11721.7</v>
      </c>
      <c r="AS19" s="16">
        <v>33690.1</v>
      </c>
      <c r="AT19" s="16">
        <v>4504.5</v>
      </c>
      <c r="AU19" s="16">
        <v>9183.9</v>
      </c>
      <c r="AV19" s="16">
        <v>13229.6</v>
      </c>
      <c r="AW19" s="13">
        <v>59693.599999999999</v>
      </c>
      <c r="AX19" s="13">
        <v>13854.3</v>
      </c>
      <c r="AY19" s="13">
        <v>28809.9</v>
      </c>
      <c r="AZ19" s="13">
        <v>47148.7</v>
      </c>
      <c r="BA19" s="13">
        <v>65974.8</v>
      </c>
      <c r="BB19" s="13">
        <v>15969.3</v>
      </c>
      <c r="BC19" s="13">
        <v>36645.5</v>
      </c>
      <c r="BD19" s="13">
        <v>60882.400000000001</v>
      </c>
      <c r="BE19" s="13">
        <v>69118.7</v>
      </c>
      <c r="BF19" s="13">
        <v>19737.7</v>
      </c>
      <c r="BG19" s="13">
        <v>47990.3</v>
      </c>
      <c r="BH19" s="13">
        <v>73340.3</v>
      </c>
      <c r="BI19" s="13">
        <v>96682.3</v>
      </c>
      <c r="BJ19" s="13">
        <v>23162.6</v>
      </c>
      <c r="BK19" s="13">
        <v>49455</v>
      </c>
      <c r="BL19" s="13">
        <v>78714.3</v>
      </c>
      <c r="BM19" s="13">
        <v>113013.7</v>
      </c>
      <c r="BN19" s="25"/>
      <c r="BO19" s="25"/>
    </row>
    <row r="20" spans="1:67" ht="25.5">
      <c r="A20" s="9" t="s">
        <v>23</v>
      </c>
      <c r="B20" s="10">
        <v>740.5</v>
      </c>
      <c r="C20" s="11">
        <v>1528.8</v>
      </c>
      <c r="D20" s="11">
        <v>2392.4</v>
      </c>
      <c r="E20" s="12">
        <v>3501.3</v>
      </c>
      <c r="F20" s="11">
        <v>830.4</v>
      </c>
      <c r="G20" s="13">
        <v>1780.1</v>
      </c>
      <c r="H20" s="13">
        <v>2659</v>
      </c>
      <c r="I20" s="14">
        <v>3494.5</v>
      </c>
      <c r="J20" s="13">
        <v>883</v>
      </c>
      <c r="K20" s="13">
        <v>2001.6</v>
      </c>
      <c r="L20" s="13">
        <v>2930.3</v>
      </c>
      <c r="M20" s="14">
        <v>3993.5</v>
      </c>
      <c r="N20" s="13">
        <v>1012.9</v>
      </c>
      <c r="O20" s="13">
        <v>2236</v>
      </c>
      <c r="P20" s="13">
        <v>3704</v>
      </c>
      <c r="Q20" s="14">
        <v>5077.5</v>
      </c>
      <c r="R20" s="10">
        <v>1399.8</v>
      </c>
      <c r="S20" s="10">
        <v>2629.2</v>
      </c>
      <c r="T20" s="10">
        <v>3850.4</v>
      </c>
      <c r="U20" s="14">
        <v>5610.1</v>
      </c>
      <c r="V20" s="10">
        <v>1364.8</v>
      </c>
      <c r="W20" s="10">
        <v>2647.9</v>
      </c>
      <c r="X20" s="10">
        <v>3917.8</v>
      </c>
      <c r="Y20" s="12">
        <v>5671.4</v>
      </c>
      <c r="Z20" s="10">
        <v>1899.8</v>
      </c>
      <c r="AA20" s="10">
        <v>4261</v>
      </c>
      <c r="AB20" s="11">
        <v>6460.1</v>
      </c>
      <c r="AC20" s="15">
        <v>8444.2999999999993</v>
      </c>
      <c r="AD20" s="15">
        <v>2012.3</v>
      </c>
      <c r="AE20" s="10">
        <v>3554.7</v>
      </c>
      <c r="AF20" s="10">
        <v>5421.4</v>
      </c>
      <c r="AG20" s="15">
        <v>7337.9</v>
      </c>
      <c r="AH20" s="15">
        <v>1782.4</v>
      </c>
      <c r="AI20" s="15">
        <v>3595.5</v>
      </c>
      <c r="AJ20" s="15">
        <v>5417.5</v>
      </c>
      <c r="AK20" s="15">
        <v>7486.5</v>
      </c>
      <c r="AL20" s="15">
        <v>1849.9</v>
      </c>
      <c r="AM20" s="15">
        <v>3790.6</v>
      </c>
      <c r="AN20" s="15">
        <v>5829.2</v>
      </c>
      <c r="AO20" s="15">
        <v>8799.7000000000007</v>
      </c>
      <c r="AP20" s="15">
        <v>1794.7</v>
      </c>
      <c r="AQ20" s="15">
        <v>3653.2</v>
      </c>
      <c r="AR20" s="15">
        <v>5607.7</v>
      </c>
      <c r="AS20" s="16">
        <v>16117.2</v>
      </c>
      <c r="AT20" s="16">
        <v>2155</v>
      </c>
      <c r="AU20" s="16">
        <v>4393.6000000000004</v>
      </c>
      <c r="AV20" s="16">
        <v>6328.9</v>
      </c>
      <c r="AW20" s="13">
        <v>40971</v>
      </c>
      <c r="AX20" s="13">
        <v>10772.1</v>
      </c>
      <c r="AY20" s="13">
        <v>22923.7</v>
      </c>
      <c r="AZ20" s="13">
        <v>37533.5</v>
      </c>
      <c r="BA20" s="13">
        <v>48902</v>
      </c>
      <c r="BB20" s="13">
        <v>13620.7</v>
      </c>
      <c r="BC20" s="13">
        <v>30047</v>
      </c>
      <c r="BD20" s="13">
        <v>47626.8</v>
      </c>
      <c r="BE20" s="13">
        <v>72147.199999999997</v>
      </c>
      <c r="BF20" s="13">
        <v>19156.2</v>
      </c>
      <c r="BG20" s="13">
        <v>39755.1</v>
      </c>
      <c r="BH20" s="13">
        <v>56656.3</v>
      </c>
      <c r="BI20" s="13">
        <v>80711.7</v>
      </c>
      <c r="BJ20" s="13">
        <v>21704.1</v>
      </c>
      <c r="BK20" s="13">
        <v>45012.4</v>
      </c>
      <c r="BL20" s="13">
        <v>59600.2</v>
      </c>
      <c r="BM20" s="13">
        <v>92070.7</v>
      </c>
      <c r="BN20" s="25"/>
      <c r="BO20" s="25"/>
    </row>
    <row r="21" spans="1:67" ht="25.5">
      <c r="A21" s="9" t="s">
        <v>76</v>
      </c>
      <c r="B21" s="10">
        <v>79.099999999999994</v>
      </c>
      <c r="C21" s="11">
        <v>163.30000000000001</v>
      </c>
      <c r="D21" s="11">
        <v>255.5</v>
      </c>
      <c r="E21" s="12">
        <v>84</v>
      </c>
      <c r="F21" s="11">
        <v>88.7</v>
      </c>
      <c r="G21" s="13">
        <v>190.1</v>
      </c>
      <c r="H21" s="13">
        <v>283.10000000000002</v>
      </c>
      <c r="I21" s="14">
        <v>372.4</v>
      </c>
      <c r="J21" s="13">
        <v>94.3</v>
      </c>
      <c r="K21" s="13">
        <v>213.8</v>
      </c>
      <c r="L21" s="13">
        <v>312.3</v>
      </c>
      <c r="M21" s="14">
        <v>425.6</v>
      </c>
      <c r="N21" s="13">
        <v>50.1</v>
      </c>
      <c r="O21" s="13">
        <v>238.9</v>
      </c>
      <c r="P21" s="13">
        <v>0</v>
      </c>
      <c r="Q21" s="14">
        <v>433.6</v>
      </c>
      <c r="R21" s="10">
        <v>69.3</v>
      </c>
      <c r="S21" s="10">
        <v>280.89999999999998</v>
      </c>
      <c r="T21" s="10">
        <v>378.7</v>
      </c>
      <c r="U21" s="14">
        <v>479.1</v>
      </c>
      <c r="V21" s="10">
        <v>67.599999999999994</v>
      </c>
      <c r="W21" s="10">
        <v>282.89999999999998</v>
      </c>
      <c r="X21" s="10">
        <v>385.4</v>
      </c>
      <c r="Y21" s="12">
        <v>484.3</v>
      </c>
      <c r="Z21" s="10">
        <v>94</v>
      </c>
      <c r="AA21" s="10">
        <v>479.2</v>
      </c>
      <c r="AB21" s="11">
        <v>635.4</v>
      </c>
      <c r="AC21" s="15">
        <v>721.1</v>
      </c>
      <c r="AD21" s="15">
        <v>99.6</v>
      </c>
      <c r="AE21" s="10">
        <v>399.8</v>
      </c>
      <c r="AF21" s="10">
        <v>533.29999999999995</v>
      </c>
      <c r="AG21" s="15">
        <v>721.8</v>
      </c>
      <c r="AH21" s="15">
        <v>88.2</v>
      </c>
      <c r="AI21" s="15">
        <v>338</v>
      </c>
      <c r="AJ21" s="15">
        <v>548.20000000000005</v>
      </c>
      <c r="AK21" s="15">
        <v>870.6</v>
      </c>
      <c r="AL21" s="15">
        <v>91.6</v>
      </c>
      <c r="AM21" s="15">
        <v>187.6</v>
      </c>
      <c r="AN21" s="15">
        <v>551.1</v>
      </c>
      <c r="AO21" s="15">
        <v>958.3</v>
      </c>
      <c r="AP21" s="15">
        <v>88.8</v>
      </c>
      <c r="AQ21" s="15">
        <v>180.8</v>
      </c>
      <c r="AR21" s="15">
        <v>277.60000000000002</v>
      </c>
      <c r="AS21" s="16">
        <v>1755.2</v>
      </c>
      <c r="AT21" s="16">
        <v>106.7</v>
      </c>
      <c r="AU21" s="16">
        <v>217.5</v>
      </c>
      <c r="AV21" s="16">
        <v>313.3</v>
      </c>
      <c r="AW21" s="13">
        <v>55331.5</v>
      </c>
      <c r="AX21" s="13">
        <v>13893.5</v>
      </c>
      <c r="AY21" s="13">
        <v>31500.799999999999</v>
      </c>
      <c r="AZ21" s="13">
        <v>46828.2</v>
      </c>
      <c r="BA21" s="13">
        <v>60841.3</v>
      </c>
      <c r="BB21" s="13">
        <v>17415</v>
      </c>
      <c r="BC21" s="13">
        <v>33820</v>
      </c>
      <c r="BD21" s="13">
        <v>57757.9</v>
      </c>
      <c r="BE21" s="13">
        <v>47588.6</v>
      </c>
      <c r="BF21" s="13">
        <v>11498.2</v>
      </c>
      <c r="BG21" s="13">
        <v>23618.7</v>
      </c>
      <c r="BH21" s="13">
        <v>34273.4</v>
      </c>
      <c r="BI21" s="13">
        <v>51508.6</v>
      </c>
      <c r="BJ21" s="13">
        <v>13926.8</v>
      </c>
      <c r="BK21" s="13">
        <v>26903.599999999999</v>
      </c>
      <c r="BL21" s="13">
        <v>39125.699999999997</v>
      </c>
      <c r="BM21" s="13">
        <v>58067.199999999997</v>
      </c>
      <c r="BN21" s="25"/>
      <c r="BO21" s="25"/>
    </row>
    <row r="22" spans="1:67">
      <c r="A22" s="9" t="s">
        <v>12</v>
      </c>
      <c r="B22" s="10">
        <v>222.1</v>
      </c>
      <c r="C22" s="11">
        <v>458.5</v>
      </c>
      <c r="D22" s="11">
        <v>717.5</v>
      </c>
      <c r="E22" s="12">
        <v>1050.2</v>
      </c>
      <c r="F22" s="11">
        <v>249.1</v>
      </c>
      <c r="G22" s="13">
        <v>534.1</v>
      </c>
      <c r="H22" s="13">
        <v>797</v>
      </c>
      <c r="I22" s="14">
        <v>1048.5</v>
      </c>
      <c r="J22" s="13">
        <v>264.89999999999998</v>
      </c>
      <c r="K22" s="13">
        <v>600.5</v>
      </c>
      <c r="L22" s="13">
        <v>879.1</v>
      </c>
      <c r="M22" s="14">
        <v>1198.2</v>
      </c>
      <c r="N22" s="13">
        <v>303.89999999999998</v>
      </c>
      <c r="O22" s="13">
        <v>670.8</v>
      </c>
      <c r="P22" s="13">
        <v>1409.5</v>
      </c>
      <c r="Q22" s="14">
        <v>1498.2</v>
      </c>
      <c r="R22" s="10">
        <v>419.9</v>
      </c>
      <c r="S22" s="10">
        <v>788.7</v>
      </c>
      <c r="T22" s="10">
        <v>1465.1</v>
      </c>
      <c r="U22" s="14">
        <v>1655.4</v>
      </c>
      <c r="V22" s="10">
        <v>409.5</v>
      </c>
      <c r="W22" s="10">
        <v>794.3</v>
      </c>
      <c r="X22" s="10">
        <v>1490.6</v>
      </c>
      <c r="Y22" s="12">
        <v>1673.6</v>
      </c>
      <c r="Z22" s="10">
        <v>570</v>
      </c>
      <c r="AA22" s="10">
        <v>1345.3</v>
      </c>
      <c r="AB22" s="11">
        <v>2458.1</v>
      </c>
      <c r="AC22" s="15">
        <v>2491.8000000000002</v>
      </c>
      <c r="AD22" s="15">
        <v>603.70000000000005</v>
      </c>
      <c r="AE22" s="10">
        <v>1122.3</v>
      </c>
      <c r="AF22" s="10">
        <v>2062.8000000000002</v>
      </c>
      <c r="AG22" s="15">
        <v>2192</v>
      </c>
      <c r="AH22" s="15">
        <v>534.79999999999995</v>
      </c>
      <c r="AI22" s="15">
        <v>1078.8</v>
      </c>
      <c r="AJ22" s="15">
        <v>1625.4</v>
      </c>
      <c r="AK22" s="15">
        <v>2246.1999999999998</v>
      </c>
      <c r="AL22" s="15">
        <v>555</v>
      </c>
      <c r="AM22" s="15">
        <v>1137.3</v>
      </c>
      <c r="AN22" s="15">
        <v>1748.9</v>
      </c>
      <c r="AO22" s="15">
        <v>2640.3</v>
      </c>
      <c r="AP22" s="15">
        <v>538.5</v>
      </c>
      <c r="AQ22" s="15">
        <v>1096.0999999999999</v>
      </c>
      <c r="AR22" s="15">
        <v>1682.5</v>
      </c>
      <c r="AS22" s="16">
        <v>4835.7</v>
      </c>
      <c r="AT22" s="16">
        <v>646.6</v>
      </c>
      <c r="AU22" s="16">
        <v>1318.2</v>
      </c>
      <c r="AV22" s="16">
        <v>1898.9</v>
      </c>
      <c r="AW22" s="13">
        <v>109176.9</v>
      </c>
      <c r="AX22" s="13">
        <v>27793.7</v>
      </c>
      <c r="AY22" s="13">
        <v>74690</v>
      </c>
      <c r="AZ22" s="13">
        <v>99027.7</v>
      </c>
      <c r="BA22" s="13">
        <v>120370.5</v>
      </c>
      <c r="BB22" s="13">
        <v>39209.699999999997</v>
      </c>
      <c r="BC22" s="13">
        <v>77041.8</v>
      </c>
      <c r="BD22" s="13">
        <v>119278.9</v>
      </c>
      <c r="BE22" s="13">
        <v>144439.5</v>
      </c>
      <c r="BF22" s="13">
        <v>50883</v>
      </c>
      <c r="BG22" s="13">
        <v>93294.9</v>
      </c>
      <c r="BH22" s="13">
        <v>146197.6</v>
      </c>
      <c r="BI22" s="13">
        <v>162544.1</v>
      </c>
      <c r="BJ22" s="13">
        <v>56906.6</v>
      </c>
      <c r="BK22" s="13">
        <v>100857.60000000001</v>
      </c>
      <c r="BL22" s="13">
        <v>158342.29999999999</v>
      </c>
      <c r="BM22" s="13">
        <v>176067.4</v>
      </c>
      <c r="BN22" s="25"/>
      <c r="BO22" s="25"/>
    </row>
    <row r="23" spans="1:67" ht="25.5">
      <c r="A23" s="9" t="s">
        <v>72</v>
      </c>
      <c r="B23" s="10">
        <v>168</v>
      </c>
      <c r="C23" s="11">
        <v>346.8</v>
      </c>
      <c r="D23" s="11">
        <v>542.70000000000005</v>
      </c>
      <c r="E23" s="12">
        <v>82.5</v>
      </c>
      <c r="F23" s="11">
        <v>193.3</v>
      </c>
      <c r="G23" s="13">
        <v>414.5</v>
      </c>
      <c r="H23" s="13">
        <v>618.5</v>
      </c>
      <c r="I23" s="14">
        <v>813.6</v>
      </c>
      <c r="J23" s="13">
        <v>204</v>
      </c>
      <c r="K23" s="13">
        <v>462.7</v>
      </c>
      <c r="L23" s="13">
        <v>682.2</v>
      </c>
      <c r="M23" s="14">
        <v>929.7</v>
      </c>
      <c r="N23" s="13">
        <v>234.2</v>
      </c>
      <c r="O23" s="13">
        <v>516.9</v>
      </c>
      <c r="P23" s="13">
        <v>958.9</v>
      </c>
      <c r="Q23" s="14">
        <v>1079.0999999999999</v>
      </c>
      <c r="R23" s="10">
        <v>323.60000000000002</v>
      </c>
      <c r="S23" s="10">
        <v>607.70000000000005</v>
      </c>
      <c r="T23" s="10">
        <v>996.7</v>
      </c>
      <c r="U23" s="14">
        <v>1192.4000000000001</v>
      </c>
      <c r="V23" s="10">
        <v>315.5</v>
      </c>
      <c r="W23" s="10">
        <v>612.1</v>
      </c>
      <c r="X23" s="10">
        <v>1014.1</v>
      </c>
      <c r="Y23" s="12">
        <v>1205.4000000000001</v>
      </c>
      <c r="Z23" s="10">
        <v>439.2</v>
      </c>
      <c r="AA23" s="10">
        <v>1036.5</v>
      </c>
      <c r="AB23" s="11">
        <v>1672.2</v>
      </c>
      <c r="AC23" s="15">
        <v>1794.7</v>
      </c>
      <c r="AD23" s="15">
        <v>465.2</v>
      </c>
      <c r="AE23" s="10">
        <v>864.7</v>
      </c>
      <c r="AF23" s="10">
        <v>1403.3</v>
      </c>
      <c r="AG23" s="15">
        <v>1899.5</v>
      </c>
      <c r="AH23" s="15">
        <v>412</v>
      </c>
      <c r="AI23" s="15">
        <v>831.3</v>
      </c>
      <c r="AJ23" s="15">
        <v>1252.5</v>
      </c>
      <c r="AK23" s="15">
        <v>1730.9</v>
      </c>
      <c r="AL23" s="15">
        <v>427.7</v>
      </c>
      <c r="AM23" s="15">
        <v>876.4</v>
      </c>
      <c r="AN23" s="15">
        <v>1347.7</v>
      </c>
      <c r="AO23" s="15">
        <v>2034.5</v>
      </c>
      <c r="AP23" s="15">
        <v>414.8</v>
      </c>
      <c r="AQ23" s="15">
        <v>844.6</v>
      </c>
      <c r="AR23" s="15">
        <v>1296.5</v>
      </c>
      <c r="AS23" s="16">
        <v>3726.2</v>
      </c>
      <c r="AT23" s="16">
        <v>498.2</v>
      </c>
      <c r="AU23" s="16">
        <v>1015.7</v>
      </c>
      <c r="AV23" s="16">
        <v>1463.2</v>
      </c>
      <c r="AW23" s="13">
        <v>64132</v>
      </c>
      <c r="AX23" s="13">
        <v>17078.599999999999</v>
      </c>
      <c r="AY23" s="13">
        <v>42759.3</v>
      </c>
      <c r="AZ23" s="13">
        <v>55941.7</v>
      </c>
      <c r="BA23" s="13">
        <v>69619.5</v>
      </c>
      <c r="BB23" s="13">
        <v>20492.099999999999</v>
      </c>
      <c r="BC23" s="13">
        <v>46729.5</v>
      </c>
      <c r="BD23" s="13">
        <v>68931.600000000006</v>
      </c>
      <c r="BE23" s="13">
        <v>69369</v>
      </c>
      <c r="BF23" s="13">
        <v>28802.799999999999</v>
      </c>
      <c r="BG23" s="13">
        <v>65354.5</v>
      </c>
      <c r="BH23" s="13">
        <v>81676.399999999994</v>
      </c>
      <c r="BI23" s="13">
        <v>83714.399999999994</v>
      </c>
      <c r="BJ23" s="13">
        <v>35847.800000000003</v>
      </c>
      <c r="BK23" s="13">
        <v>74644</v>
      </c>
      <c r="BL23" s="13">
        <v>90732</v>
      </c>
      <c r="BM23" s="13">
        <v>87145</v>
      </c>
      <c r="BN23" s="25"/>
      <c r="BO23" s="25"/>
    </row>
    <row r="24" spans="1:67">
      <c r="A24" s="9" t="s">
        <v>73</v>
      </c>
      <c r="B24" s="10">
        <v>62.8</v>
      </c>
      <c r="C24" s="11">
        <v>129.69999999999999</v>
      </c>
      <c r="D24" s="11">
        <v>203</v>
      </c>
      <c r="E24" s="12">
        <v>297</v>
      </c>
      <c r="F24" s="11">
        <v>74.8</v>
      </c>
      <c r="G24" s="13">
        <v>160.69999999999999</v>
      </c>
      <c r="H24" s="13">
        <v>239.5</v>
      </c>
      <c r="I24" s="14">
        <v>315.2</v>
      </c>
      <c r="J24" s="13">
        <v>79.7</v>
      </c>
      <c r="K24" s="13">
        <v>180.6</v>
      </c>
      <c r="L24" s="13">
        <v>264.3</v>
      </c>
      <c r="M24" s="14">
        <v>360.1</v>
      </c>
      <c r="N24" s="13">
        <v>149.5</v>
      </c>
      <c r="O24" s="13">
        <v>201.8</v>
      </c>
      <c r="P24" s="13">
        <v>334</v>
      </c>
      <c r="Q24" s="14">
        <v>488.9</v>
      </c>
      <c r="R24" s="10">
        <v>206.5</v>
      </c>
      <c r="S24" s="10">
        <v>237.2</v>
      </c>
      <c r="T24" s="10">
        <v>347.2</v>
      </c>
      <c r="U24" s="14">
        <v>540.4</v>
      </c>
      <c r="V24" s="10">
        <v>201.4</v>
      </c>
      <c r="W24" s="10">
        <v>238.9</v>
      </c>
      <c r="X24" s="10">
        <v>353.2</v>
      </c>
      <c r="Y24" s="12">
        <v>546.20000000000005</v>
      </c>
      <c r="Z24" s="10">
        <v>280.3</v>
      </c>
      <c r="AA24" s="10">
        <v>628.1</v>
      </c>
      <c r="AB24" s="11">
        <v>847.2</v>
      </c>
      <c r="AC24" s="15">
        <v>878.2</v>
      </c>
      <c r="AD24" s="15">
        <v>297</v>
      </c>
      <c r="AE24" s="10">
        <v>524</v>
      </c>
      <c r="AF24" s="10">
        <v>711</v>
      </c>
      <c r="AG24" s="15">
        <v>962.3</v>
      </c>
      <c r="AH24" s="15">
        <v>263</v>
      </c>
      <c r="AI24" s="15">
        <v>530.70000000000005</v>
      </c>
      <c r="AJ24" s="15">
        <v>799.6</v>
      </c>
      <c r="AK24" s="15">
        <v>1104.9000000000001</v>
      </c>
      <c r="AL24" s="15">
        <v>273</v>
      </c>
      <c r="AM24" s="15">
        <v>559.4</v>
      </c>
      <c r="AN24" s="15">
        <v>860.3</v>
      </c>
      <c r="AO24" s="15">
        <v>1298.8</v>
      </c>
      <c r="AP24" s="15">
        <v>264.89999999999998</v>
      </c>
      <c r="AQ24" s="15">
        <v>539.20000000000005</v>
      </c>
      <c r="AR24" s="15">
        <v>827.6</v>
      </c>
      <c r="AS24" s="16">
        <v>2378.9</v>
      </c>
      <c r="AT24" s="16">
        <v>318.10000000000002</v>
      </c>
      <c r="AU24" s="16">
        <v>648.5</v>
      </c>
      <c r="AV24" s="16">
        <v>934.1</v>
      </c>
      <c r="AW24" s="13">
        <v>12979.5</v>
      </c>
      <c r="AX24" s="13">
        <v>3249.8</v>
      </c>
      <c r="AY24" s="13">
        <v>7479.7</v>
      </c>
      <c r="AZ24" s="13">
        <v>10508.6</v>
      </c>
      <c r="BA24" s="13">
        <v>16846.099999999999</v>
      </c>
      <c r="BB24" s="13">
        <v>3737.7</v>
      </c>
      <c r="BC24" s="13">
        <v>9615</v>
      </c>
      <c r="BD24" s="13">
        <v>13199.1</v>
      </c>
      <c r="BE24" s="13">
        <v>21870.5</v>
      </c>
      <c r="BF24" s="13">
        <v>5628.8</v>
      </c>
      <c r="BG24" s="13">
        <v>12565.9</v>
      </c>
      <c r="BH24" s="13">
        <v>15540.9</v>
      </c>
      <c r="BI24" s="13">
        <v>28308.6</v>
      </c>
      <c r="BJ24" s="13">
        <v>6764.2</v>
      </c>
      <c r="BK24" s="13">
        <v>15491.6</v>
      </c>
      <c r="BL24" s="13">
        <v>18248.099999999999</v>
      </c>
      <c r="BM24" s="13">
        <v>32426.2</v>
      </c>
      <c r="BN24" s="25"/>
      <c r="BO24" s="25"/>
    </row>
    <row r="25" spans="1:67">
      <c r="A25" s="9" t="s">
        <v>74</v>
      </c>
      <c r="B25" s="10">
        <v>199.2</v>
      </c>
      <c r="C25" s="11">
        <v>411.3</v>
      </c>
      <c r="D25" s="11">
        <v>643.6</v>
      </c>
      <c r="E25" s="12">
        <v>942</v>
      </c>
      <c r="F25" s="11">
        <v>223.6</v>
      </c>
      <c r="G25" s="13">
        <v>479.2</v>
      </c>
      <c r="H25" s="13">
        <v>716.5</v>
      </c>
      <c r="I25" s="14">
        <v>939.5</v>
      </c>
      <c r="J25" s="13">
        <v>237.7</v>
      </c>
      <c r="K25" s="13">
        <v>538.79999999999995</v>
      </c>
      <c r="L25" s="13">
        <v>787.8</v>
      </c>
      <c r="M25" s="14">
        <v>1073.8</v>
      </c>
      <c r="N25" s="13">
        <v>272.7</v>
      </c>
      <c r="O25" s="13">
        <v>601.79999999999995</v>
      </c>
      <c r="P25" s="13">
        <v>995.9</v>
      </c>
      <c r="Q25" s="14">
        <v>1602.5</v>
      </c>
      <c r="R25" s="10">
        <v>376.3</v>
      </c>
      <c r="S25" s="10">
        <v>707.4</v>
      </c>
      <c r="T25" s="10">
        <v>1035.2</v>
      </c>
      <c r="U25" s="14">
        <v>1770.8</v>
      </c>
      <c r="V25" s="10">
        <v>366.9</v>
      </c>
      <c r="W25" s="10">
        <v>712.5</v>
      </c>
      <c r="X25" s="10">
        <v>1053.3</v>
      </c>
      <c r="Y25" s="14">
        <v>1790.1</v>
      </c>
      <c r="Z25" s="10">
        <v>510.7</v>
      </c>
      <c r="AA25" s="10">
        <v>1206.8</v>
      </c>
      <c r="AB25" s="11">
        <v>1472.1</v>
      </c>
      <c r="AC25" s="15">
        <v>2665.3</v>
      </c>
      <c r="AD25" s="15">
        <v>540.9</v>
      </c>
      <c r="AE25" s="10">
        <v>1006.7</v>
      </c>
      <c r="AF25" s="10">
        <v>1235.4000000000001</v>
      </c>
      <c r="AG25" s="15">
        <v>1672</v>
      </c>
      <c r="AH25" s="15">
        <v>479.1</v>
      </c>
      <c r="AI25" s="15">
        <v>966.6</v>
      </c>
      <c r="AJ25" s="15">
        <v>1456.2</v>
      </c>
      <c r="AK25" s="15">
        <v>2012.5</v>
      </c>
      <c r="AL25" s="15">
        <v>497.3</v>
      </c>
      <c r="AM25" s="15">
        <v>1019</v>
      </c>
      <c r="AN25" s="15">
        <v>1566.9</v>
      </c>
      <c r="AO25" s="15">
        <v>2365.4</v>
      </c>
      <c r="AP25" s="15">
        <v>482.5</v>
      </c>
      <c r="AQ25" s="15">
        <v>982</v>
      </c>
      <c r="AR25" s="15">
        <v>1507.5</v>
      </c>
      <c r="AS25" s="16">
        <v>4332.5</v>
      </c>
      <c r="AT25" s="16">
        <v>579.29999999999995</v>
      </c>
      <c r="AU25" s="16">
        <v>1181</v>
      </c>
      <c r="AV25" s="16">
        <v>1701.3</v>
      </c>
      <c r="AW25" s="13">
        <v>18772.900000000001</v>
      </c>
      <c r="AX25" s="13">
        <v>4454.1000000000004</v>
      </c>
      <c r="AY25" s="13">
        <v>10602.8</v>
      </c>
      <c r="AZ25" s="13">
        <v>13935.9</v>
      </c>
      <c r="BA25" s="13">
        <v>18164.3</v>
      </c>
      <c r="BB25" s="13">
        <v>5083.3</v>
      </c>
      <c r="BC25" s="13">
        <v>15272</v>
      </c>
      <c r="BD25" s="13">
        <v>17984.400000000001</v>
      </c>
      <c r="BE25" s="13">
        <v>28203.8</v>
      </c>
      <c r="BF25" s="13">
        <v>7512.1</v>
      </c>
      <c r="BG25" s="13">
        <v>19623.8</v>
      </c>
      <c r="BH25" s="13">
        <v>23833.200000000001</v>
      </c>
      <c r="BI25" s="13">
        <v>36481.300000000003</v>
      </c>
      <c r="BJ25" s="13">
        <v>8272.2999999999993</v>
      </c>
      <c r="BK25" s="13">
        <v>21254.400000000001</v>
      </c>
      <c r="BL25" s="13">
        <v>26317.8</v>
      </c>
      <c r="BM25" s="13">
        <v>42451.199999999997</v>
      </c>
      <c r="BN25" s="25"/>
      <c r="BO25" s="25"/>
    </row>
    <row r="26" spans="1:67" ht="51">
      <c r="A26" s="9" t="s">
        <v>75</v>
      </c>
      <c r="B26" s="10">
        <v>9</v>
      </c>
      <c r="C26" s="11">
        <v>18</v>
      </c>
      <c r="D26" s="11">
        <v>28.2</v>
      </c>
      <c r="E26" s="12">
        <v>41.2</v>
      </c>
      <c r="F26" s="11">
        <v>9.6999999999999993</v>
      </c>
      <c r="G26" s="13">
        <v>20.9</v>
      </c>
      <c r="H26" s="13">
        <v>30.5</v>
      </c>
      <c r="I26" s="14">
        <v>40.1</v>
      </c>
      <c r="J26" s="13">
        <v>10.4</v>
      </c>
      <c r="K26" s="13">
        <v>23.5</v>
      </c>
      <c r="L26" s="13">
        <v>33.6</v>
      </c>
      <c r="M26" s="14">
        <v>45.8</v>
      </c>
      <c r="N26" s="13">
        <v>11.9</v>
      </c>
      <c r="O26" s="13">
        <v>26.3</v>
      </c>
      <c r="P26" s="13">
        <v>42.5</v>
      </c>
      <c r="Q26" s="14">
        <v>43.4</v>
      </c>
      <c r="R26" s="10">
        <v>16.399999999999999</v>
      </c>
      <c r="S26" s="10">
        <v>31</v>
      </c>
      <c r="T26" s="10">
        <v>44.2</v>
      </c>
      <c r="U26" s="14">
        <v>48.6</v>
      </c>
      <c r="V26" s="10">
        <v>16</v>
      </c>
      <c r="W26" s="10">
        <v>30.1</v>
      </c>
      <c r="X26" s="10">
        <v>45</v>
      </c>
      <c r="Y26" s="14">
        <v>48.6</v>
      </c>
      <c r="Z26" s="10">
        <v>22.3</v>
      </c>
      <c r="AA26" s="10">
        <v>52.9</v>
      </c>
      <c r="AB26" s="11">
        <v>74.099999999999994</v>
      </c>
      <c r="AC26" s="15">
        <v>81.099999999999994</v>
      </c>
      <c r="AD26" s="15">
        <v>23.6</v>
      </c>
      <c r="AE26" s="10">
        <v>44.1</v>
      </c>
      <c r="AF26" s="10">
        <v>62.2</v>
      </c>
      <c r="AG26" s="15">
        <v>83.9</v>
      </c>
      <c r="AH26" s="15">
        <v>20.9</v>
      </c>
      <c r="AI26" s="15">
        <v>42.1</v>
      </c>
      <c r="AJ26" s="15">
        <v>63.5</v>
      </c>
      <c r="AK26" s="15">
        <v>87.7</v>
      </c>
      <c r="AL26" s="15">
        <v>21.7</v>
      </c>
      <c r="AM26" s="15">
        <v>44.4</v>
      </c>
      <c r="AN26" s="15">
        <v>68.3</v>
      </c>
      <c r="AO26" s="15">
        <v>103.1</v>
      </c>
      <c r="AP26" s="15">
        <v>21</v>
      </c>
      <c r="AQ26" s="15">
        <v>42.8</v>
      </c>
      <c r="AR26" s="15">
        <v>65.599999999999994</v>
      </c>
      <c r="AS26" s="16">
        <v>188.8</v>
      </c>
      <c r="AT26" s="16">
        <v>25.3</v>
      </c>
      <c r="AU26" s="16">
        <v>51.5</v>
      </c>
      <c r="AV26" s="16">
        <v>74.2</v>
      </c>
      <c r="AW26" s="13">
        <v>0</v>
      </c>
      <c r="AX26" s="13">
        <v>0</v>
      </c>
      <c r="AY26" s="13">
        <v>0</v>
      </c>
      <c r="AZ26" s="13">
        <v>0</v>
      </c>
      <c r="BA26" s="13">
        <v>188.7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25"/>
      <c r="BO26" s="25"/>
    </row>
    <row r="27" spans="1:67" s="3" customFormat="1">
      <c r="A27" s="20" t="s">
        <v>16</v>
      </c>
      <c r="B27" s="18">
        <f>B4+B12</f>
        <v>60724.1</v>
      </c>
      <c r="C27" s="18">
        <f t="shared" ref="C27:Y27" si="12">C4+C12</f>
        <v>124859</v>
      </c>
      <c r="D27" s="18">
        <f t="shared" si="12"/>
        <v>195386.9</v>
      </c>
      <c r="E27" s="19">
        <f t="shared" si="12"/>
        <v>284958.2</v>
      </c>
      <c r="F27" s="18">
        <f t="shared" si="12"/>
        <v>68069.100000000006</v>
      </c>
      <c r="G27" s="18">
        <f t="shared" si="12"/>
        <v>145838.5</v>
      </c>
      <c r="H27" s="18">
        <f t="shared" si="12"/>
        <v>217763</v>
      </c>
      <c r="I27" s="19">
        <f t="shared" si="12"/>
        <v>286429.09999999998</v>
      </c>
      <c r="J27" s="18">
        <f t="shared" si="12"/>
        <v>73194.100000000006</v>
      </c>
      <c r="K27" s="18">
        <f t="shared" si="12"/>
        <v>165954.6</v>
      </c>
      <c r="L27" s="18">
        <f t="shared" si="12"/>
        <v>240191.8</v>
      </c>
      <c r="M27" s="19">
        <f t="shared" si="12"/>
        <v>327334.8</v>
      </c>
      <c r="N27" s="18">
        <f t="shared" si="12"/>
        <v>83014.899999999994</v>
      </c>
      <c r="O27" s="18">
        <f t="shared" si="12"/>
        <v>185653.5</v>
      </c>
      <c r="P27" s="18">
        <f t="shared" si="12"/>
        <v>303614.09999999998</v>
      </c>
      <c r="Q27" s="19">
        <f t="shared" si="12"/>
        <v>414110.8</v>
      </c>
      <c r="R27" s="18">
        <f t="shared" si="12"/>
        <v>114724.2</v>
      </c>
      <c r="S27" s="18">
        <f t="shared" si="12"/>
        <v>218286.8</v>
      </c>
      <c r="T27" s="18">
        <f t="shared" si="12"/>
        <v>315608.40000000002</v>
      </c>
      <c r="U27" s="7">
        <f t="shared" si="12"/>
        <v>457556.1</v>
      </c>
      <c r="V27" s="18">
        <f t="shared" si="12"/>
        <v>111853.3</v>
      </c>
      <c r="W27" s="18">
        <f t="shared" si="12"/>
        <v>219834.9</v>
      </c>
      <c r="X27" s="18">
        <f t="shared" si="12"/>
        <v>321131.8</v>
      </c>
      <c r="Y27" s="7">
        <f t="shared" si="12"/>
        <v>462548.8</v>
      </c>
      <c r="Z27" s="18">
        <f>Z4+Z12</f>
        <v>155696.4</v>
      </c>
      <c r="AA27" s="18">
        <f>AA4+AA12</f>
        <v>372330.2</v>
      </c>
      <c r="AB27" s="18">
        <f>AB4+AB12</f>
        <v>529514.69999999995</v>
      </c>
      <c r="AC27" s="7">
        <f>AC4+AC12</f>
        <v>688707.4</v>
      </c>
      <c r="AD27" s="7">
        <v>164913.70000000001</v>
      </c>
      <c r="AE27" s="18">
        <f t="shared" ref="AE27:AK27" si="13">AE4+AE12</f>
        <v>310615.2</v>
      </c>
      <c r="AF27" s="18">
        <f t="shared" si="13"/>
        <v>444376.5</v>
      </c>
      <c r="AG27" s="7">
        <f t="shared" si="13"/>
        <v>601458.5</v>
      </c>
      <c r="AH27" s="7">
        <f t="shared" si="13"/>
        <v>146073.20000000001</v>
      </c>
      <c r="AI27" s="18">
        <f t="shared" si="13"/>
        <v>294668.7</v>
      </c>
      <c r="AJ27" s="18">
        <f t="shared" si="13"/>
        <v>443971.8</v>
      </c>
      <c r="AK27" s="7">
        <f t="shared" si="13"/>
        <v>613550.5</v>
      </c>
      <c r="AL27" s="7">
        <f t="shared" ref="AL27:AQ27" si="14">AL4+AL12</f>
        <v>151606.6</v>
      </c>
      <c r="AM27" s="7">
        <f t="shared" si="14"/>
        <v>310656.7</v>
      </c>
      <c r="AN27" s="7">
        <f t="shared" si="14"/>
        <v>477724.2</v>
      </c>
      <c r="AO27" s="7">
        <f t="shared" si="14"/>
        <v>721181.1</v>
      </c>
      <c r="AP27" s="7">
        <f t="shared" si="14"/>
        <v>147080.70000000001</v>
      </c>
      <c r="AQ27" s="7">
        <f t="shared" si="14"/>
        <v>299386.8</v>
      </c>
      <c r="AR27" s="7">
        <f t="shared" ref="AR27:BK27" si="15">AR4+AR12</f>
        <v>459567.5</v>
      </c>
      <c r="AS27" s="7">
        <f t="shared" si="15"/>
        <v>1320868.1000000001</v>
      </c>
      <c r="AT27" s="7">
        <f t="shared" si="15"/>
        <v>176609.2</v>
      </c>
      <c r="AU27" s="7">
        <f t="shared" si="15"/>
        <v>360067.6</v>
      </c>
      <c r="AV27" s="7">
        <f t="shared" si="15"/>
        <v>518682.5</v>
      </c>
      <c r="AW27" s="7">
        <f t="shared" si="15"/>
        <v>1299412.6000000001</v>
      </c>
      <c r="AX27" s="7">
        <f t="shared" si="15"/>
        <v>348133.4</v>
      </c>
      <c r="AY27" s="7">
        <f t="shared" si="15"/>
        <v>718089.7</v>
      </c>
      <c r="AZ27" s="7">
        <f t="shared" si="15"/>
        <v>1090044.8</v>
      </c>
      <c r="BA27" s="7">
        <f t="shared" si="15"/>
        <v>1504811.8</v>
      </c>
      <c r="BB27" s="7">
        <f t="shared" si="15"/>
        <v>407775.5</v>
      </c>
      <c r="BC27" s="7">
        <f t="shared" si="15"/>
        <v>836386.6</v>
      </c>
      <c r="BD27" s="7">
        <f t="shared" si="15"/>
        <v>1336337.8</v>
      </c>
      <c r="BE27" s="18">
        <f t="shared" si="15"/>
        <v>1174684.8999999999</v>
      </c>
      <c r="BF27" s="18">
        <f t="shared" si="15"/>
        <v>569841.5</v>
      </c>
      <c r="BG27" s="18">
        <f t="shared" si="15"/>
        <v>1079430.3</v>
      </c>
      <c r="BH27" s="18">
        <f t="shared" si="15"/>
        <v>1677479.9</v>
      </c>
      <c r="BI27" s="18">
        <f t="shared" si="15"/>
        <v>1583616.1</v>
      </c>
      <c r="BJ27" s="18">
        <f t="shared" si="15"/>
        <v>677937.9</v>
      </c>
      <c r="BK27" s="18">
        <f t="shared" si="15"/>
        <v>1277574.5</v>
      </c>
      <c r="BL27" s="18">
        <v>1972307.5</v>
      </c>
      <c r="BM27" s="18">
        <v>1984621.8</v>
      </c>
      <c r="BN27" s="25"/>
      <c r="BO27" s="25"/>
    </row>
    <row r="28" spans="1:67">
      <c r="A28" s="20" t="s">
        <v>55</v>
      </c>
      <c r="B28" s="21">
        <v>197493.9</v>
      </c>
      <c r="C28" s="21">
        <v>433491.7</v>
      </c>
      <c r="D28" s="21">
        <v>740329.7</v>
      </c>
      <c r="E28" s="7">
        <v>1166485.3999999999</v>
      </c>
      <c r="F28" s="21">
        <v>499739.6</v>
      </c>
      <c r="G28" s="21">
        <v>1159816.2</v>
      </c>
      <c r="H28" s="21">
        <v>1875192.6</v>
      </c>
      <c r="I28" s="8">
        <v>2501177.9</v>
      </c>
      <c r="J28" s="21">
        <v>561539.5</v>
      </c>
      <c r="K28" s="21">
        <v>1197943</v>
      </c>
      <c r="L28" s="6">
        <v>1837571.7</v>
      </c>
      <c r="M28" s="8">
        <v>2487096.5</v>
      </c>
      <c r="N28" s="6">
        <v>648286.30000000005</v>
      </c>
      <c r="O28" s="6">
        <v>1441778.2</v>
      </c>
      <c r="P28" s="6">
        <v>2222084.5</v>
      </c>
      <c r="Q28" s="8">
        <v>3102424.1</v>
      </c>
      <c r="R28" s="6">
        <v>709363.7</v>
      </c>
      <c r="S28" s="6">
        <v>1412003.4</v>
      </c>
      <c r="T28" s="6">
        <v>2230696.2999999998</v>
      </c>
      <c r="U28" s="8">
        <v>3024260.7</v>
      </c>
      <c r="V28" s="6">
        <v>401401.8</v>
      </c>
      <c r="W28" s="6">
        <v>843475.6</v>
      </c>
      <c r="X28" s="6">
        <v>1455119.5</v>
      </c>
      <c r="Y28" s="8">
        <v>2100233.2000000002</v>
      </c>
      <c r="Z28" s="6">
        <v>600425</v>
      </c>
      <c r="AA28" s="6">
        <v>1236464.7</v>
      </c>
      <c r="AB28" s="21">
        <v>1983304.5</v>
      </c>
      <c r="AC28" s="8">
        <v>2633564.5</v>
      </c>
      <c r="AD28" s="8">
        <v>750660.9</v>
      </c>
      <c r="AE28" s="6">
        <v>1506256.2</v>
      </c>
      <c r="AF28" s="6">
        <v>2262429</v>
      </c>
      <c r="AG28" s="8">
        <v>3182998.5</v>
      </c>
      <c r="AH28" s="8">
        <v>866324.2</v>
      </c>
      <c r="AI28" s="8">
        <v>1858322.1</v>
      </c>
      <c r="AJ28" s="8">
        <v>3005344.7</v>
      </c>
      <c r="AK28" s="8">
        <v>4112983.1</v>
      </c>
      <c r="AL28" s="8">
        <v>1084877.5</v>
      </c>
      <c r="AM28" s="8">
        <v>2270493.1</v>
      </c>
      <c r="AN28" s="8">
        <v>3570894.3</v>
      </c>
      <c r="AO28" s="8">
        <v>4851021.7</v>
      </c>
      <c r="AP28" s="8">
        <v>1039215.9</v>
      </c>
      <c r="AQ28" s="8">
        <v>1728197.9</v>
      </c>
      <c r="AR28" s="8">
        <v>2795566.4</v>
      </c>
      <c r="AS28" s="8">
        <v>3820798.1</v>
      </c>
      <c r="AT28" s="8">
        <v>864011.3</v>
      </c>
      <c r="AU28" s="8">
        <v>2281756.7000000002</v>
      </c>
      <c r="AV28" s="8">
        <v>3737341.1</v>
      </c>
      <c r="AW28" s="6">
        <v>4855517.5999999996</v>
      </c>
      <c r="AX28" s="6">
        <v>1668111.4</v>
      </c>
      <c r="AY28" s="6">
        <v>3513474.8</v>
      </c>
      <c r="AZ28" s="6">
        <v>5609404.5</v>
      </c>
      <c r="BA28" s="6">
        <v>7398002.7000000002</v>
      </c>
      <c r="BB28" s="6">
        <v>2103666.6</v>
      </c>
      <c r="BC28" s="6">
        <v>4224846.2</v>
      </c>
      <c r="BD28" s="6">
        <v>6521152.4000000004</v>
      </c>
      <c r="BE28" s="6">
        <v>8841170.6999999993</v>
      </c>
      <c r="BF28" s="6">
        <v>1832253</v>
      </c>
      <c r="BG28" s="6">
        <v>3688521.3</v>
      </c>
      <c r="BH28" s="6">
        <v>6003087.0999999996</v>
      </c>
      <c r="BI28" s="7">
        <v>8286490.2000000002</v>
      </c>
      <c r="BJ28" s="7">
        <v>2005707</v>
      </c>
      <c r="BK28" s="6">
        <v>4367484.9000000004</v>
      </c>
      <c r="BL28" s="6">
        <v>6978645.7000000002</v>
      </c>
      <c r="BM28" s="6">
        <v>9329876.3000000007</v>
      </c>
      <c r="BN28" s="25"/>
      <c r="BO28" s="25"/>
    </row>
    <row r="29" spans="1:67" s="3" customFormat="1" ht="25.5">
      <c r="A29" s="22" t="s">
        <v>54</v>
      </c>
      <c r="B29" s="21">
        <f>B27+B28</f>
        <v>258218</v>
      </c>
      <c r="C29" s="21">
        <f>C27+C28</f>
        <v>558350.69999999995</v>
      </c>
      <c r="D29" s="21">
        <f>D27+D28</f>
        <v>935716.6</v>
      </c>
      <c r="E29" s="7">
        <f>E27+E28</f>
        <v>1451443.6</v>
      </c>
      <c r="F29" s="21">
        <f>F27+F28</f>
        <v>567808.69999999995</v>
      </c>
      <c r="G29" s="21">
        <f t="shared" ref="G29:Y29" si="16">G27+G28</f>
        <v>1305654.7</v>
      </c>
      <c r="H29" s="21">
        <f t="shared" si="16"/>
        <v>2092955.6</v>
      </c>
      <c r="I29" s="7">
        <f t="shared" si="16"/>
        <v>2787607</v>
      </c>
      <c r="J29" s="21">
        <f t="shared" si="16"/>
        <v>634733.6</v>
      </c>
      <c r="K29" s="21">
        <f t="shared" si="16"/>
        <v>1363897.6</v>
      </c>
      <c r="L29" s="21">
        <f t="shared" si="16"/>
        <v>2077763.5</v>
      </c>
      <c r="M29" s="7">
        <f>M27+M28</f>
        <v>2814431.3</v>
      </c>
      <c r="N29" s="21">
        <f t="shared" si="16"/>
        <v>731301.2</v>
      </c>
      <c r="O29" s="21">
        <f t="shared" si="16"/>
        <v>1627431.7</v>
      </c>
      <c r="P29" s="21">
        <f t="shared" si="16"/>
        <v>2525698.6</v>
      </c>
      <c r="Q29" s="7">
        <f t="shared" si="16"/>
        <v>3516534.9</v>
      </c>
      <c r="R29" s="21">
        <f t="shared" si="16"/>
        <v>824087.9</v>
      </c>
      <c r="S29" s="21">
        <f t="shared" si="16"/>
        <v>1630290.2</v>
      </c>
      <c r="T29" s="21">
        <f t="shared" si="16"/>
        <v>2546304.7000000002</v>
      </c>
      <c r="U29" s="7">
        <f t="shared" si="16"/>
        <v>3481816.8</v>
      </c>
      <c r="V29" s="21">
        <f t="shared" si="16"/>
        <v>513255.1</v>
      </c>
      <c r="W29" s="21">
        <f t="shared" si="16"/>
        <v>1063310.5</v>
      </c>
      <c r="X29" s="21">
        <f t="shared" si="16"/>
        <v>1776251.3</v>
      </c>
      <c r="Y29" s="7">
        <f t="shared" si="16"/>
        <v>2562782</v>
      </c>
      <c r="Z29" s="21">
        <f t="shared" ref="Z29:AE29" si="17">Z27+Z28</f>
        <v>756121.4</v>
      </c>
      <c r="AA29" s="21">
        <f t="shared" si="17"/>
        <v>1608794.9</v>
      </c>
      <c r="AB29" s="21">
        <f t="shared" si="17"/>
        <v>2512819.2000000002</v>
      </c>
      <c r="AC29" s="7">
        <f t="shared" si="17"/>
        <v>3322271.9</v>
      </c>
      <c r="AD29" s="7">
        <f t="shared" si="17"/>
        <v>915574.6</v>
      </c>
      <c r="AE29" s="21">
        <f t="shared" si="17"/>
        <v>1816871.4</v>
      </c>
      <c r="AF29" s="21">
        <f t="shared" ref="AF29:AL29" si="18">AF27+AF28</f>
        <v>2706805.5</v>
      </c>
      <c r="AG29" s="7">
        <f t="shared" si="18"/>
        <v>3784457</v>
      </c>
      <c r="AH29" s="7">
        <f t="shared" si="18"/>
        <v>1012397.4</v>
      </c>
      <c r="AI29" s="21">
        <f t="shared" si="18"/>
        <v>2152990.7999999998</v>
      </c>
      <c r="AJ29" s="21">
        <f t="shared" si="18"/>
        <v>3449316.5</v>
      </c>
      <c r="AK29" s="7">
        <f t="shared" si="18"/>
        <v>4726533.5999999996</v>
      </c>
      <c r="AL29" s="7">
        <f t="shared" si="18"/>
        <v>1236484.1000000001</v>
      </c>
      <c r="AM29" s="7">
        <f t="shared" ref="AM29:BK29" si="19">AM27+AM28</f>
        <v>2581149.7999999998</v>
      </c>
      <c r="AN29" s="7">
        <f t="shared" si="19"/>
        <v>4048618.5</v>
      </c>
      <c r="AO29" s="7">
        <f t="shared" si="19"/>
        <v>5572202.7999999998</v>
      </c>
      <c r="AP29" s="7">
        <f t="shared" si="19"/>
        <v>1186296.6000000001</v>
      </c>
      <c r="AQ29" s="7">
        <f t="shared" si="19"/>
        <v>2027584.7</v>
      </c>
      <c r="AR29" s="7">
        <f t="shared" si="19"/>
        <v>3255133.9</v>
      </c>
      <c r="AS29" s="7">
        <f t="shared" si="19"/>
        <v>5141666.2</v>
      </c>
      <c r="AT29" s="7">
        <f t="shared" si="19"/>
        <v>1040620.5</v>
      </c>
      <c r="AU29" s="7">
        <f t="shared" si="19"/>
        <v>2641824.2999999998</v>
      </c>
      <c r="AV29" s="7">
        <f t="shared" si="19"/>
        <v>4256023.5999999996</v>
      </c>
      <c r="AW29" s="7">
        <f t="shared" si="19"/>
        <v>6154930.2000000002</v>
      </c>
      <c r="AX29" s="7">
        <f t="shared" si="19"/>
        <v>2016244.8</v>
      </c>
      <c r="AY29" s="7">
        <f t="shared" si="19"/>
        <v>4231564.5</v>
      </c>
      <c r="AZ29" s="7">
        <f t="shared" si="19"/>
        <v>6699449.2999999998</v>
      </c>
      <c r="BA29" s="7">
        <f t="shared" si="19"/>
        <v>8902814.5</v>
      </c>
      <c r="BB29" s="7">
        <f t="shared" si="19"/>
        <v>2511442.1</v>
      </c>
      <c r="BC29" s="7">
        <f t="shared" si="19"/>
        <v>5061232.8</v>
      </c>
      <c r="BD29" s="7">
        <f t="shared" si="19"/>
        <v>7857490.2000000002</v>
      </c>
      <c r="BE29" s="7">
        <f t="shared" si="19"/>
        <v>10015855.6</v>
      </c>
      <c r="BF29" s="7">
        <f t="shared" si="19"/>
        <v>2402094.5</v>
      </c>
      <c r="BG29" s="7">
        <f t="shared" si="19"/>
        <v>4767951.5999999996</v>
      </c>
      <c r="BH29" s="7">
        <f t="shared" si="19"/>
        <v>7680567</v>
      </c>
      <c r="BI29" s="7">
        <f t="shared" si="19"/>
        <v>9870106.3000000007</v>
      </c>
      <c r="BJ29" s="7">
        <f t="shared" si="19"/>
        <v>2683644.9</v>
      </c>
      <c r="BK29" s="7">
        <f t="shared" si="19"/>
        <v>5645059.4000000004</v>
      </c>
      <c r="BL29" s="7">
        <f>[1]Публикация!$B$5</f>
        <v>8950953.1999999993</v>
      </c>
      <c r="BM29" s="7">
        <v>11314498.1</v>
      </c>
      <c r="BN29" s="25"/>
      <c r="BO29" s="25"/>
    </row>
    <row r="30" spans="1:67">
      <c r="BG30" s="25"/>
    </row>
    <row r="31" spans="1:67" ht="41.25" customHeight="1">
      <c r="A31" s="23" t="s">
        <v>87</v>
      </c>
      <c r="B31" s="24"/>
    </row>
    <row r="32" spans="1:67" ht="58.5" customHeight="1">
      <c r="A32" s="23" t="s">
        <v>88</v>
      </c>
    </row>
    <row r="33" spans="1:1">
      <c r="A33" s="26" t="s">
        <v>89</v>
      </c>
    </row>
    <row r="34" spans="1:1" ht="46.5">
      <c r="A34" s="27" t="s">
        <v>90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D097B620F85DB248BD79569E5B5257B2" ma:contentTypeVersion="0" ma:contentTypeDescription="Создание документа." ma:contentTypeScope="" ma:versionID="038c68e01ee3cb3c8ba4c774756736f5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732AB4CD-A8E8-413C-91F2-A4FF3F6A0B3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DF8D93-CBBB-4367-9932-5C9D2D822C0F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6FE90236-F3A4-4232-98B3-5BD7B10550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Метадеректер</vt:lpstr>
      <vt:lpstr>Шартты белгілер</vt:lpstr>
      <vt:lpstr>ХШСЖЖ</vt:lpstr>
      <vt:lpstr>ЭҚЖЖ (ҚР МС 03-2003)</vt:lpstr>
      <vt:lpstr>ЭҚЖЖ (ҚР ҰЖ 03-2007)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A.Doszhanova</dc:creator>
  <cp:lastModifiedBy>i.baimuratova</cp:lastModifiedBy>
  <dcterms:created xsi:type="dcterms:W3CDTF">2009-04-16T11:59:09Z</dcterms:created>
  <dcterms:modified xsi:type="dcterms:W3CDTF">2026-04-23T07:21:00Z</dcterms:modified>
</cp:coreProperties>
</file>