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istun\Desktop\Письма ПО РАБОТЕ ИСПОЛНЕНЫЕ\ОДИН\ОДИН Охраняемые территоррии\"/>
    </mc:Choice>
  </mc:AlternateContent>
  <bookViews>
    <workbookView xWindow="0" yWindow="0" windowWidth="14370" windowHeight="11580"/>
  </bookViews>
  <sheets>
    <sheet name="D-1" sheetId="7" r:id="rId1"/>
    <sheet name="ССЫЛКА КЛОХ" sheetId="9" r:id="rId2"/>
    <sheet name="Метаданные" sheetId="10" r:id="rId3"/>
  </sheets>
  <calcPr calcId="162913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calcChain.xml><?xml version="1.0" encoding="utf-8"?>
<calcChain xmlns="http://schemas.openxmlformats.org/spreadsheetml/2006/main">
  <c r="AE30" i="7" l="1"/>
  <c r="AE31" i="7"/>
  <c r="AE28" i="7"/>
  <c r="AE26" i="7"/>
  <c r="AE24" i="7"/>
  <c r="AE22" i="7"/>
  <c r="AE20" i="7"/>
  <c r="AE18" i="7"/>
  <c r="AE16" i="7"/>
  <c r="AE14" i="7"/>
  <c r="AE12" i="7"/>
  <c r="AE10" i="7"/>
  <c r="AE8" i="7"/>
  <c r="AE6" i="7"/>
  <c r="AD31" i="7"/>
  <c r="AD30" i="7"/>
  <c r="AD28" i="7"/>
  <c r="AD26" i="7"/>
  <c r="AD24" i="7"/>
  <c r="AD22" i="7"/>
  <c r="AD20" i="7"/>
  <c r="AD18" i="7"/>
  <c r="AD16" i="7"/>
  <c r="AD14" i="7"/>
  <c r="AD12" i="7"/>
  <c r="AD10" i="7"/>
  <c r="AD8" i="7"/>
  <c r="AD6" i="7"/>
  <c r="J28" i="7"/>
  <c r="K28" i="7"/>
  <c r="L28" i="7"/>
  <c r="M28" i="7"/>
  <c r="N28" i="7"/>
  <c r="O28" i="7"/>
  <c r="P28" i="7"/>
  <c r="Q28" i="7"/>
  <c r="V10" i="7"/>
  <c r="W10" i="7"/>
  <c r="X10" i="7"/>
  <c r="Y10" i="7"/>
  <c r="Z10" i="7"/>
  <c r="AA10" i="7"/>
  <c r="AB10" i="7"/>
  <c r="AC10" i="7"/>
  <c r="Z30" i="7"/>
  <c r="AA30" i="7"/>
  <c r="AB30" i="7"/>
  <c r="AC30" i="7"/>
  <c r="E31" i="7"/>
  <c r="F31" i="7"/>
  <c r="G31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AA31" i="7"/>
  <c r="AB31" i="7"/>
  <c r="AC31" i="7"/>
  <c r="D31" i="7"/>
  <c r="Z26" i="7"/>
  <c r="AA26" i="7"/>
  <c r="AB26" i="7"/>
  <c r="AC26" i="7"/>
  <c r="Y20" i="7"/>
  <c r="Z20" i="7"/>
  <c r="AA20" i="7"/>
  <c r="AB20" i="7"/>
  <c r="AC20" i="7"/>
  <c r="I30" i="7"/>
  <c r="J30" i="7"/>
  <c r="K30" i="7"/>
  <c r="L30" i="7"/>
  <c r="Y30" i="7"/>
  <c r="J6" i="7"/>
  <c r="I24" i="7"/>
  <c r="Y24" i="7"/>
  <c r="Z24" i="7"/>
  <c r="AA24" i="7"/>
  <c r="AB24" i="7"/>
  <c r="AC24" i="7"/>
  <c r="I22" i="7"/>
  <c r="J22" i="7"/>
  <c r="K22" i="7"/>
  <c r="L22" i="7"/>
  <c r="M22" i="7"/>
  <c r="N22" i="7"/>
  <c r="O22" i="7"/>
  <c r="Y22" i="7"/>
  <c r="Z22" i="7"/>
  <c r="AA22" i="7"/>
  <c r="AB22" i="7"/>
  <c r="AC22" i="7"/>
  <c r="Y12" i="7"/>
  <c r="Z12" i="7"/>
  <c r="AA12" i="7"/>
  <c r="AB12" i="7"/>
  <c r="AC12" i="7"/>
  <c r="J14" i="7"/>
  <c r="R28" i="7"/>
  <c r="Y28" i="7"/>
  <c r="Z28" i="7"/>
  <c r="AA28" i="7"/>
  <c r="AB28" i="7"/>
  <c r="AC28" i="7"/>
  <c r="Y18" i="7"/>
  <c r="Z18" i="7"/>
  <c r="AA18" i="7"/>
  <c r="AB18" i="7"/>
  <c r="AC18" i="7"/>
  <c r="Y16" i="7"/>
  <c r="Z16" i="7"/>
  <c r="AA16" i="7"/>
  <c r="AB16" i="7"/>
  <c r="AC16" i="7"/>
  <c r="N14" i="7"/>
  <c r="O14" i="7"/>
  <c r="P14" i="7"/>
  <c r="Q14" i="7"/>
  <c r="R14" i="7"/>
  <c r="S14" i="7"/>
  <c r="T14" i="7"/>
  <c r="U14" i="7"/>
  <c r="Y14" i="7"/>
  <c r="Z14" i="7"/>
  <c r="AA14" i="7"/>
  <c r="AB14" i="7"/>
  <c r="AC14" i="7"/>
  <c r="Y8" i="7"/>
  <c r="Z8" i="7"/>
  <c r="AA8" i="7"/>
  <c r="AB8" i="7"/>
  <c r="AC8" i="7"/>
  <c r="N6" i="7"/>
  <c r="O6" i="7"/>
  <c r="P6" i="7"/>
  <c r="Q6" i="7"/>
  <c r="R6" i="7"/>
  <c r="S6" i="7"/>
  <c r="T6" i="7"/>
  <c r="U6" i="7"/>
  <c r="Y6" i="7"/>
  <c r="Z6" i="7"/>
  <c r="AA6" i="7"/>
  <c r="AB6" i="7"/>
  <c r="AC6" i="7"/>
  <c r="AE14" i="9"/>
  <c r="D4" i="7"/>
  <c r="D12" i="7"/>
  <c r="E4" i="7"/>
  <c r="E14" i="7"/>
  <c r="F4" i="7"/>
  <c r="F22" i="7"/>
  <c r="G4" i="7"/>
  <c r="G28" i="7"/>
  <c r="H4" i="7"/>
  <c r="H18" i="7"/>
  <c r="H28" i="7"/>
  <c r="I4" i="7"/>
  <c r="I8" i="7"/>
  <c r="J4" i="7"/>
  <c r="J24" i="7"/>
  <c r="K4" i="7"/>
  <c r="K18" i="7"/>
  <c r="L4" i="7"/>
  <c r="L24" i="7"/>
  <c r="M4" i="7"/>
  <c r="M30" i="7"/>
  <c r="N4" i="7"/>
  <c r="N30" i="7"/>
  <c r="O4" i="7"/>
  <c r="O30" i="7"/>
  <c r="O18" i="7"/>
  <c r="P4" i="7"/>
  <c r="P22" i="7"/>
  <c r="Q4" i="7"/>
  <c r="Q16" i="7"/>
  <c r="R4" i="7"/>
  <c r="R16" i="7"/>
  <c r="S4" i="7"/>
  <c r="S8" i="7"/>
  <c r="S28" i="7"/>
  <c r="T4" i="7"/>
  <c r="T20" i="7"/>
  <c r="T28" i="7"/>
  <c r="U4" i="7"/>
  <c r="U8" i="7"/>
  <c r="V4" i="7"/>
  <c r="V16" i="7"/>
  <c r="V14" i="7"/>
  <c r="X4" i="7"/>
  <c r="X8" i="7"/>
  <c r="X28" i="7"/>
  <c r="W4" i="7"/>
  <c r="W12" i="7"/>
  <c r="W28" i="7"/>
  <c r="AK14" i="9"/>
  <c r="AJ14" i="9"/>
  <c r="AI14" i="9"/>
  <c r="AH14" i="9"/>
  <c r="AG14" i="9"/>
  <c r="AF14" i="9"/>
  <c r="AD14" i="9"/>
  <c r="AC14" i="9"/>
  <c r="AB14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B14" i="9"/>
  <c r="A14" i="9"/>
  <c r="X14" i="7"/>
  <c r="H8" i="7"/>
  <c r="J16" i="7"/>
  <c r="L14" i="7"/>
  <c r="M8" i="7"/>
  <c r="J18" i="7"/>
  <c r="K6" i="7"/>
  <c r="M16" i="7"/>
  <c r="M20" i="7"/>
  <c r="K16" i="7"/>
  <c r="K20" i="7"/>
  <c r="I16" i="7"/>
  <c r="J8" i="7"/>
  <c r="I18" i="7"/>
  <c r="L6" i="7"/>
  <c r="L16" i="7"/>
  <c r="L20" i="7"/>
  <c r="J20" i="7"/>
  <c r="G20" i="7"/>
  <c r="D6" i="7"/>
  <c r="I14" i="7"/>
  <c r="O8" i="7"/>
  <c r="Q18" i="7"/>
  <c r="I28" i="7"/>
  <c r="N8" i="7"/>
  <c r="D24" i="7"/>
  <c r="E18" i="7"/>
  <c r="Q20" i="7"/>
  <c r="S20" i="7"/>
  <c r="R20" i="7"/>
  <c r="U18" i="7"/>
  <c r="P20" i="7"/>
  <c r="E16" i="7"/>
  <c r="F8" i="7"/>
  <c r="X20" i="7"/>
  <c r="O20" i="7"/>
  <c r="R10" i="7"/>
  <c r="P18" i="7"/>
  <c r="O16" i="7"/>
  <c r="N16" i="7"/>
  <c r="V6" i="7"/>
  <c r="N10" i="7"/>
  <c r="N12" i="7"/>
  <c r="L18" i="7"/>
  <c r="M12" i="7"/>
  <c r="R8" i="7"/>
  <c r="K14" i="7"/>
  <c r="N18" i="7"/>
  <c r="J12" i="7"/>
  <c r="I10" i="7"/>
  <c r="X18" i="7"/>
  <c r="V12" i="7"/>
  <c r="Q10" i="7"/>
  <c r="V8" i="7"/>
  <c r="S10" i="7"/>
  <c r="U12" i="7"/>
  <c r="P16" i="7"/>
  <c r="P10" i="7"/>
  <c r="O10" i="7"/>
  <c r="O12" i="7"/>
  <c r="M10" i="7"/>
  <c r="L10" i="7"/>
  <c r="L12" i="7"/>
  <c r="I6" i="7"/>
  <c r="J10" i="7"/>
  <c r="U10" i="7"/>
  <c r="I12" i="7"/>
  <c r="I20" i="7"/>
  <c r="V28" i="7"/>
  <c r="T10" i="7"/>
  <c r="T12" i="7"/>
  <c r="S12" i="7"/>
  <c r="R12" i="7"/>
  <c r="Q12" i="7"/>
  <c r="P12" i="7"/>
  <c r="Q8" i="7"/>
  <c r="K8" i="7"/>
  <c r="K10" i="7"/>
  <c r="K12" i="7"/>
  <c r="N20" i="7"/>
  <c r="M18" i="7"/>
  <c r="M14" i="7"/>
  <c r="W14" i="7"/>
  <c r="L8" i="7"/>
  <c r="U28" i="7"/>
  <c r="H20" i="7"/>
  <c r="F16" i="7"/>
  <c r="H30" i="7"/>
  <c r="D8" i="7"/>
  <c r="G14" i="7"/>
  <c r="G16" i="7"/>
  <c r="W30" i="7"/>
  <c r="H16" i="7"/>
  <c r="G30" i="7"/>
  <c r="D14" i="7"/>
  <c r="E8" i="7"/>
  <c r="H6" i="7"/>
  <c r="W6" i="7"/>
  <c r="S24" i="7"/>
  <c r="W22" i="7"/>
  <c r="G22" i="7"/>
  <c r="F12" i="7"/>
  <c r="D18" i="7"/>
  <c r="X24" i="7"/>
  <c r="T8" i="7"/>
  <c r="X30" i="7"/>
  <c r="D22" i="7"/>
  <c r="E12" i="7"/>
  <c r="E22" i="7"/>
  <c r="T30" i="7"/>
  <c r="T18" i="7"/>
  <c r="T22" i="7"/>
  <c r="H24" i="7"/>
  <c r="H22" i="7"/>
  <c r="H12" i="7"/>
  <c r="W8" i="7"/>
  <c r="G12" i="7"/>
  <c r="T24" i="7"/>
  <c r="F20" i="7"/>
  <c r="X22" i="7"/>
  <c r="X6" i="7"/>
  <c r="E20" i="7"/>
  <c r="V22" i="7"/>
  <c r="O24" i="7"/>
  <c r="U16" i="7"/>
  <c r="V20" i="7"/>
  <c r="S22" i="7"/>
  <c r="M24" i="7"/>
  <c r="P30" i="7"/>
  <c r="F18" i="7"/>
  <c r="F24" i="7"/>
  <c r="H14" i="7"/>
  <c r="G24" i="7"/>
  <c r="E6" i="7"/>
  <c r="F30" i="7"/>
  <c r="V24" i="7"/>
  <c r="U30" i="7"/>
  <c r="G6" i="7"/>
  <c r="X16" i="7"/>
  <c r="P24" i="7"/>
  <c r="U20" i="7"/>
  <c r="R30" i="7"/>
  <c r="S18" i="7"/>
  <c r="N24" i="7"/>
  <c r="F14" i="7"/>
  <c r="G8" i="7"/>
  <c r="E24" i="7"/>
  <c r="F6" i="7"/>
  <c r="V18" i="7"/>
  <c r="R24" i="7"/>
  <c r="Q24" i="7"/>
  <c r="R18" i="7"/>
  <c r="W16" i="7"/>
  <c r="S30" i="7"/>
  <c r="U22" i="7"/>
  <c r="D16" i="7"/>
  <c r="W18" i="7"/>
  <c r="T16" i="7"/>
  <c r="G18" i="7"/>
  <c r="S16" i="7"/>
  <c r="R22" i="7"/>
  <c r="M6" i="7"/>
  <c r="X12" i="7"/>
  <c r="Q22" i="7"/>
  <c r="K24" i="7"/>
  <c r="W24" i="7"/>
  <c r="D20" i="7"/>
  <c r="U24" i="7"/>
  <c r="V30" i="7"/>
  <c r="P8" i="7"/>
  <c r="Q30" i="7"/>
  <c r="W20" i="7"/>
</calcChain>
</file>

<file path=xl/sharedStrings.xml><?xml version="1.0" encoding="utf-8"?>
<sst xmlns="http://schemas.openxmlformats.org/spreadsheetml/2006/main" count="122" uniqueCount="74">
  <si>
    <t>%</t>
  </si>
  <si>
    <t>Площадь страны</t>
  </si>
  <si>
    <t>Общая площадь особо охраняемых природных территорий</t>
  </si>
  <si>
    <t>Единица</t>
  </si>
  <si>
    <t>государственные природные заповедники</t>
  </si>
  <si>
    <t>государственные национальные природные парки</t>
  </si>
  <si>
    <t>государственные природные резерваты</t>
  </si>
  <si>
    <t>га</t>
  </si>
  <si>
    <t>государственные памятники природы республиканского значения</t>
  </si>
  <si>
    <t>государственные памятники природы местного значения</t>
  </si>
  <si>
    <t>государственные природные заказники республиканского значения</t>
  </si>
  <si>
    <t>государственные природные заказники местного значения</t>
  </si>
  <si>
    <t xml:space="preserve">государственные заповедные зоны </t>
  </si>
  <si>
    <t>государственные ботанические сады республиканского значения</t>
  </si>
  <si>
    <t>государственный дендрологический парк республиканского значения</t>
  </si>
  <si>
    <t>государственный дендрологический парк местного значения</t>
  </si>
  <si>
    <t>государственные (региональные) природные парки</t>
  </si>
  <si>
    <t>государственные зоологические парки местного значения</t>
  </si>
  <si>
    <t xml:space="preserve"> Особо охраняемые природные террирории (ООПТ)</t>
  </si>
  <si>
    <t xml:space="preserve">Об особо охраняемых природных территориях:  http://adilet.zan.kz/rus/docs/Z060000175_ </t>
  </si>
  <si>
    <t>Закон Республики Казахстан от 7 июля 2006 года N 175</t>
  </si>
  <si>
    <t>Количество ООПТ</t>
  </si>
  <si>
    <t xml:space="preserve">Количество ООПТ в ведении Комитета </t>
  </si>
  <si>
    <t>Вид ООПТ</t>
  </si>
  <si>
    <t>Общая площадь</t>
  </si>
  <si>
    <t>В том числе в ведении Комитета</t>
  </si>
  <si>
    <t>Со статусом Юр.лица</t>
  </si>
  <si>
    <t>Без статуса Юр.лица</t>
  </si>
  <si>
    <t>РЗ</t>
  </si>
  <si>
    <t>МЗ</t>
  </si>
  <si>
    <t>УДП РК</t>
  </si>
  <si>
    <t>Государственные природные заповедники (ГПЗ)</t>
  </si>
  <si>
    <t>Государственные национальные природные парки (ГНПП)</t>
  </si>
  <si>
    <t>Государственные (лесные) природные резерваты (ГПР, ГЛПР)</t>
  </si>
  <si>
    <t>Государственные природные заказники (ГЗ/р)</t>
  </si>
  <si>
    <t>Государственные заповедные зоны (ГЗЗ/р)</t>
  </si>
  <si>
    <t>Государственные ботанические сады (ГБС/р)</t>
  </si>
  <si>
    <t>Государственный дендрологический парк (ГДП/р)</t>
  </si>
  <si>
    <t>Государственные памятники природы (ГПП/р)</t>
  </si>
  <si>
    <t>Государственные  (региональные) природные парки (ГРПП)</t>
  </si>
  <si>
    <t>Государственные природные заказники (ГЗ/м)</t>
  </si>
  <si>
    <t>Государственные памятники природы (ГПП/м)</t>
  </si>
  <si>
    <t>Государственные зоологические парки (ГЗП/м)</t>
  </si>
  <si>
    <t>Более подробную информацию можете увидеть на листе 2: ссылка клох</t>
  </si>
  <si>
    <t>Итого, га</t>
  </si>
  <si>
    <t xml:space="preserve"> РЗ - ООПТ республиканского значения находящиеся в ведении Комитета лесного хозяйства и животного мира, МЗ - ООПТ местного значаения находящиеся в ведении акиматов местных исполнительных органов, также один национальный парк находится в  ведении УДП и 2 ботанических сада  в ведении МОН.</t>
  </si>
  <si>
    <t>-</t>
  </si>
  <si>
    <t>Определение показателя</t>
  </si>
  <si>
    <t>Особо охраняемые природные территории – участки земли, водной поверхности и воздушного пространства над ними, где располагаются природные комплексы и объекты, которые имеют особое природоохранное, научное, культурное, эстетическое, рекреационное и оздоровительное значение, которые изъяты решениями органов государственной власти полностью или частично из хозяйственного использования и для которых установлен режим особой охраны. Показатель включает площадь особо охраняемых территорий в стране и ее долю в общей территории страны.</t>
  </si>
  <si>
    <t>Единица измерения</t>
  </si>
  <si>
    <t>Измеряется в км² или га.</t>
  </si>
  <si>
    <t>Особо охраняемые природные территории (ООПТ)</t>
  </si>
  <si>
    <r>
      <rPr>
        <b/>
        <sz val="12"/>
        <color indexed="8"/>
        <rFont val="Roboto"/>
        <charset val="204"/>
      </rPr>
      <t xml:space="preserve">Примечание:    </t>
    </r>
    <r>
      <rPr>
        <sz val="12"/>
        <color indexed="8"/>
        <rFont val="Roboto"/>
        <charset val="204"/>
      </rPr>
      <t xml:space="preserve">                                                                                                              Казахстан не применяет классификацию ООПТ по категориям МСОП (Международного союза охраны природы).</t>
    </r>
  </si>
  <si>
    <r>
      <rPr>
        <b/>
        <sz val="12"/>
        <color indexed="8"/>
        <rFont val="Roboto"/>
        <charset val="204"/>
      </rPr>
      <t>Источник информации:</t>
    </r>
    <r>
      <rPr>
        <sz val="12"/>
        <color indexed="8"/>
        <rFont val="Roboto"/>
        <charset val="204"/>
      </rPr>
      <t xml:space="preserve"> Комитет лесного хозяйства и животного мира Министерства экологии и природных ресурсов Республики Казахстан.</t>
    </r>
  </si>
  <si>
    <t>Ответственным государственным органом по формированию данных об особо охраняемых природных территориях является Комитет лесного хозяйства и животного мира Министерства экологии и природных ресурсов Республики Казахстан (МЭПР РК).</t>
  </si>
  <si>
    <t xml:space="preserve"> </t>
  </si>
  <si>
    <t>Доля охраняемых территорий в общей площади стран</t>
  </si>
  <si>
    <t xml:space="preserve">1000 га </t>
  </si>
  <si>
    <t>Наименование статистического показателя</t>
  </si>
  <si>
    <t>История показателя</t>
  </si>
  <si>
    <t>Источник показателя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</si>
  <si>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</si>
  <si>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</si>
  <si>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</si>
  <si>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</si>
  <si>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С 1993 года</t>
  </si>
  <si>
    <r>
      <t>Для  данного  показателя  необходимо  иметь  карты  и  кадастры  всех  ООПТ  в  стране  с указанием  их местонахождения,  площади  их  территории, даты  создания  и  режима  их охраны  в  соответствии  с  национальным  законодательством  и  соответствующими международными  требованиями.  В  целях  межгосударственных  сопоставлений охраняемые  территории  могут  также  классифицироваться  по  категориям  МСОП. 
Мониторинг    и  обновление  данных  должны  производится  ежегодно.  Процентный показатель ООПТ может быть рассчитан по формуле: 
Доля ООПТ  (%) =(общая площадь ООПТ в  га или км</t>
    </r>
    <r>
      <rPr>
        <vertAlign val="superscript"/>
        <sz val="10"/>
        <color indexed="8"/>
        <rFont val="Roboto"/>
        <charset val="204"/>
      </rPr>
      <t>2</t>
    </r>
    <r>
      <rPr>
        <sz val="10"/>
        <color indexed="8"/>
        <rFont val="Roboto"/>
        <charset val="204"/>
      </rPr>
      <t>: общая площадь страны в  га или км</t>
    </r>
    <r>
      <rPr>
        <vertAlign val="superscript"/>
        <sz val="10"/>
        <color indexed="8"/>
        <rFont val="Roboto"/>
        <charset val="204"/>
      </rPr>
      <t>2</t>
    </r>
    <r>
      <rPr>
        <sz val="10"/>
        <color indexed="8"/>
        <rFont val="Roboto"/>
        <charset val="204"/>
      </rPr>
      <t>) x 100</t>
    </r>
  </si>
  <si>
    <r>
      <t xml:space="preserve">
</t>
    </r>
    <r>
      <rPr>
        <b/>
        <sz val="10"/>
        <color indexed="8"/>
        <rFont val="Roboto"/>
        <charset val="204"/>
      </rPr>
      <t>Методика расчета</t>
    </r>
  </si>
  <si>
    <t>Номер телефона</t>
  </si>
  <si>
    <t>74-93-11, 74-93-07</t>
  </si>
  <si>
    <t>Электронная почта</t>
  </si>
  <si>
    <t>Ответственный исполнитель</t>
  </si>
  <si>
    <t xml:space="preserve">Пистун Кристина </t>
  </si>
  <si>
    <t>k.pustun@aspire.gov.kz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</si>
</sst>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8" formatCode="0.0"/>
    <numFmt numFmtId="169" formatCode="#,##0.0"/>
    <numFmt numFmtId="170" formatCode="#,##0.000"/>
    <numFmt numFmtId="171" formatCode="0.000"/>
    <numFmt numFmtId="172" formatCode="0.0000"/>
    <numFmt numFmtId="177" formatCode="0.00000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38"/>
      <scheme val="minor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38"/>
      <scheme val="minor"/>
    </font>
    <font>
      <u/>
      <sz val="11"/>
      <color theme="10"/>
      <name val="Roboto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19" fillId="2" borderId="0" xfId="0" applyFont="1" applyFill="1"/>
    <xf numFmtId="0" fontId="19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9" fontId="20" fillId="5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vertical="center" wrapText="1"/>
    </xf>
    <xf numFmtId="169" fontId="19" fillId="5" borderId="1" xfId="0" applyNumberFormat="1" applyFont="1" applyFill="1" applyBorder="1" applyAlignment="1">
      <alignment horizontal="right" wrapText="1"/>
    </xf>
    <xf numFmtId="169" fontId="5" fillId="5" borderId="1" xfId="0" applyNumberFormat="1" applyFont="1" applyFill="1" applyBorder="1" applyAlignment="1">
      <alignment horizontal="right" wrapText="1"/>
    </xf>
    <xf numFmtId="169" fontId="19" fillId="5" borderId="1" xfId="0" applyNumberFormat="1" applyFont="1" applyFill="1" applyBorder="1" applyAlignment="1">
      <alignment horizontal="right"/>
    </xf>
    <xf numFmtId="3" fontId="19" fillId="5" borderId="1" xfId="0" applyNumberFormat="1" applyFont="1" applyFill="1" applyBorder="1" applyAlignment="1">
      <alignment horizontal="right"/>
    </xf>
    <xf numFmtId="0" fontId="19" fillId="5" borderId="1" xfId="0" applyFont="1" applyFill="1" applyBorder="1" applyAlignment="1">
      <alignment horizontal="right"/>
    </xf>
    <xf numFmtId="168" fontId="19" fillId="5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/>
    </xf>
    <xf numFmtId="0" fontId="19" fillId="2" borderId="0" xfId="0" applyFont="1" applyFill="1" applyBorder="1"/>
    <xf numFmtId="169" fontId="19" fillId="2" borderId="0" xfId="0" applyNumberFormat="1" applyFont="1" applyFill="1"/>
    <xf numFmtId="0" fontId="19" fillId="2" borderId="0" xfId="0" applyFont="1" applyFill="1" applyAlignment="1">
      <alignment horizontal="center"/>
    </xf>
    <xf numFmtId="0" fontId="19" fillId="2" borderId="2" xfId="0" applyFont="1" applyFill="1" applyBorder="1" applyAlignment="1">
      <alignment wrapText="1"/>
    </xf>
    <xf numFmtId="0" fontId="19" fillId="2" borderId="3" xfId="0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19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justify" wrapText="1"/>
    </xf>
    <xf numFmtId="0" fontId="19" fillId="2" borderId="4" xfId="0" applyFont="1" applyFill="1" applyBorder="1"/>
    <xf numFmtId="0" fontId="4" fillId="2" borderId="6" xfId="0" applyFont="1" applyFill="1" applyBorder="1" applyAlignment="1">
      <alignment horizontal="justify"/>
    </xf>
    <xf numFmtId="0" fontId="19" fillId="2" borderId="7" xfId="0" applyFont="1" applyFill="1" applyBorder="1"/>
    <xf numFmtId="0" fontId="19" fillId="2" borderId="8" xfId="0" applyFont="1" applyFill="1" applyBorder="1"/>
    <xf numFmtId="0" fontId="20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wrapText="1"/>
    </xf>
    <xf numFmtId="0" fontId="20" fillId="6" borderId="1" xfId="0" applyFont="1" applyFill="1" applyBorder="1" applyAlignment="1">
      <alignment horizontal="center" vertical="center"/>
    </xf>
    <xf numFmtId="0" fontId="19" fillId="0" borderId="0" xfId="0" applyFont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1" fontId="19" fillId="0" borderId="1" xfId="0" applyNumberFormat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left" vertical="top"/>
    </xf>
    <xf numFmtId="0" fontId="19" fillId="7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9" fillId="7" borderId="1" xfId="0" applyFont="1" applyFill="1" applyBorder="1"/>
    <xf numFmtId="0" fontId="19" fillId="7" borderId="0" xfId="0" applyFont="1" applyFill="1"/>
    <xf numFmtId="0" fontId="20" fillId="0" borderId="1" xfId="0" applyFont="1" applyBorder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19" fillId="0" borderId="8" xfId="0" applyFont="1" applyBorder="1" applyAlignment="1">
      <alignment wrapText="1"/>
    </xf>
    <xf numFmtId="169" fontId="16" fillId="3" borderId="1" xfId="1" applyNumberFormat="1" applyBorder="1" applyAlignment="1">
      <alignment horizontal="right"/>
    </xf>
    <xf numFmtId="0" fontId="19" fillId="3" borderId="1" xfId="1" applyFont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9" fontId="6" fillId="5" borderId="1" xfId="0" applyNumberFormat="1" applyFont="1" applyFill="1" applyBorder="1" applyAlignment="1">
      <alignment horizontal="right" wrapText="1"/>
    </xf>
    <xf numFmtId="169" fontId="8" fillId="5" borderId="1" xfId="0" applyNumberFormat="1" applyFont="1" applyFill="1" applyBorder="1" applyAlignment="1">
      <alignment horizontal="right"/>
    </xf>
    <xf numFmtId="3" fontId="8" fillId="5" borderId="1" xfId="0" applyNumberFormat="1" applyFont="1" applyFill="1" applyBorder="1" applyAlignment="1">
      <alignment horizontal="right"/>
    </xf>
    <xf numFmtId="169" fontId="22" fillId="3" borderId="1" xfId="1" applyNumberFormat="1" applyFont="1" applyBorder="1" applyAlignment="1">
      <alignment horizontal="right"/>
    </xf>
    <xf numFmtId="0" fontId="8" fillId="5" borderId="1" xfId="0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8" fillId="2" borderId="0" xfId="0" applyFont="1" applyFill="1"/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0" fontId="19" fillId="4" borderId="0" xfId="0" applyFont="1" applyFill="1"/>
    <xf numFmtId="0" fontId="19" fillId="4" borderId="1" xfId="0" applyFont="1" applyFill="1" applyBorder="1" applyAlignment="1">
      <alignment horizontal="right"/>
    </xf>
    <xf numFmtId="170" fontId="16" fillId="4" borderId="1" xfId="1" applyNumberFormat="1" applyFill="1" applyBorder="1" applyAlignment="1">
      <alignment horizontal="right"/>
    </xf>
    <xf numFmtId="170" fontId="22" fillId="4" borderId="1" xfId="1" applyNumberFormat="1" applyFont="1" applyFill="1" applyBorder="1" applyAlignment="1">
      <alignment horizontal="right"/>
    </xf>
    <xf numFmtId="4" fontId="19" fillId="4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169" fontId="19" fillId="4" borderId="1" xfId="0" applyNumberFormat="1" applyFont="1" applyFill="1" applyBorder="1" applyAlignment="1">
      <alignment horizontal="right"/>
    </xf>
    <xf numFmtId="169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2" fontId="19" fillId="4" borderId="1" xfId="0" applyNumberFormat="1" applyFont="1" applyFill="1" applyBorder="1" applyAlignment="1">
      <alignment horizontal="right"/>
    </xf>
    <xf numFmtId="171" fontId="19" fillId="4" borderId="1" xfId="0" applyNumberFormat="1" applyFont="1" applyFill="1" applyBorder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172" fontId="19" fillId="4" borderId="1" xfId="1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left" vertical="center" wrapText="1"/>
    </xf>
    <xf numFmtId="1" fontId="23" fillId="4" borderId="1" xfId="5" applyNumberFormat="1" applyFont="1" applyFill="1" applyBorder="1" applyAlignment="1">
      <alignment horizontal="center" vertical="center" wrapText="1"/>
    </xf>
    <xf numFmtId="172" fontId="24" fillId="4" borderId="1" xfId="5" applyNumberFormat="1" applyFont="1" applyFill="1" applyBorder="1" applyAlignment="1">
      <alignment horizontal="right" vertical="center" wrapText="1"/>
    </xf>
    <xf numFmtId="172" fontId="10" fillId="4" borderId="1" xfId="5" applyNumberFormat="1" applyFont="1" applyFill="1" applyBorder="1" applyAlignment="1">
      <alignment horizontal="right" vertical="center" wrapText="1"/>
    </xf>
    <xf numFmtId="169" fontId="19" fillId="4" borderId="1" xfId="0" applyNumberFormat="1" applyFont="1" applyFill="1" applyBorder="1" applyAlignment="1">
      <alignment horizontal="right" wrapText="1"/>
    </xf>
    <xf numFmtId="169" fontId="8" fillId="4" borderId="1" xfId="0" applyNumberFormat="1" applyFont="1" applyFill="1" applyBorder="1" applyAlignment="1">
      <alignment horizontal="right" wrapText="1"/>
    </xf>
    <xf numFmtId="0" fontId="6" fillId="4" borderId="1" xfId="0" applyFont="1" applyFill="1" applyBorder="1" applyAlignment="1">
      <alignment horizontal="left" vertical="center" wrapText="1"/>
    </xf>
    <xf numFmtId="168" fontId="9" fillId="8" borderId="1" xfId="0" applyNumberFormat="1" applyFont="1" applyFill="1" applyBorder="1" applyAlignment="1">
      <alignment horizontal="right" vertical="center" wrapText="1"/>
    </xf>
    <xf numFmtId="177" fontId="24" fillId="4" borderId="1" xfId="5" applyNumberFormat="1" applyFont="1" applyFill="1" applyBorder="1" applyAlignment="1">
      <alignment horizontal="right" vertical="center" wrapText="1"/>
    </xf>
    <xf numFmtId="170" fontId="19" fillId="4" borderId="1" xfId="0" applyNumberFormat="1" applyFont="1" applyFill="1" applyBorder="1" applyAlignment="1">
      <alignment horizontal="right"/>
    </xf>
    <xf numFmtId="4" fontId="19" fillId="4" borderId="1" xfId="0" applyNumberFormat="1" applyFont="1" applyFill="1" applyBorder="1" applyAlignment="1">
      <alignment vertical="center" wrapText="1"/>
    </xf>
    <xf numFmtId="0" fontId="0" fillId="4" borderId="0" xfId="0" applyFill="1"/>
    <xf numFmtId="4" fontId="21" fillId="4" borderId="1" xfId="4" applyNumberFormat="1" applyFont="1" applyFill="1" applyBorder="1" applyAlignment="1">
      <alignment vertical="center" wrapText="1"/>
    </xf>
    <xf numFmtId="14" fontId="25" fillId="0" borderId="1" xfId="4" applyNumberFormat="1" applyFont="1" applyBorder="1" applyAlignment="1">
      <alignment horizontal="left" vertical="center" wrapText="1"/>
    </xf>
    <xf numFmtId="14" fontId="25" fillId="0" borderId="1" xfId="4" applyNumberFormat="1" applyFont="1" applyBorder="1" applyAlignment="1">
      <alignment horizontal="left" wrapText="1"/>
    </xf>
    <xf numFmtId="0" fontId="25" fillId="0" borderId="1" xfId="4" applyFont="1" applyBorder="1" applyAlignment="1">
      <alignment vertical="center" wrapText="1"/>
    </xf>
    <xf numFmtId="4" fontId="21" fillId="4" borderId="1" xfId="0" applyNumberFormat="1" applyFont="1" applyFill="1" applyBorder="1" applyAlignment="1">
      <alignment vertical="center" wrapText="1"/>
    </xf>
    <xf numFmtId="4" fontId="12" fillId="4" borderId="1" xfId="0" applyNumberFormat="1" applyFont="1" applyFill="1" applyBorder="1" applyAlignment="1">
      <alignment vertical="center"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 applyAlignment="1">
      <alignment wrapText="1"/>
    </xf>
    <xf numFmtId="0" fontId="26" fillId="0" borderId="0" xfId="0" applyFont="1"/>
    <xf numFmtId="0" fontId="25" fillId="0" borderId="1" xfId="4" applyFont="1" applyBorder="1"/>
    <xf numFmtId="0" fontId="27" fillId="0" borderId="1" xfId="2" applyFont="1" applyBorder="1" applyAlignment="1" applyProtection="1">
      <alignment vertical="center" wrapText="1"/>
    </xf>
    <xf numFmtId="0" fontId="3" fillId="5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justify"/>
    </xf>
    <xf numFmtId="0" fontId="19" fillId="0" borderId="0" xfId="0" applyFont="1" applyBorder="1" applyAlignment="1"/>
    <xf numFmtId="0" fontId="3" fillId="2" borderId="5" xfId="0" applyFont="1" applyFill="1" applyBorder="1" applyAlignment="1">
      <alignment horizontal="justify"/>
    </xf>
    <xf numFmtId="0" fontId="20" fillId="0" borderId="0" xfId="0" applyFont="1" applyBorder="1" applyAlignment="1"/>
    <xf numFmtId="0" fontId="19" fillId="0" borderId="0" xfId="0" applyFont="1" applyAlignment="1"/>
    <xf numFmtId="0" fontId="4" fillId="2" borderId="0" xfId="0" applyFont="1" applyFill="1" applyAlignment="1">
      <alignment horizontal="justify" wrapText="1"/>
    </xf>
    <xf numFmtId="0" fontId="19" fillId="0" borderId="0" xfId="0" applyFont="1" applyAlignment="1">
      <alignment wrapText="1"/>
    </xf>
    <xf numFmtId="0" fontId="4" fillId="2" borderId="9" xfId="0" applyFont="1" applyFill="1" applyBorder="1" applyAlignment="1">
      <alignment horizontal="justify" wrapText="1"/>
    </xf>
    <xf numFmtId="0" fontId="19" fillId="0" borderId="2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4" fillId="2" borderId="5" xfId="0" applyFont="1" applyFill="1" applyBorder="1" applyAlignment="1">
      <alignment horizontal="justify" wrapText="1"/>
    </xf>
    <xf numFmtId="0" fontId="19" fillId="0" borderId="9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19" fillId="0" borderId="4" xfId="0" applyFont="1" applyBorder="1" applyAlignment="1">
      <alignment wrapText="1"/>
    </xf>
  </cellXfs>
  <cellStyles count="6">
    <cellStyle name="40% — акцент1" xfId="1" builtinId="31"/>
    <cellStyle name="Гиперссылка" xfId="2" builtinId="8"/>
    <cellStyle name="Обычный" xfId="0" builtinId="0"/>
    <cellStyle name="Обычный 2" xfId="3"/>
    <cellStyle name="Обычный 2 2" xfId="4"/>
    <cellStyle name="Процентный" xfId="5" builtinId="5"/>
  </cellStyles>
  <dxfs count="0"/>
  <tableStyles count="1" defaultTableStyle="TableStyleMedium9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k.pustun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tabSelected="1" topLeftCell="B1" zoomScale="60" zoomScaleNormal="60" workbookViewId="0">
      <pane xSplit="7" ySplit="2" topLeftCell="AC3" activePane="bottomRight" state="frozen"/>
      <selection activeCell="B1" sqref="B1"/>
      <selection pane="topRight" activeCell="I1" sqref="I1"/>
      <selection pane="bottomLeft" activeCell="B5" sqref="B5"/>
      <selection pane="bottomRight" activeCell="AE27" sqref="AE27"/>
    </sheetView>
  </sheetViews>
  <sheetFormatPr defaultRowHeight="15" x14ac:dyDescent="0.25"/>
  <cols>
    <col min="1" max="1" width="5.7109375" style="1" customWidth="1"/>
    <col min="2" max="2" width="47.28515625" style="1" customWidth="1"/>
    <col min="3" max="3" width="12.140625" style="1" customWidth="1"/>
    <col min="4" max="10" width="18.140625" style="1" customWidth="1"/>
    <col min="11" max="11" width="18.140625" style="66" customWidth="1"/>
    <col min="12" max="30" width="18.140625" style="1" customWidth="1"/>
    <col min="31" max="31" width="18.5703125" style="1" customWidth="1"/>
    <col min="32" max="32" width="14.28515625" style="1" bestFit="1" customWidth="1"/>
    <col min="33" max="16384" width="9.140625" style="1"/>
  </cols>
  <sheetData>
    <row r="1" spans="1:34" ht="15.75" x14ac:dyDescent="0.25">
      <c r="B1" s="113" t="s">
        <v>18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</row>
    <row r="2" spans="1:34" ht="15.75" x14ac:dyDescent="0.25">
      <c r="A2" s="2"/>
      <c r="B2" s="3"/>
      <c r="C2" s="4" t="s">
        <v>3</v>
      </c>
      <c r="D2" s="4">
        <v>1993</v>
      </c>
      <c r="E2" s="4">
        <v>1998</v>
      </c>
      <c r="F2" s="4">
        <v>2000</v>
      </c>
      <c r="G2" s="4">
        <v>2001</v>
      </c>
      <c r="H2" s="4">
        <v>2002</v>
      </c>
      <c r="I2" s="4">
        <v>2003</v>
      </c>
      <c r="J2" s="4">
        <v>2004</v>
      </c>
      <c r="K2" s="59">
        <v>2005</v>
      </c>
      <c r="L2" s="4">
        <v>2006</v>
      </c>
      <c r="M2" s="4">
        <v>2007</v>
      </c>
      <c r="N2" s="4">
        <v>2008</v>
      </c>
      <c r="O2" s="4">
        <v>2009</v>
      </c>
      <c r="P2" s="4">
        <v>2010</v>
      </c>
      <c r="Q2" s="4">
        <v>2011</v>
      </c>
      <c r="R2" s="4">
        <v>2012</v>
      </c>
      <c r="S2" s="4">
        <v>2013</v>
      </c>
      <c r="T2" s="4">
        <v>2014</v>
      </c>
      <c r="U2" s="4">
        <v>2015</v>
      </c>
      <c r="V2" s="4">
        <v>2016</v>
      </c>
      <c r="W2" s="4">
        <v>2017</v>
      </c>
      <c r="X2" s="4">
        <v>2018</v>
      </c>
      <c r="Y2" s="5">
        <v>2019</v>
      </c>
      <c r="Z2" s="5">
        <v>2020</v>
      </c>
      <c r="AA2" s="5">
        <v>2021</v>
      </c>
      <c r="AB2" s="5">
        <v>2022</v>
      </c>
      <c r="AC2" s="5">
        <v>2023</v>
      </c>
      <c r="AD2" s="5">
        <v>2024</v>
      </c>
      <c r="AE2" s="5">
        <v>2025</v>
      </c>
    </row>
    <row r="3" spans="1:34" x14ac:dyDescent="0.25">
      <c r="A3" s="6">
        <v>1</v>
      </c>
      <c r="B3" s="7" t="s">
        <v>1</v>
      </c>
      <c r="C3" s="4" t="s">
        <v>57</v>
      </c>
      <c r="D3" s="8">
        <v>272490</v>
      </c>
      <c r="E3" s="8">
        <v>272490</v>
      </c>
      <c r="F3" s="8">
        <v>272490</v>
      </c>
      <c r="G3" s="8">
        <v>272490</v>
      </c>
      <c r="H3" s="8">
        <v>272490</v>
      </c>
      <c r="I3" s="8">
        <v>272490</v>
      </c>
      <c r="J3" s="8">
        <v>272490</v>
      </c>
      <c r="K3" s="8">
        <v>272490</v>
      </c>
      <c r="L3" s="8">
        <v>272490</v>
      </c>
      <c r="M3" s="8">
        <v>272490</v>
      </c>
      <c r="N3" s="8">
        <v>272490</v>
      </c>
      <c r="O3" s="8">
        <v>272490</v>
      </c>
      <c r="P3" s="8">
        <v>272490</v>
      </c>
      <c r="Q3" s="8">
        <v>272490</v>
      </c>
      <c r="R3" s="8">
        <v>272490</v>
      </c>
      <c r="S3" s="8">
        <v>272490</v>
      </c>
      <c r="T3" s="8">
        <v>272490</v>
      </c>
      <c r="U3" s="8">
        <v>272490</v>
      </c>
      <c r="V3" s="8">
        <v>272490</v>
      </c>
      <c r="W3" s="8">
        <v>272490</v>
      </c>
      <c r="X3" s="8">
        <v>272490</v>
      </c>
      <c r="Y3" s="8">
        <v>272490</v>
      </c>
      <c r="Z3" s="8">
        <v>272490</v>
      </c>
      <c r="AA3" s="8">
        <v>272490</v>
      </c>
      <c r="AB3" s="8">
        <v>272490</v>
      </c>
      <c r="AC3" s="8">
        <v>272490</v>
      </c>
      <c r="AD3" s="8">
        <v>272490</v>
      </c>
      <c r="AE3" s="8">
        <v>272490.2</v>
      </c>
    </row>
    <row r="4" spans="1:34" ht="30" x14ac:dyDescent="0.25">
      <c r="A4" s="6">
        <v>11</v>
      </c>
      <c r="B4" s="9" t="s">
        <v>2</v>
      </c>
      <c r="C4" s="10" t="s">
        <v>7</v>
      </c>
      <c r="D4" s="11">
        <f t="shared" ref="D4:X4" si="0">D5+D7+D9+D11+D13+D15+D17+D19+D21+D23+D27+D29</f>
        <v>6519653.1099999994</v>
      </c>
      <c r="E4" s="11">
        <f t="shared" si="0"/>
        <v>7151283.1200000001</v>
      </c>
      <c r="F4" s="11">
        <f t="shared" si="0"/>
        <v>7282388.1200000001</v>
      </c>
      <c r="G4" s="11">
        <f t="shared" si="0"/>
        <v>12317871.960000001</v>
      </c>
      <c r="H4" s="11">
        <f t="shared" si="0"/>
        <v>12318115.16</v>
      </c>
      <c r="I4" s="11">
        <f t="shared" si="0"/>
        <v>13257439.16</v>
      </c>
      <c r="J4" s="11">
        <f t="shared" si="0"/>
        <v>13488576.16</v>
      </c>
      <c r="K4" s="60">
        <f t="shared" si="0"/>
        <v>19937489.460000001</v>
      </c>
      <c r="L4" s="11">
        <f t="shared" si="0"/>
        <v>20843652.559999999</v>
      </c>
      <c r="M4" s="11">
        <f t="shared" si="0"/>
        <v>21844206.559999999</v>
      </c>
      <c r="N4" s="11">
        <f t="shared" si="0"/>
        <v>22156688.289999999</v>
      </c>
      <c r="O4" s="11">
        <f t="shared" si="0"/>
        <v>22386020.690000001</v>
      </c>
      <c r="P4" s="11">
        <f t="shared" si="0"/>
        <v>22919766.010000002</v>
      </c>
      <c r="Q4" s="11">
        <f t="shared" si="0"/>
        <v>23008782.010000002</v>
      </c>
      <c r="R4" s="11">
        <f t="shared" si="0"/>
        <v>24404278.009999998</v>
      </c>
      <c r="S4" s="11">
        <f t="shared" si="0"/>
        <v>24516629.309999999</v>
      </c>
      <c r="T4" s="11">
        <f t="shared" si="0"/>
        <v>24815033.309999999</v>
      </c>
      <c r="U4" s="11">
        <f t="shared" si="0"/>
        <v>25329168.559999999</v>
      </c>
      <c r="V4" s="11">
        <f t="shared" si="0"/>
        <v>25388091.359999999</v>
      </c>
      <c r="W4" s="11">
        <f t="shared" si="0"/>
        <v>25798053.359999999</v>
      </c>
      <c r="X4" s="11">
        <f t="shared" si="0"/>
        <v>26249343.75</v>
      </c>
      <c r="Y4" s="11">
        <v>26489900</v>
      </c>
      <c r="Z4" s="11">
        <v>26949000</v>
      </c>
      <c r="AA4" s="11">
        <v>26951300</v>
      </c>
      <c r="AB4" s="11">
        <v>29353200</v>
      </c>
      <c r="AC4" s="11">
        <v>29484900</v>
      </c>
      <c r="AD4" s="60">
        <v>30957200</v>
      </c>
      <c r="AE4" s="11">
        <v>31101900</v>
      </c>
    </row>
    <row r="5" spans="1:34" ht="27" customHeight="1" x14ac:dyDescent="0.25">
      <c r="A5" s="6">
        <v>12</v>
      </c>
      <c r="B5" s="12" t="s">
        <v>4</v>
      </c>
      <c r="C5" s="10" t="s">
        <v>7</v>
      </c>
      <c r="D5" s="13">
        <v>874663.7</v>
      </c>
      <c r="E5" s="14">
        <v>894830.71</v>
      </c>
      <c r="F5" s="15">
        <v>894830.71</v>
      </c>
      <c r="G5" s="15">
        <v>894830.71</v>
      </c>
      <c r="H5" s="15">
        <v>894830.71</v>
      </c>
      <c r="I5" s="15">
        <v>894830.71</v>
      </c>
      <c r="J5" s="15">
        <v>1032817.71</v>
      </c>
      <c r="K5" s="61">
        <v>1223731.01</v>
      </c>
      <c r="L5" s="15">
        <v>1223731.01</v>
      </c>
      <c r="M5" s="15">
        <v>1281706.01</v>
      </c>
      <c r="N5" s="15">
        <v>1565914.01</v>
      </c>
      <c r="O5" s="15">
        <v>1565914.01</v>
      </c>
      <c r="P5" s="15">
        <v>1611419.01</v>
      </c>
      <c r="Q5" s="15">
        <v>1611419.01</v>
      </c>
      <c r="R5" s="15">
        <v>1611419.01</v>
      </c>
      <c r="S5" s="16">
        <v>1611419.01</v>
      </c>
      <c r="T5" s="16">
        <v>1611419.01</v>
      </c>
      <c r="U5" s="16">
        <v>1611419.01</v>
      </c>
      <c r="V5" s="16">
        <v>1611419.01</v>
      </c>
      <c r="W5" s="16">
        <v>1611419.01</v>
      </c>
      <c r="X5" s="15">
        <v>1611419.01</v>
      </c>
      <c r="Y5" s="15">
        <v>1613700</v>
      </c>
      <c r="Z5" s="15">
        <v>1611400</v>
      </c>
      <c r="AA5" s="15">
        <v>1613700</v>
      </c>
      <c r="AB5" s="15">
        <v>1613700</v>
      </c>
      <c r="AC5" s="15">
        <v>1613700</v>
      </c>
      <c r="AD5" s="15">
        <v>1613700</v>
      </c>
      <c r="AE5" s="15">
        <v>1613700</v>
      </c>
      <c r="AF5" s="24"/>
      <c r="AG5" s="24"/>
    </row>
    <row r="6" spans="1:34" s="71" customFormat="1" ht="27" customHeight="1" x14ac:dyDescent="0.25">
      <c r="A6" s="6"/>
      <c r="B6" s="67"/>
      <c r="C6" s="68" t="s">
        <v>0</v>
      </c>
      <c r="D6" s="92">
        <f t="shared" ref="D6:AC6" si="1">D5/D4*100</f>
        <v>13.415801197435181</v>
      </c>
      <c r="E6" s="92">
        <f t="shared" si="1"/>
        <v>12.512869298901425</v>
      </c>
      <c r="F6" s="92">
        <f t="shared" si="1"/>
        <v>12.287599826525037</v>
      </c>
      <c r="G6" s="92">
        <f t="shared" si="1"/>
        <v>7.2644910817858497</v>
      </c>
      <c r="H6" s="92">
        <f t="shared" si="1"/>
        <v>7.2643476569024052</v>
      </c>
      <c r="I6" s="92">
        <f t="shared" si="1"/>
        <v>6.7496497566427447</v>
      </c>
      <c r="J6" s="92">
        <f t="shared" si="1"/>
        <v>7.6569809722600111</v>
      </c>
      <c r="K6" s="93">
        <f t="shared" si="1"/>
        <v>6.1378390316149662</v>
      </c>
      <c r="L6" s="92">
        <f t="shared" si="1"/>
        <v>5.8710008069718089</v>
      </c>
      <c r="M6" s="92">
        <f t="shared" si="1"/>
        <v>5.8674871365984744</v>
      </c>
      <c r="N6" s="92">
        <f t="shared" si="1"/>
        <v>7.0674551607369294</v>
      </c>
      <c r="O6" s="92">
        <f t="shared" si="1"/>
        <v>6.9950529917070305</v>
      </c>
      <c r="P6" s="92">
        <f t="shared" si="1"/>
        <v>7.0306957291663901</v>
      </c>
      <c r="Q6" s="92">
        <f t="shared" si="1"/>
        <v>7.0034954883733107</v>
      </c>
      <c r="R6" s="92">
        <f t="shared" si="1"/>
        <v>6.6030185746109691</v>
      </c>
      <c r="S6" s="92">
        <f t="shared" si="1"/>
        <v>6.5727592061063795</v>
      </c>
      <c r="T6" s="92">
        <f t="shared" si="1"/>
        <v>6.4937209225934351</v>
      </c>
      <c r="U6" s="92">
        <f t="shared" si="1"/>
        <v>6.3619104045316526</v>
      </c>
      <c r="V6" s="92">
        <f t="shared" si="1"/>
        <v>6.3471451522301434</v>
      </c>
      <c r="W6" s="92">
        <f t="shared" si="1"/>
        <v>6.2462814054742308</v>
      </c>
      <c r="X6" s="92">
        <f t="shared" si="1"/>
        <v>6.1388925580282372</v>
      </c>
      <c r="Y6" s="92">
        <f t="shared" si="1"/>
        <v>6.0917557257671788</v>
      </c>
      <c r="Z6" s="92">
        <f t="shared" si="1"/>
        <v>5.9794426509332439</v>
      </c>
      <c r="AA6" s="92">
        <f t="shared" si="1"/>
        <v>5.9874662817749051</v>
      </c>
      <c r="AB6" s="92">
        <f t="shared" si="1"/>
        <v>5.4975266751154894</v>
      </c>
      <c r="AC6" s="92">
        <f t="shared" si="1"/>
        <v>5.4729709105338662</v>
      </c>
      <c r="AD6" s="92">
        <f>AD5/AD4*100</f>
        <v>5.2126807333996616</v>
      </c>
      <c r="AE6" s="92">
        <f>AE5/AE4*100</f>
        <v>5.1884290027297366</v>
      </c>
    </row>
    <row r="7" spans="1:34" ht="27.75" customHeight="1" x14ac:dyDescent="0.25">
      <c r="A7" s="6">
        <v>13</v>
      </c>
      <c r="B7" s="12" t="s">
        <v>5</v>
      </c>
      <c r="C7" s="10" t="s">
        <v>7</v>
      </c>
      <c r="D7" s="16">
        <v>50688</v>
      </c>
      <c r="E7" s="16">
        <v>635294</v>
      </c>
      <c r="F7" s="16">
        <v>766370</v>
      </c>
      <c r="G7" s="16">
        <v>1409847</v>
      </c>
      <c r="H7" s="16">
        <v>1409847</v>
      </c>
      <c r="I7" s="15">
        <v>1409847</v>
      </c>
      <c r="J7" s="15">
        <v>1502997</v>
      </c>
      <c r="K7" s="61">
        <v>1502997</v>
      </c>
      <c r="L7" s="15">
        <v>1652034.1</v>
      </c>
      <c r="M7" s="15">
        <v>1830843.9</v>
      </c>
      <c r="N7" s="15">
        <v>1829773.5</v>
      </c>
      <c r="O7" s="15">
        <v>1886540.9</v>
      </c>
      <c r="P7" s="15">
        <v>2288350.9</v>
      </c>
      <c r="Q7" s="15">
        <v>2377318.9</v>
      </c>
      <c r="R7" s="15">
        <v>2377318.9</v>
      </c>
      <c r="S7" s="15">
        <v>2377318.9</v>
      </c>
      <c r="T7" s="15">
        <v>2377318.9</v>
      </c>
      <c r="U7" s="15">
        <v>2523819.25</v>
      </c>
      <c r="V7" s="15">
        <v>2523819.25</v>
      </c>
      <c r="W7" s="15">
        <v>2523819.25</v>
      </c>
      <c r="X7" s="15">
        <v>2667370.02</v>
      </c>
      <c r="Y7" s="15">
        <v>2668300</v>
      </c>
      <c r="Z7" s="15">
        <v>2668900</v>
      </c>
      <c r="AA7" s="15">
        <v>2668900</v>
      </c>
      <c r="AB7" s="15">
        <v>2727800</v>
      </c>
      <c r="AC7" s="15">
        <v>2727800</v>
      </c>
      <c r="AD7" s="15">
        <v>2727800</v>
      </c>
      <c r="AE7" s="61">
        <v>2714200</v>
      </c>
    </row>
    <row r="8" spans="1:34" s="71" customFormat="1" ht="27.75" customHeight="1" x14ac:dyDescent="0.25">
      <c r="A8" s="6"/>
      <c r="B8" s="67"/>
      <c r="C8" s="68" t="s">
        <v>0</v>
      </c>
      <c r="D8" s="69">
        <f t="shared" ref="D8:AC8" si="2">D7/D4*100</f>
        <v>0.7774646771045769</v>
      </c>
      <c r="E8" s="69">
        <f t="shared" si="2"/>
        <v>8.8836365354249871</v>
      </c>
      <c r="F8" s="69">
        <f t="shared" si="2"/>
        <v>10.523608291286731</v>
      </c>
      <c r="G8" s="69">
        <f t="shared" si="2"/>
        <v>11.44554030581107</v>
      </c>
      <c r="H8" s="69">
        <f t="shared" si="2"/>
        <v>11.445314333300972</v>
      </c>
      <c r="I8" s="69">
        <f t="shared" si="2"/>
        <v>10.634384084173313</v>
      </c>
      <c r="J8" s="69">
        <f t="shared" si="2"/>
        <v>11.142740213434061</v>
      </c>
      <c r="K8" s="70">
        <f t="shared" si="2"/>
        <v>7.5385469319766596</v>
      </c>
      <c r="L8" s="69">
        <f t="shared" si="2"/>
        <v>7.9258378311790487</v>
      </c>
      <c r="M8" s="69">
        <f t="shared" si="2"/>
        <v>8.3813705705958128</v>
      </c>
      <c r="N8" s="69">
        <f t="shared" si="2"/>
        <v>8.2583348018929055</v>
      </c>
      <c r="O8" s="69">
        <f t="shared" si="2"/>
        <v>8.4273168783531567</v>
      </c>
      <c r="P8" s="69">
        <f t="shared" si="2"/>
        <v>9.9841808987124114</v>
      </c>
      <c r="Q8" s="69">
        <f t="shared" si="2"/>
        <v>10.332224013277962</v>
      </c>
      <c r="R8" s="69">
        <f t="shared" si="2"/>
        <v>9.7414023026039125</v>
      </c>
      <c r="S8" s="69">
        <f t="shared" si="2"/>
        <v>9.6967607983138357</v>
      </c>
      <c r="T8" s="69">
        <f t="shared" si="2"/>
        <v>9.5801559897241173</v>
      </c>
      <c r="U8" s="69">
        <f t="shared" si="2"/>
        <v>9.9640824925680072</v>
      </c>
      <c r="V8" s="69">
        <f t="shared" si="2"/>
        <v>9.9409570188343608</v>
      </c>
      <c r="W8" s="69">
        <f t="shared" si="2"/>
        <v>9.7829832925037419</v>
      </c>
      <c r="X8" s="69">
        <f t="shared" si="2"/>
        <v>10.161663641591041</v>
      </c>
      <c r="Y8" s="69">
        <f t="shared" si="2"/>
        <v>10.072895707420564</v>
      </c>
      <c r="Z8" s="69">
        <f t="shared" si="2"/>
        <v>9.903521466473709</v>
      </c>
      <c r="AA8" s="69">
        <f t="shared" si="2"/>
        <v>9.9026763087494842</v>
      </c>
      <c r="AB8" s="69">
        <f t="shared" si="2"/>
        <v>9.2930242699262777</v>
      </c>
      <c r="AC8" s="69">
        <f t="shared" si="2"/>
        <v>9.2515151823475748</v>
      </c>
      <c r="AD8" s="69">
        <f>AD7/AD4*100</f>
        <v>8.8115204217435679</v>
      </c>
      <c r="AE8" s="69">
        <f>AE7/AE4*100</f>
        <v>8.7267980412772221</v>
      </c>
      <c r="AH8" s="71" t="s">
        <v>55</v>
      </c>
    </row>
    <row r="9" spans="1:34" ht="25.5" customHeight="1" x14ac:dyDescent="0.25">
      <c r="A9" s="6"/>
      <c r="B9" s="12" t="s">
        <v>6</v>
      </c>
      <c r="C9" s="10" t="s">
        <v>7</v>
      </c>
      <c r="D9" s="17"/>
      <c r="E9" s="17"/>
      <c r="F9" s="17"/>
      <c r="G9" s="17"/>
      <c r="H9" s="17"/>
      <c r="I9" s="16">
        <v>939324</v>
      </c>
      <c r="J9" s="16">
        <v>939324</v>
      </c>
      <c r="K9" s="62">
        <v>939324</v>
      </c>
      <c r="L9" s="16">
        <v>939324</v>
      </c>
      <c r="M9" s="16">
        <v>1702873</v>
      </c>
      <c r="N9" s="16">
        <v>1702873</v>
      </c>
      <c r="O9" s="16">
        <v>1814373</v>
      </c>
      <c r="P9" s="17">
        <v>1814373</v>
      </c>
      <c r="Q9" s="17">
        <v>1814373</v>
      </c>
      <c r="R9" s="16">
        <v>2304139</v>
      </c>
      <c r="S9" s="16">
        <v>2304139</v>
      </c>
      <c r="T9" s="16">
        <v>2304139</v>
      </c>
      <c r="U9" s="16">
        <v>2296956</v>
      </c>
      <c r="V9" s="16">
        <v>2296956</v>
      </c>
      <c r="W9" s="16">
        <v>2706918</v>
      </c>
      <c r="X9" s="16">
        <v>3122082</v>
      </c>
      <c r="Y9" s="16">
        <v>3122082</v>
      </c>
      <c r="Z9" s="17">
        <v>3122100</v>
      </c>
      <c r="AA9" s="17">
        <v>3122100</v>
      </c>
      <c r="AB9" s="17">
        <v>3465100</v>
      </c>
      <c r="AC9" s="17">
        <v>3465100</v>
      </c>
      <c r="AD9" s="17">
        <v>3573700</v>
      </c>
      <c r="AE9" s="17">
        <v>3573700</v>
      </c>
    </row>
    <row r="10" spans="1:34" s="71" customFormat="1" ht="25.5" customHeight="1" x14ac:dyDescent="0.25">
      <c r="A10" s="6"/>
      <c r="B10" s="67"/>
      <c r="C10" s="68" t="s">
        <v>0</v>
      </c>
      <c r="D10" s="72"/>
      <c r="E10" s="72"/>
      <c r="F10" s="72"/>
      <c r="G10" s="72"/>
      <c r="H10" s="72"/>
      <c r="I10" s="69">
        <f t="shared" ref="I10:U10" si="3">I9/I4*100</f>
        <v>7.0852597448389867</v>
      </c>
      <c r="J10" s="69">
        <f t="shared" si="3"/>
        <v>6.963848436320057</v>
      </c>
      <c r="K10" s="70">
        <f t="shared" si="3"/>
        <v>4.711345437370829</v>
      </c>
      <c r="L10" s="69">
        <f t="shared" si="3"/>
        <v>4.5065230160409087</v>
      </c>
      <c r="M10" s="69">
        <f t="shared" si="3"/>
        <v>7.7955360627206964</v>
      </c>
      <c r="N10" s="69">
        <f t="shared" si="3"/>
        <v>7.6855935224243748</v>
      </c>
      <c r="O10" s="69">
        <f t="shared" si="3"/>
        <v>8.104937564050827</v>
      </c>
      <c r="P10" s="69">
        <f t="shared" si="3"/>
        <v>7.9161933817665524</v>
      </c>
      <c r="Q10" s="69">
        <f t="shared" si="3"/>
        <v>7.8855673421193835</v>
      </c>
      <c r="R10" s="69">
        <f t="shared" si="3"/>
        <v>9.4415372544758203</v>
      </c>
      <c r="S10" s="69">
        <f t="shared" si="3"/>
        <v>9.3982699288118425</v>
      </c>
      <c r="T10" s="69">
        <f t="shared" si="3"/>
        <v>9.2852545117135694</v>
      </c>
      <c r="U10" s="69">
        <f t="shared" si="3"/>
        <v>9.068422418047188</v>
      </c>
      <c r="V10" s="69">
        <f t="shared" ref="V10:AC10" si="4">V9/V4*100</f>
        <v>9.047375666919768</v>
      </c>
      <c r="W10" s="69">
        <f t="shared" si="4"/>
        <v>10.492721920627892</v>
      </c>
      <c r="X10" s="69">
        <f t="shared" si="4"/>
        <v>11.893943062862286</v>
      </c>
      <c r="Y10" s="69">
        <f t="shared" si="4"/>
        <v>11.785933506732754</v>
      </c>
      <c r="Z10" s="69">
        <f t="shared" si="4"/>
        <v>11.585216520093509</v>
      </c>
      <c r="AA10" s="69">
        <f t="shared" si="4"/>
        <v>11.584227848007332</v>
      </c>
      <c r="AB10" s="69">
        <f t="shared" si="4"/>
        <v>11.80484580897483</v>
      </c>
      <c r="AC10" s="69">
        <f t="shared" si="4"/>
        <v>11.752117185406767</v>
      </c>
      <c r="AD10" s="69">
        <f>AD9/AD4*100</f>
        <v>11.544002687581564</v>
      </c>
      <c r="AE10" s="69">
        <f>AE9/AE4*100</f>
        <v>11.490294805140522</v>
      </c>
    </row>
    <row r="11" spans="1:34" ht="37.15" customHeight="1" x14ac:dyDescent="0.25">
      <c r="A11" s="6">
        <v>14</v>
      </c>
      <c r="B11" s="12" t="s">
        <v>8</v>
      </c>
      <c r="C11" s="10" t="s">
        <v>7</v>
      </c>
      <c r="D11" s="57">
        <v>272.7</v>
      </c>
      <c r="E11" s="57">
        <v>272.7</v>
      </c>
      <c r="F11" s="57">
        <v>272.7</v>
      </c>
      <c r="G11" s="57">
        <v>272.7</v>
      </c>
      <c r="H11" s="57">
        <v>272.7</v>
      </c>
      <c r="I11" s="57">
        <v>272.7</v>
      </c>
      <c r="J11" s="57">
        <v>272.7</v>
      </c>
      <c r="K11" s="63">
        <v>272.7</v>
      </c>
      <c r="L11" s="57">
        <v>272.7</v>
      </c>
      <c r="M11" s="57">
        <v>272.7</v>
      </c>
      <c r="N11" s="57">
        <v>272.7</v>
      </c>
      <c r="O11" s="57">
        <v>272.7</v>
      </c>
      <c r="P11" s="57">
        <v>272.7</v>
      </c>
      <c r="Q11" s="57">
        <v>272.7</v>
      </c>
      <c r="R11" s="57">
        <v>272.7</v>
      </c>
      <c r="S11" s="57">
        <v>272.7</v>
      </c>
      <c r="T11" s="57">
        <v>272.7</v>
      </c>
      <c r="U11" s="57">
        <v>272.7</v>
      </c>
      <c r="V11" s="57">
        <v>272.7</v>
      </c>
      <c r="W11" s="57">
        <v>272.7</v>
      </c>
      <c r="X11" s="18">
        <v>272.7</v>
      </c>
      <c r="Y11" s="18">
        <v>272</v>
      </c>
      <c r="Z11" s="18">
        <v>272</v>
      </c>
      <c r="AA11" s="18">
        <v>272</v>
      </c>
      <c r="AB11" s="18">
        <v>272</v>
      </c>
      <c r="AC11" s="18">
        <v>272</v>
      </c>
      <c r="AD11" s="18">
        <v>272</v>
      </c>
      <c r="AE11" s="18">
        <v>272</v>
      </c>
    </row>
    <row r="12" spans="1:34" s="71" customFormat="1" ht="37.15" customHeight="1" x14ac:dyDescent="0.25">
      <c r="A12" s="6"/>
      <c r="B12" s="67"/>
      <c r="C12" s="68" t="s">
        <v>0</v>
      </c>
      <c r="D12" s="73">
        <f t="shared" ref="D12:AC12" si="5">D11/D4*100</f>
        <v>4.1827378757579329E-3</v>
      </c>
      <c r="E12" s="73">
        <f t="shared" si="5"/>
        <v>3.8133016889981557E-3</v>
      </c>
      <c r="F12" s="73">
        <f t="shared" si="5"/>
        <v>3.7446507314141887E-3</v>
      </c>
      <c r="G12" s="73">
        <f t="shared" si="5"/>
        <v>2.2138564265446379E-3</v>
      </c>
      <c r="H12" s="73">
        <f t="shared" si="5"/>
        <v>2.2138127177567316E-3</v>
      </c>
      <c r="I12" s="73">
        <f t="shared" si="5"/>
        <v>2.0569583364393879E-3</v>
      </c>
      <c r="J12" s="73">
        <f t="shared" si="5"/>
        <v>2.0217107926386205E-3</v>
      </c>
      <c r="K12" s="74">
        <f t="shared" si="5"/>
        <v>1.3677750177478964E-3</v>
      </c>
      <c r="L12" s="73">
        <f t="shared" si="5"/>
        <v>1.3083119631504738E-3</v>
      </c>
      <c r="M12" s="73">
        <f t="shared" si="5"/>
        <v>1.2483859244370743E-3</v>
      </c>
      <c r="N12" s="73">
        <f t="shared" si="5"/>
        <v>1.2307796022164466E-3</v>
      </c>
      <c r="O12" s="73">
        <f t="shared" si="5"/>
        <v>1.218170945950287E-3</v>
      </c>
      <c r="P12" s="73">
        <f t="shared" si="5"/>
        <v>1.1898027225976902E-3</v>
      </c>
      <c r="Q12" s="73">
        <f t="shared" si="5"/>
        <v>1.1851996332595093E-3</v>
      </c>
      <c r="R12" s="73">
        <f t="shared" si="5"/>
        <v>1.1174270342611951E-3</v>
      </c>
      <c r="S12" s="73">
        <f t="shared" si="5"/>
        <v>1.1123062495739142E-3</v>
      </c>
      <c r="T12" s="73">
        <f t="shared" si="5"/>
        <v>1.0989306223905288E-3</v>
      </c>
      <c r="U12" s="73">
        <f t="shared" si="5"/>
        <v>1.0766243643332602E-3</v>
      </c>
      <c r="V12" s="73">
        <f t="shared" si="5"/>
        <v>1.0741256447093547E-3</v>
      </c>
      <c r="W12" s="73">
        <f t="shared" si="5"/>
        <v>1.0570565003281316E-3</v>
      </c>
      <c r="X12" s="73">
        <f t="shared" si="5"/>
        <v>1.0388831149350161E-3</v>
      </c>
      <c r="Y12" s="73">
        <f t="shared" si="5"/>
        <v>1.0268064432104311E-3</v>
      </c>
      <c r="Z12" s="73">
        <f t="shared" si="5"/>
        <v>1.0093138891981148E-3</v>
      </c>
      <c r="AA12" s="73">
        <f t="shared" si="5"/>
        <v>1.0092277552474277E-3</v>
      </c>
      <c r="AB12" s="73">
        <f t="shared" si="5"/>
        <v>9.2664513579439377E-4</v>
      </c>
      <c r="AC12" s="73">
        <f t="shared" si="5"/>
        <v>9.2250609634083897E-4</v>
      </c>
      <c r="AD12" s="73">
        <f>AD11/AD4*100</f>
        <v>8.7863243445789681E-4</v>
      </c>
      <c r="AE12" s="73">
        <f>AE11/AE4*100</f>
        <v>8.7454464196721094E-4</v>
      </c>
    </row>
    <row r="13" spans="1:34" ht="30" x14ac:dyDescent="0.25">
      <c r="A13" s="6">
        <v>15</v>
      </c>
      <c r="B13" s="12" t="s">
        <v>9</v>
      </c>
      <c r="C13" s="10" t="s">
        <v>7</v>
      </c>
      <c r="D13" s="15">
        <v>1001.41</v>
      </c>
      <c r="E13" s="15">
        <v>1176.4100000000001</v>
      </c>
      <c r="F13" s="15">
        <v>1176.4100000000001</v>
      </c>
      <c r="G13" s="15">
        <v>1176.4100000000001</v>
      </c>
      <c r="H13" s="15">
        <v>1419.61</v>
      </c>
      <c r="I13" s="15">
        <v>1419.61</v>
      </c>
      <c r="J13" s="15">
        <v>1419.61</v>
      </c>
      <c r="K13" s="61">
        <v>1419.61</v>
      </c>
      <c r="L13" s="15">
        <v>1419.61</v>
      </c>
      <c r="M13" s="15">
        <v>1639.81</v>
      </c>
      <c r="N13" s="15">
        <v>1639.84</v>
      </c>
      <c r="O13" s="15">
        <v>1639.84</v>
      </c>
      <c r="P13" s="15">
        <v>1639.84</v>
      </c>
      <c r="Q13" s="15">
        <v>1639.84</v>
      </c>
      <c r="R13" s="15">
        <v>1639.84</v>
      </c>
      <c r="S13" s="15">
        <v>1639.84</v>
      </c>
      <c r="T13" s="15">
        <v>1643.84</v>
      </c>
      <c r="U13" s="15">
        <v>1643.84</v>
      </c>
      <c r="V13" s="15">
        <v>1643.84</v>
      </c>
      <c r="W13" s="15">
        <v>1643.84</v>
      </c>
      <c r="X13" s="17">
        <v>1767.63</v>
      </c>
      <c r="Y13" s="58">
        <v>1760</v>
      </c>
      <c r="Z13" s="58">
        <v>1760</v>
      </c>
      <c r="AA13" s="58">
        <v>1760</v>
      </c>
      <c r="AB13" s="58">
        <v>1760</v>
      </c>
      <c r="AC13" s="58">
        <v>1760</v>
      </c>
      <c r="AD13" s="58">
        <v>1760</v>
      </c>
      <c r="AE13" s="58">
        <v>1760</v>
      </c>
    </row>
    <row r="14" spans="1:34" s="71" customFormat="1" x14ac:dyDescent="0.25">
      <c r="A14" s="6"/>
      <c r="B14" s="67"/>
      <c r="C14" s="68" t="s">
        <v>0</v>
      </c>
      <c r="D14" s="75">
        <f t="shared" ref="D14:AC14" si="6">D13/D4*100</f>
        <v>1.5359866285892011E-2</v>
      </c>
      <c r="E14" s="75">
        <f t="shared" si="6"/>
        <v>1.645033457995717E-2</v>
      </c>
      <c r="F14" s="75">
        <f t="shared" si="6"/>
        <v>1.615417883000721E-2</v>
      </c>
      <c r="G14" s="75">
        <f t="shared" si="6"/>
        <v>9.5504321186335832E-3</v>
      </c>
      <c r="H14" s="75">
        <f t="shared" si="6"/>
        <v>1.15245715887592E-2</v>
      </c>
      <c r="I14" s="75">
        <f t="shared" si="6"/>
        <v>1.0708025757215694E-2</v>
      </c>
      <c r="J14" s="75">
        <f t="shared" si="6"/>
        <v>1.0524535600798357E-2</v>
      </c>
      <c r="K14" s="76">
        <f t="shared" si="6"/>
        <v>7.1203047046024615E-3</v>
      </c>
      <c r="L14" s="75">
        <f t="shared" si="6"/>
        <v>6.8107544774772431E-3</v>
      </c>
      <c r="M14" s="75">
        <f t="shared" si="6"/>
        <v>7.5068416675876737E-3</v>
      </c>
      <c r="N14" s="75">
        <f t="shared" si="6"/>
        <v>7.4011060612343884E-3</v>
      </c>
      <c r="O14" s="75">
        <f t="shared" si="6"/>
        <v>7.3252858232750965E-3</v>
      </c>
      <c r="P14" s="75">
        <f t="shared" si="6"/>
        <v>7.1546978240725929E-3</v>
      </c>
      <c r="Q14" s="75">
        <f t="shared" si="6"/>
        <v>7.1270178460002701E-3</v>
      </c>
      <c r="R14" s="75">
        <f t="shared" si="6"/>
        <v>6.7194776232595461E-3</v>
      </c>
      <c r="S14" s="75">
        <f t="shared" si="6"/>
        <v>6.6886845628943443E-3</v>
      </c>
      <c r="T14" s="75">
        <f t="shared" si="6"/>
        <v>6.6243715229572665E-3</v>
      </c>
      <c r="U14" s="75">
        <f t="shared" si="6"/>
        <v>6.4899090394777642E-3</v>
      </c>
      <c r="V14" s="75">
        <f t="shared" si="6"/>
        <v>6.4748467172681548E-3</v>
      </c>
      <c r="W14" s="75">
        <f t="shared" si="6"/>
        <v>6.3719536395284038E-3</v>
      </c>
      <c r="X14" s="75">
        <f t="shared" si="6"/>
        <v>6.733996921351606E-3</v>
      </c>
      <c r="Y14" s="75">
        <f t="shared" si="6"/>
        <v>6.6440416913616136E-3</v>
      </c>
      <c r="Z14" s="75">
        <f t="shared" si="6"/>
        <v>6.530854577164273E-3</v>
      </c>
      <c r="AA14" s="75">
        <f t="shared" si="6"/>
        <v>6.5302972398362967E-3</v>
      </c>
      <c r="AB14" s="75">
        <f t="shared" si="6"/>
        <v>5.9959391139637244E-3</v>
      </c>
      <c r="AC14" s="75">
        <f t="shared" si="6"/>
        <v>5.9691570939701339E-3</v>
      </c>
      <c r="AD14" s="75">
        <f>AD13/AD4*100</f>
        <v>5.685268693551097E-3</v>
      </c>
      <c r="AE14" s="75">
        <f>AE13/AE4*100</f>
        <v>5.6588182715525412E-3</v>
      </c>
    </row>
    <row r="15" spans="1:34" ht="30" x14ac:dyDescent="0.25">
      <c r="A15" s="6"/>
      <c r="B15" s="12" t="s">
        <v>10</v>
      </c>
      <c r="C15" s="10" t="s">
        <v>7</v>
      </c>
      <c r="D15" s="15">
        <v>4917631.57</v>
      </c>
      <c r="E15" s="15">
        <v>4917631.57</v>
      </c>
      <c r="F15" s="15">
        <v>4917631.57</v>
      </c>
      <c r="G15" s="15">
        <v>4917631.57</v>
      </c>
      <c r="H15" s="15">
        <v>4917631.57</v>
      </c>
      <c r="I15" s="15">
        <v>4917631.57</v>
      </c>
      <c r="J15" s="15">
        <v>4917631.57</v>
      </c>
      <c r="K15" s="61">
        <v>4917631.57</v>
      </c>
      <c r="L15" s="15">
        <v>5674757.5700000003</v>
      </c>
      <c r="M15" s="15">
        <v>5674757.5700000003</v>
      </c>
      <c r="N15" s="15">
        <v>5704101.6699999999</v>
      </c>
      <c r="O15" s="15">
        <v>5748761.6699999999</v>
      </c>
      <c r="P15" s="15">
        <v>5748761.6699999999</v>
      </c>
      <c r="Q15" s="15">
        <v>5748761.6699999999</v>
      </c>
      <c r="R15" s="15">
        <v>5945937.7699999996</v>
      </c>
      <c r="S15" s="15">
        <v>5945937.7699999996</v>
      </c>
      <c r="T15" s="15">
        <v>5945937.7699999996</v>
      </c>
      <c r="U15" s="15">
        <v>5945937.7699999996</v>
      </c>
      <c r="V15" s="15">
        <v>5945937.7699999996</v>
      </c>
      <c r="W15" s="15">
        <v>5945937.7699999996</v>
      </c>
      <c r="X15" s="15">
        <v>5838343.2999999998</v>
      </c>
      <c r="Y15" s="15">
        <v>6076300</v>
      </c>
      <c r="Z15" s="15">
        <v>6537100</v>
      </c>
      <c r="AA15" s="15">
        <v>6537100</v>
      </c>
      <c r="AB15" s="15">
        <v>8537100</v>
      </c>
      <c r="AC15" s="15">
        <v>8537100</v>
      </c>
      <c r="AD15" s="15">
        <v>8537100</v>
      </c>
      <c r="AE15" s="15">
        <v>8537100</v>
      </c>
    </row>
    <row r="16" spans="1:34" s="71" customFormat="1" x14ac:dyDescent="0.25">
      <c r="A16" s="6"/>
      <c r="B16" s="67"/>
      <c r="C16" s="68" t="s">
        <v>0</v>
      </c>
      <c r="D16" s="77">
        <f t="shared" ref="D16:AC16" si="7">D15/D4*100</f>
        <v>75.427810146175105</v>
      </c>
      <c r="E16" s="77">
        <f t="shared" si="7"/>
        <v>68.76572340209627</v>
      </c>
      <c r="F16" s="77">
        <f t="shared" si="7"/>
        <v>67.527732509813006</v>
      </c>
      <c r="G16" s="77">
        <f t="shared" si="7"/>
        <v>39.922736540606159</v>
      </c>
      <c r="H16" s="77">
        <f t="shared" si="7"/>
        <v>39.921948334829501</v>
      </c>
      <c r="I16" s="77">
        <f t="shared" si="7"/>
        <v>37.093374600106408</v>
      </c>
      <c r="J16" s="77">
        <f t="shared" si="7"/>
        <v>36.457751445872404</v>
      </c>
      <c r="K16" s="78">
        <f t="shared" si="7"/>
        <v>24.665249754068082</v>
      </c>
      <c r="L16" s="77">
        <f t="shared" si="7"/>
        <v>27.225350996735287</v>
      </c>
      <c r="M16" s="77">
        <f t="shared" si="7"/>
        <v>25.978318573453375</v>
      </c>
      <c r="N16" s="77">
        <f t="shared" si="7"/>
        <v>25.744378380655554</v>
      </c>
      <c r="O16" s="77">
        <f t="shared" si="7"/>
        <v>25.68014096658105</v>
      </c>
      <c r="P16" s="77">
        <f t="shared" si="7"/>
        <v>25.082113261940751</v>
      </c>
      <c r="Q16" s="77">
        <f t="shared" si="7"/>
        <v>24.985075991860377</v>
      </c>
      <c r="R16" s="77">
        <f t="shared" si="7"/>
        <v>24.364325662752933</v>
      </c>
      <c r="S16" s="77">
        <f t="shared" si="7"/>
        <v>24.252672318109948</v>
      </c>
      <c r="T16" s="77">
        <f t="shared" si="7"/>
        <v>23.9610307821102</v>
      </c>
      <c r="U16" s="77">
        <f t="shared" si="7"/>
        <v>23.474666197254759</v>
      </c>
      <c r="V16" s="77">
        <f t="shared" si="7"/>
        <v>23.420184233967557</v>
      </c>
      <c r="W16" s="77">
        <f t="shared" si="7"/>
        <v>23.04800942546775</v>
      </c>
      <c r="X16" s="77">
        <f t="shared" si="7"/>
        <v>22.241863856120212</v>
      </c>
      <c r="Y16" s="77">
        <f t="shared" si="7"/>
        <v>22.938176437057141</v>
      </c>
      <c r="Z16" s="77">
        <f t="shared" si="7"/>
        <v>24.257300827488962</v>
      </c>
      <c r="AA16" s="77">
        <f t="shared" si="7"/>
        <v>24.255230730985147</v>
      </c>
      <c r="AB16" s="77">
        <f t="shared" si="7"/>
        <v>29.084052164670293</v>
      </c>
      <c r="AC16" s="77">
        <f t="shared" si="7"/>
        <v>28.954142628938879</v>
      </c>
      <c r="AD16" s="77">
        <f>AD15/AD4*100</f>
        <v>27.577106456656285</v>
      </c>
      <c r="AE16" s="77">
        <f>AE15/AE4*100</f>
        <v>27.448805378449549</v>
      </c>
    </row>
    <row r="17" spans="1:39" ht="33" customHeight="1" x14ac:dyDescent="0.25">
      <c r="A17" s="6"/>
      <c r="B17" s="12" t="s">
        <v>11</v>
      </c>
      <c r="C17" s="10" t="s">
        <v>7</v>
      </c>
      <c r="D17" s="15">
        <v>11976.3</v>
      </c>
      <c r="E17" s="15">
        <v>38658.300000000003</v>
      </c>
      <c r="F17" s="15">
        <v>38658.300000000003</v>
      </c>
      <c r="G17" s="15">
        <v>38658.300000000003</v>
      </c>
      <c r="H17" s="15">
        <v>38658.300000000003</v>
      </c>
      <c r="I17" s="15">
        <v>38658.300000000003</v>
      </c>
      <c r="J17" s="15">
        <v>38658.300000000003</v>
      </c>
      <c r="K17" s="61">
        <v>38658.300000000003</v>
      </c>
      <c r="L17" s="15">
        <v>38658.300000000003</v>
      </c>
      <c r="M17" s="15">
        <v>38658.300000000003</v>
      </c>
      <c r="N17" s="15">
        <v>38658.300000000003</v>
      </c>
      <c r="O17" s="15">
        <v>55063.3</v>
      </c>
      <c r="P17" s="15">
        <v>141002.29999999999</v>
      </c>
      <c r="Q17" s="15">
        <v>141002.29999999999</v>
      </c>
      <c r="R17" s="15">
        <v>661132.80000000005</v>
      </c>
      <c r="S17" s="15">
        <v>773484.1</v>
      </c>
      <c r="T17" s="15">
        <v>1071884.1000000001</v>
      </c>
      <c r="U17" s="15">
        <v>1446702</v>
      </c>
      <c r="V17" s="15">
        <v>1505624.8</v>
      </c>
      <c r="W17" s="15">
        <v>1505624.8</v>
      </c>
      <c r="X17" s="15">
        <v>1505624.8</v>
      </c>
      <c r="Y17" s="15">
        <v>1505600</v>
      </c>
      <c r="Z17" s="15">
        <v>1505600</v>
      </c>
      <c r="AA17" s="15">
        <v>1505600</v>
      </c>
      <c r="AB17" s="15">
        <v>1505600</v>
      </c>
      <c r="AC17" s="15">
        <v>1637300</v>
      </c>
      <c r="AD17" s="61">
        <v>2999400</v>
      </c>
      <c r="AE17" s="15">
        <v>3071100</v>
      </c>
      <c r="AF17" s="1" t="s">
        <v>55</v>
      </c>
    </row>
    <row r="18" spans="1:39" s="81" customFormat="1" ht="33" customHeight="1" x14ac:dyDescent="0.25">
      <c r="A18" s="79"/>
      <c r="B18" s="67"/>
      <c r="C18" s="80" t="s">
        <v>0</v>
      </c>
      <c r="D18" s="78">
        <f t="shared" ref="D18:AC18" si="8">D17/D4*100</f>
        <v>0.18369535614756044</v>
      </c>
      <c r="E18" s="78">
        <f t="shared" si="8"/>
        <v>0.54057851369195964</v>
      </c>
      <c r="F18" s="78">
        <f t="shared" si="8"/>
        <v>0.5308464663374739</v>
      </c>
      <c r="G18" s="78">
        <f t="shared" si="8"/>
        <v>0.31383911219028454</v>
      </c>
      <c r="H18" s="78">
        <f t="shared" si="8"/>
        <v>0.31383291597673296</v>
      </c>
      <c r="I18" s="78">
        <f t="shared" si="8"/>
        <v>0.29159703871497911</v>
      </c>
      <c r="J18" s="78">
        <f t="shared" si="8"/>
        <v>0.28660030192541835</v>
      </c>
      <c r="K18" s="78">
        <f t="shared" si="8"/>
        <v>0.19389753197141002</v>
      </c>
      <c r="L18" s="78">
        <f t="shared" si="8"/>
        <v>0.18546797346923349</v>
      </c>
      <c r="M18" s="78">
        <f t="shared" si="8"/>
        <v>0.1769727817479492</v>
      </c>
      <c r="N18" s="78">
        <f t="shared" si="8"/>
        <v>0.17447688704203909</v>
      </c>
      <c r="O18" s="78">
        <f t="shared" si="8"/>
        <v>0.2459718087574054</v>
      </c>
      <c r="P18" s="78">
        <f t="shared" si="8"/>
        <v>0.61519956154212052</v>
      </c>
      <c r="Q18" s="78">
        <f t="shared" si="8"/>
        <v>0.61281948752749293</v>
      </c>
      <c r="R18" s="78">
        <f t="shared" si="8"/>
        <v>2.7090856764092406</v>
      </c>
      <c r="S18" s="78">
        <f t="shared" si="8"/>
        <v>3.1549365543676364</v>
      </c>
      <c r="T18" s="78">
        <f t="shared" si="8"/>
        <v>4.319494907016912</v>
      </c>
      <c r="U18" s="78">
        <f t="shared" si="8"/>
        <v>5.7116047712858684</v>
      </c>
      <c r="V18" s="78">
        <f t="shared" si="8"/>
        <v>5.9304371433457774</v>
      </c>
      <c r="W18" s="78">
        <f t="shared" si="8"/>
        <v>5.8361953864878746</v>
      </c>
      <c r="X18" s="78">
        <f t="shared" si="8"/>
        <v>5.7358569202325302</v>
      </c>
      <c r="Y18" s="78">
        <f t="shared" si="8"/>
        <v>5.6836756650647979</v>
      </c>
      <c r="Z18" s="78">
        <f t="shared" si="8"/>
        <v>5.5868492337378015</v>
      </c>
      <c r="AA18" s="78">
        <f t="shared" si="8"/>
        <v>5.5863724569872328</v>
      </c>
      <c r="AB18" s="78">
        <f t="shared" si="8"/>
        <v>5.1292533693089677</v>
      </c>
      <c r="AC18" s="78">
        <f t="shared" si="8"/>
        <v>5.5530118806575564</v>
      </c>
      <c r="AD18" s="78">
        <f>AD17/AD4*100</f>
        <v>9.6888607496802024</v>
      </c>
      <c r="AE18" s="78">
        <f>AE17/AE4*100</f>
        <v>9.874316360093756</v>
      </c>
    </row>
    <row r="19" spans="1:39" ht="26.25" customHeight="1" x14ac:dyDescent="0.25">
      <c r="A19" s="6">
        <v>16</v>
      </c>
      <c r="B19" s="12" t="s">
        <v>12</v>
      </c>
      <c r="C19" s="10" t="s">
        <v>7</v>
      </c>
      <c r="D19" s="15">
        <v>662630</v>
      </c>
      <c r="E19" s="15">
        <v>662630</v>
      </c>
      <c r="F19" s="15">
        <v>662630</v>
      </c>
      <c r="G19" s="15">
        <v>5053928.68</v>
      </c>
      <c r="H19" s="15">
        <v>5053928.68</v>
      </c>
      <c r="I19" s="15">
        <v>5053928.68</v>
      </c>
      <c r="J19" s="15">
        <v>5053928.68</v>
      </c>
      <c r="K19" s="61">
        <v>11311928.68</v>
      </c>
      <c r="L19" s="15">
        <v>11311928.68</v>
      </c>
      <c r="M19" s="15">
        <v>11311928.68</v>
      </c>
      <c r="N19" s="15">
        <v>11311928.68</v>
      </c>
      <c r="O19" s="15">
        <v>11311928.68</v>
      </c>
      <c r="P19" s="15">
        <v>11312420</v>
      </c>
      <c r="Q19" s="15">
        <v>11312420</v>
      </c>
      <c r="R19" s="15">
        <v>11312420</v>
      </c>
      <c r="S19" s="15">
        <v>11312420</v>
      </c>
      <c r="T19" s="15">
        <v>11312420</v>
      </c>
      <c r="U19" s="15">
        <v>11312420</v>
      </c>
      <c r="V19" s="15">
        <v>11312420</v>
      </c>
      <c r="W19" s="15">
        <v>11312420</v>
      </c>
      <c r="X19" s="15">
        <v>11312420</v>
      </c>
      <c r="Y19" s="15">
        <v>11311900</v>
      </c>
      <c r="Z19" s="15">
        <v>11311900</v>
      </c>
      <c r="AA19" s="15">
        <v>11311900</v>
      </c>
      <c r="AB19" s="15">
        <v>11311900</v>
      </c>
      <c r="AC19" s="15">
        <v>11311900</v>
      </c>
      <c r="AD19" s="15">
        <v>11311900</v>
      </c>
      <c r="AE19" s="15">
        <v>11311900</v>
      </c>
    </row>
    <row r="20" spans="1:39" s="71" customFormat="1" ht="26.25" customHeight="1" x14ac:dyDescent="0.25">
      <c r="A20" s="6"/>
      <c r="B20" s="67"/>
      <c r="C20" s="68" t="s">
        <v>0</v>
      </c>
      <c r="D20" s="77">
        <f t="shared" ref="D20:AC20" si="9">D19/D4*100</f>
        <v>10.163577552671358</v>
      </c>
      <c r="E20" s="77">
        <f t="shared" si="9"/>
        <v>9.2658896156246708</v>
      </c>
      <c r="F20" s="77">
        <f t="shared" si="9"/>
        <v>9.0990755928015545</v>
      </c>
      <c r="G20" s="77">
        <f t="shared" si="9"/>
        <v>41.02923537776406</v>
      </c>
      <c r="H20" s="77">
        <f t="shared" si="9"/>
        <v>41.028425326070746</v>
      </c>
      <c r="I20" s="77">
        <f t="shared" si="9"/>
        <v>38.121454822501327</v>
      </c>
      <c r="J20" s="77">
        <f t="shared" si="9"/>
        <v>37.468214732606739</v>
      </c>
      <c r="K20" s="78">
        <f t="shared" si="9"/>
        <v>56.736976351484927</v>
      </c>
      <c r="L20" s="77">
        <f t="shared" si="9"/>
        <v>54.270376304909973</v>
      </c>
      <c r="M20" s="77">
        <f t="shared" si="9"/>
        <v>51.784571112387432</v>
      </c>
      <c r="N20" s="77">
        <f t="shared" si="9"/>
        <v>51.054239387866573</v>
      </c>
      <c r="O20" s="77">
        <f t="shared" si="9"/>
        <v>50.531216944032941</v>
      </c>
      <c r="P20" s="77">
        <f t="shared" si="9"/>
        <v>49.356612083493076</v>
      </c>
      <c r="Q20" s="77">
        <f t="shared" si="9"/>
        <v>49.165662028887205</v>
      </c>
      <c r="R20" s="77">
        <f t="shared" si="9"/>
        <v>46.354249838346277</v>
      </c>
      <c r="S20" s="77">
        <f t="shared" si="9"/>
        <v>46.141824216373081</v>
      </c>
      <c r="T20" s="77">
        <f t="shared" si="9"/>
        <v>45.586962784536354</v>
      </c>
      <c r="U20" s="77">
        <f t="shared" si="9"/>
        <v>44.661631798939716</v>
      </c>
      <c r="V20" s="77">
        <f t="shared" si="9"/>
        <v>44.557977358720201</v>
      </c>
      <c r="W20" s="77">
        <f t="shared" si="9"/>
        <v>43.849897673054507</v>
      </c>
      <c r="X20" s="77">
        <f t="shared" si="9"/>
        <v>43.096010733601673</v>
      </c>
      <c r="Y20" s="77">
        <f t="shared" si="9"/>
        <v>42.70269045938263</v>
      </c>
      <c r="Z20" s="77">
        <f t="shared" si="9"/>
        <v>41.975212438309399</v>
      </c>
      <c r="AA20" s="77">
        <f t="shared" si="9"/>
        <v>41.971630310968301</v>
      </c>
      <c r="AB20" s="77">
        <f t="shared" si="9"/>
        <v>38.537195263208105</v>
      </c>
      <c r="AC20" s="77">
        <f t="shared" si="9"/>
        <v>38.365061438227706</v>
      </c>
      <c r="AD20" s="77">
        <f>AD19/AD4*100</f>
        <v>36.540449394648093</v>
      </c>
      <c r="AE20" s="77">
        <f>AE19/AE4*100</f>
        <v>36.37044682157682</v>
      </c>
    </row>
    <row r="21" spans="1:39" ht="30" customHeight="1" x14ac:dyDescent="0.25">
      <c r="A21" s="6">
        <v>17</v>
      </c>
      <c r="B21" s="12" t="s">
        <v>13</v>
      </c>
      <c r="C21" s="10" t="s">
        <v>7</v>
      </c>
      <c r="D21" s="17">
        <v>424</v>
      </c>
      <c r="E21" s="17">
        <v>424</v>
      </c>
      <c r="F21" s="17">
        <v>424</v>
      </c>
      <c r="G21" s="17">
        <v>424</v>
      </c>
      <c r="H21" s="17">
        <v>424</v>
      </c>
      <c r="I21" s="17">
        <v>424</v>
      </c>
      <c r="J21" s="17">
        <v>424</v>
      </c>
      <c r="K21" s="64">
        <v>424</v>
      </c>
      <c r="L21" s="17">
        <v>424</v>
      </c>
      <c r="M21" s="17">
        <v>424</v>
      </c>
      <c r="N21" s="17">
        <v>424</v>
      </c>
      <c r="O21" s="17">
        <v>424</v>
      </c>
      <c r="P21" s="17">
        <v>424</v>
      </c>
      <c r="Q21" s="17">
        <v>424</v>
      </c>
      <c r="R21" s="17">
        <v>424</v>
      </c>
      <c r="S21" s="17">
        <v>424</v>
      </c>
      <c r="T21" s="17">
        <v>424</v>
      </c>
      <c r="U21" s="17">
        <v>424</v>
      </c>
      <c r="V21" s="17">
        <v>424</v>
      </c>
      <c r="W21" s="17">
        <v>424</v>
      </c>
      <c r="X21" s="17">
        <v>470.3</v>
      </c>
      <c r="Y21" s="17">
        <v>470</v>
      </c>
      <c r="Z21" s="17">
        <v>470</v>
      </c>
      <c r="AA21" s="17">
        <v>470</v>
      </c>
      <c r="AB21" s="17">
        <v>470</v>
      </c>
      <c r="AC21" s="17">
        <v>470</v>
      </c>
      <c r="AD21" s="17">
        <v>470</v>
      </c>
      <c r="AE21" s="17">
        <v>470</v>
      </c>
    </row>
    <row r="22" spans="1:39" s="71" customFormat="1" ht="30" customHeight="1" x14ac:dyDescent="0.25">
      <c r="A22" s="6"/>
      <c r="B22" s="67"/>
      <c r="C22" s="68" t="s">
        <v>0</v>
      </c>
      <c r="D22" s="82">
        <f t="shared" ref="D22:AC22" si="10">D21/D4*100</f>
        <v>6.503413492194219E-3</v>
      </c>
      <c r="E22" s="82">
        <f t="shared" si="10"/>
        <v>5.9290059264217746E-3</v>
      </c>
      <c r="F22" s="82">
        <f t="shared" si="10"/>
        <v>5.8222658970282946E-3</v>
      </c>
      <c r="G22" s="83">
        <f t="shared" si="10"/>
        <v>3.4421530064353747E-3</v>
      </c>
      <c r="H22" s="83">
        <f t="shared" si="10"/>
        <v>3.4420850470438368E-3</v>
      </c>
      <c r="I22" s="83">
        <f t="shared" si="10"/>
        <v>3.1982043808225172E-3</v>
      </c>
      <c r="J22" s="83">
        <f t="shared" si="10"/>
        <v>3.1434007190274116E-3</v>
      </c>
      <c r="K22" s="84">
        <f t="shared" si="10"/>
        <v>2.1266468922812912E-3</v>
      </c>
      <c r="L22" s="83">
        <f t="shared" si="10"/>
        <v>2.0341924179530656E-3</v>
      </c>
      <c r="M22" s="83">
        <f t="shared" si="10"/>
        <v>1.9410180856667383E-3</v>
      </c>
      <c r="N22" s="83">
        <f t="shared" si="10"/>
        <v>1.9136433859177609E-3</v>
      </c>
      <c r="O22" s="83">
        <f t="shared" si="10"/>
        <v>1.8940391678875018E-3</v>
      </c>
      <c r="P22" s="83">
        <f t="shared" si="10"/>
        <v>1.8499316258944651E-3</v>
      </c>
      <c r="Q22" s="83">
        <f t="shared" si="10"/>
        <v>1.8427746406381813E-3</v>
      </c>
      <c r="R22" s="83">
        <f t="shared" si="10"/>
        <v>1.7374003026283343E-3</v>
      </c>
      <c r="S22" s="83">
        <f t="shared" si="10"/>
        <v>1.7294383931768962E-3</v>
      </c>
      <c r="T22" s="83">
        <f t="shared" si="10"/>
        <v>1.7086416717769866E-3</v>
      </c>
      <c r="U22" s="83">
        <f t="shared" si="10"/>
        <v>1.6739594076908776E-3</v>
      </c>
      <c r="V22" s="83">
        <f t="shared" si="10"/>
        <v>1.6700743430757845E-3</v>
      </c>
      <c r="W22" s="83">
        <f t="shared" si="10"/>
        <v>1.643534859329402E-3</v>
      </c>
      <c r="X22" s="83">
        <f t="shared" si="10"/>
        <v>1.791663839215028E-3</v>
      </c>
      <c r="Y22" s="83">
        <f t="shared" si="10"/>
        <v>1.7742611334886126E-3</v>
      </c>
      <c r="Z22" s="83">
        <f t="shared" si="10"/>
        <v>1.7440350291290957E-3</v>
      </c>
      <c r="AA22" s="83">
        <f t="shared" si="10"/>
        <v>1.7438861947290112E-3</v>
      </c>
      <c r="AB22" s="83">
        <f t="shared" si="10"/>
        <v>1.6011882861153128E-3</v>
      </c>
      <c r="AC22" s="83">
        <f t="shared" si="10"/>
        <v>1.5940362694124787E-3</v>
      </c>
      <c r="AD22" s="83">
        <f>AD21/AD4*100</f>
        <v>1.5182251624823949E-3</v>
      </c>
      <c r="AE22" s="83">
        <f>AE21/AE4*100</f>
        <v>1.511161697516872E-3</v>
      </c>
    </row>
    <row r="23" spans="1:39" ht="30" customHeight="1" x14ac:dyDescent="0.25">
      <c r="A23" s="6"/>
      <c r="B23" s="12" t="s">
        <v>14</v>
      </c>
      <c r="C23" s="10" t="s">
        <v>7</v>
      </c>
      <c r="D23" s="18">
        <v>365.43</v>
      </c>
      <c r="E23" s="18">
        <v>365.43</v>
      </c>
      <c r="F23" s="18">
        <v>365.43</v>
      </c>
      <c r="G23" s="18">
        <v>365.43</v>
      </c>
      <c r="H23" s="18">
        <v>365.43</v>
      </c>
      <c r="I23" s="18">
        <v>365.43</v>
      </c>
      <c r="J23" s="18">
        <v>365.43</v>
      </c>
      <c r="K23" s="65">
        <v>365.43</v>
      </c>
      <c r="L23" s="18">
        <v>365.43</v>
      </c>
      <c r="M23" s="18">
        <v>365.43</v>
      </c>
      <c r="N23" s="18">
        <v>365.43</v>
      </c>
      <c r="O23" s="18">
        <v>365.43</v>
      </c>
      <c r="P23" s="18">
        <v>365.43</v>
      </c>
      <c r="Q23" s="18">
        <v>365.43</v>
      </c>
      <c r="R23" s="18">
        <v>365.43</v>
      </c>
      <c r="S23" s="18">
        <v>365.43</v>
      </c>
      <c r="T23" s="18">
        <v>365.43</v>
      </c>
      <c r="U23" s="18">
        <v>365.43</v>
      </c>
      <c r="V23" s="18">
        <v>365.43</v>
      </c>
      <c r="W23" s="18">
        <v>365.43</v>
      </c>
      <c r="X23" s="18">
        <v>365.43</v>
      </c>
      <c r="Y23" s="18">
        <v>400</v>
      </c>
      <c r="Z23" s="18">
        <v>400</v>
      </c>
      <c r="AA23" s="18">
        <v>400</v>
      </c>
      <c r="AB23" s="18">
        <v>400</v>
      </c>
      <c r="AC23" s="18">
        <v>400</v>
      </c>
      <c r="AD23" s="18">
        <v>400</v>
      </c>
      <c r="AE23" s="18">
        <v>400</v>
      </c>
    </row>
    <row r="24" spans="1:39" s="71" customFormat="1" ht="30" customHeight="1" x14ac:dyDescent="0.25">
      <c r="A24" s="6"/>
      <c r="B24" s="67"/>
      <c r="C24" s="68" t="s">
        <v>0</v>
      </c>
      <c r="D24" s="82">
        <f t="shared" ref="D24:AC24" si="11">D23/D4*100</f>
        <v>5.6050528123880511E-3</v>
      </c>
      <c r="E24" s="82">
        <f t="shared" si="11"/>
        <v>5.1099920653120499E-3</v>
      </c>
      <c r="F24" s="82">
        <f t="shared" si="11"/>
        <v>5.0179967612053065E-3</v>
      </c>
      <c r="G24" s="83">
        <f t="shared" si="11"/>
        <v>2.9666650309945258E-3</v>
      </c>
      <c r="H24" s="83">
        <f t="shared" si="11"/>
        <v>2.9666064592953523E-3</v>
      </c>
      <c r="I24" s="83">
        <f t="shared" si="11"/>
        <v>2.7564146860471054E-3</v>
      </c>
      <c r="J24" s="83">
        <f t="shared" si="11"/>
        <v>2.709181426307045E-3</v>
      </c>
      <c r="K24" s="84">
        <f t="shared" si="11"/>
        <v>1.8328787119017741E-3</v>
      </c>
      <c r="L24" s="83">
        <f t="shared" si="11"/>
        <v>1.7531956021051621E-3</v>
      </c>
      <c r="M24" s="83">
        <f t="shared" si="11"/>
        <v>1.672892073219802E-3</v>
      </c>
      <c r="N24" s="83">
        <f t="shared" si="11"/>
        <v>1.649298826688508E-3</v>
      </c>
      <c r="O24" s="83">
        <f t="shared" si="11"/>
        <v>1.6324026724554947E-3</v>
      </c>
      <c r="P24" s="83">
        <f t="shared" si="11"/>
        <v>1.5943880048363548E-3</v>
      </c>
      <c r="Q24" s="83">
        <f t="shared" si="11"/>
        <v>1.5882196625670059E-3</v>
      </c>
      <c r="R24" s="83">
        <f t="shared" si="11"/>
        <v>1.4974013976166798E-3</v>
      </c>
      <c r="S24" s="83">
        <f t="shared" si="11"/>
        <v>1.4905393207986634E-3</v>
      </c>
      <c r="T24" s="83">
        <f t="shared" si="11"/>
        <v>1.472615391786472E-3</v>
      </c>
      <c r="U24" s="83">
        <f t="shared" si="11"/>
        <v>1.4427240244162204E-3</v>
      </c>
      <c r="V24" s="83">
        <f t="shared" si="11"/>
        <v>1.4393756301655282E-3</v>
      </c>
      <c r="W24" s="83">
        <f t="shared" si="11"/>
        <v>1.4165022255772249E-3</v>
      </c>
      <c r="X24" s="83">
        <f t="shared" si="11"/>
        <v>1.3921490894415218E-3</v>
      </c>
      <c r="Y24" s="83">
        <f t="shared" si="11"/>
        <v>1.5100094753094577E-3</v>
      </c>
      <c r="Z24" s="83">
        <f t="shared" si="11"/>
        <v>1.4842851311736985E-3</v>
      </c>
      <c r="AA24" s="83">
        <f t="shared" si="11"/>
        <v>1.4841584635991584E-3</v>
      </c>
      <c r="AB24" s="83">
        <f t="shared" si="11"/>
        <v>1.3627134349917555E-3</v>
      </c>
      <c r="AC24" s="83">
        <f t="shared" si="11"/>
        <v>1.3566266122659394E-3</v>
      </c>
      <c r="AD24" s="83">
        <f>AD23/AD4*100</f>
        <v>1.2921065212616128E-3</v>
      </c>
      <c r="AE24" s="83">
        <f>AE23/AE4*100</f>
        <v>1.2860950617164866E-3</v>
      </c>
      <c r="AM24" s="71" t="s">
        <v>55</v>
      </c>
    </row>
    <row r="25" spans="1:39" ht="29.25" customHeight="1" x14ac:dyDescent="0.25">
      <c r="A25" s="6"/>
      <c r="B25" s="12" t="s">
        <v>15</v>
      </c>
      <c r="C25" s="10" t="s">
        <v>7</v>
      </c>
      <c r="D25" s="17" t="s">
        <v>46</v>
      </c>
      <c r="E25" s="17" t="s">
        <v>46</v>
      </c>
      <c r="F25" s="17" t="s">
        <v>46</v>
      </c>
      <c r="G25" s="17" t="s">
        <v>46</v>
      </c>
      <c r="H25" s="17" t="s">
        <v>46</v>
      </c>
      <c r="I25" s="17" t="s">
        <v>46</v>
      </c>
      <c r="J25" s="17" t="s">
        <v>46</v>
      </c>
      <c r="K25" s="64" t="s">
        <v>46</v>
      </c>
      <c r="L25" s="17" t="s">
        <v>46</v>
      </c>
      <c r="M25" s="17" t="s">
        <v>46</v>
      </c>
      <c r="N25" s="17" t="s">
        <v>46</v>
      </c>
      <c r="O25" s="17" t="s">
        <v>46</v>
      </c>
      <c r="P25" s="17" t="s">
        <v>46</v>
      </c>
      <c r="Q25" s="17" t="s">
        <v>46</v>
      </c>
      <c r="R25" s="17" t="s">
        <v>46</v>
      </c>
      <c r="S25" s="17" t="s">
        <v>46</v>
      </c>
      <c r="T25" s="17" t="s">
        <v>46</v>
      </c>
      <c r="U25" s="17" t="s">
        <v>46</v>
      </c>
      <c r="V25" s="17" t="s">
        <v>46</v>
      </c>
      <c r="W25" s="17" t="s">
        <v>46</v>
      </c>
      <c r="X25" s="17"/>
      <c r="Y25" s="17" t="s">
        <v>46</v>
      </c>
      <c r="Z25" s="58">
        <v>117</v>
      </c>
      <c r="AA25" s="58">
        <v>117</v>
      </c>
      <c r="AB25" s="58">
        <v>117</v>
      </c>
      <c r="AC25" s="58">
        <v>117</v>
      </c>
      <c r="AD25" s="58">
        <v>117</v>
      </c>
      <c r="AE25" s="58">
        <v>117</v>
      </c>
    </row>
    <row r="26" spans="1:39" ht="29.25" customHeight="1" x14ac:dyDescent="0.25">
      <c r="A26" s="6"/>
      <c r="B26" s="67"/>
      <c r="C26" s="68"/>
      <c r="D26" s="72"/>
      <c r="E26" s="72"/>
      <c r="F26" s="72"/>
      <c r="G26" s="72"/>
      <c r="H26" s="72"/>
      <c r="I26" s="72"/>
      <c r="J26" s="72"/>
      <c r="K26" s="85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86">
        <f t="shared" ref="Z26:AE26" si="12">Z25/Z4*100</f>
        <v>4.3415340086830681E-4</v>
      </c>
      <c r="AA26" s="86">
        <f t="shared" si="12"/>
        <v>4.3411635060275382E-4</v>
      </c>
      <c r="AB26" s="86">
        <f t="shared" si="12"/>
        <v>3.9859367973508851E-4</v>
      </c>
      <c r="AC26" s="86">
        <f t="shared" si="12"/>
        <v>3.9681328408778735E-4</v>
      </c>
      <c r="AD26" s="86">
        <f t="shared" si="12"/>
        <v>3.7794115746902173E-4</v>
      </c>
      <c r="AE26" s="86">
        <f t="shared" si="12"/>
        <v>3.7618280555207234E-4</v>
      </c>
    </row>
    <row r="27" spans="1:39" ht="28.5" customHeight="1" x14ac:dyDescent="0.25">
      <c r="A27" s="6"/>
      <c r="B27" s="12" t="s">
        <v>16</v>
      </c>
      <c r="C27" s="10" t="s">
        <v>7</v>
      </c>
      <c r="D27" s="19"/>
      <c r="E27" s="19"/>
      <c r="F27" s="19"/>
      <c r="G27" s="15">
        <v>708.16</v>
      </c>
      <c r="H27" s="15">
        <v>708.16</v>
      </c>
      <c r="I27" s="15">
        <v>708.16</v>
      </c>
      <c r="J27" s="15">
        <v>708.16</v>
      </c>
      <c r="K27" s="61">
        <v>708.16</v>
      </c>
      <c r="L27" s="15">
        <v>708.16</v>
      </c>
      <c r="M27" s="15">
        <v>708.16</v>
      </c>
      <c r="N27" s="15">
        <v>708.16</v>
      </c>
      <c r="O27" s="15">
        <v>708.16</v>
      </c>
      <c r="P27" s="15">
        <v>708.16</v>
      </c>
      <c r="Q27" s="15">
        <v>708.16</v>
      </c>
      <c r="R27" s="15">
        <v>189131.56</v>
      </c>
      <c r="S27" s="15">
        <v>189131.56</v>
      </c>
      <c r="T27" s="15">
        <v>189131.56</v>
      </c>
      <c r="U27" s="15">
        <v>189131.56</v>
      </c>
      <c r="V27" s="15">
        <v>189131.56</v>
      </c>
      <c r="W27" s="15">
        <v>189131.56</v>
      </c>
      <c r="X27" s="15">
        <v>189131.56</v>
      </c>
      <c r="Y27" s="15">
        <v>189100</v>
      </c>
      <c r="Z27" s="15">
        <v>189100</v>
      </c>
      <c r="AA27" s="15">
        <v>189100</v>
      </c>
      <c r="AB27" s="15">
        <v>189100</v>
      </c>
      <c r="AC27" s="15">
        <v>189100</v>
      </c>
      <c r="AD27" s="15">
        <v>189100</v>
      </c>
      <c r="AE27" s="61">
        <v>275700</v>
      </c>
    </row>
    <row r="28" spans="1:39" s="71" customFormat="1" ht="28.5" customHeight="1" x14ac:dyDescent="0.25">
      <c r="A28" s="6"/>
      <c r="B28" s="67"/>
      <c r="C28" s="68" t="s">
        <v>0</v>
      </c>
      <c r="D28" s="87"/>
      <c r="E28" s="87"/>
      <c r="F28" s="87"/>
      <c r="G28" s="75">
        <f t="shared" ref="G28:AC28" si="13">G27/G4*100</f>
        <v>5.7490449835784782E-3</v>
      </c>
      <c r="H28" s="75">
        <f t="shared" si="13"/>
        <v>5.7489314785720835E-3</v>
      </c>
      <c r="I28" s="75">
        <f t="shared" si="13"/>
        <v>5.3416047507624381E-3</v>
      </c>
      <c r="J28" s="75">
        <f t="shared" ref="J28:Q28" si="14">J27/J4*100</f>
        <v>5.2500722952510646E-3</v>
      </c>
      <c r="K28" s="97">
        <f t="shared" si="14"/>
        <v>3.551901564240375E-3</v>
      </c>
      <c r="L28" s="97">
        <f t="shared" si="14"/>
        <v>3.397485147871799E-3</v>
      </c>
      <c r="M28" s="97">
        <f t="shared" si="14"/>
        <v>3.241866432890937E-3</v>
      </c>
      <c r="N28" s="97">
        <f t="shared" si="14"/>
        <v>3.1961455192724567E-3</v>
      </c>
      <c r="O28" s="97">
        <f t="shared" si="14"/>
        <v>3.1634027762528615E-3</v>
      </c>
      <c r="P28" s="97">
        <f t="shared" si="14"/>
        <v>3.0897348589467551E-3</v>
      </c>
      <c r="Q28" s="97">
        <f t="shared" si="14"/>
        <v>3.0777813431941848E-3</v>
      </c>
      <c r="R28" s="77">
        <f t="shared" si="13"/>
        <v>0.77499346599190799</v>
      </c>
      <c r="S28" s="77">
        <f t="shared" si="13"/>
        <v>0.77144193685245221</v>
      </c>
      <c r="T28" s="75">
        <f t="shared" si="13"/>
        <v>0.76216524732120139</v>
      </c>
      <c r="U28" s="77">
        <f t="shared" si="13"/>
        <v>0.74669470319163145</v>
      </c>
      <c r="V28" s="77">
        <f t="shared" si="13"/>
        <v>0.74496171184409976</v>
      </c>
      <c r="W28" s="77">
        <f t="shared" si="13"/>
        <v>0.73312337702676966</v>
      </c>
      <c r="X28" s="77">
        <f t="shared" si="13"/>
        <v>0.72051919393222918</v>
      </c>
      <c r="Y28" s="77">
        <f t="shared" si="13"/>
        <v>0.71385697945254611</v>
      </c>
      <c r="Z28" s="77">
        <f t="shared" si="13"/>
        <v>0.70169579576236596</v>
      </c>
      <c r="AA28" s="77">
        <f t="shared" si="13"/>
        <v>0.70163591366650224</v>
      </c>
      <c r="AB28" s="77">
        <f t="shared" si="13"/>
        <v>0.64422277639235248</v>
      </c>
      <c r="AC28" s="77">
        <f t="shared" si="13"/>
        <v>0.64134523094872298</v>
      </c>
      <c r="AD28" s="77">
        <f>AD27/AD4*100</f>
        <v>0.61084335792642741</v>
      </c>
      <c r="AE28" s="77">
        <f>AE27/AE4*100</f>
        <v>0.88644102128808844</v>
      </c>
    </row>
    <row r="29" spans="1:39" ht="29.25" customHeight="1" x14ac:dyDescent="0.25">
      <c r="A29" s="6"/>
      <c r="B29" s="12" t="s">
        <v>17</v>
      </c>
      <c r="C29" s="10" t="s">
        <v>7</v>
      </c>
      <c r="D29" s="19"/>
      <c r="E29" s="19"/>
      <c r="F29" s="17">
        <v>29</v>
      </c>
      <c r="G29" s="17">
        <v>29</v>
      </c>
      <c r="H29" s="17">
        <v>29</v>
      </c>
      <c r="I29" s="17">
        <v>29</v>
      </c>
      <c r="J29" s="17">
        <v>29</v>
      </c>
      <c r="K29" s="64">
        <v>29</v>
      </c>
      <c r="L29" s="17">
        <v>29</v>
      </c>
      <c r="M29" s="17">
        <v>29</v>
      </c>
      <c r="N29" s="17">
        <v>29</v>
      </c>
      <c r="O29" s="17">
        <v>29</v>
      </c>
      <c r="P29" s="17">
        <v>29</v>
      </c>
      <c r="Q29" s="17">
        <v>77</v>
      </c>
      <c r="R29" s="17">
        <v>77</v>
      </c>
      <c r="S29" s="17">
        <v>77</v>
      </c>
      <c r="T29" s="17">
        <v>77</v>
      </c>
      <c r="U29" s="17">
        <v>77</v>
      </c>
      <c r="V29" s="17">
        <v>77</v>
      </c>
      <c r="W29" s="17">
        <v>77</v>
      </c>
      <c r="X29" s="17">
        <v>77</v>
      </c>
      <c r="Y29" s="58">
        <v>1</v>
      </c>
      <c r="Z29" s="58">
        <v>1</v>
      </c>
      <c r="AA29" s="58">
        <v>1</v>
      </c>
      <c r="AB29" s="58">
        <v>1</v>
      </c>
      <c r="AC29" s="58">
        <v>1</v>
      </c>
      <c r="AD29" s="58">
        <v>1</v>
      </c>
      <c r="AE29" s="58">
        <v>1</v>
      </c>
    </row>
    <row r="30" spans="1:39" s="71" customFormat="1" ht="15.75" x14ac:dyDescent="0.25">
      <c r="A30" s="6">
        <v>18</v>
      </c>
      <c r="B30" s="88"/>
      <c r="C30" s="68" t="s">
        <v>0</v>
      </c>
      <c r="D30" s="89"/>
      <c r="E30" s="89"/>
      <c r="F30" s="90">
        <f t="shared" ref="F30:AC30" si="15">F29/F4*100</f>
        <v>3.9822101654202961E-4</v>
      </c>
      <c r="G30" s="90">
        <f t="shared" si="15"/>
        <v>2.3543027638355153E-4</v>
      </c>
      <c r="H30" s="90">
        <f t="shared" si="15"/>
        <v>2.3542562821762093E-4</v>
      </c>
      <c r="I30" s="90">
        <f t="shared" si="15"/>
        <v>2.1874511095248354E-4</v>
      </c>
      <c r="J30" s="90">
        <f t="shared" si="15"/>
        <v>2.1499674729196918E-4</v>
      </c>
      <c r="K30" s="91">
        <f t="shared" si="15"/>
        <v>1.4545462234942793E-4</v>
      </c>
      <c r="L30" s="90">
        <f t="shared" si="15"/>
        <v>1.3913108519018609E-4</v>
      </c>
      <c r="M30" s="90">
        <f t="shared" si="15"/>
        <v>1.327583124630552E-4</v>
      </c>
      <c r="N30" s="90">
        <f t="shared" si="15"/>
        <v>1.3088598630097892E-4</v>
      </c>
      <c r="O30" s="90">
        <f t="shared" si="15"/>
        <v>1.2954513176589044E-4</v>
      </c>
      <c r="P30" s="90">
        <f t="shared" si="15"/>
        <v>1.2652834233712145E-4</v>
      </c>
      <c r="Q30" s="90">
        <f t="shared" si="15"/>
        <v>3.3465482860646213E-4</v>
      </c>
      <c r="R30" s="90">
        <f t="shared" si="15"/>
        <v>3.1551845118486257E-4</v>
      </c>
      <c r="S30" s="90">
        <f t="shared" si="15"/>
        <v>3.1407253838354015E-4</v>
      </c>
      <c r="T30" s="90">
        <f t="shared" si="15"/>
        <v>3.1029577529912252E-4</v>
      </c>
      <c r="U30" s="90">
        <f t="shared" si="15"/>
        <v>3.0399734526461694E-4</v>
      </c>
      <c r="V30" s="90">
        <f t="shared" si="15"/>
        <v>3.0329180286989483E-4</v>
      </c>
      <c r="W30" s="90">
        <f t="shared" si="15"/>
        <v>2.9847213247255645E-4</v>
      </c>
      <c r="X30" s="90">
        <f t="shared" si="15"/>
        <v>2.9334066685000458E-4</v>
      </c>
      <c r="Y30" s="96">
        <f t="shared" si="15"/>
        <v>3.775023688273644E-6</v>
      </c>
      <c r="Z30" s="96">
        <f t="shared" si="15"/>
        <v>3.7107128279342464E-6</v>
      </c>
      <c r="AA30" s="96">
        <f t="shared" si="15"/>
        <v>3.7103961589978966E-6</v>
      </c>
      <c r="AB30" s="96">
        <f t="shared" si="15"/>
        <v>3.4067835874793893E-6</v>
      </c>
      <c r="AC30" s="96">
        <f t="shared" si="15"/>
        <v>3.3915665306648486E-6</v>
      </c>
      <c r="AD30" s="96">
        <f>AD29/AD4*100</f>
        <v>3.2302663031540322E-6</v>
      </c>
      <c r="AE30" s="96">
        <f>AE29/AE4*100</f>
        <v>3.2152376542912169E-6</v>
      </c>
    </row>
    <row r="31" spans="1:39" s="20" customFormat="1" ht="30" x14ac:dyDescent="0.25">
      <c r="A31" s="21"/>
      <c r="B31" s="94" t="s">
        <v>56</v>
      </c>
      <c r="C31" s="68" t="s">
        <v>0</v>
      </c>
      <c r="D31" s="95">
        <f>D4*100/272490000</f>
        <v>2.3926210539836323</v>
      </c>
      <c r="E31" s="95">
        <f t="shared" ref="E31:AC31" si="16">E4*100/272490000</f>
        <v>2.6244203897390732</v>
      </c>
      <c r="F31" s="95">
        <f t="shared" si="16"/>
        <v>2.6725340819846601</v>
      </c>
      <c r="G31" s="95">
        <f t="shared" si="16"/>
        <v>4.5204858747109986</v>
      </c>
      <c r="H31" s="95">
        <f t="shared" si="16"/>
        <v>4.5205751256926856</v>
      </c>
      <c r="I31" s="95">
        <f t="shared" si="16"/>
        <v>4.8652938309662739</v>
      </c>
      <c r="J31" s="95">
        <f t="shared" si="16"/>
        <v>4.950117861205916</v>
      </c>
      <c r="K31" s="95">
        <f t="shared" si="16"/>
        <v>7.3167783992073101</v>
      </c>
      <c r="L31" s="95">
        <f t="shared" si="16"/>
        <v>7.649327520275973</v>
      </c>
      <c r="M31" s="95">
        <f t="shared" si="16"/>
        <v>8.0165167749275206</v>
      </c>
      <c r="N31" s="95">
        <f t="shared" si="16"/>
        <v>8.1311931777312925</v>
      </c>
      <c r="O31" s="95">
        <f t="shared" si="16"/>
        <v>8.2153549451356014</v>
      </c>
      <c r="P31" s="95">
        <f t="shared" si="16"/>
        <v>8.4112319754853395</v>
      </c>
      <c r="Q31" s="95">
        <f t="shared" si="16"/>
        <v>8.4438995963154611</v>
      </c>
      <c r="R31" s="95">
        <f t="shared" si="16"/>
        <v>8.9560270138353708</v>
      </c>
      <c r="S31" s="95">
        <f t="shared" si="16"/>
        <v>8.9972583617747439</v>
      </c>
      <c r="T31" s="95">
        <f t="shared" si="16"/>
        <v>9.1067684355389193</v>
      </c>
      <c r="U31" s="95">
        <f t="shared" si="16"/>
        <v>9.2954488458292044</v>
      </c>
      <c r="V31" s="95">
        <f t="shared" si="16"/>
        <v>9.3170726852361554</v>
      </c>
      <c r="W31" s="95">
        <f t="shared" si="16"/>
        <v>9.4675229769899811</v>
      </c>
      <c r="X31" s="95">
        <f t="shared" si="16"/>
        <v>9.6331402069800731</v>
      </c>
      <c r="Y31" s="95">
        <f t="shared" si="16"/>
        <v>9.7214209695768652</v>
      </c>
      <c r="Z31" s="95">
        <f t="shared" si="16"/>
        <v>9.8899042166685014</v>
      </c>
      <c r="AA31" s="95">
        <f t="shared" si="16"/>
        <v>9.8907482843407095</v>
      </c>
      <c r="AB31" s="95">
        <f t="shared" si="16"/>
        <v>10.77221182428713</v>
      </c>
      <c r="AC31" s="95">
        <f t="shared" si="16"/>
        <v>10.820543873169658</v>
      </c>
      <c r="AD31" s="95">
        <f>AD4*100/272490000</f>
        <v>11.360857279166208</v>
      </c>
      <c r="AE31" s="95">
        <f>AE4*100/272490000</f>
        <v>11.413960145326435</v>
      </c>
    </row>
    <row r="32" spans="1:39" ht="15" customHeight="1" x14ac:dyDescent="0.25">
      <c r="A32" s="23"/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</row>
    <row r="33" spans="1:31" ht="15" customHeight="1" x14ac:dyDescent="0.25">
      <c r="A33" s="23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X33" s="24"/>
    </row>
    <row r="34" spans="1:31" ht="15" customHeight="1" x14ac:dyDescent="0.25">
      <c r="A34" s="25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</row>
    <row r="35" spans="1:31" ht="15.75" customHeight="1" x14ac:dyDescent="0.25"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</row>
    <row r="36" spans="1:31" x14ac:dyDescent="0.25"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AE36" s="1" t="s">
        <v>55</v>
      </c>
    </row>
    <row r="37" spans="1:31" ht="5.25" customHeight="1" x14ac:dyDescent="0.25">
      <c r="B37" s="22"/>
    </row>
    <row r="38" spans="1:31" x14ac:dyDescent="0.25">
      <c r="B38" s="121" t="s">
        <v>52</v>
      </c>
      <c r="C38" s="122"/>
      <c r="D38" s="122"/>
      <c r="E38" s="26"/>
      <c r="F38" s="26"/>
      <c r="G38" s="26"/>
      <c r="H38" s="27"/>
    </row>
    <row r="39" spans="1:31" x14ac:dyDescent="0.25">
      <c r="B39" s="123"/>
      <c r="C39" s="124"/>
      <c r="D39" s="124"/>
      <c r="E39" s="28"/>
      <c r="F39" s="28"/>
      <c r="G39" s="28"/>
      <c r="H39" s="29"/>
    </row>
    <row r="40" spans="1:31" x14ac:dyDescent="0.25">
      <c r="B40" s="123"/>
      <c r="C40" s="124"/>
      <c r="D40" s="124"/>
      <c r="E40" s="28"/>
      <c r="F40" s="28"/>
      <c r="G40" s="28"/>
      <c r="H40" s="29"/>
    </row>
    <row r="41" spans="1:31" ht="15.75" x14ac:dyDescent="0.25">
      <c r="B41" s="30"/>
      <c r="C41" s="28"/>
      <c r="D41" s="28"/>
      <c r="E41" s="28"/>
      <c r="F41" s="28"/>
      <c r="G41" s="28"/>
      <c r="H41" s="29"/>
    </row>
    <row r="42" spans="1:31" x14ac:dyDescent="0.25">
      <c r="B42" s="125" t="s">
        <v>53</v>
      </c>
      <c r="C42" s="124"/>
      <c r="D42" s="124"/>
      <c r="E42" s="124"/>
      <c r="F42" s="124"/>
      <c r="G42" s="124"/>
      <c r="H42" s="29"/>
    </row>
    <row r="43" spans="1:31" x14ac:dyDescent="0.25">
      <c r="B43" s="123"/>
      <c r="C43" s="124"/>
      <c r="D43" s="124"/>
      <c r="E43" s="124"/>
      <c r="F43" s="124"/>
      <c r="G43" s="124"/>
      <c r="H43" s="29"/>
    </row>
    <row r="44" spans="1:31" x14ac:dyDescent="0.25">
      <c r="B44" s="114" t="s">
        <v>43</v>
      </c>
      <c r="C44" s="118"/>
      <c r="D44" s="118"/>
      <c r="E44" s="118"/>
      <c r="F44" s="23"/>
      <c r="G44" s="23"/>
      <c r="H44" s="31"/>
    </row>
    <row r="45" spans="1:31" ht="15" customHeight="1" x14ac:dyDescent="0.25">
      <c r="B45" s="116" t="s">
        <v>20</v>
      </c>
      <c r="C45" s="117"/>
      <c r="D45" s="117"/>
      <c r="E45" s="117"/>
      <c r="F45" s="117"/>
      <c r="G45" s="117"/>
      <c r="H45" s="31"/>
    </row>
    <row r="46" spans="1:31" ht="15" customHeight="1" x14ac:dyDescent="0.25">
      <c r="B46" s="114" t="s">
        <v>19</v>
      </c>
      <c r="C46" s="115"/>
      <c r="D46" s="115"/>
      <c r="E46" s="115"/>
      <c r="F46" s="115"/>
      <c r="G46" s="115"/>
      <c r="H46" s="31"/>
    </row>
    <row r="47" spans="1:31" ht="25.5" customHeight="1" x14ac:dyDescent="0.25">
      <c r="B47" s="32"/>
      <c r="C47" s="33"/>
      <c r="D47" s="33"/>
      <c r="E47" s="33"/>
      <c r="F47" s="33"/>
      <c r="G47" s="33"/>
      <c r="H47" s="34"/>
    </row>
    <row r="48" spans="1:31" ht="15.75" x14ac:dyDescent="0.25">
      <c r="B48" s="22"/>
    </row>
    <row r="49" spans="2:2" ht="15.75" x14ac:dyDescent="0.25">
      <c r="B49" s="22"/>
    </row>
    <row r="50" spans="2:2" ht="15.75" x14ac:dyDescent="0.25">
      <c r="B50" s="22"/>
    </row>
    <row r="51" spans="2:2" ht="15.75" x14ac:dyDescent="0.25">
      <c r="B51" s="22"/>
    </row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80" orientation="landscape" verticalDpi="0" r:id="rId1"/>
    </customSheetView>
  </customSheetViews>
  <mergeCells count="7">
    <mergeCell ref="B1:AE1"/>
    <mergeCell ref="B46:G46"/>
    <mergeCell ref="B45:G45"/>
    <mergeCell ref="B44:E44"/>
    <mergeCell ref="B32:L36"/>
    <mergeCell ref="B38:D40"/>
    <mergeCell ref="B42:G43"/>
  </mergeCells>
  <phoneticPr fontId="2" type="noConversion"/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topLeftCell="N1" workbookViewId="0">
      <selection activeCell="O32" sqref="O32"/>
    </sheetView>
  </sheetViews>
  <sheetFormatPr defaultColWidth="10.42578125" defaultRowHeight="15" x14ac:dyDescent="0.25"/>
  <cols>
    <col min="1" max="16384" width="10.42578125" style="38"/>
  </cols>
  <sheetData>
    <row r="1" spans="1:38" ht="90" x14ac:dyDescent="0.25">
      <c r="A1" s="35" t="s">
        <v>21</v>
      </c>
      <c r="B1" s="36" t="s">
        <v>22</v>
      </c>
      <c r="C1" s="35" t="s">
        <v>23</v>
      </c>
      <c r="D1" s="37">
        <v>1993</v>
      </c>
      <c r="E1" s="37">
        <v>1994</v>
      </c>
      <c r="F1" s="37">
        <v>1995</v>
      </c>
      <c r="G1" s="37">
        <v>1996</v>
      </c>
      <c r="H1" s="37">
        <v>1997</v>
      </c>
      <c r="I1" s="37">
        <v>1998</v>
      </c>
      <c r="J1" s="37">
        <v>1999</v>
      </c>
      <c r="K1" s="37">
        <v>2000</v>
      </c>
      <c r="L1" s="37">
        <v>2001</v>
      </c>
      <c r="M1" s="37">
        <v>2002</v>
      </c>
      <c r="N1" s="37">
        <v>2003</v>
      </c>
      <c r="O1" s="37">
        <v>2004</v>
      </c>
      <c r="P1" s="37">
        <v>2005</v>
      </c>
      <c r="Q1" s="37">
        <v>2006</v>
      </c>
      <c r="R1" s="37">
        <v>2007</v>
      </c>
      <c r="S1" s="37">
        <v>2008</v>
      </c>
      <c r="T1" s="37">
        <v>2009</v>
      </c>
      <c r="U1" s="37">
        <v>2010</v>
      </c>
      <c r="V1" s="37">
        <v>2011</v>
      </c>
      <c r="W1" s="37">
        <v>2012</v>
      </c>
      <c r="X1" s="37">
        <v>2013</v>
      </c>
      <c r="Y1" s="37">
        <v>2014</v>
      </c>
      <c r="Z1" s="37">
        <v>2015</v>
      </c>
      <c r="AA1" s="37">
        <v>2016</v>
      </c>
      <c r="AB1" s="37">
        <v>2017</v>
      </c>
      <c r="AC1" s="37">
        <v>2018</v>
      </c>
      <c r="AD1" s="37">
        <v>2019</v>
      </c>
      <c r="AE1" s="37">
        <v>2020</v>
      </c>
      <c r="AF1" s="35" t="s">
        <v>24</v>
      </c>
      <c r="AG1" s="35" t="s">
        <v>25</v>
      </c>
      <c r="AH1" s="35" t="s">
        <v>26</v>
      </c>
      <c r="AI1" s="35" t="s">
        <v>27</v>
      </c>
      <c r="AJ1" s="35" t="s">
        <v>28</v>
      </c>
      <c r="AK1" s="35" t="s">
        <v>29</v>
      </c>
      <c r="AL1" s="35" t="s">
        <v>30</v>
      </c>
    </row>
    <row r="2" spans="1:38" x14ac:dyDescent="0.25">
      <c r="A2" s="39">
        <v>10</v>
      </c>
      <c r="B2" s="40">
        <v>10</v>
      </c>
      <c r="C2" s="41" t="s">
        <v>31</v>
      </c>
      <c r="D2" s="40">
        <v>874663.7</v>
      </c>
      <c r="E2" s="40">
        <v>874663.7</v>
      </c>
      <c r="F2" s="40">
        <v>874663.7</v>
      </c>
      <c r="G2" s="40">
        <v>874663.7</v>
      </c>
      <c r="H2" s="40">
        <v>874663.7</v>
      </c>
      <c r="I2" s="40">
        <v>894830.71</v>
      </c>
      <c r="J2" s="40">
        <v>894830.71</v>
      </c>
      <c r="K2" s="40">
        <v>894830.71</v>
      </c>
      <c r="L2" s="40">
        <v>894830.71</v>
      </c>
      <c r="M2" s="40">
        <v>894830.71</v>
      </c>
      <c r="N2" s="40">
        <v>894830.71</v>
      </c>
      <c r="O2" s="40">
        <v>1032817.71</v>
      </c>
      <c r="P2" s="40">
        <v>1223731.01</v>
      </c>
      <c r="Q2" s="40">
        <v>1223731.01</v>
      </c>
      <c r="R2" s="40">
        <v>1281706.01</v>
      </c>
      <c r="S2" s="40">
        <v>1565914.01</v>
      </c>
      <c r="T2" s="40">
        <v>1565914.01</v>
      </c>
      <c r="U2" s="40">
        <v>1611419.01</v>
      </c>
      <c r="V2" s="40">
        <v>1611419.01</v>
      </c>
      <c r="W2" s="40">
        <v>1611419.01</v>
      </c>
      <c r="X2" s="40">
        <v>1611419.01</v>
      </c>
      <c r="Y2" s="40">
        <v>1611419.01</v>
      </c>
      <c r="Z2" s="40">
        <v>1611419.01</v>
      </c>
      <c r="AA2" s="40">
        <v>1611419.01</v>
      </c>
      <c r="AB2" s="40">
        <v>1611419.01</v>
      </c>
      <c r="AC2" s="40">
        <v>1611419.01</v>
      </c>
      <c r="AD2" s="40">
        <v>1613719.01</v>
      </c>
      <c r="AE2" s="42">
        <v>1613719.01</v>
      </c>
      <c r="AF2" s="43">
        <v>1613719.01</v>
      </c>
      <c r="AG2" s="44">
        <v>1611419.01</v>
      </c>
      <c r="AH2" s="44">
        <v>1611419.01</v>
      </c>
      <c r="AI2" s="2"/>
      <c r="AJ2" s="44">
        <v>1611419.01</v>
      </c>
      <c r="AK2" s="2"/>
      <c r="AL2" s="2"/>
    </row>
    <row r="3" spans="1:38" x14ac:dyDescent="0.25">
      <c r="A3" s="39">
        <v>13</v>
      </c>
      <c r="B3" s="39">
        <v>12</v>
      </c>
      <c r="C3" s="41" t="s">
        <v>32</v>
      </c>
      <c r="D3" s="40">
        <v>50688</v>
      </c>
      <c r="E3" s="40">
        <v>50688</v>
      </c>
      <c r="F3" s="40">
        <v>50688</v>
      </c>
      <c r="G3" s="40">
        <v>544971</v>
      </c>
      <c r="H3" s="40">
        <v>544971</v>
      </c>
      <c r="I3" s="40">
        <v>635294</v>
      </c>
      <c r="J3" s="40">
        <v>682859</v>
      </c>
      <c r="K3" s="40">
        <v>766370</v>
      </c>
      <c r="L3" s="40">
        <v>1409847</v>
      </c>
      <c r="M3" s="40">
        <v>1409847</v>
      </c>
      <c r="N3" s="40">
        <v>1409847</v>
      </c>
      <c r="O3" s="40">
        <v>1502997</v>
      </c>
      <c r="P3" s="40">
        <v>1502997</v>
      </c>
      <c r="Q3" s="40">
        <v>1652034.1</v>
      </c>
      <c r="R3" s="40">
        <v>1830843.9</v>
      </c>
      <c r="S3" s="40">
        <v>1829773.5</v>
      </c>
      <c r="T3" s="40">
        <v>1886540.9</v>
      </c>
      <c r="U3" s="40">
        <v>2288350.9</v>
      </c>
      <c r="V3" s="40">
        <v>2377318.9</v>
      </c>
      <c r="W3" s="40">
        <v>2377318.9</v>
      </c>
      <c r="X3" s="40">
        <v>2377318.9</v>
      </c>
      <c r="Y3" s="40">
        <v>2377318.9</v>
      </c>
      <c r="Z3" s="40">
        <v>2523819.25</v>
      </c>
      <c r="AA3" s="40">
        <v>2523819.25</v>
      </c>
      <c r="AB3" s="40">
        <v>2523819.25</v>
      </c>
      <c r="AC3" s="40">
        <v>2667419.75</v>
      </c>
      <c r="AD3" s="42">
        <v>2667419.75</v>
      </c>
      <c r="AE3" s="42">
        <v>2667419.75</v>
      </c>
      <c r="AF3" s="43">
        <v>2667419.75</v>
      </c>
      <c r="AG3" s="44">
        <v>2538070.75</v>
      </c>
      <c r="AH3" s="44">
        <v>2667369.75</v>
      </c>
      <c r="AI3" s="40"/>
      <c r="AJ3" s="44">
        <v>2538070.75</v>
      </c>
      <c r="AK3" s="2"/>
      <c r="AL3" s="44">
        <v>129299</v>
      </c>
    </row>
    <row r="4" spans="1:38" x14ac:dyDescent="0.25">
      <c r="A4" s="39">
        <v>6</v>
      </c>
      <c r="B4" s="39">
        <v>6</v>
      </c>
      <c r="C4" s="41" t="s">
        <v>33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>
        <v>939324</v>
      </c>
      <c r="O4" s="40">
        <v>939324</v>
      </c>
      <c r="P4" s="40">
        <v>939324</v>
      </c>
      <c r="Q4" s="40">
        <v>939324</v>
      </c>
      <c r="R4" s="40">
        <v>1702873</v>
      </c>
      <c r="S4" s="40">
        <v>1702873</v>
      </c>
      <c r="T4" s="40">
        <v>1814373</v>
      </c>
      <c r="U4" s="40">
        <v>1814373</v>
      </c>
      <c r="V4" s="40">
        <v>1814373</v>
      </c>
      <c r="W4" s="40">
        <v>2304139</v>
      </c>
      <c r="X4" s="40">
        <v>2304139</v>
      </c>
      <c r="Y4" s="40">
        <v>2304139</v>
      </c>
      <c r="Z4" s="40">
        <v>2304139</v>
      </c>
      <c r="AA4" s="40">
        <v>2714101</v>
      </c>
      <c r="AB4" s="40">
        <v>2714101</v>
      </c>
      <c r="AC4" s="40">
        <v>3122082</v>
      </c>
      <c r="AD4" s="40">
        <v>3122082</v>
      </c>
      <c r="AE4" s="40">
        <v>3122082</v>
      </c>
      <c r="AF4" s="43">
        <v>3122082</v>
      </c>
      <c r="AG4" s="44">
        <v>3129265</v>
      </c>
      <c r="AH4" s="44">
        <v>3129265</v>
      </c>
      <c r="AI4" s="2"/>
      <c r="AJ4" s="44">
        <v>3129265</v>
      </c>
      <c r="AK4" s="2"/>
      <c r="AL4" s="2"/>
    </row>
    <row r="5" spans="1:38" x14ac:dyDescent="0.25">
      <c r="A5" s="39">
        <v>52</v>
      </c>
      <c r="B5" s="39">
        <v>52</v>
      </c>
      <c r="C5" s="41" t="s">
        <v>34</v>
      </c>
      <c r="D5" s="40">
        <v>4917631.57</v>
      </c>
      <c r="E5" s="40">
        <v>4917631.57</v>
      </c>
      <c r="F5" s="40">
        <v>4917631.57</v>
      </c>
      <c r="G5" s="40">
        <v>4917631.57</v>
      </c>
      <c r="H5" s="40">
        <v>4917631.57</v>
      </c>
      <c r="I5" s="40">
        <v>4917631.57</v>
      </c>
      <c r="J5" s="40">
        <v>4917631.57</v>
      </c>
      <c r="K5" s="40">
        <v>4917631.57</v>
      </c>
      <c r="L5" s="40">
        <v>4917631.57</v>
      </c>
      <c r="M5" s="40">
        <v>4917631.57</v>
      </c>
      <c r="N5" s="40">
        <v>4917631.57</v>
      </c>
      <c r="O5" s="40">
        <v>4917631.57</v>
      </c>
      <c r="P5" s="40">
        <v>4917631.57</v>
      </c>
      <c r="Q5" s="40">
        <v>5674757.5700000003</v>
      </c>
      <c r="R5" s="40">
        <v>5674757.5700000003</v>
      </c>
      <c r="S5" s="40">
        <v>5704101.6699999999</v>
      </c>
      <c r="T5" s="40">
        <v>5748761.6699999999</v>
      </c>
      <c r="U5" s="40">
        <v>5748761.6699999999</v>
      </c>
      <c r="V5" s="40">
        <v>5748761.6699999999</v>
      </c>
      <c r="W5" s="40">
        <v>5945937.7699999996</v>
      </c>
      <c r="X5" s="40">
        <v>5945937.7699999996</v>
      </c>
      <c r="Y5" s="40">
        <v>5945937.7699999996</v>
      </c>
      <c r="Z5" s="40">
        <v>5945937.7699999996</v>
      </c>
      <c r="AA5" s="40">
        <v>5945937.7699999996</v>
      </c>
      <c r="AB5" s="40">
        <v>5945937.7699999996</v>
      </c>
      <c r="AC5" s="40">
        <v>5838343.2999999998</v>
      </c>
      <c r="AD5" s="40">
        <v>5838343.2999999998</v>
      </c>
      <c r="AE5" s="40">
        <v>5838343.2999999998</v>
      </c>
      <c r="AF5" s="43">
        <v>5838343.2999999998</v>
      </c>
      <c r="AG5" s="44">
        <v>5945937.7699999996</v>
      </c>
      <c r="AH5" s="2"/>
      <c r="AI5" s="45">
        <v>5945937.7699999996</v>
      </c>
      <c r="AJ5" s="44">
        <v>5945937.7699999996</v>
      </c>
      <c r="AK5" s="2"/>
      <c r="AL5" s="2"/>
    </row>
    <row r="6" spans="1:38" x14ac:dyDescent="0.25">
      <c r="A6" s="39">
        <v>5</v>
      </c>
      <c r="B6" s="39">
        <v>5</v>
      </c>
      <c r="C6" s="41" t="s">
        <v>35</v>
      </c>
      <c r="D6" s="40">
        <v>662630</v>
      </c>
      <c r="E6" s="40">
        <v>662630</v>
      </c>
      <c r="F6" s="40">
        <v>662630</v>
      </c>
      <c r="G6" s="40">
        <v>662630</v>
      </c>
      <c r="H6" s="40">
        <v>662630</v>
      </c>
      <c r="I6" s="40">
        <v>662630</v>
      </c>
      <c r="J6" s="40">
        <v>662630</v>
      </c>
      <c r="K6" s="40">
        <v>662630</v>
      </c>
      <c r="L6" s="40">
        <v>5053928.68</v>
      </c>
      <c r="M6" s="40">
        <v>5053928.68</v>
      </c>
      <c r="N6" s="40">
        <v>5053928.68</v>
      </c>
      <c r="O6" s="40">
        <v>5053928.68</v>
      </c>
      <c r="P6" s="40">
        <v>11311928.68</v>
      </c>
      <c r="Q6" s="40">
        <v>11311928.68</v>
      </c>
      <c r="R6" s="40">
        <v>11311928.68</v>
      </c>
      <c r="S6" s="40">
        <v>11311928.68</v>
      </c>
      <c r="T6" s="40">
        <v>11311928.68</v>
      </c>
      <c r="U6" s="40">
        <v>11311928.68</v>
      </c>
      <c r="V6" s="40">
        <v>11311928.68</v>
      </c>
      <c r="W6" s="40">
        <v>11311928.68</v>
      </c>
      <c r="X6" s="40">
        <v>11311928.68</v>
      </c>
      <c r="Y6" s="40">
        <v>11311928.68</v>
      </c>
      <c r="Z6" s="40">
        <v>11311928.68</v>
      </c>
      <c r="AA6" s="40">
        <v>11311928.68</v>
      </c>
      <c r="AB6" s="40">
        <v>11311928.68</v>
      </c>
      <c r="AC6" s="40">
        <v>11312420</v>
      </c>
      <c r="AD6" s="40">
        <v>11312420</v>
      </c>
      <c r="AE6" s="40">
        <v>11312420</v>
      </c>
      <c r="AF6" s="43">
        <v>11312420</v>
      </c>
      <c r="AG6" s="44">
        <v>11311928.68</v>
      </c>
      <c r="AH6" s="2"/>
      <c r="AI6" s="44">
        <v>11311928.68</v>
      </c>
      <c r="AJ6" s="44">
        <v>11311928.68</v>
      </c>
      <c r="AK6" s="2"/>
      <c r="AL6" s="2"/>
    </row>
    <row r="7" spans="1:38" x14ac:dyDescent="0.25">
      <c r="A7" s="39">
        <v>6</v>
      </c>
      <c r="B7" s="39">
        <v>4</v>
      </c>
      <c r="C7" s="41" t="s">
        <v>36</v>
      </c>
      <c r="D7" s="40">
        <v>424</v>
      </c>
      <c r="E7" s="40">
        <v>424</v>
      </c>
      <c r="F7" s="40">
        <v>424</v>
      </c>
      <c r="G7" s="40">
        <v>424</v>
      </c>
      <c r="H7" s="40">
        <v>424</v>
      </c>
      <c r="I7" s="40">
        <v>424</v>
      </c>
      <c r="J7" s="40">
        <v>424</v>
      </c>
      <c r="K7" s="40">
        <v>424</v>
      </c>
      <c r="L7" s="40">
        <v>424</v>
      </c>
      <c r="M7" s="40">
        <v>424</v>
      </c>
      <c r="N7" s="40">
        <v>424</v>
      </c>
      <c r="O7" s="40">
        <v>424</v>
      </c>
      <c r="P7" s="40">
        <v>424</v>
      </c>
      <c r="Q7" s="40">
        <v>424</v>
      </c>
      <c r="R7" s="40">
        <v>424</v>
      </c>
      <c r="S7" s="40">
        <v>424</v>
      </c>
      <c r="T7" s="40">
        <v>424</v>
      </c>
      <c r="U7" s="40">
        <v>424</v>
      </c>
      <c r="V7" s="40">
        <v>424</v>
      </c>
      <c r="W7" s="40">
        <v>424</v>
      </c>
      <c r="X7" s="40">
        <v>424</v>
      </c>
      <c r="Y7" s="40">
        <v>424</v>
      </c>
      <c r="Z7" s="40">
        <v>424</v>
      </c>
      <c r="AA7" s="40">
        <v>424</v>
      </c>
      <c r="AB7" s="40">
        <v>424</v>
      </c>
      <c r="AC7" s="40">
        <v>470.3</v>
      </c>
      <c r="AD7" s="40">
        <v>470.3</v>
      </c>
      <c r="AE7" s="40">
        <v>470.3</v>
      </c>
      <c r="AF7" s="37">
        <v>470.3</v>
      </c>
      <c r="AG7" s="46">
        <v>277.3</v>
      </c>
      <c r="AH7" s="46">
        <v>470.3</v>
      </c>
      <c r="AI7" s="2"/>
      <c r="AJ7" s="46">
        <v>470.3</v>
      </c>
      <c r="AK7" s="2"/>
      <c r="AL7" s="2"/>
    </row>
    <row r="8" spans="1:38" s="52" customFormat="1" x14ac:dyDescent="0.25">
      <c r="A8" s="47">
        <v>1</v>
      </c>
      <c r="B8" s="47">
        <v>1</v>
      </c>
      <c r="C8" s="48" t="s">
        <v>37</v>
      </c>
      <c r="D8" s="49">
        <v>365.43</v>
      </c>
      <c r="E8" s="49">
        <v>365.43</v>
      </c>
      <c r="F8" s="49">
        <v>365.43</v>
      </c>
      <c r="G8" s="49">
        <v>365.43</v>
      </c>
      <c r="H8" s="49">
        <v>365.43</v>
      </c>
      <c r="I8" s="49">
        <v>365.43</v>
      </c>
      <c r="J8" s="49">
        <v>365.43</v>
      </c>
      <c r="K8" s="49">
        <v>365.43</v>
      </c>
      <c r="L8" s="49">
        <v>365.43</v>
      </c>
      <c r="M8" s="49">
        <v>365.43</v>
      </c>
      <c r="N8" s="49">
        <v>365.43</v>
      </c>
      <c r="O8" s="49">
        <v>365.43</v>
      </c>
      <c r="P8" s="49">
        <v>365.43</v>
      </c>
      <c r="Q8" s="49">
        <v>365.43</v>
      </c>
      <c r="R8" s="49">
        <v>365.43</v>
      </c>
      <c r="S8" s="49">
        <v>365.43</v>
      </c>
      <c r="T8" s="49">
        <v>365.43</v>
      </c>
      <c r="U8" s="49">
        <v>365.43</v>
      </c>
      <c r="V8" s="49">
        <v>365.43</v>
      </c>
      <c r="W8" s="49">
        <v>365.43</v>
      </c>
      <c r="X8" s="49">
        <v>365.43</v>
      </c>
      <c r="Y8" s="49">
        <v>365.43</v>
      </c>
      <c r="Z8" s="49">
        <v>365.43</v>
      </c>
      <c r="AA8" s="49">
        <v>365.43</v>
      </c>
      <c r="AB8" s="49">
        <v>365.43</v>
      </c>
      <c r="AC8" s="49">
        <v>365.43</v>
      </c>
      <c r="AD8" s="49">
        <v>365.43</v>
      </c>
      <c r="AE8" s="49">
        <v>365.43</v>
      </c>
      <c r="AF8" s="37">
        <v>365.43</v>
      </c>
      <c r="AG8" s="50">
        <v>365.43</v>
      </c>
      <c r="AH8" s="50">
        <v>365.43</v>
      </c>
      <c r="AI8" s="51"/>
      <c r="AJ8" s="50">
        <v>365.43</v>
      </c>
      <c r="AK8" s="51"/>
      <c r="AL8" s="51"/>
    </row>
    <row r="9" spans="1:38" x14ac:dyDescent="0.25">
      <c r="A9" s="39">
        <v>25</v>
      </c>
      <c r="B9" s="39">
        <v>25</v>
      </c>
      <c r="C9" s="41" t="s">
        <v>38</v>
      </c>
      <c r="D9" s="40">
        <v>6123.1</v>
      </c>
      <c r="E9" s="40">
        <v>6123.1</v>
      </c>
      <c r="F9" s="40">
        <v>6123.1</v>
      </c>
      <c r="G9" s="40">
        <v>6123.1</v>
      </c>
      <c r="H9" s="40">
        <v>6123.1</v>
      </c>
      <c r="I9" s="40">
        <v>6123.1</v>
      </c>
      <c r="J9" s="40">
        <v>6123.1</v>
      </c>
      <c r="K9" s="40">
        <v>6123.1</v>
      </c>
      <c r="L9" s="40">
        <v>6244.1</v>
      </c>
      <c r="M9" s="40">
        <v>6244.1</v>
      </c>
      <c r="N9" s="40">
        <v>6244.1</v>
      </c>
      <c r="O9" s="40">
        <v>6244.1</v>
      </c>
      <c r="P9" s="40">
        <v>6484.1</v>
      </c>
      <c r="Q9" s="40">
        <v>6484.1</v>
      </c>
      <c r="R9" s="40">
        <v>6484.1</v>
      </c>
      <c r="S9" s="40">
        <v>6484.1</v>
      </c>
      <c r="T9" s="40">
        <v>6484.1</v>
      </c>
      <c r="U9" s="40">
        <v>6484.1</v>
      </c>
      <c r="V9" s="40">
        <v>6484.1</v>
      </c>
      <c r="W9" s="40">
        <v>6484.1</v>
      </c>
      <c r="X9" s="40">
        <v>6484.1</v>
      </c>
      <c r="Y9" s="40">
        <v>6484.1</v>
      </c>
      <c r="Z9" s="40">
        <v>6484.1</v>
      </c>
      <c r="AA9" s="40">
        <v>6484.1</v>
      </c>
      <c r="AB9" s="40">
        <v>6484.1</v>
      </c>
      <c r="AC9" s="40">
        <v>272.7</v>
      </c>
      <c r="AD9" s="40">
        <v>272.7</v>
      </c>
      <c r="AE9" s="40">
        <v>272.7</v>
      </c>
      <c r="AF9" s="43">
        <v>272.7</v>
      </c>
      <c r="AG9" s="44">
        <v>6484.1</v>
      </c>
      <c r="AH9" s="2"/>
      <c r="AI9" s="45">
        <v>6484.1</v>
      </c>
      <c r="AJ9" s="44">
        <v>6484.1</v>
      </c>
      <c r="AK9" s="2"/>
      <c r="AL9" s="2"/>
    </row>
    <row r="10" spans="1:38" x14ac:dyDescent="0.25">
      <c r="A10" s="39">
        <v>3</v>
      </c>
      <c r="B10" s="39"/>
      <c r="C10" s="41" t="s">
        <v>39</v>
      </c>
      <c r="D10" s="40"/>
      <c r="E10" s="40"/>
      <c r="F10" s="40"/>
      <c r="G10" s="40"/>
      <c r="H10" s="40"/>
      <c r="I10" s="40"/>
      <c r="J10" s="40"/>
      <c r="K10" s="40"/>
      <c r="L10" s="40">
        <v>708.16</v>
      </c>
      <c r="M10" s="40">
        <v>708.16</v>
      </c>
      <c r="N10" s="40">
        <v>708.16</v>
      </c>
      <c r="O10" s="40">
        <v>708.16</v>
      </c>
      <c r="P10" s="40">
        <v>708.16</v>
      </c>
      <c r="Q10" s="40">
        <v>708.16</v>
      </c>
      <c r="R10" s="40">
        <v>708.16</v>
      </c>
      <c r="S10" s="40">
        <v>708.16</v>
      </c>
      <c r="T10" s="40">
        <v>708.16</v>
      </c>
      <c r="U10" s="40">
        <v>708.16</v>
      </c>
      <c r="V10" s="40">
        <v>708.16</v>
      </c>
      <c r="W10" s="40">
        <v>189131.56</v>
      </c>
      <c r="X10" s="40">
        <v>189131.56</v>
      </c>
      <c r="Y10" s="40">
        <v>189131.56</v>
      </c>
      <c r="Z10" s="40">
        <v>189131.56</v>
      </c>
      <c r="AA10" s="40">
        <v>189131.56</v>
      </c>
      <c r="AB10" s="40">
        <v>189131.56</v>
      </c>
      <c r="AC10" s="40">
        <v>189131.56</v>
      </c>
      <c r="AD10" s="40">
        <v>189131.56</v>
      </c>
      <c r="AE10" s="40">
        <v>189131.56</v>
      </c>
      <c r="AF10" s="43">
        <v>189131.56</v>
      </c>
      <c r="AG10" s="2"/>
      <c r="AH10" s="44">
        <v>189131.56</v>
      </c>
      <c r="AI10" s="2"/>
      <c r="AJ10" s="2"/>
      <c r="AK10" s="44">
        <v>189131.56</v>
      </c>
      <c r="AL10" s="2"/>
    </row>
    <row r="11" spans="1:38" x14ac:dyDescent="0.25">
      <c r="A11" s="39">
        <v>24</v>
      </c>
      <c r="B11" s="2"/>
      <c r="C11" s="41" t="s">
        <v>40</v>
      </c>
      <c r="D11" s="40">
        <v>11976.3</v>
      </c>
      <c r="E11" s="40">
        <v>11976.3</v>
      </c>
      <c r="F11" s="40">
        <v>11976.3</v>
      </c>
      <c r="G11" s="40">
        <v>11976.3</v>
      </c>
      <c r="H11" s="40">
        <v>11976.3</v>
      </c>
      <c r="I11" s="40">
        <v>38658.300000000003</v>
      </c>
      <c r="J11" s="40">
        <v>38658.300000000003</v>
      </c>
      <c r="K11" s="40">
        <v>38658.300000000003</v>
      </c>
      <c r="L11" s="40">
        <v>38658.300000000003</v>
      </c>
      <c r="M11" s="40">
        <v>38658.300000000003</v>
      </c>
      <c r="N11" s="40">
        <v>38658.300000000003</v>
      </c>
      <c r="O11" s="40">
        <v>38658.300000000003</v>
      </c>
      <c r="P11" s="40">
        <v>38658.300000000003</v>
      </c>
      <c r="Q11" s="40">
        <v>38658.300000000003</v>
      </c>
      <c r="R11" s="40">
        <v>38658.300000000003</v>
      </c>
      <c r="S11" s="40">
        <v>38658.300000000003</v>
      </c>
      <c r="T11" s="40">
        <v>55063.3</v>
      </c>
      <c r="U11" s="40">
        <v>141002.29999999999</v>
      </c>
      <c r="V11" s="40">
        <v>141002.29999999999</v>
      </c>
      <c r="W11" s="40">
        <v>661132.80000000005</v>
      </c>
      <c r="X11" s="40">
        <v>773484.1</v>
      </c>
      <c r="Y11" s="40">
        <v>1071884.1000000001</v>
      </c>
      <c r="Z11" s="40">
        <v>1505625.1</v>
      </c>
      <c r="AA11" s="40">
        <v>1574535.1</v>
      </c>
      <c r="AB11" s="40">
        <v>1574535.1</v>
      </c>
      <c r="AC11" s="40">
        <v>1505624.8</v>
      </c>
      <c r="AD11" s="40">
        <v>1505624.8</v>
      </c>
      <c r="AE11" s="40">
        <v>1505624.8</v>
      </c>
      <c r="AF11" s="43">
        <v>1505624.8</v>
      </c>
      <c r="AG11" s="2"/>
      <c r="AH11" s="2"/>
      <c r="AI11" s="44">
        <v>2415304.2599999998</v>
      </c>
      <c r="AJ11" s="2"/>
      <c r="AK11" s="53">
        <v>2415304.2599999998</v>
      </c>
      <c r="AL11" s="2"/>
    </row>
    <row r="12" spans="1:38" x14ac:dyDescent="0.25">
      <c r="A12" s="39">
        <v>22</v>
      </c>
      <c r="B12" s="2"/>
      <c r="C12" s="41" t="s">
        <v>41</v>
      </c>
      <c r="D12" s="40">
        <v>1001.41</v>
      </c>
      <c r="E12" s="40">
        <v>1001.41</v>
      </c>
      <c r="F12" s="40">
        <v>1001.41</v>
      </c>
      <c r="G12" s="40">
        <v>1176.4100000000001</v>
      </c>
      <c r="H12" s="40">
        <v>1176.4100000000001</v>
      </c>
      <c r="I12" s="40">
        <v>1176.4100000000001</v>
      </c>
      <c r="J12" s="40">
        <v>1176.4100000000001</v>
      </c>
      <c r="K12" s="40">
        <v>1176.4100000000001</v>
      </c>
      <c r="L12" s="40">
        <v>1176.4100000000001</v>
      </c>
      <c r="M12" s="40">
        <v>1419.61</v>
      </c>
      <c r="N12" s="40">
        <v>1419.61</v>
      </c>
      <c r="O12" s="40">
        <v>1419.61</v>
      </c>
      <c r="P12" s="40">
        <v>1419.61</v>
      </c>
      <c r="Q12" s="40">
        <v>1419.61</v>
      </c>
      <c r="R12" s="40">
        <v>1639.81</v>
      </c>
      <c r="S12" s="40">
        <v>1639.84</v>
      </c>
      <c r="T12" s="40">
        <v>1639.84</v>
      </c>
      <c r="U12" s="40">
        <v>1639.84</v>
      </c>
      <c r="V12" s="40">
        <v>1639.84</v>
      </c>
      <c r="W12" s="40">
        <v>1639.84</v>
      </c>
      <c r="X12" s="40">
        <v>1639.84</v>
      </c>
      <c r="Y12" s="40">
        <v>1643.84</v>
      </c>
      <c r="Z12" s="40">
        <v>1643.84</v>
      </c>
      <c r="AA12" s="40">
        <v>1643.84</v>
      </c>
      <c r="AB12" s="40">
        <v>1643.84</v>
      </c>
      <c r="AC12" s="40">
        <v>1767.63</v>
      </c>
      <c r="AD12" s="40">
        <v>1767.63</v>
      </c>
      <c r="AE12" s="40">
        <v>1767.63</v>
      </c>
      <c r="AF12" s="43">
        <v>1767.63</v>
      </c>
      <c r="AG12" s="2"/>
      <c r="AH12" s="2"/>
      <c r="AI12" s="44">
        <v>1643.84</v>
      </c>
      <c r="AJ12" s="2"/>
      <c r="AK12" s="45">
        <v>1643.84</v>
      </c>
      <c r="AL12" s="2"/>
    </row>
    <row r="13" spans="1:38" x14ac:dyDescent="0.25">
      <c r="A13" s="39">
        <v>2</v>
      </c>
      <c r="B13" s="2"/>
      <c r="C13" s="41" t="s">
        <v>42</v>
      </c>
      <c r="D13" s="40"/>
      <c r="E13" s="40"/>
      <c r="F13" s="40"/>
      <c r="G13" s="40"/>
      <c r="H13" s="40"/>
      <c r="I13" s="40"/>
      <c r="J13" s="40"/>
      <c r="K13" s="40">
        <v>29</v>
      </c>
      <c r="L13" s="40">
        <v>29</v>
      </c>
      <c r="M13" s="40">
        <v>29</v>
      </c>
      <c r="N13" s="40">
        <v>29</v>
      </c>
      <c r="O13" s="40">
        <v>29</v>
      </c>
      <c r="P13" s="40">
        <v>29</v>
      </c>
      <c r="Q13" s="40">
        <v>29</v>
      </c>
      <c r="R13" s="40">
        <v>29</v>
      </c>
      <c r="S13" s="40">
        <v>29</v>
      </c>
      <c r="T13" s="40">
        <v>29</v>
      </c>
      <c r="U13" s="40">
        <v>29</v>
      </c>
      <c r="V13" s="40">
        <v>77</v>
      </c>
      <c r="W13" s="40">
        <v>77</v>
      </c>
      <c r="X13" s="40">
        <v>77</v>
      </c>
      <c r="Y13" s="40">
        <v>77</v>
      </c>
      <c r="Z13" s="40">
        <v>77</v>
      </c>
      <c r="AA13" s="40">
        <v>77</v>
      </c>
      <c r="AB13" s="40">
        <v>77</v>
      </c>
      <c r="AC13" s="40">
        <v>77</v>
      </c>
      <c r="AD13" s="40">
        <v>77</v>
      </c>
      <c r="AE13" s="40">
        <v>77</v>
      </c>
      <c r="AF13" s="37">
        <v>77</v>
      </c>
      <c r="AG13" s="53"/>
      <c r="AH13" s="45">
        <v>77</v>
      </c>
      <c r="AI13" s="44"/>
      <c r="AJ13" s="53"/>
      <c r="AK13" s="45">
        <v>77</v>
      </c>
      <c r="AL13" s="2"/>
    </row>
    <row r="14" spans="1:38" x14ac:dyDescent="0.25">
      <c r="A14" s="44">
        <f>SUM(A2:A13)</f>
        <v>169</v>
      </c>
      <c r="B14" s="44">
        <f>SUM(B2:B13)</f>
        <v>115</v>
      </c>
      <c r="C14" s="44" t="s">
        <v>44</v>
      </c>
      <c r="D14" s="44">
        <f t="shared" ref="D14:AK14" si="0">SUM(D2:D13)</f>
        <v>6525503.5099999998</v>
      </c>
      <c r="E14" s="44">
        <f t="shared" si="0"/>
        <v>6525503.5099999998</v>
      </c>
      <c r="F14" s="44">
        <f t="shared" si="0"/>
        <v>6525503.5099999998</v>
      </c>
      <c r="G14" s="44">
        <f t="shared" si="0"/>
        <v>7019961.5099999998</v>
      </c>
      <c r="H14" s="44">
        <f t="shared" si="0"/>
        <v>7019961.5099999998</v>
      </c>
      <c r="I14" s="44">
        <f t="shared" si="0"/>
        <v>7157133.5199999996</v>
      </c>
      <c r="J14" s="44">
        <f t="shared" si="0"/>
        <v>7204698.5199999996</v>
      </c>
      <c r="K14" s="44">
        <f t="shared" si="0"/>
        <v>7288238.5199999996</v>
      </c>
      <c r="L14" s="44">
        <f t="shared" si="0"/>
        <v>12323843.360000001</v>
      </c>
      <c r="M14" s="44">
        <f t="shared" si="0"/>
        <v>12324086.560000001</v>
      </c>
      <c r="N14" s="44">
        <f t="shared" si="0"/>
        <v>13263410.560000001</v>
      </c>
      <c r="O14" s="44">
        <f t="shared" si="0"/>
        <v>13494547.560000001</v>
      </c>
      <c r="P14" s="44">
        <f t="shared" si="0"/>
        <v>19943700.859999999</v>
      </c>
      <c r="Q14" s="44">
        <f t="shared" si="0"/>
        <v>20849863.960000001</v>
      </c>
      <c r="R14" s="44">
        <f t="shared" si="0"/>
        <v>21850417.960000001</v>
      </c>
      <c r="S14" s="44">
        <f t="shared" si="0"/>
        <v>22162899.690000001</v>
      </c>
      <c r="T14" s="44">
        <f t="shared" si="0"/>
        <v>22392232.09</v>
      </c>
      <c r="U14" s="53">
        <f t="shared" si="0"/>
        <v>22925486.09</v>
      </c>
      <c r="V14" s="53">
        <f t="shared" si="0"/>
        <v>23014502.09</v>
      </c>
      <c r="W14" s="53">
        <f t="shared" si="0"/>
        <v>24409998.09</v>
      </c>
      <c r="X14" s="44">
        <f t="shared" si="0"/>
        <v>24522349.390000001</v>
      </c>
      <c r="Y14" s="53">
        <f t="shared" si="0"/>
        <v>24820753.390000001</v>
      </c>
      <c r="Z14" s="53">
        <f t="shared" si="0"/>
        <v>25400994.740000002</v>
      </c>
      <c r="AA14" s="44">
        <f t="shared" si="0"/>
        <v>25879866.740000002</v>
      </c>
      <c r="AB14" s="44">
        <f t="shared" si="0"/>
        <v>25879866.740000002</v>
      </c>
      <c r="AC14" s="44">
        <f t="shared" si="0"/>
        <v>26249393.479999997</v>
      </c>
      <c r="AD14" s="44">
        <f t="shared" si="0"/>
        <v>26251693.479999997</v>
      </c>
      <c r="AE14" s="44">
        <f>SUM(AE2:AE13)</f>
        <v>26251693.479999997</v>
      </c>
      <c r="AF14" s="37">
        <f t="shared" si="0"/>
        <v>26251693.479999997</v>
      </c>
      <c r="AG14" s="44">
        <f t="shared" si="0"/>
        <v>24543748.040000003</v>
      </c>
      <c r="AH14" s="44">
        <f t="shared" si="0"/>
        <v>7598098.0499999989</v>
      </c>
      <c r="AI14" s="44">
        <f t="shared" si="0"/>
        <v>19681298.650000002</v>
      </c>
      <c r="AJ14" s="45">
        <f t="shared" si="0"/>
        <v>24543941.040000003</v>
      </c>
      <c r="AK14" s="53">
        <f t="shared" si="0"/>
        <v>2606156.6599999997</v>
      </c>
      <c r="AL14" s="45">
        <v>129299</v>
      </c>
    </row>
    <row r="17" spans="1:3" x14ac:dyDescent="0.25">
      <c r="A17" s="126" t="s">
        <v>45</v>
      </c>
      <c r="B17" s="122"/>
      <c r="C17" s="127"/>
    </row>
    <row r="18" spans="1:3" x14ac:dyDescent="0.25">
      <c r="A18" s="123"/>
      <c r="B18" s="120"/>
      <c r="C18" s="128"/>
    </row>
    <row r="19" spans="1:3" x14ac:dyDescent="0.25">
      <c r="A19" s="123"/>
      <c r="B19" s="120"/>
      <c r="C19" s="128"/>
    </row>
    <row r="20" spans="1:3" x14ac:dyDescent="0.25">
      <c r="A20" s="123"/>
      <c r="B20" s="120"/>
      <c r="C20" s="128"/>
    </row>
    <row r="21" spans="1:3" x14ac:dyDescent="0.25">
      <c r="A21" s="123"/>
      <c r="B21" s="120"/>
      <c r="C21" s="128"/>
    </row>
    <row r="22" spans="1:3" x14ac:dyDescent="0.25">
      <c r="A22" s="54"/>
      <c r="B22" s="55"/>
      <c r="C22" s="56"/>
    </row>
  </sheetData>
  <mergeCells count="1">
    <mergeCell ref="A17:C2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" sqref="B1"/>
    </sheetView>
  </sheetViews>
  <sheetFormatPr defaultRowHeight="15" x14ac:dyDescent="0.25"/>
  <cols>
    <col min="1" max="1" width="47.85546875" style="99" customWidth="1"/>
    <col min="2" max="2" width="85.85546875" style="110" customWidth="1"/>
  </cols>
  <sheetData>
    <row r="1" spans="1:2" x14ac:dyDescent="0.25">
      <c r="A1" s="104" t="s">
        <v>58</v>
      </c>
      <c r="B1" s="106" t="s">
        <v>51</v>
      </c>
    </row>
    <row r="2" spans="1:2" x14ac:dyDescent="0.25">
      <c r="A2" s="104" t="s">
        <v>49</v>
      </c>
      <c r="B2" s="107" t="s">
        <v>50</v>
      </c>
    </row>
    <row r="3" spans="1:2" x14ac:dyDescent="0.25">
      <c r="A3" s="105" t="s">
        <v>59</v>
      </c>
      <c r="B3" s="108" t="s">
        <v>65</v>
      </c>
    </row>
    <row r="4" spans="1:2" ht="90" x14ac:dyDescent="0.25">
      <c r="A4" s="104" t="s">
        <v>47</v>
      </c>
      <c r="B4" s="109" t="s">
        <v>48</v>
      </c>
    </row>
    <row r="5" spans="1:2" ht="117.75" x14ac:dyDescent="0.25">
      <c r="A5" s="98" t="s">
        <v>67</v>
      </c>
      <c r="B5" s="107" t="s">
        <v>66</v>
      </c>
    </row>
    <row r="6" spans="1:2" ht="39" x14ac:dyDescent="0.25">
      <c r="A6" s="104" t="s">
        <v>60</v>
      </c>
      <c r="B6" s="107" t="s">
        <v>54</v>
      </c>
    </row>
    <row r="7" spans="1:2" x14ac:dyDescent="0.25">
      <c r="A7" s="100" t="s">
        <v>61</v>
      </c>
      <c r="B7" s="101">
        <v>46234</v>
      </c>
    </row>
    <row r="8" spans="1:2" x14ac:dyDescent="0.25">
      <c r="A8" s="100" t="s">
        <v>62</v>
      </c>
      <c r="B8" s="102">
        <v>46599</v>
      </c>
    </row>
    <row r="9" spans="1:2" x14ac:dyDescent="0.25">
      <c r="A9" s="100" t="s">
        <v>63</v>
      </c>
      <c r="B9" s="103" t="s">
        <v>64</v>
      </c>
    </row>
    <row r="10" spans="1:2" x14ac:dyDescent="0.25">
      <c r="A10" s="100" t="s">
        <v>71</v>
      </c>
      <c r="B10" s="103" t="s">
        <v>72</v>
      </c>
    </row>
    <row r="11" spans="1:2" x14ac:dyDescent="0.25">
      <c r="A11" s="100" t="s">
        <v>68</v>
      </c>
      <c r="B11" s="111" t="s">
        <v>69</v>
      </c>
    </row>
    <row r="12" spans="1:2" x14ac:dyDescent="0.25">
      <c r="A12" s="100" t="s">
        <v>70</v>
      </c>
      <c r="B12" s="112" t="s">
        <v>73</v>
      </c>
    </row>
  </sheetData>
  <hyperlinks>
    <hyperlink ref="B1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D-1</vt:lpstr>
      <vt:lpstr>ССЫЛКА КЛОХ</vt:lpstr>
      <vt:lpstr>Метаданные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Кристина Пистун</cp:lastModifiedBy>
  <cp:lastPrinted>2020-01-21T04:59:21Z</cp:lastPrinted>
  <dcterms:created xsi:type="dcterms:W3CDTF">2011-05-01T09:55:58Z</dcterms:created>
  <dcterms:modified xsi:type="dcterms:W3CDTF">2026-08-31T06:59:45Z</dcterms:modified>
</cp:coreProperties>
</file>