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4130" yWindow="75" windowWidth="14430" windowHeight="11805" tabRatio="859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 fullPrecision="0"/>
</workbook>
</file>

<file path=xl/calcChain.xml><?xml version="1.0" encoding="utf-8"?>
<calcChain xmlns="http://schemas.openxmlformats.org/spreadsheetml/2006/main">
  <c r="BN12" i="2" l="1"/>
  <c r="BN4" i="2"/>
  <c r="BM6" i="2"/>
  <c r="BM4" i="2" s="1"/>
  <c r="BM12" i="2"/>
  <c r="BN28" i="2" l="1"/>
  <c r="BM28" i="2"/>
  <c r="BL12" i="2"/>
  <c r="BL6" i="2"/>
  <c r="BL4" i="2" s="1"/>
  <c r="BL28" i="2" s="1"/>
  <c r="L13" i="6" l="1"/>
  <c r="K13" i="6"/>
  <c r="J13" i="6"/>
  <c r="I13" i="6"/>
  <c r="H13" i="6"/>
  <c r="G13" i="6"/>
  <c r="F13" i="6"/>
  <c r="E13" i="6"/>
  <c r="D13" i="6"/>
  <c r="C13" i="6"/>
  <c r="B13" i="6"/>
  <c r="L8" i="6"/>
  <c r="I8" i="6"/>
  <c r="H8" i="6"/>
  <c r="G8" i="6"/>
  <c r="F8" i="6"/>
  <c r="E8" i="6"/>
  <c r="D8" i="6"/>
  <c r="C8" i="6"/>
  <c r="C4" i="6" s="1"/>
  <c r="C25" i="6" s="1"/>
  <c r="B8" i="6"/>
  <c r="B4" i="6" s="1"/>
  <c r="B25" i="6" s="1"/>
  <c r="I5" i="6"/>
  <c r="I4" i="6" s="1"/>
  <c r="H5" i="6"/>
  <c r="H4" i="6" s="1"/>
  <c r="H25" i="6" s="1"/>
  <c r="G5" i="6"/>
  <c r="F5" i="6"/>
  <c r="F4" i="6" s="1"/>
  <c r="F25" i="6" s="1"/>
  <c r="E5" i="6"/>
  <c r="E4" i="6" s="1"/>
  <c r="D5" i="6"/>
  <c r="M4" i="6"/>
  <c r="L4" i="6"/>
  <c r="K4" i="6"/>
  <c r="J4" i="6"/>
  <c r="G4" i="6"/>
  <c r="D4" i="6"/>
  <c r="D25" i="6" s="1"/>
  <c r="I8" i="5"/>
  <c r="I26" i="5" s="1"/>
  <c r="H8" i="5"/>
  <c r="H26" i="5" s="1"/>
  <c r="G8" i="5"/>
  <c r="G26" i="5" s="1"/>
  <c r="F8" i="5"/>
  <c r="F26" i="5" s="1"/>
  <c r="E8" i="5"/>
  <c r="E26" i="5" s="1"/>
  <c r="D8" i="5"/>
  <c r="D26" i="5" s="1"/>
  <c r="C8" i="5"/>
  <c r="C26" i="5" s="1"/>
  <c r="B8" i="5"/>
  <c r="B26" i="5" s="1"/>
  <c r="J25" i="6" l="1"/>
  <c r="K25" i="6"/>
  <c r="E25" i="6"/>
  <c r="I25" i="6"/>
  <c r="G25" i="6"/>
  <c r="L25" i="6"/>
  <c r="BK6" i="2"/>
  <c r="BK4" i="2" s="1"/>
  <c r="BK12" i="2"/>
  <c r="BI12" i="2"/>
  <c r="BI4" i="2"/>
  <c r="BK28" i="2" l="1"/>
  <c r="BJ12" i="2"/>
  <c r="BJ6" i="2"/>
  <c r="BJ4" i="2" s="1"/>
  <c r="BJ28" i="2" l="1"/>
  <c r="BI28" i="2"/>
  <c r="BG6" i="2"/>
  <c r="BH6" i="2"/>
  <c r="BH12" i="2" l="1"/>
  <c r="BH4" i="2"/>
  <c r="BH28" i="2" l="1"/>
  <c r="BE12" i="2"/>
  <c r="BE4" i="2"/>
  <c r="BG12" i="2"/>
  <c r="BG4" i="2"/>
  <c r="BE28" i="2" l="1"/>
  <c r="BG28" i="2"/>
  <c r="BF12" i="2"/>
  <c r="BF6" i="2"/>
  <c r="BF4" i="2" s="1"/>
  <c r="BD12" i="2"/>
  <c r="BD6" i="2"/>
  <c r="BD4" i="2" s="1"/>
  <c r="BC12" i="2"/>
  <c r="BC6" i="2"/>
  <c r="BC4" i="2" s="1"/>
  <c r="BA12" i="2"/>
  <c r="BA6" i="2"/>
  <c r="BA4" i="2" s="1"/>
  <c r="BB12" i="2"/>
  <c r="BB6" i="2"/>
  <c r="BB4" i="2" s="1"/>
  <c r="BB28" i="2" s="1"/>
  <c r="BC28" i="2" l="1"/>
  <c r="BA28" i="2"/>
  <c r="BD28" i="2"/>
  <c r="BF28" i="2"/>
  <c r="AZ6" i="2"/>
  <c r="AZ4" i="2" s="1"/>
  <c r="AZ12" i="2"/>
  <c r="AY12" i="2"/>
  <c r="AY4" i="2"/>
  <c r="AX12" i="2"/>
  <c r="AX4" i="2"/>
  <c r="AW12" i="2"/>
  <c r="AW4" i="2"/>
  <c r="AV12" i="2"/>
  <c r="AV4" i="2"/>
  <c r="AU12" i="2"/>
  <c r="AU4" i="2"/>
  <c r="AT12" i="2"/>
  <c r="AT4" i="2"/>
  <c r="AS12" i="2"/>
  <c r="AS4" i="2"/>
  <c r="AR12" i="2"/>
  <c r="AR4" i="2"/>
  <c r="AQ4" i="2"/>
  <c r="AQ12" i="2"/>
  <c r="AP12" i="2"/>
  <c r="AP4" i="2"/>
  <c r="AO12" i="2"/>
  <c r="AO4" i="2"/>
  <c r="AN12" i="2"/>
  <c r="AN4" i="2"/>
  <c r="AM6" i="2"/>
  <c r="AM4" i="2" s="1"/>
  <c r="AM12" i="2"/>
  <c r="AK6" i="2"/>
  <c r="AK4" i="2" s="1"/>
  <c r="AG6" i="2"/>
  <c r="AK12" i="2"/>
  <c r="AJ12" i="2"/>
  <c r="AJ4" i="2"/>
  <c r="AH4" i="2"/>
  <c r="AD12" i="2"/>
  <c r="AD4" i="2"/>
  <c r="Y12" i="2"/>
  <c r="Y6" i="2"/>
  <c r="Y4" i="2" s="1"/>
  <c r="U12" i="2"/>
  <c r="U6" i="2"/>
  <c r="U4" i="2" s="1"/>
  <c r="Q12" i="2"/>
  <c r="Q6" i="2"/>
  <c r="Q4" i="2" s="1"/>
  <c r="M12" i="2"/>
  <c r="M6" i="2"/>
  <c r="M4" i="2" s="1"/>
  <c r="I12" i="2"/>
  <c r="I6" i="2"/>
  <c r="I4" i="2" s="1"/>
  <c r="E12" i="2"/>
  <c r="E6" i="2"/>
  <c r="E4" i="2" s="1"/>
  <c r="AB6" i="2"/>
  <c r="AB4" i="2" s="1"/>
  <c r="AB12" i="2"/>
  <c r="AA12" i="2"/>
  <c r="AA6" i="2"/>
  <c r="AA4" i="2" s="1"/>
  <c r="Z12" i="2"/>
  <c r="Z6" i="2"/>
  <c r="Z4" i="2" s="1"/>
  <c r="K28" i="2"/>
  <c r="H28" i="2"/>
  <c r="G28" i="2"/>
  <c r="F4" i="2"/>
  <c r="F12" i="2"/>
  <c r="X12" i="2"/>
  <c r="X6" i="2"/>
  <c r="X4" i="2" s="1"/>
  <c r="W6" i="2"/>
  <c r="W4" i="2" s="1"/>
  <c r="W12" i="2"/>
  <c r="V12" i="2"/>
  <c r="V6" i="2"/>
  <c r="V4" i="2" s="1"/>
  <c r="D6" i="2"/>
  <c r="D4" i="2" s="1"/>
  <c r="C6" i="2"/>
  <c r="C4" i="2" s="1"/>
  <c r="D12" i="2"/>
  <c r="C12" i="2"/>
  <c r="B12" i="2"/>
  <c r="B6" i="2"/>
  <c r="B4" i="2" s="1"/>
  <c r="J28" i="2"/>
  <c r="L28" i="2"/>
  <c r="N28" i="2"/>
  <c r="O28" i="2"/>
  <c r="P28" i="2"/>
  <c r="R28" i="2"/>
  <c r="S28" i="2"/>
  <c r="T28" i="2"/>
  <c r="AC28" i="2"/>
  <c r="AE12" i="2"/>
  <c r="AE4" i="2"/>
  <c r="AF12" i="2"/>
  <c r="AF4" i="2"/>
  <c r="AG12" i="2"/>
  <c r="AG4" i="2"/>
  <c r="AH12" i="2"/>
  <c r="AH28" i="2" s="1"/>
  <c r="AI12" i="2"/>
  <c r="AI4" i="2"/>
  <c r="AL12" i="2"/>
  <c r="AL4" i="2"/>
  <c r="F28" i="2" l="1"/>
  <c r="AN28" i="2"/>
  <c r="AS28" i="2"/>
  <c r="AE28" i="2"/>
  <c r="AB28" i="2"/>
  <c r="E28" i="2"/>
  <c r="M28" i="2"/>
  <c r="U28" i="2"/>
  <c r="AJ28" i="2"/>
  <c r="AR28" i="2"/>
  <c r="D28" i="2"/>
  <c r="AF28" i="2"/>
  <c r="W28" i="2"/>
  <c r="AG28" i="2"/>
  <c r="I28" i="2"/>
  <c r="Q28" i="2"/>
  <c r="AM28" i="2"/>
  <c r="AQ28" i="2"/>
  <c r="AI28" i="2"/>
  <c r="B28" i="2"/>
  <c r="AL28" i="2"/>
  <c r="AA28" i="2"/>
  <c r="Z28" i="2"/>
  <c r="AZ28" i="2"/>
  <c r="V28" i="2"/>
  <c r="C28" i="2"/>
  <c r="Y28" i="2"/>
  <c r="AK28" i="2"/>
  <c r="AD28" i="2"/>
  <c r="AO28" i="2"/>
  <c r="AU28" i="2"/>
  <c r="X28" i="2"/>
  <c r="AP28" i="2"/>
  <c r="AT28" i="2"/>
  <c r="AV28" i="2"/>
  <c r="AX28" i="2"/>
  <c r="AY28" i="2"/>
  <c r="AW28" i="2"/>
</calcChain>
</file>

<file path=xl/sharedStrings.xml><?xml version="1.0" encoding="utf-8"?>
<sst xmlns="http://schemas.openxmlformats.org/spreadsheetml/2006/main" count="212" uniqueCount="179">
  <si>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</si>
  <si>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</si>
  <si>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</si>
  <si>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</si>
  <si>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</si>
  <si>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</si>
  <si>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</si>
  <si>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</si>
  <si>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</si>
  <si>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</si>
  <si>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</si>
  <si>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</si>
  <si>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</si>
  <si>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</si>
  <si>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</si>
  <si>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</si>
  <si>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</si>
  <si>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</si>
  <si>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</si>
  <si>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</si>
  <si>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 xml:space="preserve">  Строительство</t>
  </si>
  <si>
    <t>Оптовая и розничная торговля;ремонт автомобилей и мотоциклов</t>
  </si>
  <si>
    <t>Транспорт и складирование</t>
  </si>
  <si>
    <t>Услуги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</si>
  <si>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</si>
  <si>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</si>
  <si>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</si>
  <si>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</si>
  <si>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</si>
  <si>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</si>
  <si>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</si>
  <si>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 xml:space="preserve">Предоставление прочих видов услуг 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</si>
  <si>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</si>
  <si>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Итого по отраслям</t>
  </si>
  <si>
    <t>Чистая прибыль/чистый смешанный доход</t>
  </si>
  <si>
    <t>1 квартал 2010 года</t>
  </si>
  <si>
    <t>1 полугодие 2010 года</t>
  </si>
  <si>
    <t>9 месяцев 2010 года</t>
  </si>
  <si>
    <t xml:space="preserve">Косвенно-измеряемые услуги финансового посредничества </t>
  </si>
  <si>
    <t xml:space="preserve">1 квартал 2015 года </t>
  </si>
  <si>
    <t xml:space="preserve">1 полугодие 2015 года </t>
  </si>
  <si>
    <t xml:space="preserve">9 месяцев 2015 года </t>
  </si>
  <si>
    <t xml:space="preserve">1 квартал 2016 года </t>
  </si>
  <si>
    <t>9 месяцев 2014 года</t>
  </si>
  <si>
    <t>1 полугодие 2014 года</t>
  </si>
  <si>
    <t xml:space="preserve">1 квартал 2014 года </t>
  </si>
  <si>
    <t>9 месяцев 2013 года</t>
  </si>
  <si>
    <t>1 полугодие 2013 года</t>
  </si>
  <si>
    <t>1 квартал 2013 года</t>
  </si>
  <si>
    <t>9 месяцев 2012 года</t>
  </si>
  <si>
    <t>1 полугодие 2012 года</t>
  </si>
  <si>
    <t>1 полугодие 2011 года</t>
  </si>
  <si>
    <t>9 месяцев 2011 года</t>
  </si>
  <si>
    <t>1 квартал 2012 года</t>
  </si>
  <si>
    <t>1 квартал 2011 года</t>
  </si>
  <si>
    <t xml:space="preserve">1 полугодие 2016 года </t>
  </si>
  <si>
    <t xml:space="preserve">9 месяцев 2016 года 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</si>
  <si>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</si>
  <si>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</si>
  <si>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</si>
  <si>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</si>
  <si>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</si>
  <si>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</si>
  <si>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</si>
  <si>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</si>
  <si>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 xml:space="preserve">1 полугодие 2017 года </t>
  </si>
  <si>
    <t xml:space="preserve">9 месяцев 2017 года </t>
  </si>
  <si>
    <t>1 квартал 2017 года</t>
  </si>
  <si>
    <t>1 квартал 2018 года</t>
  </si>
  <si>
    <t xml:space="preserve">1 полугодие 2018 года </t>
  </si>
  <si>
    <t xml:space="preserve">9 месяцев 2018 года </t>
  </si>
  <si>
    <t>1 квартал 2019 года</t>
  </si>
  <si>
    <t xml:space="preserve">1 полугодие 2019 года </t>
  </si>
  <si>
    <t xml:space="preserve">9 месяцев 2019 года </t>
  </si>
  <si>
    <t>1 квартал 2020 года</t>
  </si>
  <si>
    <t>1 полугодие 2020 года</t>
  </si>
  <si>
    <t>9 месяцев 2020 года</t>
  </si>
  <si>
    <t>1 квартал 2021 года</t>
  </si>
  <si>
    <t>1 полугодие 2021 года</t>
  </si>
  <si>
    <t>9 месяцев 2021 года</t>
  </si>
  <si>
    <t>1 квартал 2022 года</t>
  </si>
  <si>
    <t>1 полугодие 2022 года</t>
  </si>
  <si>
    <t>9 месяцев 2022 года</t>
  </si>
  <si>
    <t>1 квартал 2023 года</t>
  </si>
  <si>
    <t>1 полугодие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</si>
  <si>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</si>
  <si>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</si>
  <si>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</si>
  <si>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</si>
  <si>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</si>
  <si>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</si>
  <si>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</si>
  <si>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>1 квартал 2024 года</t>
  </si>
  <si>
    <t>1 полугодие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</si>
  <si>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</si>
  <si>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</si>
  <si>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2025 года</t>
  </si>
  <si>
    <t>Водоснабжение; водоотведение; канализационная система, контроль над сбором и распределением отходов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</si>
  <si>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</si>
  <si>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</si>
  <si>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</si>
  <si>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</si>
  <si>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</si>
  <si>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</si>
  <si>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</si>
  <si>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</si>
  <si>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</si>
  <si>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</si>
  <si>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</si>
  <si>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</si>
  <si>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</si>
  <si>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</si>
  <si>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</si>
  <si>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</si>
  <si>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</si>
  <si>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</si>
  <si>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</si>
  <si>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</si>
  <si>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</si>
  <si>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</si>
  <si>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</si>
  <si>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</si>
  <si>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</si>
  <si>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</si>
  <si>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</si>
  <si>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</si>
  <si>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</si>
  <si>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</si>
  <si>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</si>
  <si>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</si>
  <si>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</si>
  <si>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Чистая прибыль/чистый смешанный доход в счете образования доходов</t>
  </si>
  <si>
    <t>111304 Чистая прибыль/чистый смешанный доход</t>
  </si>
  <si>
    <t>Прибыль представляет собой ту часть добавленной стоимости, которая остается у производителей после вычета расходов, связанных с оплатой труда работников и уплатой налогов на производство.</t>
  </si>
  <si>
    <t>Расчетный</t>
  </si>
  <si>
    <t>Прибыль или смешанные доходы является балансирующей статьей в расчете ВВП методом доходов, то есть расчитывается вычитанием: ВВП минус оплата труда наемных работников минус налоги на производство и импорт плюс субсидии на производство и импорт. Термин «чистая» или «валовая» в данном случае указывает на то, включает или не включает этот показатель потребление основного капитала в процессе производства.</t>
  </si>
  <si>
    <t>https://taldau.stat.gov.kz/ru/NewIndex/GetIndex/700945?keyword=</t>
  </si>
  <si>
    <t>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</si>
  <si>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</si>
  <si>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</si>
  <si>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</si>
  <si>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</si>
  <si>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</si>
  <si>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</si>
  <si>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</si>
  <si>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</si>
  <si>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</si>
  <si>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</si>
  <si>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</si>
  <si>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</si>
  <si>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…</t>
  </si>
  <si>
    <t>Культура и искусство</t>
  </si>
  <si>
    <t>Наука и научное обслуживание</t>
  </si>
  <si>
    <t>...</t>
  </si>
  <si>
    <t>Финансы, кредит, страхование</t>
  </si>
  <si>
    <t>Общественные объединения</t>
  </si>
  <si>
    <t>Прочие</t>
  </si>
  <si>
    <t>млн.тенге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</si>
  <si>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</si>
  <si>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</si>
  <si>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</si>
  <si>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</si>
  <si>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</si>
  <si>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</si>
  <si>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Косвенно-измеряемые услуги финансового посредничества (минус)</t>
  </si>
  <si>
    <t>9 месяцев 2025 года</t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</si>
  <si>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</si>
  <si>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</si>
  <si>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С 1990 года</t>
  </si>
  <si>
    <t xml:space="preserve">ВВП методом производства </t>
  </si>
  <si>
    <t xml:space="preserve">ВВП методом доходов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</si>
  <si>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</si>
  <si>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</si>
  <si>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</si>
  <si>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</si>
  <si>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</si>
  <si>
    <t>1 квартал 2026 года</t>
  </si>
  <si>
    <t>Ермагамбетова А.</t>
  </si>
  <si>
    <t>a.ermagambetova@aspire.gov.kz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</si>
</sst>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  <numFmt numFmtId="177" formatCode="0.0"/>
  </numFmts>
  <fonts count="3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2" fillId="0" borderId="0" applyNumberFormat="0" applyFill="0" applyBorder="0" applyAlignment="0" applyProtection="0"/>
    <xf numFmtId="0" fontId="1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0" fontId="2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2" fillId="0" borderId="4" applyNumberFormat="0" applyFill="0" applyAlignment="0" applyProtection="0"/>
    <xf numFmtId="168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23" fillId="0" borderId="0"/>
    <xf numFmtId="0" fontId="24" fillId="0" borderId="0"/>
    <xf numFmtId="9" fontId="7" fillId="0" borderId="0" applyFont="0" applyFill="0" applyBorder="0" applyAlignment="0" applyProtection="0"/>
    <xf numFmtId="176" fontId="2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wrapText="1"/>
    </xf>
    <xf numFmtId="0" fontId="5" fillId="0" borderId="0" xfId="0" applyFont="1"/>
    <xf numFmtId="170" fontId="5" fillId="0" borderId="2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170" fontId="4" fillId="0" borderId="1" xfId="0" applyNumberFormat="1" applyFont="1" applyFill="1" applyBorder="1" applyAlignment="1">
      <alignment horizontal="right" wrapText="1"/>
    </xf>
    <xf numFmtId="170" fontId="4" fillId="0" borderId="1" xfId="0" applyNumberFormat="1" applyFont="1" applyBorder="1" applyAlignment="1">
      <alignment horizontal="right" wrapText="1"/>
    </xf>
    <xf numFmtId="0" fontId="5" fillId="0" borderId="3" xfId="0" applyFont="1" applyFill="1" applyBorder="1" applyAlignment="1">
      <alignment horizontal="left" wrapText="1" indent="2"/>
    </xf>
    <xf numFmtId="170" fontId="5" fillId="0" borderId="2" xfId="0" applyNumberFormat="1" applyFont="1" applyFill="1" applyBorder="1" applyAlignment="1">
      <alignment horizontal="right" wrapText="1"/>
    </xf>
    <xf numFmtId="170" fontId="5" fillId="0" borderId="1" xfId="0" applyNumberFormat="1" applyFont="1" applyBorder="1" applyAlignment="1">
      <alignment horizontal="right" wrapText="1"/>
    </xf>
    <xf numFmtId="170" fontId="5" fillId="0" borderId="1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wrapText="1" indent="4"/>
    </xf>
    <xf numFmtId="170" fontId="4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4" fillId="0" borderId="0" xfId="0" applyFont="1"/>
    <xf numFmtId="0" fontId="4" fillId="0" borderId="3" xfId="0" applyFont="1" applyFill="1" applyBorder="1" applyAlignment="1">
      <alignment horizontal="left" wrapText="1" indent="1"/>
    </xf>
    <xf numFmtId="170" fontId="4" fillId="0" borderId="2" xfId="0" applyNumberFormat="1" applyFont="1" applyBorder="1" applyAlignment="1">
      <alignment horizontal="right" wrapText="1"/>
    </xf>
    <xf numFmtId="170" fontId="4" fillId="0" borderId="0" xfId="0" applyNumberFormat="1" applyFont="1" applyFill="1" applyAlignment="1">
      <alignment horizontal="right"/>
    </xf>
    <xf numFmtId="170" fontId="5" fillId="0" borderId="0" xfId="0" applyNumberFormat="1" applyFont="1"/>
    <xf numFmtId="0" fontId="25" fillId="0" borderId="0" xfId="0" applyFont="1" applyAlignment="1"/>
    <xf numFmtId="0" fontId="5" fillId="0" borderId="0" xfId="0" applyFont="1" applyAlignment="1">
      <alignment vertical="top" wrapText="1"/>
    </xf>
    <xf numFmtId="0" fontId="26" fillId="0" borderId="0" xfId="0" applyFont="1" applyAlignment="1">
      <alignment horizontal="right"/>
    </xf>
    <xf numFmtId="0" fontId="4" fillId="0" borderId="0" xfId="41" applyFont="1" applyFill="1"/>
    <xf numFmtId="0" fontId="4" fillId="0" borderId="0" xfId="41" applyFont="1" applyFill="1" applyAlignment="1">
      <alignment horizontal="center"/>
    </xf>
    <xf numFmtId="0" fontId="5" fillId="0" borderId="1" xfId="41" applyFont="1" applyFill="1" applyBorder="1" applyAlignment="1">
      <alignment wrapText="1"/>
    </xf>
    <xf numFmtId="170" fontId="5" fillId="0" borderId="1" xfId="41" applyNumberFormat="1" applyFont="1" applyFill="1" applyBorder="1"/>
    <xf numFmtId="170" fontId="5" fillId="0" borderId="2" xfId="41" applyNumberFormat="1" applyFont="1" applyFill="1" applyBorder="1"/>
    <xf numFmtId="0" fontId="5" fillId="0" borderId="0" xfId="41" applyFont="1" applyFill="1"/>
    <xf numFmtId="0" fontId="5" fillId="0" borderId="2" xfId="41" applyFont="1" applyFill="1" applyBorder="1" applyAlignment="1">
      <alignment wrapText="1"/>
    </xf>
    <xf numFmtId="0" fontId="5" fillId="0" borderId="2" xfId="41" applyFont="1" applyFill="1" applyBorder="1" applyAlignment="1">
      <alignment horizontal="left" wrapText="1" indent="1"/>
    </xf>
    <xf numFmtId="170" fontId="5" fillId="0" borderId="2" xfId="41" applyNumberFormat="1" applyFont="1" applyFill="1" applyBorder="1" applyAlignment="1">
      <alignment horizontal="right"/>
    </xf>
    <xf numFmtId="0" fontId="5" fillId="0" borderId="0" xfId="41" applyFont="1" applyFill="1" applyBorder="1" applyAlignment="1">
      <alignment wrapText="1"/>
    </xf>
    <xf numFmtId="0" fontId="4" fillId="0" borderId="2" xfId="41" applyFont="1" applyFill="1" applyBorder="1"/>
    <xf numFmtId="170" fontId="4" fillId="0" borderId="2" xfId="41" applyNumberFormat="1" applyFont="1" applyFill="1" applyBorder="1"/>
    <xf numFmtId="0" fontId="4" fillId="0" borderId="0" xfId="41" applyFont="1" applyFill="1" applyBorder="1" applyAlignment="1">
      <alignment horizontal="left" wrapText="1"/>
    </xf>
    <xf numFmtId="0" fontId="4" fillId="0" borderId="5" xfId="41" applyFont="1" applyFill="1" applyBorder="1" applyAlignment="1">
      <alignment wrapText="1"/>
    </xf>
    <xf numFmtId="0" fontId="4" fillId="0" borderId="6" xfId="41" applyFont="1" applyFill="1" applyBorder="1" applyAlignment="1">
      <alignment wrapText="1"/>
    </xf>
    <xf numFmtId="0" fontId="5" fillId="0" borderId="0" xfId="41" applyFont="1" applyFill="1" applyBorder="1"/>
    <xf numFmtId="0" fontId="4" fillId="0" borderId="0" xfId="41" applyFont="1" applyFill="1" applyBorder="1"/>
    <xf numFmtId="0" fontId="4" fillId="0" borderId="2" xfId="41" applyFont="1" applyFill="1" applyBorder="1" applyAlignment="1">
      <alignment wrapText="1"/>
    </xf>
    <xf numFmtId="170" fontId="4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wrapText="1"/>
    </xf>
    <xf numFmtId="170" fontId="5" fillId="0" borderId="2" xfId="41" applyNumberFormat="1" applyFont="1" applyFill="1" applyBorder="1" applyAlignment="1"/>
    <xf numFmtId="1" fontId="5" fillId="0" borderId="2" xfId="41" applyNumberFormat="1" applyFont="1" applyFill="1" applyBorder="1" applyAlignment="1">
      <alignment horizontal="left" wrapText="1" indent="1"/>
    </xf>
    <xf numFmtId="177" fontId="5" fillId="0" borderId="2" xfId="41" applyNumberFormat="1" applyFont="1" applyFill="1" applyBorder="1" applyAlignment="1">
      <alignment wrapText="1"/>
    </xf>
    <xf numFmtId="1" fontId="4" fillId="0" borderId="2" xfId="41" applyNumberFormat="1" applyFont="1" applyFill="1" applyBorder="1" applyAlignment="1">
      <alignment wrapText="1"/>
    </xf>
    <xf numFmtId="170" fontId="5" fillId="0" borderId="0" xfId="41" applyNumberFormat="1" applyFont="1" applyFill="1" applyBorder="1"/>
    <xf numFmtId="170" fontId="5" fillId="0" borderId="0" xfId="41" applyNumberFormat="1" applyFont="1" applyFill="1"/>
    <xf numFmtId="170" fontId="5" fillId="0" borderId="0" xfId="0" applyNumberFormat="1" applyFont="1" applyFill="1"/>
    <xf numFmtId="0" fontId="5" fillId="0" borderId="0" xfId="41" applyFont="1" applyFill="1" applyBorder="1" applyAlignment="1">
      <alignment wrapText="1"/>
    </xf>
    <xf numFmtId="0" fontId="5" fillId="0" borderId="0" xfId="41" applyFont="1" applyAlignment="1"/>
    <xf numFmtId="0" fontId="4" fillId="0" borderId="7" xfId="41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41" applyFont="1" applyBorder="1" applyAlignment="1"/>
    <xf numFmtId="0" fontId="5" fillId="0" borderId="7" xfId="41" applyFont="1" applyFill="1" applyBorder="1" applyAlignment="1">
      <alignment wrapText="1"/>
    </xf>
    <xf numFmtId="0" fontId="4" fillId="0" borderId="1" xfId="41" applyFont="1" applyFill="1" applyBorder="1" applyAlignment="1">
      <alignment wrapText="1"/>
    </xf>
    <xf numFmtId="170" fontId="4" fillId="0" borderId="1" xfId="41" applyNumberFormat="1" applyFont="1" applyFill="1" applyBorder="1" applyAlignment="1"/>
    <xf numFmtId="0" fontId="4" fillId="0" borderId="2" xfId="41" applyFont="1" applyFill="1" applyBorder="1" applyAlignment="1">
      <alignment horizontal="center" vertical="center"/>
    </xf>
    <xf numFmtId="1" fontId="4" fillId="0" borderId="2" xfId="4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27" fillId="2" borderId="2" xfId="2" applyFont="1" applyFill="1" applyBorder="1" applyAlignment="1" applyProtection="1">
      <alignment horizontal="left" vertical="top"/>
    </xf>
    <xf numFmtId="0" fontId="9" fillId="2" borderId="2" xfId="0" applyFont="1" applyFill="1" applyBorder="1" applyAlignment="1">
      <alignment horizontal="left" vertical="center" readingOrder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0" fillId="2" borderId="0" xfId="0" applyFill="1"/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top" wrapText="1"/>
    </xf>
    <xf numFmtId="0" fontId="11" fillId="0" borderId="2" xfId="2" applyBorder="1" applyAlignment="1" applyProtection="1"/>
    <xf numFmtId="170" fontId="5" fillId="0" borderId="2" xfId="0" applyNumberFormat="1" applyFont="1" applyBorder="1"/>
    <xf numFmtId="0" fontId="11" fillId="2" borderId="2" xfId="2" applyFill="1" applyBorder="1" applyAlignment="1" applyProtection="1">
      <alignment vertical="top"/>
    </xf>
    <xf numFmtId="0" fontId="9" fillId="2" borderId="8" xfId="0" applyFont="1" applyFill="1" applyBorder="1" applyAlignment="1">
      <alignment horizontal="left" vertical="center" readingOrder="1"/>
    </xf>
    <xf numFmtId="0" fontId="9" fillId="2" borderId="9" xfId="0" applyFont="1" applyFill="1" applyBorder="1" applyAlignment="1">
      <alignment horizontal="left" vertical="center" readingOrder="1"/>
    </xf>
    <xf numFmtId="0" fontId="9" fillId="2" borderId="1" xfId="0" applyFont="1" applyFill="1" applyBorder="1" applyAlignment="1">
      <alignment horizontal="left" vertical="center" readingOrder="1"/>
    </xf>
    <xf numFmtId="0" fontId="4" fillId="0" borderId="2" xfId="41" applyFont="1" applyFill="1" applyBorder="1" applyAlignment="1">
      <alignment horizontal="center"/>
    </xf>
    <xf numFmtId="0" fontId="5" fillId="0" borderId="2" xfId="41" applyFont="1" applyBorder="1" applyAlignment="1">
      <alignment horizontal="center"/>
    </xf>
    <xf numFmtId="0" fontId="4" fillId="0" borderId="2" xfId="41" applyFont="1" applyFill="1" applyBorder="1" applyAlignment="1">
      <alignment horizontal="center" wrapText="1"/>
    </xf>
    <xf numFmtId="0" fontId="5" fillId="0" borderId="2" xfId="41" applyFont="1" applyFill="1" applyBorder="1" applyAlignment="1">
      <alignment horizontal="center" wrapText="1"/>
    </xf>
  </cellXfs>
  <cellStyles count="59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2" builtinId="8"/>
    <cellStyle name="Денежный 2" xfId="40"/>
    <cellStyle name="Обычный" xfId="0" builtinId="0"/>
    <cellStyle name="Обычный 14" xfId="41"/>
    <cellStyle name="Обычный 2" xfId="4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1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98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5?keyword=" TargetMode="External"/><Relationship Id="rId6" Type="http://schemas.openxmlformats.org/officeDocument/2006/relationships/hyperlink" Target="https://stat.gov.kz/ru/industries/economy/national-accounts/publications/279592/" TargetMode="External"/><Relationship Id="rId5" Type="http://schemas.openxmlformats.org/officeDocument/2006/relationships/hyperlink" Target="https://stat.gov.kz/ru/industries/economy/national-accounts/publications/346593/" TargetMode="External"/><Relationship Id="rId4" Type="http://schemas.openxmlformats.org/officeDocument/2006/relationships/hyperlink" Target="mailto:a.ermagambeto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8"/>
      <c r="B1" s="68"/>
    </row>
    <row r="2" spans="1:2">
      <c r="A2" s="69" t="s">
        <v>99</v>
      </c>
      <c r="B2" s="70">
        <v>111304</v>
      </c>
    </row>
    <row r="3" spans="1:2">
      <c r="A3" s="69" t="s">
        <v>100</v>
      </c>
      <c r="B3" s="70" t="s">
        <v>131</v>
      </c>
    </row>
    <row r="4" spans="1:2">
      <c r="A4" s="69" t="s">
        <v>101</v>
      </c>
      <c r="B4" s="71" t="s">
        <v>102</v>
      </c>
    </row>
    <row r="5" spans="1:2">
      <c r="A5" s="72" t="s">
        <v>103</v>
      </c>
      <c r="B5" s="70" t="s">
        <v>34</v>
      </c>
    </row>
    <row r="6" spans="1:2">
      <c r="A6" s="72" t="s">
        <v>104</v>
      </c>
      <c r="B6" s="70" t="s">
        <v>168</v>
      </c>
    </row>
    <row r="7" spans="1:2" ht="38.25">
      <c r="A7" s="69" t="s">
        <v>105</v>
      </c>
      <c r="B7" s="73" t="s">
        <v>133</v>
      </c>
    </row>
    <row r="8" spans="1:2">
      <c r="A8" s="69" t="s">
        <v>106</v>
      </c>
      <c r="B8" s="71" t="s">
        <v>134</v>
      </c>
    </row>
    <row r="9" spans="1:2" ht="84" customHeight="1">
      <c r="A9" s="69" t="s">
        <v>107</v>
      </c>
      <c r="B9" s="73" t="s">
        <v>135</v>
      </c>
    </row>
    <row r="10" spans="1:2">
      <c r="A10" s="69" t="s">
        <v>108</v>
      </c>
      <c r="B10" s="73" t="s">
        <v>166</v>
      </c>
    </row>
    <row r="11" spans="1:2">
      <c r="A11" s="69" t="s">
        <v>109</v>
      </c>
      <c r="B11" s="74"/>
    </row>
    <row r="12" spans="1:2">
      <c r="A12" s="69" t="s">
        <v>110</v>
      </c>
      <c r="B12" s="75" t="s">
        <v>111</v>
      </c>
    </row>
    <row r="13" spans="1:2">
      <c r="A13" s="76" t="s">
        <v>112</v>
      </c>
      <c r="B13" s="75" t="s">
        <v>113</v>
      </c>
    </row>
    <row r="14" spans="1:2" ht="21" customHeight="1">
      <c r="A14" s="86" t="s">
        <v>114</v>
      </c>
      <c r="B14" s="83" t="s">
        <v>169</v>
      </c>
    </row>
    <row r="15" spans="1:2" ht="21" customHeight="1">
      <c r="A15" s="87"/>
      <c r="B15" s="83" t="s">
        <v>170</v>
      </c>
    </row>
    <row r="16" spans="1:2" ht="21" customHeight="1">
      <c r="A16" s="88"/>
      <c r="B16" s="83" t="s">
        <v>167</v>
      </c>
    </row>
    <row r="17" spans="1:2">
      <c r="A17" s="76" t="s">
        <v>115</v>
      </c>
      <c r="B17" s="75" t="s">
        <v>136</v>
      </c>
    </row>
    <row r="18" spans="1:2">
      <c r="A18" s="69" t="s">
        <v>116</v>
      </c>
      <c r="B18" s="77">
        <v>46203</v>
      </c>
    </row>
    <row r="19" spans="1:2">
      <c r="A19" s="69" t="s">
        <v>117</v>
      </c>
      <c r="B19" s="77">
        <v>46237</v>
      </c>
    </row>
    <row r="20" spans="1:2">
      <c r="A20" s="69" t="s">
        <v>118</v>
      </c>
      <c r="B20" s="71" t="s">
        <v>119</v>
      </c>
    </row>
    <row r="21" spans="1:2">
      <c r="A21" s="69" t="s">
        <v>120</v>
      </c>
      <c r="B21" s="71" t="s">
        <v>177</v>
      </c>
    </row>
    <row r="22" spans="1:2">
      <c r="A22" s="69" t="s">
        <v>121</v>
      </c>
      <c r="B22" s="78" t="s">
        <v>122</v>
      </c>
    </row>
    <row r="23" spans="1:2">
      <c r="A23" s="69" t="s">
        <v>123</v>
      </c>
      <c r="B23" s="85" t="s">
        <v>178</v>
      </c>
    </row>
    <row r="24" spans="1:2">
      <c r="A24" s="79"/>
      <c r="B24" s="79"/>
    </row>
  </sheetData>
  <mergeCells count="1">
    <mergeCell ref="A14:A16"/>
  </mergeCells>
  <hyperlinks>
    <hyperlink ref="B17" r:id="rId1"/>
    <hyperlink ref="B12" r:id="rId2"/>
    <hyperlink ref="B13" r:id="rId3"/>
    <hyperlink ref="B23" r:id="rId4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5" t="s">
        <v>124</v>
      </c>
    </row>
    <row r="7" spans="2:2">
      <c r="B7" s="25" t="s">
        <v>125</v>
      </c>
    </row>
    <row r="8" spans="2:2">
      <c r="B8" s="25" t="s">
        <v>126</v>
      </c>
    </row>
    <row r="9" spans="2:2">
      <c r="B9" s="25" t="s">
        <v>127</v>
      </c>
    </row>
    <row r="10" spans="2:2">
      <c r="B10" s="25" t="s">
        <v>128</v>
      </c>
    </row>
    <row r="11" spans="2:2">
      <c r="B11" s="25"/>
    </row>
    <row r="12" spans="2:2">
      <c r="B12" s="26" t="s">
        <v>129</v>
      </c>
    </row>
    <row r="13" spans="2:2">
      <c r="B13" s="25"/>
    </row>
    <row r="14" spans="2:2">
      <c r="B14" s="25"/>
    </row>
    <row r="15" spans="2:2">
      <c r="B15" s="3"/>
    </row>
    <row r="16" spans="2:2">
      <c r="B16" s="3"/>
    </row>
    <row r="17" spans="2:2">
      <c r="B17" s="3"/>
    </row>
    <row r="18" spans="2:2">
      <c r="B18" s="27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2" sqref="A2"/>
    </sheetView>
  </sheetViews>
  <sheetFormatPr defaultColWidth="9.140625" defaultRowHeight="12.75"/>
  <cols>
    <col min="1" max="1" width="43.28515625" style="33" customWidth="1"/>
    <col min="2" max="9" width="10" style="33" customWidth="1"/>
    <col min="10" max="16384" width="9.140625" style="33"/>
  </cols>
  <sheetData>
    <row r="1" spans="1:18" s="28" customFormat="1">
      <c r="A1" s="1" t="s">
        <v>132</v>
      </c>
      <c r="B1" s="41"/>
      <c r="C1" s="41"/>
      <c r="D1" s="41"/>
      <c r="E1" s="41"/>
      <c r="F1" s="41"/>
      <c r="G1" s="41"/>
      <c r="H1" s="41"/>
      <c r="I1" s="42"/>
    </row>
    <row r="2" spans="1:18" s="28" customFormat="1">
      <c r="A2" s="40"/>
      <c r="B2" s="40"/>
      <c r="C2" s="40"/>
      <c r="D2" s="40"/>
      <c r="E2" s="40"/>
      <c r="F2" s="40"/>
      <c r="G2" s="40"/>
      <c r="H2" s="40"/>
      <c r="I2" s="40"/>
    </row>
    <row r="3" spans="1:18" s="28" customFormat="1">
      <c r="A3" s="89" t="s">
        <v>138</v>
      </c>
      <c r="B3" s="91" t="s">
        <v>139</v>
      </c>
      <c r="C3" s="92"/>
      <c r="D3" s="92"/>
      <c r="E3" s="91" t="s">
        <v>15</v>
      </c>
      <c r="F3" s="91"/>
      <c r="G3" s="91"/>
      <c r="H3" s="91"/>
      <c r="I3" s="91"/>
    </row>
    <row r="4" spans="1:18" s="29" customFormat="1" ht="16.5" customHeight="1">
      <c r="A4" s="90"/>
      <c r="B4" s="67">
        <v>1990</v>
      </c>
      <c r="C4" s="67">
        <v>1991</v>
      </c>
      <c r="D4" s="67">
        <v>1992</v>
      </c>
      <c r="E4" s="67">
        <v>1993</v>
      </c>
      <c r="F4" s="67">
        <v>1994</v>
      </c>
      <c r="G4" s="67">
        <v>1995</v>
      </c>
      <c r="H4" s="67">
        <v>1996</v>
      </c>
      <c r="I4" s="67">
        <v>1997</v>
      </c>
    </row>
    <row r="5" spans="1:18">
      <c r="A5" s="30" t="s">
        <v>1</v>
      </c>
      <c r="B5" s="31">
        <v>33.4</v>
      </c>
      <c r="C5" s="31">
        <v>3040.3</v>
      </c>
      <c r="D5" s="31">
        <v>65483.1</v>
      </c>
      <c r="E5" s="31">
        <v>1875.9</v>
      </c>
      <c r="F5" s="31">
        <v>21177.8</v>
      </c>
      <c r="G5" s="31">
        <v>64633.3</v>
      </c>
      <c r="H5" s="31">
        <v>77820.399999999994</v>
      </c>
      <c r="I5" s="31">
        <v>93683</v>
      </c>
      <c r="K5" s="53"/>
      <c r="L5" s="53"/>
      <c r="M5" s="53"/>
      <c r="N5" s="53"/>
      <c r="O5" s="53"/>
      <c r="P5" s="53"/>
      <c r="Q5" s="53"/>
      <c r="R5" s="53"/>
    </row>
    <row r="6" spans="1:18">
      <c r="A6" s="34" t="s">
        <v>140</v>
      </c>
      <c r="B6" s="32">
        <v>9338.9</v>
      </c>
      <c r="C6" s="32">
        <v>15222.8</v>
      </c>
      <c r="D6" s="32">
        <v>146506.70000000001</v>
      </c>
      <c r="E6" s="32">
        <v>2095.6999999999998</v>
      </c>
      <c r="F6" s="32">
        <v>23065.3</v>
      </c>
      <c r="G6" s="32">
        <v>82303.600000000006</v>
      </c>
      <c r="H6" s="32">
        <v>83543.600000000006</v>
      </c>
      <c r="I6" s="32">
        <v>116721.3</v>
      </c>
      <c r="K6" s="53"/>
      <c r="L6" s="53"/>
      <c r="M6" s="53"/>
      <c r="N6" s="53"/>
      <c r="O6" s="53"/>
      <c r="P6" s="53"/>
      <c r="Q6" s="53"/>
      <c r="R6" s="53"/>
    </row>
    <row r="7" spans="1:18">
      <c r="A7" s="34" t="s">
        <v>2</v>
      </c>
      <c r="B7" s="32">
        <v>1700.9</v>
      </c>
      <c r="C7" s="32">
        <v>2168.1999999999998</v>
      </c>
      <c r="D7" s="32">
        <v>25981.8</v>
      </c>
      <c r="E7" s="32">
        <v>397.5</v>
      </c>
      <c r="F7" s="32">
        <v>15548.8</v>
      </c>
      <c r="G7" s="32">
        <v>14534.1</v>
      </c>
      <c r="H7" s="32">
        <v>11676.8</v>
      </c>
      <c r="I7" s="32">
        <v>19864.400000000001</v>
      </c>
      <c r="K7" s="53"/>
      <c r="L7" s="53"/>
      <c r="M7" s="53"/>
      <c r="N7" s="53"/>
      <c r="O7" s="53"/>
      <c r="P7" s="53"/>
      <c r="Q7" s="53"/>
      <c r="R7" s="53"/>
    </row>
    <row r="8" spans="1:18">
      <c r="A8" s="34" t="s">
        <v>6</v>
      </c>
      <c r="B8" s="32">
        <f>B9+B10</f>
        <v>-1.1000000000000001</v>
      </c>
      <c r="C8" s="32">
        <f t="shared" ref="C8:I8" si="0">C9+C10</f>
        <v>684.5</v>
      </c>
      <c r="D8" s="32">
        <f t="shared" si="0"/>
        <v>8427.7999999999993</v>
      </c>
      <c r="E8" s="32">
        <f t="shared" si="0"/>
        <v>500.4</v>
      </c>
      <c r="F8" s="32">
        <f t="shared" si="0"/>
        <v>15612.8</v>
      </c>
      <c r="G8" s="32">
        <f t="shared" si="0"/>
        <v>41013.4</v>
      </c>
      <c r="H8" s="32">
        <f t="shared" si="0"/>
        <v>74963.3</v>
      </c>
      <c r="I8" s="32">
        <f t="shared" si="0"/>
        <v>85517</v>
      </c>
      <c r="K8" s="53"/>
      <c r="L8" s="53"/>
      <c r="M8" s="53"/>
      <c r="N8" s="53"/>
      <c r="O8" s="53"/>
      <c r="P8" s="53"/>
      <c r="Q8" s="53"/>
      <c r="R8" s="53"/>
    </row>
    <row r="9" spans="1:18">
      <c r="A9" s="35" t="s">
        <v>141</v>
      </c>
      <c r="B9" s="32">
        <v>-29.6</v>
      </c>
      <c r="C9" s="32">
        <v>763.2</v>
      </c>
      <c r="D9" s="32">
        <v>9678</v>
      </c>
      <c r="E9" s="32">
        <v>496.1</v>
      </c>
      <c r="F9" s="32">
        <v>14963</v>
      </c>
      <c r="G9" s="32">
        <v>37917.1</v>
      </c>
      <c r="H9" s="32">
        <v>68964.899999999994</v>
      </c>
      <c r="I9" s="32">
        <v>79982.2</v>
      </c>
      <c r="K9" s="53"/>
      <c r="L9" s="53"/>
      <c r="M9" s="53"/>
      <c r="N9" s="53"/>
      <c r="O9" s="53"/>
      <c r="P9" s="53"/>
      <c r="Q9" s="53"/>
      <c r="R9" s="53"/>
    </row>
    <row r="10" spans="1:18">
      <c r="A10" s="35" t="s">
        <v>142</v>
      </c>
      <c r="B10" s="32">
        <v>28.5</v>
      </c>
      <c r="C10" s="32">
        <v>-78.7</v>
      </c>
      <c r="D10" s="32">
        <v>-1250.2</v>
      </c>
      <c r="E10" s="32">
        <v>4.3</v>
      </c>
      <c r="F10" s="32">
        <v>649.79999999999995</v>
      </c>
      <c r="G10" s="32">
        <v>3096.3</v>
      </c>
      <c r="H10" s="32">
        <v>5998.4</v>
      </c>
      <c r="I10" s="32">
        <v>5534.8</v>
      </c>
      <c r="K10" s="53"/>
      <c r="L10" s="53"/>
      <c r="M10" s="53"/>
      <c r="N10" s="53"/>
      <c r="O10" s="53"/>
      <c r="P10" s="53"/>
      <c r="Q10" s="53"/>
      <c r="R10" s="53"/>
    </row>
    <row r="11" spans="1:18">
      <c r="A11" s="34" t="s">
        <v>143</v>
      </c>
      <c r="B11" s="32">
        <v>2290.5</v>
      </c>
      <c r="C11" s="32">
        <v>4455.8</v>
      </c>
      <c r="D11" s="32">
        <v>64642.9</v>
      </c>
      <c r="E11" s="32">
        <v>1745.5</v>
      </c>
      <c r="F11" s="32">
        <v>38110.699999999997</v>
      </c>
      <c r="G11" s="32">
        <v>139210.1</v>
      </c>
      <c r="H11" s="32">
        <v>182094.3</v>
      </c>
      <c r="I11" s="32">
        <v>193149.1</v>
      </c>
      <c r="K11" s="53"/>
      <c r="L11" s="53"/>
      <c r="M11" s="53"/>
      <c r="N11" s="53"/>
      <c r="O11" s="53"/>
      <c r="P11" s="53"/>
      <c r="Q11" s="53"/>
      <c r="R11" s="53"/>
    </row>
    <row r="12" spans="1:18" ht="25.5">
      <c r="A12" s="34" t="s">
        <v>144</v>
      </c>
      <c r="B12" s="32">
        <v>19.3</v>
      </c>
      <c r="C12" s="32">
        <v>20.3</v>
      </c>
      <c r="D12" s="32">
        <v>-97.1</v>
      </c>
      <c r="E12" s="32">
        <v>-1.3</v>
      </c>
      <c r="F12" s="32">
        <v>9.3000000000000007</v>
      </c>
      <c r="G12" s="32">
        <v>320.60000000000002</v>
      </c>
      <c r="H12" s="32">
        <v>283.7</v>
      </c>
      <c r="I12" s="32">
        <v>142.69999999999999</v>
      </c>
      <c r="K12" s="53"/>
      <c r="L12" s="53"/>
      <c r="M12" s="53"/>
      <c r="N12" s="53"/>
      <c r="O12" s="53"/>
      <c r="P12" s="53"/>
      <c r="Q12" s="53"/>
      <c r="R12" s="53"/>
    </row>
    <row r="13" spans="1:18" ht="25.5">
      <c r="A13" s="34" t="s">
        <v>145</v>
      </c>
      <c r="B13" s="32">
        <v>145.30000000000001</v>
      </c>
      <c r="C13" s="32">
        <v>236.7</v>
      </c>
      <c r="D13" s="32">
        <v>2157.9</v>
      </c>
      <c r="E13" s="32">
        <v>73.400000000000006</v>
      </c>
      <c r="F13" s="32">
        <v>3412.4</v>
      </c>
      <c r="G13" s="32">
        <v>1325.6</v>
      </c>
      <c r="H13" s="32">
        <v>1370.1</v>
      </c>
      <c r="I13" s="32">
        <v>949.1</v>
      </c>
      <c r="K13" s="53"/>
      <c r="L13" s="53"/>
      <c r="M13" s="53"/>
      <c r="N13" s="53"/>
      <c r="O13" s="53"/>
      <c r="P13" s="53"/>
      <c r="Q13" s="53"/>
      <c r="R13" s="53"/>
    </row>
    <row r="14" spans="1:18">
      <c r="A14" s="34" t="s">
        <v>146</v>
      </c>
      <c r="B14" s="32">
        <v>-37.1</v>
      </c>
      <c r="C14" s="32">
        <v>454.8</v>
      </c>
      <c r="D14" s="32">
        <v>13040.1</v>
      </c>
      <c r="E14" s="32">
        <v>518.1</v>
      </c>
      <c r="F14" s="32">
        <v>17327.7</v>
      </c>
      <c r="G14" s="32">
        <v>27637.599999999999</v>
      </c>
      <c r="H14" s="32">
        <v>36224.9</v>
      </c>
      <c r="I14" s="32">
        <v>45459.6</v>
      </c>
      <c r="K14" s="53"/>
      <c r="L14" s="53"/>
      <c r="M14" s="53"/>
      <c r="N14" s="53"/>
      <c r="O14" s="53"/>
      <c r="P14" s="53"/>
      <c r="Q14" s="53"/>
      <c r="R14" s="53"/>
    </row>
    <row r="15" spans="1:18">
      <c r="A15" s="34" t="s">
        <v>147</v>
      </c>
      <c r="B15" s="32">
        <v>70.099999999999994</v>
      </c>
      <c r="C15" s="32">
        <v>1015.4</v>
      </c>
      <c r="D15" s="32">
        <v>23151.8</v>
      </c>
      <c r="E15" s="32">
        <v>178.2</v>
      </c>
      <c r="F15" s="32">
        <v>3895.9</v>
      </c>
      <c r="G15" s="32">
        <v>2651.5</v>
      </c>
      <c r="H15" s="32">
        <v>5824.4</v>
      </c>
      <c r="I15" s="32">
        <v>21830.799999999999</v>
      </c>
      <c r="K15" s="53"/>
      <c r="L15" s="53"/>
      <c r="M15" s="53"/>
      <c r="N15" s="53"/>
      <c r="O15" s="53"/>
      <c r="P15" s="53"/>
      <c r="Q15" s="53"/>
      <c r="R15" s="53"/>
    </row>
    <row r="16" spans="1:18" ht="25.5">
      <c r="A16" s="34" t="s">
        <v>148</v>
      </c>
      <c r="B16" s="36">
        <v>235.4</v>
      </c>
      <c r="C16" s="36">
        <v>613.70000000000005</v>
      </c>
      <c r="D16" s="36">
        <v>6737.6</v>
      </c>
      <c r="E16" s="36">
        <v>144.4</v>
      </c>
      <c r="F16" s="36">
        <v>1789.4</v>
      </c>
      <c r="G16" s="36">
        <v>3334.4</v>
      </c>
      <c r="H16" s="36">
        <v>4903.5</v>
      </c>
      <c r="I16" s="36">
        <v>5852.6</v>
      </c>
      <c r="K16" s="53"/>
      <c r="L16" s="53"/>
      <c r="M16" s="53"/>
      <c r="N16" s="53"/>
      <c r="O16" s="53"/>
      <c r="P16" s="53"/>
      <c r="Q16" s="53"/>
      <c r="R16" s="53"/>
    </row>
    <row r="17" spans="1:18" ht="25.5">
      <c r="A17" s="34" t="s">
        <v>149</v>
      </c>
      <c r="B17" s="32">
        <v>6.6</v>
      </c>
      <c r="C17" s="36" t="s">
        <v>150</v>
      </c>
      <c r="D17" s="32">
        <v>105.3</v>
      </c>
      <c r="E17" s="32">
        <v>122.5</v>
      </c>
      <c r="F17" s="32">
        <v>154.69999999999999</v>
      </c>
      <c r="G17" s="32">
        <v>4666.1000000000004</v>
      </c>
      <c r="H17" s="32">
        <v>7739.5</v>
      </c>
      <c r="I17" s="32">
        <v>12106.3</v>
      </c>
      <c r="K17" s="53"/>
      <c r="L17" s="53"/>
      <c r="M17" s="53"/>
      <c r="N17" s="53"/>
      <c r="O17" s="53"/>
      <c r="P17" s="53"/>
      <c r="Q17" s="53"/>
      <c r="R17" s="53"/>
    </row>
    <row r="18" spans="1:18">
      <c r="A18" s="34" t="s">
        <v>10</v>
      </c>
      <c r="B18" s="32">
        <v>2.7</v>
      </c>
      <c r="C18" s="32">
        <v>32.5</v>
      </c>
      <c r="D18" s="32">
        <v>55.1</v>
      </c>
      <c r="E18" s="32">
        <v>203</v>
      </c>
      <c r="F18" s="32">
        <v>562.1</v>
      </c>
      <c r="G18" s="32">
        <v>6855.3</v>
      </c>
      <c r="H18" s="32">
        <v>11469.5</v>
      </c>
      <c r="I18" s="32">
        <v>10867.6</v>
      </c>
      <c r="K18" s="53"/>
      <c r="L18" s="53"/>
      <c r="M18" s="53"/>
      <c r="N18" s="53"/>
      <c r="O18" s="53"/>
      <c r="P18" s="53"/>
      <c r="Q18" s="53"/>
      <c r="R18" s="53"/>
    </row>
    <row r="19" spans="1:18">
      <c r="A19" s="34" t="s">
        <v>151</v>
      </c>
      <c r="B19" s="36" t="s">
        <v>150</v>
      </c>
      <c r="C19" s="36" t="s">
        <v>150</v>
      </c>
      <c r="D19" s="32">
        <v>-0.1</v>
      </c>
      <c r="E19" s="32">
        <v>8.4</v>
      </c>
      <c r="F19" s="36" t="s">
        <v>150</v>
      </c>
      <c r="G19" s="36">
        <v>-0.1</v>
      </c>
      <c r="H19" s="36" t="s">
        <v>150</v>
      </c>
      <c r="I19" s="32">
        <v>4</v>
      </c>
      <c r="K19" s="53"/>
      <c r="L19" s="53"/>
      <c r="M19" s="53"/>
      <c r="N19" s="53"/>
      <c r="O19" s="53"/>
      <c r="P19" s="53"/>
      <c r="Q19" s="53"/>
      <c r="R19" s="53"/>
    </row>
    <row r="20" spans="1:18">
      <c r="A20" s="34" t="s">
        <v>152</v>
      </c>
      <c r="B20" s="36" t="s">
        <v>153</v>
      </c>
      <c r="C20" s="36" t="s">
        <v>153</v>
      </c>
      <c r="D20" s="36" t="s">
        <v>153</v>
      </c>
      <c r="E20" s="32">
        <v>95.6</v>
      </c>
      <c r="F20" s="36" t="s">
        <v>150</v>
      </c>
      <c r="G20" s="36" t="s">
        <v>150</v>
      </c>
      <c r="H20" s="36" t="s">
        <v>150</v>
      </c>
      <c r="I20" s="36" t="s">
        <v>150</v>
      </c>
      <c r="K20" s="53"/>
      <c r="L20" s="53"/>
      <c r="M20" s="53"/>
      <c r="N20" s="53"/>
      <c r="O20" s="53"/>
      <c r="P20" s="53"/>
      <c r="Q20" s="53"/>
      <c r="R20" s="53"/>
    </row>
    <row r="21" spans="1:18">
      <c r="A21" s="34" t="s">
        <v>154</v>
      </c>
      <c r="B21" s="32">
        <v>244.7</v>
      </c>
      <c r="C21" s="32">
        <v>1926.8</v>
      </c>
      <c r="D21" s="32">
        <v>56671.1</v>
      </c>
      <c r="E21" s="32">
        <v>1563.5</v>
      </c>
      <c r="F21" s="32">
        <v>422.5</v>
      </c>
      <c r="G21" s="32">
        <v>4294.2</v>
      </c>
      <c r="H21" s="32">
        <v>5133.1000000000004</v>
      </c>
      <c r="I21" s="32">
        <v>5906.7</v>
      </c>
      <c r="K21" s="53"/>
      <c r="L21" s="53"/>
      <c r="M21" s="53"/>
      <c r="N21" s="53"/>
      <c r="O21" s="53"/>
      <c r="P21" s="53"/>
      <c r="Q21" s="53"/>
      <c r="R21" s="53"/>
    </row>
    <row r="22" spans="1:18">
      <c r="A22" s="34" t="s">
        <v>9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K22" s="53"/>
      <c r="L22" s="53"/>
      <c r="M22" s="53"/>
      <c r="N22" s="53"/>
      <c r="O22" s="53"/>
      <c r="P22" s="53"/>
      <c r="Q22" s="53"/>
      <c r="R22" s="53"/>
    </row>
    <row r="23" spans="1:18">
      <c r="A23" s="34" t="s">
        <v>155</v>
      </c>
      <c r="B23" s="36" t="s">
        <v>150</v>
      </c>
      <c r="C23" s="36" t="s">
        <v>150</v>
      </c>
      <c r="D23" s="36" t="s">
        <v>150</v>
      </c>
      <c r="E23" s="36" t="s">
        <v>150</v>
      </c>
      <c r="F23" s="36" t="s">
        <v>150</v>
      </c>
      <c r="G23" s="32">
        <v>0.1</v>
      </c>
      <c r="H23" s="32">
        <v>321.5</v>
      </c>
      <c r="I23" s="32">
        <v>313.5</v>
      </c>
      <c r="K23" s="53"/>
      <c r="L23" s="53"/>
      <c r="M23" s="53"/>
      <c r="N23" s="53"/>
      <c r="O23" s="53"/>
      <c r="P23" s="53"/>
      <c r="Q23" s="53"/>
      <c r="R23" s="53"/>
    </row>
    <row r="24" spans="1:18">
      <c r="A24" s="34" t="s">
        <v>156</v>
      </c>
      <c r="B24" s="32">
        <v>290.60000000000002</v>
      </c>
      <c r="C24" s="32">
        <v>206.8</v>
      </c>
      <c r="D24" s="32">
        <v>21902.9</v>
      </c>
      <c r="E24" s="32">
        <v>362.2</v>
      </c>
      <c r="F24" s="32">
        <v>4561.7</v>
      </c>
      <c r="G24" s="32">
        <v>18398.5</v>
      </c>
      <c r="H24" s="32">
        <v>36954.6</v>
      </c>
      <c r="I24" s="32">
        <v>41736.6</v>
      </c>
      <c r="K24" s="53"/>
      <c r="L24" s="53"/>
      <c r="M24" s="53"/>
      <c r="N24" s="53"/>
      <c r="O24" s="53"/>
      <c r="P24" s="53"/>
      <c r="Q24" s="53"/>
      <c r="R24" s="53"/>
    </row>
    <row r="25" spans="1:18" ht="25.5">
      <c r="A25" s="37" t="s">
        <v>38</v>
      </c>
      <c r="B25" s="32">
        <v>-416.1</v>
      </c>
      <c r="C25" s="32">
        <v>-2054.1999999999998</v>
      </c>
      <c r="D25" s="32">
        <v>-63793.1</v>
      </c>
      <c r="E25" s="32">
        <v>-1933.3</v>
      </c>
      <c r="F25" s="32">
        <v>-5455.6</v>
      </c>
      <c r="G25" s="32">
        <v>-6696.1</v>
      </c>
      <c r="H25" s="32">
        <v>-10696</v>
      </c>
      <c r="I25" s="32">
        <v>-8041.4</v>
      </c>
      <c r="K25" s="53"/>
      <c r="L25" s="53"/>
      <c r="M25" s="53"/>
      <c r="N25" s="53"/>
      <c r="O25" s="53"/>
      <c r="P25" s="53"/>
      <c r="Q25" s="53"/>
      <c r="R25" s="53"/>
    </row>
    <row r="26" spans="1:18" s="28" customFormat="1">
      <c r="A26" s="38" t="s">
        <v>33</v>
      </c>
      <c r="B26" s="39">
        <f>B5+B6+B7+B8+B11+B12+B13+B14+B15+B16+B17+B18+B21+B24+B25</f>
        <v>13924.1</v>
      </c>
      <c r="C26" s="39">
        <f>C5+C6+C7+C8+C11+C12+C13+C14+C15+C16+C18+C21+C22+C24+C25</f>
        <v>28024.400000000001</v>
      </c>
      <c r="D26" s="39">
        <f>D5+D6+D7+D8+D11+D12+D13+D14+D15+D16+D17+D18+D19+D21+D22+D24+D25</f>
        <v>370973.8</v>
      </c>
      <c r="E26" s="39">
        <f>E5+E6+E7+E8+E11+E12+E13+E14+E15+E17+E16+E18+E19+E20+E21+E22+E24+E25</f>
        <v>7949.7</v>
      </c>
      <c r="F26" s="39">
        <f>F5+F6+F7+F8+F11+F12+F13+F14+F15+F16+F17+F18+F21+F22+F24+F25</f>
        <v>140195.5</v>
      </c>
      <c r="G26" s="39">
        <f>G5+G6+G7+G8+G11+G12+G13+G14+G15+G16+G17+G18+G19+G21+G22+G23+G24+G25</f>
        <v>404482.2</v>
      </c>
      <c r="H26" s="39">
        <f>H5+H6+H7+H8+H11+H12+H13+H14+H15+H16+H17+H18+H21+H22+H23+H24+H25</f>
        <v>529627.19999999995</v>
      </c>
      <c r="I26" s="39">
        <f>I5+I6+I7+I8+I11+I12+I13+I14+I15+I16+I17+I18+I19+I21+I22+I23+I24+I25</f>
        <v>646062.9</v>
      </c>
      <c r="K26" s="53"/>
      <c r="L26" s="53"/>
      <c r="M26" s="53"/>
      <c r="N26" s="53"/>
      <c r="O26" s="53"/>
      <c r="P26" s="53"/>
      <c r="Q26" s="53"/>
      <c r="R26" s="53"/>
    </row>
    <row r="28" spans="1:18">
      <c r="B28" s="53"/>
      <c r="C28" s="53"/>
      <c r="D28" s="53"/>
      <c r="E28" s="53"/>
      <c r="F28" s="53"/>
      <c r="G28" s="53"/>
      <c r="H28" s="53"/>
      <c r="I28" s="53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40625" defaultRowHeight="12.75"/>
  <cols>
    <col min="1" max="1" width="45.5703125" style="43" customWidth="1"/>
    <col min="2" max="4" width="10.140625" style="43" bestFit="1" customWidth="1"/>
    <col min="5" max="13" width="11.85546875" style="43" bestFit="1" customWidth="1"/>
    <col min="14" max="16384" width="9.140625" style="43"/>
  </cols>
  <sheetData>
    <row r="1" spans="1:26" ht="12.75" customHeight="1">
      <c r="A1" s="57" t="s">
        <v>132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26">
      <c r="B2" s="55"/>
      <c r="C2" s="55"/>
      <c r="D2" s="55"/>
      <c r="E2" s="55"/>
      <c r="F2" s="55"/>
      <c r="G2" s="55"/>
      <c r="H2" s="55"/>
      <c r="I2" s="55"/>
      <c r="J2" s="55"/>
      <c r="K2" s="55"/>
      <c r="L2" s="62"/>
      <c r="M2" s="63" t="s">
        <v>157</v>
      </c>
    </row>
    <row r="3" spans="1:26" s="44" customFormat="1" ht="17.25" customHeight="1">
      <c r="A3" s="66" t="s">
        <v>158</v>
      </c>
      <c r="B3" s="66">
        <v>1998</v>
      </c>
      <c r="C3" s="66">
        <v>1999</v>
      </c>
      <c r="D3" s="66">
        <v>2000</v>
      </c>
      <c r="E3" s="66">
        <v>2001</v>
      </c>
      <c r="F3" s="66">
        <v>2002</v>
      </c>
      <c r="G3" s="66">
        <v>2003</v>
      </c>
      <c r="H3" s="66">
        <v>2004</v>
      </c>
      <c r="I3" s="66">
        <v>2005</v>
      </c>
      <c r="J3" s="66">
        <v>2006</v>
      </c>
      <c r="K3" s="66">
        <v>2007</v>
      </c>
      <c r="L3" s="66">
        <v>2008</v>
      </c>
      <c r="M3" s="66">
        <v>2009</v>
      </c>
    </row>
    <row r="4" spans="1:26">
      <c r="A4" s="64" t="s">
        <v>0</v>
      </c>
      <c r="B4" s="65">
        <f t="shared" ref="B4:M4" si="0">B5+B8+B12</f>
        <v>248284.5</v>
      </c>
      <c r="C4" s="65">
        <f t="shared" si="0"/>
        <v>368480.1</v>
      </c>
      <c r="D4" s="65">
        <f t="shared" si="0"/>
        <v>524297.9</v>
      </c>
      <c r="E4" s="65">
        <f t="shared" si="0"/>
        <v>659917.19999999995</v>
      </c>
      <c r="F4" s="65">
        <f t="shared" si="0"/>
        <v>716475.1</v>
      </c>
      <c r="G4" s="65">
        <f t="shared" si="0"/>
        <v>922621.7</v>
      </c>
      <c r="H4" s="65">
        <f t="shared" si="0"/>
        <v>1185405.3999999999</v>
      </c>
      <c r="I4" s="65">
        <f t="shared" si="0"/>
        <v>1708056.4</v>
      </c>
      <c r="J4" s="65">
        <f t="shared" si="0"/>
        <v>2432381.5</v>
      </c>
      <c r="K4" s="65">
        <f t="shared" si="0"/>
        <v>2752816.2</v>
      </c>
      <c r="L4" s="65">
        <f t="shared" si="0"/>
        <v>4013075.2</v>
      </c>
      <c r="M4" s="65">
        <f t="shared" si="0"/>
        <v>4018008.2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5.5">
      <c r="A5" s="47" t="s">
        <v>159</v>
      </c>
      <c r="B5" s="48">
        <v>101985.9</v>
      </c>
      <c r="C5" s="48">
        <v>146257.1</v>
      </c>
      <c r="D5" s="48">
        <f t="shared" ref="D5:I5" si="1">SUM(D6:D7)</f>
        <v>140380.79999999999</v>
      </c>
      <c r="E5" s="48">
        <f t="shared" si="1"/>
        <v>188763.9</v>
      </c>
      <c r="F5" s="48">
        <f t="shared" si="1"/>
        <v>197465.5</v>
      </c>
      <c r="G5" s="48">
        <f t="shared" si="1"/>
        <v>253219.7</v>
      </c>
      <c r="H5" s="48">
        <f t="shared" si="1"/>
        <v>283496</v>
      </c>
      <c r="I5" s="48">
        <f t="shared" si="1"/>
        <v>329807.3</v>
      </c>
      <c r="J5" s="48">
        <v>386601.8</v>
      </c>
      <c r="K5" s="48">
        <v>494496.7</v>
      </c>
      <c r="L5" s="48">
        <v>587600.1</v>
      </c>
      <c r="M5" s="32">
        <v>758479.2</v>
      </c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>
      <c r="A6" s="49" t="s">
        <v>160</v>
      </c>
      <c r="B6" s="50">
        <v>100772.1</v>
      </c>
      <c r="C6" s="50">
        <v>144902.39999999999</v>
      </c>
      <c r="D6" s="48">
        <v>137638.70000000001</v>
      </c>
      <c r="E6" s="48">
        <v>185244.7</v>
      </c>
      <c r="F6" s="48">
        <v>192823.9</v>
      </c>
      <c r="G6" s="48">
        <v>250013.6</v>
      </c>
      <c r="H6" s="48">
        <v>279359.2</v>
      </c>
      <c r="I6" s="48">
        <v>325645</v>
      </c>
      <c r="J6" s="48">
        <v>381451.9</v>
      </c>
      <c r="K6" s="48">
        <v>487310.6</v>
      </c>
      <c r="L6" s="48">
        <v>578707.4</v>
      </c>
      <c r="M6" s="32">
        <v>752100.3</v>
      </c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6.5" customHeight="1">
      <c r="A7" s="49" t="s">
        <v>161</v>
      </c>
      <c r="B7" s="50">
        <v>1213.8</v>
      </c>
      <c r="C7" s="50">
        <v>1354.7</v>
      </c>
      <c r="D7" s="48">
        <v>2742.1</v>
      </c>
      <c r="E7" s="48">
        <v>3519.2</v>
      </c>
      <c r="F7" s="48">
        <v>4641.6000000000004</v>
      </c>
      <c r="G7" s="48">
        <v>3206.1</v>
      </c>
      <c r="H7" s="48">
        <v>4136.8</v>
      </c>
      <c r="I7" s="48">
        <v>4162.3</v>
      </c>
      <c r="J7" s="48">
        <v>5149.8999999999996</v>
      </c>
      <c r="K7" s="48">
        <v>7186.1</v>
      </c>
      <c r="L7" s="48">
        <v>8892.7000000000007</v>
      </c>
      <c r="M7" s="32">
        <v>6378.9</v>
      </c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>
      <c r="A8" s="34" t="s">
        <v>1</v>
      </c>
      <c r="B8" s="48">
        <f t="shared" ref="B8:L8" si="2">SUM(B9:B11)</f>
        <v>103172.1</v>
      </c>
      <c r="C8" s="48">
        <f t="shared" si="2"/>
        <v>175449.1</v>
      </c>
      <c r="D8" s="48">
        <f t="shared" si="2"/>
        <v>318901.59999999998</v>
      </c>
      <c r="E8" s="48">
        <f t="shared" si="2"/>
        <v>383783.7</v>
      </c>
      <c r="F8" s="48">
        <f t="shared" si="2"/>
        <v>385920.9</v>
      </c>
      <c r="G8" s="48">
        <f t="shared" si="2"/>
        <v>525045.6</v>
      </c>
      <c r="H8" s="48">
        <f t="shared" si="2"/>
        <v>732186.7</v>
      </c>
      <c r="I8" s="48">
        <f t="shared" si="2"/>
        <v>1069914.3</v>
      </c>
      <c r="J8" s="48">
        <v>1459655.7</v>
      </c>
      <c r="K8" s="48">
        <v>1677368.3</v>
      </c>
      <c r="L8" s="48">
        <f t="shared" si="2"/>
        <v>2829005.8</v>
      </c>
      <c r="M8" s="32">
        <v>2660072</v>
      </c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>
      <c r="A9" s="35" t="s">
        <v>162</v>
      </c>
      <c r="B9" s="50">
        <v>34650.9</v>
      </c>
      <c r="C9" s="50">
        <v>74037.8</v>
      </c>
      <c r="D9" s="48">
        <v>121697.9</v>
      </c>
      <c r="E9" s="48">
        <v>103391.6</v>
      </c>
      <c r="F9" s="48">
        <v>86406.399999999994</v>
      </c>
      <c r="G9" s="48">
        <v>153023.70000000001</v>
      </c>
      <c r="H9" s="48">
        <v>309938.7</v>
      </c>
      <c r="I9" s="48">
        <v>586357.80000000005</v>
      </c>
      <c r="J9" s="48">
        <v>839955.1</v>
      </c>
      <c r="K9" s="48">
        <v>959791.1</v>
      </c>
      <c r="L9" s="48">
        <v>1817329.7</v>
      </c>
      <c r="M9" s="32">
        <v>1671021.4</v>
      </c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>
      <c r="A10" s="35" t="s">
        <v>18</v>
      </c>
      <c r="B10" s="50">
        <v>64583.6</v>
      </c>
      <c r="C10" s="50">
        <v>100884.7</v>
      </c>
      <c r="D10" s="48">
        <v>195282.6</v>
      </c>
      <c r="E10" s="48">
        <v>283641.90000000002</v>
      </c>
      <c r="F10" s="48">
        <v>289587.3</v>
      </c>
      <c r="G10" s="48">
        <v>344691</v>
      </c>
      <c r="H10" s="48">
        <v>402556.6</v>
      </c>
      <c r="I10" s="48">
        <v>459445.7</v>
      </c>
      <c r="J10" s="48">
        <v>586947.5</v>
      </c>
      <c r="K10" s="48">
        <v>694699.4</v>
      </c>
      <c r="L10" s="48">
        <v>974141.4</v>
      </c>
      <c r="M10" s="32">
        <v>925611.7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25.5">
      <c r="A11" s="35" t="s">
        <v>163</v>
      </c>
      <c r="B11" s="50">
        <v>3937.6</v>
      </c>
      <c r="C11" s="50">
        <v>526.6</v>
      </c>
      <c r="D11" s="48">
        <v>1921.1</v>
      </c>
      <c r="E11" s="48">
        <v>-3249.8</v>
      </c>
      <c r="F11" s="48">
        <v>9927.2000000000007</v>
      </c>
      <c r="G11" s="48">
        <v>27330.9</v>
      </c>
      <c r="H11" s="48">
        <v>19691.400000000001</v>
      </c>
      <c r="I11" s="48">
        <v>24110.799999999999</v>
      </c>
      <c r="J11" s="48">
        <v>32753.1</v>
      </c>
      <c r="K11" s="48">
        <v>22877.8</v>
      </c>
      <c r="L11" s="48">
        <v>37534.699999999997</v>
      </c>
      <c r="M11" s="32">
        <v>63438.9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>
      <c r="A12" s="34" t="s">
        <v>2</v>
      </c>
      <c r="B12" s="48">
        <v>43126.5</v>
      </c>
      <c r="C12" s="48">
        <v>46773.9</v>
      </c>
      <c r="D12" s="48">
        <v>65015.5</v>
      </c>
      <c r="E12" s="48">
        <v>87369.600000000006</v>
      </c>
      <c r="F12" s="48">
        <v>133088.70000000001</v>
      </c>
      <c r="G12" s="48">
        <v>144356.4</v>
      </c>
      <c r="H12" s="48">
        <v>169722.7</v>
      </c>
      <c r="I12" s="48">
        <v>308334.8</v>
      </c>
      <c r="J12" s="48">
        <v>586124</v>
      </c>
      <c r="K12" s="48">
        <v>580951.19999999995</v>
      </c>
      <c r="L12" s="48">
        <v>596469.30000000005</v>
      </c>
      <c r="M12" s="32">
        <v>599457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>
      <c r="A13" s="45" t="s">
        <v>3</v>
      </c>
      <c r="B13" s="46">
        <f>B14+B15+B16+B17+B18+B19+B20+B21+B22</f>
        <v>452846.9</v>
      </c>
      <c r="C13" s="46">
        <f>C14+C15+C16+C17+C18+C19+C20+C21+C22</f>
        <v>493131.1</v>
      </c>
      <c r="D13" s="46">
        <f t="shared" ref="D13:L13" si="3">D14+D15+D16+D17+D18+D19+D20+D21+D22+D23</f>
        <v>492979.5</v>
      </c>
      <c r="E13" s="46">
        <f t="shared" si="3"/>
        <v>642002.9</v>
      </c>
      <c r="F13" s="46">
        <f t="shared" si="3"/>
        <v>919140.6</v>
      </c>
      <c r="G13" s="46">
        <f t="shared" si="3"/>
        <v>1181111.1000000001</v>
      </c>
      <c r="H13" s="46">
        <f t="shared" si="3"/>
        <v>1556701.2</v>
      </c>
      <c r="I13" s="46">
        <f t="shared" si="3"/>
        <v>1876596.2</v>
      </c>
      <c r="J13" s="46">
        <f t="shared" si="3"/>
        <v>2613646.7999999998</v>
      </c>
      <c r="K13" s="46">
        <f t="shared" si="3"/>
        <v>3374737.6</v>
      </c>
      <c r="L13" s="46">
        <f t="shared" si="3"/>
        <v>4040414</v>
      </c>
      <c r="M13" s="46">
        <v>4337905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25.5">
      <c r="A14" s="47" t="s">
        <v>4</v>
      </c>
      <c r="B14" s="50">
        <v>151052.29999999999</v>
      </c>
      <c r="C14" s="50">
        <v>153650.4</v>
      </c>
      <c r="D14" s="48">
        <v>154881.29999999999</v>
      </c>
      <c r="E14" s="48">
        <v>140862.39999999999</v>
      </c>
      <c r="F14" s="48">
        <v>271491</v>
      </c>
      <c r="G14" s="48">
        <v>284938.59999999998</v>
      </c>
      <c r="H14" s="48">
        <v>369847.6</v>
      </c>
      <c r="I14" s="48">
        <v>406094.9</v>
      </c>
      <c r="J14" s="48">
        <v>543597.6</v>
      </c>
      <c r="K14" s="48">
        <v>705228.7</v>
      </c>
      <c r="L14" s="48">
        <v>853996.6</v>
      </c>
      <c r="M14" s="32">
        <v>869256.4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>
      <c r="A15" s="47" t="s">
        <v>5</v>
      </c>
      <c r="B15" s="50">
        <v>2880.7</v>
      </c>
      <c r="C15" s="50">
        <v>2656</v>
      </c>
      <c r="D15" s="48">
        <v>2756.4</v>
      </c>
      <c r="E15" s="48">
        <v>4081.6</v>
      </c>
      <c r="F15" s="48">
        <v>8624.2000000000007</v>
      </c>
      <c r="G15" s="48">
        <v>15810.4</v>
      </c>
      <c r="H15" s="48">
        <v>25807.4</v>
      </c>
      <c r="I15" s="48">
        <v>34349.699999999997</v>
      </c>
      <c r="J15" s="48">
        <v>46116.1</v>
      </c>
      <c r="K15" s="48">
        <v>58166</v>
      </c>
      <c r="L15" s="48">
        <v>63744.5</v>
      </c>
      <c r="M15" s="32">
        <v>66977.3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>
      <c r="A16" s="47" t="s">
        <v>6</v>
      </c>
      <c r="B16" s="48">
        <v>115940.4</v>
      </c>
      <c r="C16" s="48">
        <v>116687.6</v>
      </c>
      <c r="D16" s="48">
        <v>95099.6</v>
      </c>
      <c r="E16" s="48">
        <v>140049.29999999999</v>
      </c>
      <c r="F16" s="48">
        <v>188437.4</v>
      </c>
      <c r="G16" s="48">
        <v>241276.1</v>
      </c>
      <c r="H16" s="48">
        <v>285345.59999999998</v>
      </c>
      <c r="I16" s="48">
        <v>377066.6</v>
      </c>
      <c r="J16" s="48">
        <v>510585.59999999998</v>
      </c>
      <c r="K16" s="48">
        <v>678129.9</v>
      </c>
      <c r="L16" s="48">
        <v>787420</v>
      </c>
      <c r="M16" s="32">
        <v>804592.1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>
      <c r="A17" s="47" t="s">
        <v>7</v>
      </c>
      <c r="B17" s="50">
        <v>10110.1</v>
      </c>
      <c r="C17" s="50">
        <v>35369.800000000003</v>
      </c>
      <c r="D17" s="48">
        <v>50489.9</v>
      </c>
      <c r="E17" s="48">
        <v>75689.7</v>
      </c>
      <c r="F17" s="48">
        <v>91104.5</v>
      </c>
      <c r="G17" s="48">
        <v>102764.9</v>
      </c>
      <c r="H17" s="48">
        <v>120817.60000000001</v>
      </c>
      <c r="I17" s="48">
        <v>170202.5</v>
      </c>
      <c r="J17" s="48">
        <v>360356.1</v>
      </c>
      <c r="K17" s="48">
        <v>585547.80000000005</v>
      </c>
      <c r="L17" s="48">
        <v>635415</v>
      </c>
      <c r="M17" s="32">
        <v>649551.9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25.5">
      <c r="A18" s="47" t="s">
        <v>8</v>
      </c>
      <c r="B18" s="50">
        <v>128759.8</v>
      </c>
      <c r="C18" s="50">
        <v>131643.29999999999</v>
      </c>
      <c r="D18" s="48">
        <v>147265.4</v>
      </c>
      <c r="E18" s="48">
        <v>212950.3</v>
      </c>
      <c r="F18" s="48">
        <v>274507</v>
      </c>
      <c r="G18" s="48">
        <v>441423.1</v>
      </c>
      <c r="H18" s="48">
        <v>627989.4</v>
      </c>
      <c r="I18" s="48">
        <v>748062.7</v>
      </c>
      <c r="J18" s="48">
        <v>996186.9</v>
      </c>
      <c r="K18" s="48">
        <v>1155450.5</v>
      </c>
      <c r="L18" s="48">
        <v>1531155.2</v>
      </c>
      <c r="M18" s="32">
        <v>1724847.7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>
      <c r="A19" s="47" t="s">
        <v>9</v>
      </c>
      <c r="B19" s="47">
        <v>-4081</v>
      </c>
      <c r="C19" s="47">
        <v>0</v>
      </c>
      <c r="D19" s="48">
        <v>0</v>
      </c>
      <c r="E19" s="48">
        <v>0</v>
      </c>
      <c r="F19" s="48">
        <v>0</v>
      </c>
      <c r="G19" s="48"/>
      <c r="H19" s="48"/>
      <c r="I19" s="48"/>
      <c r="J19" s="48">
        <v>0</v>
      </c>
      <c r="K19" s="48">
        <v>-15</v>
      </c>
      <c r="L19" s="48"/>
      <c r="M19" s="32">
        <v>0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>
      <c r="A20" s="47" t="s">
        <v>10</v>
      </c>
      <c r="B20" s="50">
        <v>16613.2</v>
      </c>
      <c r="C20" s="50">
        <v>17526.7</v>
      </c>
      <c r="D20" s="48">
        <v>17849.5</v>
      </c>
      <c r="E20" s="48">
        <v>28605.1</v>
      </c>
      <c r="F20" s="48">
        <v>24140.7</v>
      </c>
      <c r="G20" s="48">
        <v>27001.599999999999</v>
      </c>
      <c r="H20" s="48">
        <v>47404</v>
      </c>
      <c r="I20" s="48">
        <v>59614.3</v>
      </c>
      <c r="J20" s="48">
        <v>57447.6</v>
      </c>
      <c r="K20" s="48">
        <v>62618.7</v>
      </c>
      <c r="L20" s="48">
        <v>69967.3</v>
      </c>
      <c r="M20" s="32">
        <v>96975.7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>
      <c r="A21" s="47" t="s">
        <v>11</v>
      </c>
      <c r="B21" s="50">
        <v>16568.3</v>
      </c>
      <c r="C21" s="50">
        <v>14974.8</v>
      </c>
      <c r="D21" s="48">
        <v>4791</v>
      </c>
      <c r="E21" s="48">
        <v>17822.900000000001</v>
      </c>
      <c r="F21" s="48">
        <v>16551.599999999999</v>
      </c>
      <c r="G21" s="48">
        <v>24105.200000000001</v>
      </c>
      <c r="H21" s="48">
        <v>28622.3</v>
      </c>
      <c r="I21" s="48">
        <v>25460</v>
      </c>
      <c r="J21" s="48">
        <v>32038.2</v>
      </c>
      <c r="K21" s="48">
        <v>32825.199999999997</v>
      </c>
      <c r="L21" s="48">
        <v>13240.2</v>
      </c>
      <c r="M21" s="32">
        <v>23519.4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25.5">
      <c r="A22" s="34" t="s">
        <v>12</v>
      </c>
      <c r="B22" s="48">
        <v>15003.1</v>
      </c>
      <c r="C22" s="48">
        <v>20622.5</v>
      </c>
      <c r="D22" s="48">
        <v>18940.2</v>
      </c>
      <c r="E22" s="48">
        <v>12949.1</v>
      </c>
      <c r="F22" s="48">
        <v>37302</v>
      </c>
      <c r="G22" s="48">
        <v>39086.1</v>
      </c>
      <c r="H22" s="48">
        <v>43681.4</v>
      </c>
      <c r="I22" s="48">
        <v>48428</v>
      </c>
      <c r="J22" s="48">
        <v>59769</v>
      </c>
      <c r="K22" s="48">
        <v>88095.2</v>
      </c>
      <c r="L22" s="48">
        <v>77475.8</v>
      </c>
      <c r="M22" s="32">
        <v>92822.6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>
      <c r="A23" s="47" t="s">
        <v>13</v>
      </c>
      <c r="B23" s="36" t="s">
        <v>150</v>
      </c>
      <c r="C23" s="36" t="s">
        <v>150</v>
      </c>
      <c r="D23" s="48">
        <v>906.2</v>
      </c>
      <c r="E23" s="48">
        <v>8992.5</v>
      </c>
      <c r="F23" s="48">
        <v>6982.2</v>
      </c>
      <c r="G23" s="48">
        <v>4705.1000000000004</v>
      </c>
      <c r="H23" s="48">
        <v>7185.9</v>
      </c>
      <c r="I23" s="48">
        <v>7317.5</v>
      </c>
      <c r="J23" s="48">
        <v>7549.7</v>
      </c>
      <c r="K23" s="48">
        <v>8690.6</v>
      </c>
      <c r="L23" s="48">
        <v>7999.4</v>
      </c>
      <c r="M23" s="32">
        <v>9361.9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25.5">
      <c r="A24" s="34" t="s">
        <v>164</v>
      </c>
      <c r="B24" s="48">
        <v>-10370.4</v>
      </c>
      <c r="C24" s="48">
        <v>-18660.599999999999</v>
      </c>
      <c r="D24" s="48">
        <v>-23660</v>
      </c>
      <c r="E24" s="48">
        <v>-37339.5</v>
      </c>
      <c r="F24" s="48">
        <v>-55702.8</v>
      </c>
      <c r="G24" s="48">
        <v>-71332.100000000006</v>
      </c>
      <c r="H24" s="48">
        <v>-110000.3</v>
      </c>
      <c r="I24" s="48">
        <v>-165700.70000000001</v>
      </c>
      <c r="J24" s="48">
        <v>-306033.90000000002</v>
      </c>
      <c r="K24" s="48">
        <v>-613954.80000000005</v>
      </c>
      <c r="L24" s="48">
        <v>-751369.6</v>
      </c>
      <c r="M24" s="32">
        <v>-539681.80000000005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>
      <c r="A25" s="51" t="s">
        <v>14</v>
      </c>
      <c r="B25" s="46">
        <f t="shared" ref="B25:L25" si="4">B4+B13+B24</f>
        <v>690761</v>
      </c>
      <c r="C25" s="46">
        <f t="shared" si="4"/>
        <v>842950.6</v>
      </c>
      <c r="D25" s="46">
        <f t="shared" si="4"/>
        <v>993617.4</v>
      </c>
      <c r="E25" s="46">
        <f t="shared" si="4"/>
        <v>1264580.6000000001</v>
      </c>
      <c r="F25" s="46">
        <f t="shared" si="4"/>
        <v>1579912.9</v>
      </c>
      <c r="G25" s="46">
        <f t="shared" si="4"/>
        <v>2032400.7</v>
      </c>
      <c r="H25" s="46">
        <f t="shared" si="4"/>
        <v>2632106.2999999998</v>
      </c>
      <c r="I25" s="46">
        <f t="shared" si="4"/>
        <v>3418951.9</v>
      </c>
      <c r="J25" s="46">
        <f t="shared" si="4"/>
        <v>4739994.4000000004</v>
      </c>
      <c r="K25" s="46">
        <f t="shared" si="4"/>
        <v>5513599</v>
      </c>
      <c r="L25" s="46">
        <f t="shared" si="4"/>
        <v>7302119.5999999996</v>
      </c>
      <c r="M25" s="46">
        <v>7816231.4000000004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>
      <c r="M26" s="52"/>
    </row>
    <row r="27" spans="1:26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26">
      <c r="B28" s="52"/>
      <c r="C28" s="52"/>
      <c r="D28" s="52"/>
      <c r="E28" s="52"/>
      <c r="F28" s="52"/>
      <c r="M28" s="52"/>
    </row>
    <row r="29" spans="1:26">
      <c r="M29" s="52"/>
    </row>
    <row r="30" spans="1:26">
      <c r="M30" s="52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P33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80" style="6" customWidth="1"/>
    <col min="2" max="2" width="12.7109375" style="6" customWidth="1"/>
    <col min="3" max="3" width="15.42578125" style="6" customWidth="1"/>
    <col min="4" max="5" width="12.85546875" style="6" customWidth="1"/>
    <col min="6" max="6" width="13" style="6" bestFit="1" customWidth="1"/>
    <col min="7" max="7" width="13.5703125" style="6" customWidth="1"/>
    <col min="8" max="8" width="13.7109375" style="6" customWidth="1"/>
    <col min="9" max="9" width="14.28515625" style="6" bestFit="1" customWidth="1"/>
    <col min="10" max="10" width="13" style="6" bestFit="1" customWidth="1"/>
    <col min="11" max="13" width="14.140625" style="6" customWidth="1"/>
    <col min="14" max="14" width="13.140625" style="6" customWidth="1"/>
    <col min="15" max="15" width="13.85546875" style="6" bestFit="1" customWidth="1"/>
    <col min="16" max="17" width="14" style="6" customWidth="1"/>
    <col min="18" max="18" width="13" style="6" bestFit="1" customWidth="1"/>
    <col min="19" max="19" width="15.140625" style="6" customWidth="1"/>
    <col min="20" max="21" width="14.140625" style="3" customWidth="1"/>
    <col min="22" max="22" width="13.140625" style="3" customWidth="1"/>
    <col min="23" max="23" width="13.42578125" style="3" customWidth="1"/>
    <col min="24" max="25" width="14.28515625" style="3" bestFit="1" customWidth="1"/>
    <col min="26" max="26" width="13" style="3" bestFit="1" customWidth="1"/>
    <col min="27" max="27" width="14.7109375" style="3" customWidth="1"/>
    <col min="28" max="29" width="14.28515625" style="3" bestFit="1" customWidth="1"/>
    <col min="30" max="30" width="13" style="3" bestFit="1" customWidth="1"/>
    <col min="31" max="31" width="14.7109375" style="3" customWidth="1"/>
    <col min="32" max="33" width="14.28515625" style="3" bestFit="1" customWidth="1"/>
    <col min="34" max="34" width="12.7109375" style="3" customWidth="1"/>
    <col min="35" max="35" width="14.7109375" style="3" customWidth="1"/>
    <col min="36" max="36" width="14.28515625" style="3" customWidth="1"/>
    <col min="37" max="37" width="14.28515625" style="3" bestFit="1" customWidth="1"/>
    <col min="38" max="38" width="12.7109375" style="3" customWidth="1"/>
    <col min="39" max="41" width="14.28515625" style="3" bestFit="1" customWidth="1"/>
    <col min="42" max="42" width="13" style="3" bestFit="1" customWidth="1"/>
    <col min="43" max="45" width="14.28515625" style="3" bestFit="1" customWidth="1"/>
    <col min="46" max="46" width="13" style="3" bestFit="1" customWidth="1"/>
    <col min="47" max="50" width="14.28515625" style="3" bestFit="1" customWidth="1"/>
    <col min="51" max="51" width="14" style="3" customWidth="1"/>
    <col min="52" max="56" width="14.28515625" style="3" bestFit="1" customWidth="1"/>
    <col min="57" max="57" width="15.7109375" style="3" customWidth="1"/>
    <col min="58" max="58" width="14.28515625" style="3" bestFit="1" customWidth="1"/>
    <col min="59" max="59" width="15" style="3" customWidth="1"/>
    <col min="60" max="60" width="14.140625" style="3" customWidth="1"/>
    <col min="61" max="61" width="15.28515625" style="3" customWidth="1"/>
    <col min="62" max="62" width="14" style="3" customWidth="1"/>
    <col min="63" max="63" width="15.28515625" style="3" customWidth="1"/>
    <col min="64" max="64" width="14.140625" style="3" customWidth="1"/>
    <col min="65" max="65" width="15.28515625" style="3" customWidth="1"/>
    <col min="66" max="93" width="14.28515625" style="3" customWidth="1"/>
    <col min="94" max="16384" width="9.140625" style="3"/>
  </cols>
  <sheetData>
    <row r="1" spans="1:68">
      <c r="A1" s="1" t="s">
        <v>132</v>
      </c>
      <c r="B1" s="2"/>
      <c r="C1" s="2"/>
      <c r="D1" s="5"/>
      <c r="E1" s="5"/>
      <c r="T1" s="6"/>
      <c r="U1" s="6"/>
      <c r="V1" s="6"/>
      <c r="W1" s="6"/>
      <c r="X1" s="6"/>
      <c r="Y1" s="6"/>
    </row>
    <row r="2" spans="1:68">
      <c r="A2" s="7"/>
      <c r="F2" s="8"/>
      <c r="G2" s="8"/>
      <c r="H2" s="8"/>
      <c r="I2" s="8"/>
      <c r="J2" s="8"/>
      <c r="K2" s="8"/>
      <c r="L2" s="8"/>
      <c r="M2" s="8"/>
      <c r="O2" s="8"/>
      <c r="P2" s="8"/>
      <c r="Q2" s="8"/>
      <c r="R2" s="8"/>
      <c r="S2" s="8"/>
      <c r="T2" s="6"/>
      <c r="U2" s="6"/>
      <c r="V2" s="8"/>
      <c r="W2" s="8"/>
      <c r="X2" s="8"/>
      <c r="Y2" s="8"/>
      <c r="Z2" s="8"/>
      <c r="AA2" s="8"/>
      <c r="AM2" s="8"/>
      <c r="AN2" s="8"/>
      <c r="AO2" s="8"/>
      <c r="AP2" s="8"/>
      <c r="AQ2" s="8"/>
      <c r="AR2" s="8"/>
      <c r="AW2" s="8"/>
      <c r="BN2" s="8" t="s">
        <v>15</v>
      </c>
    </row>
    <row r="3" spans="1:68" s="9" customFormat="1" ht="36" customHeight="1">
      <c r="A3" s="58" t="s">
        <v>57</v>
      </c>
      <c r="B3" s="59" t="s">
        <v>35</v>
      </c>
      <c r="C3" s="59" t="s">
        <v>36</v>
      </c>
      <c r="D3" s="59" t="s">
        <v>37</v>
      </c>
      <c r="E3" s="59" t="s">
        <v>58</v>
      </c>
      <c r="F3" s="59" t="s">
        <v>54</v>
      </c>
      <c r="G3" s="59" t="s">
        <v>51</v>
      </c>
      <c r="H3" s="59" t="s">
        <v>52</v>
      </c>
      <c r="I3" s="59" t="s">
        <v>59</v>
      </c>
      <c r="J3" s="59" t="s">
        <v>53</v>
      </c>
      <c r="K3" s="59" t="s">
        <v>50</v>
      </c>
      <c r="L3" s="59" t="s">
        <v>49</v>
      </c>
      <c r="M3" s="59" t="s">
        <v>60</v>
      </c>
      <c r="N3" s="59" t="s">
        <v>48</v>
      </c>
      <c r="O3" s="59" t="s">
        <v>47</v>
      </c>
      <c r="P3" s="59" t="s">
        <v>46</v>
      </c>
      <c r="Q3" s="59" t="s">
        <v>61</v>
      </c>
      <c r="R3" s="59" t="s">
        <v>45</v>
      </c>
      <c r="S3" s="59" t="s">
        <v>44</v>
      </c>
      <c r="T3" s="59" t="s">
        <v>43</v>
      </c>
      <c r="U3" s="59" t="s">
        <v>62</v>
      </c>
      <c r="V3" s="59" t="s">
        <v>39</v>
      </c>
      <c r="W3" s="59" t="s">
        <v>40</v>
      </c>
      <c r="X3" s="59" t="s">
        <v>41</v>
      </c>
      <c r="Y3" s="59" t="s">
        <v>63</v>
      </c>
      <c r="Z3" s="59" t="s">
        <v>42</v>
      </c>
      <c r="AA3" s="59" t="s">
        <v>55</v>
      </c>
      <c r="AB3" s="59" t="s">
        <v>56</v>
      </c>
      <c r="AC3" s="59" t="s">
        <v>64</v>
      </c>
      <c r="AD3" s="59" t="s">
        <v>67</v>
      </c>
      <c r="AE3" s="59" t="s">
        <v>65</v>
      </c>
      <c r="AF3" s="59" t="s">
        <v>66</v>
      </c>
      <c r="AG3" s="60" t="s">
        <v>86</v>
      </c>
      <c r="AH3" s="59" t="s">
        <v>68</v>
      </c>
      <c r="AI3" s="59" t="s">
        <v>69</v>
      </c>
      <c r="AJ3" s="59" t="s">
        <v>70</v>
      </c>
      <c r="AK3" s="61" t="s">
        <v>87</v>
      </c>
      <c r="AL3" s="59" t="s">
        <v>71</v>
      </c>
      <c r="AM3" s="59" t="s">
        <v>72</v>
      </c>
      <c r="AN3" s="59" t="s">
        <v>73</v>
      </c>
      <c r="AO3" s="59" t="s">
        <v>88</v>
      </c>
      <c r="AP3" s="59" t="s">
        <v>74</v>
      </c>
      <c r="AQ3" s="59" t="s">
        <v>75</v>
      </c>
      <c r="AR3" s="59" t="s">
        <v>76</v>
      </c>
      <c r="AS3" s="61" t="s">
        <v>89</v>
      </c>
      <c r="AT3" s="59" t="s">
        <v>77</v>
      </c>
      <c r="AU3" s="59" t="s">
        <v>78</v>
      </c>
      <c r="AV3" s="59" t="s">
        <v>79</v>
      </c>
      <c r="AW3" s="59" t="s">
        <v>90</v>
      </c>
      <c r="AX3" s="59" t="s">
        <v>80</v>
      </c>
      <c r="AY3" s="59" t="s">
        <v>81</v>
      </c>
      <c r="AZ3" s="59" t="s">
        <v>82</v>
      </c>
      <c r="BA3" s="61" t="s">
        <v>91</v>
      </c>
      <c r="BB3" s="59" t="s">
        <v>83</v>
      </c>
      <c r="BC3" s="59" t="s">
        <v>84</v>
      </c>
      <c r="BD3" s="59" t="s">
        <v>85</v>
      </c>
      <c r="BE3" s="61" t="s">
        <v>95</v>
      </c>
      <c r="BF3" s="59" t="s">
        <v>92</v>
      </c>
      <c r="BG3" s="59" t="s">
        <v>93</v>
      </c>
      <c r="BH3" s="59" t="s">
        <v>94</v>
      </c>
      <c r="BI3" s="59" t="s">
        <v>98</v>
      </c>
      <c r="BJ3" s="59" t="s">
        <v>96</v>
      </c>
      <c r="BK3" s="59" t="s">
        <v>137</v>
      </c>
      <c r="BL3" s="59" t="s">
        <v>165</v>
      </c>
      <c r="BM3" s="59" t="s">
        <v>171</v>
      </c>
      <c r="BN3" s="59" t="s">
        <v>176</v>
      </c>
    </row>
    <row r="4" spans="1:68">
      <c r="A4" s="10" t="s">
        <v>0</v>
      </c>
      <c r="B4" s="11">
        <f>B5+B6+B11</f>
        <v>991083.3</v>
      </c>
      <c r="C4" s="11">
        <f>C5+C6+C11</f>
        <v>2042781.1</v>
      </c>
      <c r="D4" s="11">
        <f>D5+D6+D11</f>
        <v>3376471.3</v>
      </c>
      <c r="E4" s="12">
        <f>E5+E6+E11</f>
        <v>4991488.5</v>
      </c>
      <c r="F4" s="11">
        <f>F5+F6+F11</f>
        <v>1313189.1000000001</v>
      </c>
      <c r="G4" s="11">
        <v>2594858.7000000002</v>
      </c>
      <c r="H4" s="11">
        <v>4497944</v>
      </c>
      <c r="I4" s="12">
        <f>I5+I6+I11</f>
        <v>6094836.9000000004</v>
      </c>
      <c r="J4" s="11">
        <v>1414117.3</v>
      </c>
      <c r="K4" s="11">
        <v>2707755.5</v>
      </c>
      <c r="L4" s="11">
        <v>4710730.4000000004</v>
      </c>
      <c r="M4" s="12">
        <f>M5+M6+M11</f>
        <v>6671798.2999999998</v>
      </c>
      <c r="N4" s="11">
        <v>1620067</v>
      </c>
      <c r="O4" s="11">
        <v>3096882.4</v>
      </c>
      <c r="P4" s="11">
        <v>5066729.5</v>
      </c>
      <c r="Q4" s="12">
        <f>Q5+Q6+Q11</f>
        <v>7134773.2000000002</v>
      </c>
      <c r="R4" s="11">
        <v>1812771.7</v>
      </c>
      <c r="S4" s="11">
        <v>3560524.1</v>
      </c>
      <c r="T4" s="11">
        <v>5765058.0999999996</v>
      </c>
      <c r="U4" s="12">
        <f>U5+U6+U11</f>
        <v>7550093.4000000004</v>
      </c>
      <c r="V4" s="11">
        <f t="shared" ref="V4:AD4" si="0">V5+V6+V11</f>
        <v>1722571.1</v>
      </c>
      <c r="W4" s="11">
        <f t="shared" si="0"/>
        <v>3364884.4</v>
      </c>
      <c r="X4" s="11">
        <f t="shared" si="0"/>
        <v>5560078.7999999998</v>
      </c>
      <c r="Y4" s="12">
        <f t="shared" si="0"/>
        <v>6964505.7000000002</v>
      </c>
      <c r="Z4" s="11">
        <f t="shared" si="0"/>
        <v>1844746.7</v>
      </c>
      <c r="AA4" s="11">
        <f t="shared" si="0"/>
        <v>3673194.1</v>
      </c>
      <c r="AB4" s="11">
        <f t="shared" si="0"/>
        <v>6359463.2999999998</v>
      </c>
      <c r="AC4" s="12">
        <v>9275839.6999999993</v>
      </c>
      <c r="AD4" s="12">
        <f t="shared" si="0"/>
        <v>2224683.1</v>
      </c>
      <c r="AE4" s="11">
        <f t="shared" ref="AE4:AK4" si="1">AE5+AE6+AE11</f>
        <v>4441363.7</v>
      </c>
      <c r="AF4" s="11">
        <f t="shared" si="1"/>
        <v>7511979.2999999998</v>
      </c>
      <c r="AG4" s="11">
        <f t="shared" si="1"/>
        <v>10976255.699999999</v>
      </c>
      <c r="AH4" s="11">
        <f t="shared" si="1"/>
        <v>2651804.4</v>
      </c>
      <c r="AI4" s="11">
        <f t="shared" si="1"/>
        <v>5401917.5999999996</v>
      </c>
      <c r="AJ4" s="11">
        <f t="shared" si="1"/>
        <v>8966832.5999999996</v>
      </c>
      <c r="AK4" s="12">
        <f t="shared" si="1"/>
        <v>12932283.300000001</v>
      </c>
      <c r="AL4" s="11">
        <f t="shared" ref="AL4:BN4" si="2">AL5+AL6+AL11</f>
        <v>2918365.9</v>
      </c>
      <c r="AM4" s="11">
        <f t="shared" si="2"/>
        <v>6082090.2000000002</v>
      </c>
      <c r="AN4" s="11">
        <f t="shared" si="2"/>
        <v>9966548.6999999993</v>
      </c>
      <c r="AO4" s="11">
        <f t="shared" si="2"/>
        <v>14290056.699999999</v>
      </c>
      <c r="AP4" s="11">
        <f t="shared" si="2"/>
        <v>3410743.6</v>
      </c>
      <c r="AQ4" s="11">
        <f t="shared" si="2"/>
        <v>6316836</v>
      </c>
      <c r="AR4" s="11">
        <f t="shared" si="2"/>
        <v>10594579.699999999</v>
      </c>
      <c r="AS4" s="11">
        <f t="shared" si="2"/>
        <v>14777000</v>
      </c>
      <c r="AT4" s="11">
        <f t="shared" si="2"/>
        <v>3790846.3</v>
      </c>
      <c r="AU4" s="11">
        <f t="shared" si="2"/>
        <v>7390043.5</v>
      </c>
      <c r="AV4" s="11">
        <f t="shared" si="2"/>
        <v>12883261.800000001</v>
      </c>
      <c r="AW4" s="11">
        <f t="shared" si="2"/>
        <v>19120796.100000001</v>
      </c>
      <c r="AX4" s="11">
        <f t="shared" si="2"/>
        <v>4785124.9000000004</v>
      </c>
      <c r="AY4" s="11">
        <f t="shared" si="2"/>
        <v>9429655.5</v>
      </c>
      <c r="AZ4" s="11">
        <f t="shared" si="2"/>
        <v>16219171.800000001</v>
      </c>
      <c r="BA4" s="11">
        <f t="shared" si="2"/>
        <v>23756057.300000001</v>
      </c>
      <c r="BB4" s="11">
        <f t="shared" si="2"/>
        <v>5084660</v>
      </c>
      <c r="BC4" s="11">
        <f t="shared" si="2"/>
        <v>9822020.6999999993</v>
      </c>
      <c r="BD4" s="11">
        <f t="shared" si="2"/>
        <v>16138584.9</v>
      </c>
      <c r="BE4" s="11">
        <f t="shared" si="2"/>
        <v>24590829.600000001</v>
      </c>
      <c r="BF4" s="11">
        <f t="shared" si="2"/>
        <v>5438670.5999999996</v>
      </c>
      <c r="BG4" s="11">
        <f t="shared" si="2"/>
        <v>10487792.5</v>
      </c>
      <c r="BH4" s="11">
        <f t="shared" si="2"/>
        <v>17590131.899999999</v>
      </c>
      <c r="BI4" s="11">
        <f t="shared" si="2"/>
        <v>27647540.699999999</v>
      </c>
      <c r="BJ4" s="11">
        <f t="shared" si="2"/>
        <v>6350271</v>
      </c>
      <c r="BK4" s="11">
        <f t="shared" si="2"/>
        <v>12159277.1</v>
      </c>
      <c r="BL4" s="11">
        <f t="shared" si="2"/>
        <v>20361119.5</v>
      </c>
      <c r="BM4" s="11">
        <f t="shared" si="2"/>
        <v>32508222.699999999</v>
      </c>
      <c r="BN4" s="11">
        <f t="shared" si="2"/>
        <v>7223566.5999999996</v>
      </c>
      <c r="BO4" s="24"/>
      <c r="BP4" s="24"/>
    </row>
    <row r="5" spans="1:68">
      <c r="A5" s="13" t="s">
        <v>16</v>
      </c>
      <c r="B5" s="14">
        <v>54253.2</v>
      </c>
      <c r="C5" s="4">
        <v>121920</v>
      </c>
      <c r="D5" s="4">
        <v>421587.7</v>
      </c>
      <c r="E5" s="15">
        <v>643247.19999999995</v>
      </c>
      <c r="F5" s="16">
        <v>70333.899999999994</v>
      </c>
      <c r="G5" s="16">
        <v>137430.79999999999</v>
      </c>
      <c r="H5" s="16">
        <v>481014.6</v>
      </c>
      <c r="I5" s="15">
        <v>932434.2</v>
      </c>
      <c r="J5" s="16">
        <v>79235.600000000006</v>
      </c>
      <c r="K5" s="16">
        <v>160896.79999999999</v>
      </c>
      <c r="L5" s="16">
        <v>531045.30000000005</v>
      </c>
      <c r="M5" s="15">
        <v>884978.7</v>
      </c>
      <c r="N5" s="16">
        <v>74873.8</v>
      </c>
      <c r="O5" s="16">
        <v>175144.4</v>
      </c>
      <c r="P5" s="16">
        <v>684085.3</v>
      </c>
      <c r="Q5" s="15">
        <v>1064650.5</v>
      </c>
      <c r="R5" s="16">
        <v>96278.9</v>
      </c>
      <c r="S5" s="16">
        <v>217023.7</v>
      </c>
      <c r="T5" s="16">
        <v>742415.1</v>
      </c>
      <c r="U5" s="15">
        <v>1090691.6000000001</v>
      </c>
      <c r="V5" s="16">
        <v>103910.3</v>
      </c>
      <c r="W5" s="16">
        <v>236440.6</v>
      </c>
      <c r="X5" s="16">
        <v>846675.5</v>
      </c>
      <c r="Y5" s="15">
        <v>1198642</v>
      </c>
      <c r="Z5" s="16">
        <v>114946.2</v>
      </c>
      <c r="AA5" s="16">
        <v>270212</v>
      </c>
      <c r="AB5" s="16">
        <v>948139.2</v>
      </c>
      <c r="AC5" s="15">
        <v>1419199.3</v>
      </c>
      <c r="AD5" s="15">
        <v>122223.9</v>
      </c>
      <c r="AE5" s="16">
        <v>292940.2</v>
      </c>
      <c r="AF5" s="16">
        <v>1003395.9</v>
      </c>
      <c r="AG5" s="15">
        <v>1558451.4</v>
      </c>
      <c r="AH5" s="15">
        <v>130930</v>
      </c>
      <c r="AI5" s="16">
        <v>335958.5</v>
      </c>
      <c r="AJ5" s="16">
        <v>1050549</v>
      </c>
      <c r="AK5" s="15">
        <v>1749562</v>
      </c>
      <c r="AL5" s="15">
        <v>150866.9</v>
      </c>
      <c r="AM5" s="16">
        <v>371384</v>
      </c>
      <c r="AN5" s="16">
        <v>1202362.3</v>
      </c>
      <c r="AO5" s="16">
        <v>1975215.3</v>
      </c>
      <c r="AP5" s="16">
        <v>196253.3</v>
      </c>
      <c r="AQ5" s="16">
        <v>451289.4</v>
      </c>
      <c r="AR5" s="16">
        <v>1518567.3</v>
      </c>
      <c r="AS5" s="16">
        <v>2522874.9</v>
      </c>
      <c r="AT5" s="15">
        <v>232686.4</v>
      </c>
      <c r="AU5" s="15">
        <v>510012.8</v>
      </c>
      <c r="AV5" s="15">
        <v>1767789.6</v>
      </c>
      <c r="AW5" s="16">
        <v>2782452</v>
      </c>
      <c r="AX5" s="16">
        <v>273046.7</v>
      </c>
      <c r="AY5" s="16">
        <v>616792.69999999995</v>
      </c>
      <c r="AZ5" s="16">
        <v>2217372.9</v>
      </c>
      <c r="BA5" s="16">
        <v>3572205.6</v>
      </c>
      <c r="BB5" s="15">
        <v>316373.8</v>
      </c>
      <c r="BC5" s="15">
        <v>709609.8</v>
      </c>
      <c r="BD5" s="15">
        <v>2002760.2</v>
      </c>
      <c r="BE5" s="15">
        <v>3298401.4</v>
      </c>
      <c r="BF5" s="15">
        <v>342953.9</v>
      </c>
      <c r="BG5" s="15">
        <v>732647</v>
      </c>
      <c r="BH5" s="15">
        <v>2208210.7000000002</v>
      </c>
      <c r="BI5" s="15">
        <v>3788066.5</v>
      </c>
      <c r="BJ5" s="15">
        <v>342064.4</v>
      </c>
      <c r="BK5" s="15">
        <v>753475.4</v>
      </c>
      <c r="BL5" s="15">
        <v>2362614.2999999998</v>
      </c>
      <c r="BM5" s="15">
        <v>4266287.0999999996</v>
      </c>
      <c r="BN5" s="84">
        <v>402128.1</v>
      </c>
      <c r="BO5" s="24"/>
      <c r="BP5" s="24"/>
    </row>
    <row r="6" spans="1:68">
      <c r="A6" s="13" t="s">
        <v>1</v>
      </c>
      <c r="B6" s="14">
        <f>B7+B8+B9+B10</f>
        <v>831345.2</v>
      </c>
      <c r="C6" s="14">
        <f>C7+C8+C9+C10</f>
        <v>1672621.5</v>
      </c>
      <c r="D6" s="14">
        <f>D7+D8+D9+D10</f>
        <v>2473589.7000000002</v>
      </c>
      <c r="E6" s="15">
        <f>E7+E8+E9+E10</f>
        <v>3578341.2</v>
      </c>
      <c r="F6" s="14">
        <v>1128367.1000000001</v>
      </c>
      <c r="G6" s="14">
        <v>2217941.5</v>
      </c>
      <c r="H6" s="14">
        <v>3517779.7</v>
      </c>
      <c r="I6" s="15">
        <f>I7+I8+I9+I10</f>
        <v>4383938.9000000004</v>
      </c>
      <c r="J6" s="14">
        <v>1211482.1000000001</v>
      </c>
      <c r="K6" s="14">
        <v>2225504.6</v>
      </c>
      <c r="L6" s="14">
        <v>3556308.1</v>
      </c>
      <c r="M6" s="15">
        <f>M7+M8+M9+M10</f>
        <v>4924788</v>
      </c>
      <c r="N6" s="14">
        <v>1427411.5</v>
      </c>
      <c r="O6" s="14">
        <v>2630138.1</v>
      </c>
      <c r="P6" s="14">
        <v>3738633.5</v>
      </c>
      <c r="Q6" s="15">
        <f>Q7+Q8+Q9+Q10</f>
        <v>5115542.0999999996</v>
      </c>
      <c r="R6" s="16">
        <v>1589977</v>
      </c>
      <c r="S6" s="16">
        <v>3021514.9</v>
      </c>
      <c r="T6" s="16">
        <v>4323891.3</v>
      </c>
      <c r="U6" s="15">
        <f>U7+U8+U9+U10</f>
        <v>5435085.9000000004</v>
      </c>
      <c r="V6" s="16">
        <f t="shared" ref="V6:AB6" si="3">V7+V8+V9+V10</f>
        <v>1485875.1</v>
      </c>
      <c r="W6" s="16">
        <f t="shared" si="3"/>
        <v>2775684.8</v>
      </c>
      <c r="X6" s="16">
        <f t="shared" si="3"/>
        <v>3974013.8</v>
      </c>
      <c r="Y6" s="15">
        <f t="shared" si="3"/>
        <v>4767380.0999999996</v>
      </c>
      <c r="Z6" s="16">
        <f t="shared" si="3"/>
        <v>1585809.4</v>
      </c>
      <c r="AA6" s="16">
        <f t="shared" si="3"/>
        <v>3023025.5</v>
      </c>
      <c r="AB6" s="16">
        <f t="shared" si="3"/>
        <v>4709964.0999999996</v>
      </c>
      <c r="AC6" s="15">
        <v>6851589.7999999998</v>
      </c>
      <c r="AD6" s="15">
        <v>1967388.5</v>
      </c>
      <c r="AE6" s="16">
        <v>3736464.5</v>
      </c>
      <c r="AF6" s="16">
        <v>5750229.7000000002</v>
      </c>
      <c r="AG6" s="15">
        <f>AG7+AG8+AG9+AG10</f>
        <v>8332860.7000000002</v>
      </c>
      <c r="AH6" s="15">
        <v>2376707.1</v>
      </c>
      <c r="AI6" s="16">
        <v>4643981.0999999996</v>
      </c>
      <c r="AJ6" s="16">
        <v>7085993.5</v>
      </c>
      <c r="AK6" s="15">
        <f>AK7+AK8+AK9+AK10</f>
        <v>10005921.699999999</v>
      </c>
      <c r="AL6" s="15">
        <v>2603543.7000000002</v>
      </c>
      <c r="AM6" s="15">
        <f>AM7+AM8+AM9+AM10</f>
        <v>5227259</v>
      </c>
      <c r="AN6" s="15">
        <v>7780791.9000000004</v>
      </c>
      <c r="AO6" s="15">
        <v>10954568.199999999</v>
      </c>
      <c r="AP6" s="15">
        <v>2968683.6</v>
      </c>
      <c r="AQ6" s="15">
        <v>5231890</v>
      </c>
      <c r="AR6" s="15">
        <v>7941391.7000000002</v>
      </c>
      <c r="AS6" s="14">
        <v>10637767.5</v>
      </c>
      <c r="AT6" s="15">
        <v>3279018</v>
      </c>
      <c r="AU6" s="15">
        <v>6159474.5</v>
      </c>
      <c r="AV6" s="15">
        <v>9850757.5999999996</v>
      </c>
      <c r="AW6" s="16">
        <v>14582651.199999999</v>
      </c>
      <c r="AX6" s="16">
        <v>4209870.5999999996</v>
      </c>
      <c r="AY6" s="16">
        <v>8014516.2999999998</v>
      </c>
      <c r="AZ6" s="16">
        <f>AZ7+AZ8+AZ9+AZ10</f>
        <v>12615956</v>
      </c>
      <c r="BA6" s="16">
        <f>BA7+BA8+BA9+BA10</f>
        <v>18173665</v>
      </c>
      <c r="BB6" s="15">
        <f t="shared" ref="BB6:BM6" si="4">BB7+BB8+BB9+BB10</f>
        <v>4413776.3</v>
      </c>
      <c r="BC6" s="15">
        <f t="shared" si="4"/>
        <v>8168472.2000000002</v>
      </c>
      <c r="BD6" s="15">
        <f t="shared" si="4"/>
        <v>12515036.4</v>
      </c>
      <c r="BE6" s="15">
        <v>18862606.600000001</v>
      </c>
      <c r="BF6" s="15">
        <f t="shared" si="4"/>
        <v>4659928.4000000004</v>
      </c>
      <c r="BG6" s="15">
        <f t="shared" si="4"/>
        <v>8690084.8000000007</v>
      </c>
      <c r="BH6" s="15">
        <f t="shared" si="4"/>
        <v>13552237.199999999</v>
      </c>
      <c r="BI6" s="15">
        <v>20902212.600000001</v>
      </c>
      <c r="BJ6" s="15">
        <f t="shared" si="4"/>
        <v>5433600.9000000004</v>
      </c>
      <c r="BK6" s="15">
        <f t="shared" si="4"/>
        <v>10117270.300000001</v>
      </c>
      <c r="BL6" s="15">
        <f t="shared" si="4"/>
        <v>15847019.6</v>
      </c>
      <c r="BM6" s="15">
        <f t="shared" si="4"/>
        <v>24678254.399999999</v>
      </c>
      <c r="BN6" s="15">
        <v>6126887.7999999998</v>
      </c>
      <c r="BO6" s="24"/>
      <c r="BP6" s="24"/>
    </row>
    <row r="7" spans="1:68">
      <c r="A7" s="17" t="s">
        <v>17</v>
      </c>
      <c r="B7" s="14">
        <v>543687.9</v>
      </c>
      <c r="C7" s="4">
        <v>1026982.5</v>
      </c>
      <c r="D7" s="4">
        <v>1490404.4</v>
      </c>
      <c r="E7" s="15">
        <v>2327246.5</v>
      </c>
      <c r="F7" s="16">
        <v>729108.4</v>
      </c>
      <c r="G7" s="16">
        <v>1401196.5</v>
      </c>
      <c r="H7" s="16">
        <v>2123341.1</v>
      </c>
      <c r="I7" s="15">
        <v>2705997</v>
      </c>
      <c r="J7" s="16">
        <v>752206</v>
      </c>
      <c r="K7" s="16">
        <v>1385618.3</v>
      </c>
      <c r="L7" s="16">
        <v>2204083.7000000002</v>
      </c>
      <c r="M7" s="15">
        <v>2924650.3</v>
      </c>
      <c r="N7" s="16">
        <v>883887.7</v>
      </c>
      <c r="O7" s="16">
        <v>1612130.7</v>
      </c>
      <c r="P7" s="16">
        <v>2314949</v>
      </c>
      <c r="Q7" s="15">
        <v>2912933.1</v>
      </c>
      <c r="R7" s="16">
        <v>964788.2</v>
      </c>
      <c r="S7" s="16">
        <v>1843851.9</v>
      </c>
      <c r="T7" s="16">
        <v>2654588.4</v>
      </c>
      <c r="U7" s="15">
        <v>3139502</v>
      </c>
      <c r="V7" s="16">
        <v>808125.9</v>
      </c>
      <c r="W7" s="16">
        <v>1570422.2</v>
      </c>
      <c r="X7" s="16">
        <v>2258755.4</v>
      </c>
      <c r="Y7" s="15">
        <v>2427847.7000000002</v>
      </c>
      <c r="Z7" s="16">
        <v>781524.9</v>
      </c>
      <c r="AA7" s="16">
        <v>1553650.2</v>
      </c>
      <c r="AB7" s="16">
        <v>2482243.1</v>
      </c>
      <c r="AC7" s="15">
        <v>3448558.4</v>
      </c>
      <c r="AD7" s="15">
        <v>970770.4</v>
      </c>
      <c r="AE7" s="16">
        <v>1964242.7</v>
      </c>
      <c r="AF7" s="16">
        <v>3055138.7</v>
      </c>
      <c r="AG7" s="15">
        <v>4333108.7</v>
      </c>
      <c r="AH7" s="15">
        <v>1246520</v>
      </c>
      <c r="AI7" s="16">
        <v>2594636.2000000002</v>
      </c>
      <c r="AJ7" s="16">
        <v>4004598.5</v>
      </c>
      <c r="AK7" s="15">
        <v>5447407.9000000004</v>
      </c>
      <c r="AL7" s="15">
        <v>1417820.2</v>
      </c>
      <c r="AM7" s="16">
        <v>3001404.9</v>
      </c>
      <c r="AN7" s="16">
        <v>4427437.8</v>
      </c>
      <c r="AO7" s="16">
        <v>5867400.7000000002</v>
      </c>
      <c r="AP7" s="16">
        <v>1512275.8</v>
      </c>
      <c r="AQ7" s="16">
        <v>2646978.1</v>
      </c>
      <c r="AR7" s="16">
        <v>4015744.2</v>
      </c>
      <c r="AS7" s="16">
        <v>4599532.0999999996</v>
      </c>
      <c r="AT7" s="15">
        <v>1536577.8</v>
      </c>
      <c r="AU7" s="15">
        <v>3078718.8</v>
      </c>
      <c r="AV7" s="15">
        <v>5034827.5999999996</v>
      </c>
      <c r="AW7" s="16">
        <v>7095939.0999999996</v>
      </c>
      <c r="AX7" s="16">
        <v>2134365.1</v>
      </c>
      <c r="AY7" s="16">
        <v>4336226.8</v>
      </c>
      <c r="AZ7" s="16">
        <v>6816176.7000000002</v>
      </c>
      <c r="BA7" s="16">
        <v>9107372.3000000007</v>
      </c>
      <c r="BB7" s="15">
        <v>2008264.4</v>
      </c>
      <c r="BC7" s="15">
        <v>4051997.3</v>
      </c>
      <c r="BD7" s="15">
        <v>6363290.0999999996</v>
      </c>
      <c r="BE7" s="15">
        <v>9099176</v>
      </c>
      <c r="BF7" s="15">
        <v>2125544.1</v>
      </c>
      <c r="BG7" s="15">
        <v>4343763.8</v>
      </c>
      <c r="BH7" s="15">
        <v>6936475.2000000002</v>
      </c>
      <c r="BI7" s="15">
        <v>9632233.4000000004</v>
      </c>
      <c r="BJ7" s="15">
        <v>2399313.2999999998</v>
      </c>
      <c r="BK7" s="15">
        <v>4869763</v>
      </c>
      <c r="BL7" s="15">
        <v>7815918.7999999998</v>
      </c>
      <c r="BM7" s="15">
        <v>11089328.300000001</v>
      </c>
      <c r="BN7" s="84">
        <v>2285252.1</v>
      </c>
      <c r="BO7" s="24"/>
      <c r="BP7" s="24"/>
    </row>
    <row r="8" spans="1:68">
      <c r="A8" s="17" t="s">
        <v>18</v>
      </c>
      <c r="B8" s="14">
        <v>235237.6</v>
      </c>
      <c r="C8" s="4">
        <v>590080.19999999995</v>
      </c>
      <c r="D8" s="4">
        <v>914438.3</v>
      </c>
      <c r="E8" s="15">
        <v>1212165.1000000001</v>
      </c>
      <c r="F8" s="16">
        <v>331545.59999999998</v>
      </c>
      <c r="G8" s="16">
        <v>740988.5</v>
      </c>
      <c r="H8" s="16">
        <v>1298888.8</v>
      </c>
      <c r="I8" s="15">
        <v>1606386.8</v>
      </c>
      <c r="J8" s="16">
        <v>378017.1</v>
      </c>
      <c r="K8" s="16">
        <v>743237.4</v>
      </c>
      <c r="L8" s="16">
        <v>1244097.1000000001</v>
      </c>
      <c r="M8" s="15">
        <v>1885202.3</v>
      </c>
      <c r="N8" s="16">
        <v>455216.8</v>
      </c>
      <c r="O8" s="16">
        <v>882155.8</v>
      </c>
      <c r="P8" s="16">
        <v>1305304.3</v>
      </c>
      <c r="Q8" s="15">
        <v>2098234.6</v>
      </c>
      <c r="R8" s="16">
        <v>527127.5</v>
      </c>
      <c r="S8" s="16">
        <v>1029982.4</v>
      </c>
      <c r="T8" s="16">
        <v>1537667.2</v>
      </c>
      <c r="U8" s="15">
        <v>2152026.2999999998</v>
      </c>
      <c r="V8" s="16">
        <v>570817.19999999995</v>
      </c>
      <c r="W8" s="16">
        <v>1045561.5</v>
      </c>
      <c r="X8" s="16">
        <v>1560179.4</v>
      </c>
      <c r="Y8" s="15">
        <v>2182427.6</v>
      </c>
      <c r="Z8" s="16">
        <v>686585.9</v>
      </c>
      <c r="AA8" s="16">
        <v>1300305.8</v>
      </c>
      <c r="AB8" s="16">
        <v>2023063.8</v>
      </c>
      <c r="AC8" s="15">
        <v>3178405.2</v>
      </c>
      <c r="AD8" s="15">
        <v>855340.2</v>
      </c>
      <c r="AE8" s="16">
        <v>1572328.2</v>
      </c>
      <c r="AF8" s="16">
        <v>2421369.7999999998</v>
      </c>
      <c r="AG8" s="15">
        <v>3693229.3</v>
      </c>
      <c r="AH8" s="15">
        <v>976681.6</v>
      </c>
      <c r="AI8" s="16">
        <v>1813000.1</v>
      </c>
      <c r="AJ8" s="16">
        <v>2775444.5</v>
      </c>
      <c r="AK8" s="15">
        <v>4215992.3</v>
      </c>
      <c r="AL8" s="15">
        <v>1043274.8</v>
      </c>
      <c r="AM8" s="16">
        <v>2001351.2</v>
      </c>
      <c r="AN8" s="16">
        <v>3042616.2</v>
      </c>
      <c r="AO8" s="16">
        <v>4751781.8</v>
      </c>
      <c r="AP8" s="16">
        <v>1297135.5</v>
      </c>
      <c r="AQ8" s="16">
        <v>2329071.9</v>
      </c>
      <c r="AR8" s="16">
        <v>3567336.9</v>
      </c>
      <c r="AS8" s="16">
        <v>5597178.4000000004</v>
      </c>
      <c r="AT8" s="15">
        <v>1565901</v>
      </c>
      <c r="AU8" s="15">
        <v>2796043.5</v>
      </c>
      <c r="AV8" s="15">
        <v>4424148.5</v>
      </c>
      <c r="AW8" s="16">
        <v>6978260.4000000004</v>
      </c>
      <c r="AX8" s="16">
        <v>1892159.7</v>
      </c>
      <c r="AY8" s="16">
        <v>3385600.1</v>
      </c>
      <c r="AZ8" s="16">
        <v>5392845.5</v>
      </c>
      <c r="BA8" s="16">
        <v>8492311.5</v>
      </c>
      <c r="BB8" s="15">
        <v>2197494.6</v>
      </c>
      <c r="BC8" s="15">
        <v>3771658.5</v>
      </c>
      <c r="BD8" s="15">
        <v>5679922.2999999998</v>
      </c>
      <c r="BE8" s="15">
        <v>9067236.3000000007</v>
      </c>
      <c r="BF8" s="15">
        <v>2281863</v>
      </c>
      <c r="BG8" s="15">
        <v>3939196.3</v>
      </c>
      <c r="BH8" s="15">
        <v>6066649.7000000002</v>
      </c>
      <c r="BI8" s="15">
        <v>10439572.699999999</v>
      </c>
      <c r="BJ8" s="15">
        <v>2759469.7</v>
      </c>
      <c r="BK8" s="15">
        <v>4782621</v>
      </c>
      <c r="BL8" s="15">
        <v>7389944.5999999996</v>
      </c>
      <c r="BM8" s="15">
        <v>12605904.800000001</v>
      </c>
      <c r="BN8" s="84">
        <v>3502374.5</v>
      </c>
      <c r="BO8" s="24"/>
      <c r="BP8" s="24"/>
    </row>
    <row r="9" spans="1:68">
      <c r="A9" s="17" t="s">
        <v>19</v>
      </c>
      <c r="B9" s="14">
        <v>50243.5</v>
      </c>
      <c r="C9" s="4">
        <v>48839.3</v>
      </c>
      <c r="D9" s="4">
        <v>62992.9</v>
      </c>
      <c r="E9" s="15">
        <v>33284.300000000003</v>
      </c>
      <c r="F9" s="16">
        <v>61336.4</v>
      </c>
      <c r="G9" s="16">
        <v>67963.8</v>
      </c>
      <c r="H9" s="16">
        <v>79203.100000000006</v>
      </c>
      <c r="I9" s="15">
        <v>62310.3</v>
      </c>
      <c r="J9" s="16">
        <v>75796.7</v>
      </c>
      <c r="K9" s="16">
        <v>85600.1</v>
      </c>
      <c r="L9" s="16">
        <v>88261.1</v>
      </c>
      <c r="M9" s="15">
        <v>98466.6</v>
      </c>
      <c r="N9" s="16">
        <v>82739</v>
      </c>
      <c r="O9" s="16">
        <v>124567.6</v>
      </c>
      <c r="P9" s="16">
        <v>96650.6</v>
      </c>
      <c r="Q9" s="15">
        <v>96558.3</v>
      </c>
      <c r="R9" s="16">
        <v>91800.2</v>
      </c>
      <c r="S9" s="16">
        <v>135397.4</v>
      </c>
      <c r="T9" s="16">
        <v>107447.2</v>
      </c>
      <c r="U9" s="15">
        <v>122275.2</v>
      </c>
      <c r="V9" s="16">
        <v>100255.4</v>
      </c>
      <c r="W9" s="16">
        <v>147203.6</v>
      </c>
      <c r="X9" s="16">
        <v>130718.8</v>
      </c>
      <c r="Y9" s="15">
        <v>132213.5</v>
      </c>
      <c r="Z9" s="16">
        <v>111376.6</v>
      </c>
      <c r="AA9" s="16">
        <v>159251</v>
      </c>
      <c r="AB9" s="16">
        <v>187624.4</v>
      </c>
      <c r="AC9" s="15">
        <v>202017.9</v>
      </c>
      <c r="AD9" s="15">
        <v>133979.79999999999</v>
      </c>
      <c r="AE9" s="16">
        <v>187439.6</v>
      </c>
      <c r="AF9" s="16">
        <v>249403.6</v>
      </c>
      <c r="AG9" s="15">
        <v>270696.8</v>
      </c>
      <c r="AH9" s="15">
        <v>145666.5</v>
      </c>
      <c r="AI9" s="16">
        <v>220405.4</v>
      </c>
      <c r="AJ9" s="16">
        <v>280192.8</v>
      </c>
      <c r="AK9" s="15">
        <v>305283.09999999998</v>
      </c>
      <c r="AL9" s="15">
        <v>132954.29999999999</v>
      </c>
      <c r="AM9" s="16">
        <v>207640.8</v>
      </c>
      <c r="AN9" s="16">
        <v>280998</v>
      </c>
      <c r="AO9" s="16">
        <v>295665.5</v>
      </c>
      <c r="AP9" s="16">
        <v>146609</v>
      </c>
      <c r="AQ9" s="16">
        <v>236285</v>
      </c>
      <c r="AR9" s="16">
        <v>323948.79999999999</v>
      </c>
      <c r="AS9" s="16">
        <v>401446.7</v>
      </c>
      <c r="AT9" s="15">
        <v>163769.70000000001</v>
      </c>
      <c r="AU9" s="15">
        <v>264753.40000000002</v>
      </c>
      <c r="AV9" s="15">
        <v>354232.8</v>
      </c>
      <c r="AW9" s="16">
        <v>459715.8</v>
      </c>
      <c r="AX9" s="16">
        <v>166378.79999999999</v>
      </c>
      <c r="AY9" s="16">
        <v>270691.3</v>
      </c>
      <c r="AZ9" s="16">
        <v>364968.8</v>
      </c>
      <c r="BA9" s="16">
        <v>518389.6</v>
      </c>
      <c r="BB9" s="15">
        <v>189733.1</v>
      </c>
      <c r="BC9" s="15">
        <v>320352.5</v>
      </c>
      <c r="BD9" s="15">
        <v>424126.7</v>
      </c>
      <c r="BE9" s="15">
        <v>632001.5</v>
      </c>
      <c r="BF9" s="15">
        <v>232316.5</v>
      </c>
      <c r="BG9" s="15">
        <v>379800.7</v>
      </c>
      <c r="BH9" s="15">
        <v>495290.7</v>
      </c>
      <c r="BI9" s="15">
        <v>754986.3</v>
      </c>
      <c r="BJ9" s="15">
        <v>253662.5</v>
      </c>
      <c r="BK9" s="15">
        <v>435493.6</v>
      </c>
      <c r="BL9" s="15">
        <v>583462.69999999995</v>
      </c>
      <c r="BM9" s="15">
        <v>898114.2</v>
      </c>
      <c r="BN9" s="84">
        <v>315027.5</v>
      </c>
      <c r="BO9" s="24"/>
      <c r="BP9" s="24"/>
    </row>
    <row r="10" spans="1:68" ht="25.5">
      <c r="A10" s="17" t="s">
        <v>97</v>
      </c>
      <c r="B10" s="14">
        <v>2176.1999999999998</v>
      </c>
      <c r="C10" s="4">
        <v>6719.5</v>
      </c>
      <c r="D10" s="4">
        <v>5754.1</v>
      </c>
      <c r="E10" s="15">
        <v>5645.3</v>
      </c>
      <c r="F10" s="16">
        <v>6376.7</v>
      </c>
      <c r="G10" s="16">
        <v>7792.7</v>
      </c>
      <c r="H10" s="16">
        <v>16346.7</v>
      </c>
      <c r="I10" s="15">
        <v>9244.7999999999993</v>
      </c>
      <c r="J10" s="16">
        <v>5462.3</v>
      </c>
      <c r="K10" s="16">
        <v>11048.8</v>
      </c>
      <c r="L10" s="16">
        <v>19866.2</v>
      </c>
      <c r="M10" s="15">
        <v>16468.8</v>
      </c>
      <c r="N10" s="16">
        <v>5568</v>
      </c>
      <c r="O10" s="16">
        <v>11284</v>
      </c>
      <c r="P10" s="16">
        <v>21729.599999999999</v>
      </c>
      <c r="Q10" s="15">
        <v>7816.1</v>
      </c>
      <c r="R10" s="16">
        <v>6261.1</v>
      </c>
      <c r="S10" s="16">
        <v>12283.2</v>
      </c>
      <c r="T10" s="16">
        <v>24188.5</v>
      </c>
      <c r="U10" s="15">
        <v>21282.400000000001</v>
      </c>
      <c r="V10" s="16">
        <v>6676.6</v>
      </c>
      <c r="W10" s="16">
        <v>12497.5</v>
      </c>
      <c r="X10" s="16">
        <v>24360.2</v>
      </c>
      <c r="Y10" s="15">
        <v>24891.3</v>
      </c>
      <c r="Z10" s="16">
        <v>6322</v>
      </c>
      <c r="AA10" s="16">
        <v>9818.5</v>
      </c>
      <c r="AB10" s="16">
        <v>17032.8</v>
      </c>
      <c r="AC10" s="15">
        <v>22608.3</v>
      </c>
      <c r="AD10" s="15">
        <v>7298.1</v>
      </c>
      <c r="AE10" s="16">
        <v>12454</v>
      </c>
      <c r="AF10" s="16">
        <v>24317.599999999999</v>
      </c>
      <c r="AG10" s="15">
        <v>35825.9</v>
      </c>
      <c r="AH10" s="15">
        <v>7839</v>
      </c>
      <c r="AI10" s="16">
        <v>15939.4</v>
      </c>
      <c r="AJ10" s="16">
        <v>25757.7</v>
      </c>
      <c r="AK10" s="15">
        <v>37238.400000000001</v>
      </c>
      <c r="AL10" s="15">
        <v>9494.4</v>
      </c>
      <c r="AM10" s="16">
        <v>16862.099999999999</v>
      </c>
      <c r="AN10" s="16">
        <v>29739.9</v>
      </c>
      <c r="AO10" s="16">
        <v>39720.199999999997</v>
      </c>
      <c r="AP10" s="16">
        <v>12663.3</v>
      </c>
      <c r="AQ10" s="16">
        <v>19555</v>
      </c>
      <c r="AR10" s="16">
        <v>34361.800000000003</v>
      </c>
      <c r="AS10" s="16">
        <v>39610.300000000003</v>
      </c>
      <c r="AT10" s="15">
        <v>12769.5</v>
      </c>
      <c r="AU10" s="15">
        <v>19958.8</v>
      </c>
      <c r="AV10" s="15">
        <v>37548.699999999997</v>
      </c>
      <c r="AW10" s="16">
        <v>48735.9</v>
      </c>
      <c r="AX10" s="16">
        <v>16967</v>
      </c>
      <c r="AY10" s="16">
        <v>21998.1</v>
      </c>
      <c r="AZ10" s="16">
        <v>41965</v>
      </c>
      <c r="BA10" s="16">
        <v>55591.6</v>
      </c>
      <c r="BB10" s="15">
        <v>18284.2</v>
      </c>
      <c r="BC10" s="15">
        <v>24463.9</v>
      </c>
      <c r="BD10" s="15">
        <v>47697.3</v>
      </c>
      <c r="BE10" s="15">
        <v>64192.800000000003</v>
      </c>
      <c r="BF10" s="15">
        <v>20204.8</v>
      </c>
      <c r="BG10" s="15">
        <v>27324</v>
      </c>
      <c r="BH10" s="15">
        <v>53821.599999999999</v>
      </c>
      <c r="BI10" s="15">
        <v>75420.2</v>
      </c>
      <c r="BJ10" s="15">
        <v>21155.4</v>
      </c>
      <c r="BK10" s="15">
        <v>29392.7</v>
      </c>
      <c r="BL10" s="15">
        <v>57693.5</v>
      </c>
      <c r="BM10" s="15">
        <v>84907.1</v>
      </c>
      <c r="BN10" s="84">
        <v>24233.7</v>
      </c>
      <c r="BO10" s="24"/>
      <c r="BP10" s="24"/>
    </row>
    <row r="11" spans="1:68">
      <c r="A11" s="13" t="s">
        <v>20</v>
      </c>
      <c r="B11" s="14">
        <v>105484.9</v>
      </c>
      <c r="C11" s="4">
        <v>248239.6</v>
      </c>
      <c r="D11" s="4">
        <v>481293.9</v>
      </c>
      <c r="E11" s="15">
        <v>769900.1</v>
      </c>
      <c r="F11" s="16">
        <v>114488.1</v>
      </c>
      <c r="G11" s="16">
        <v>239486.4</v>
      </c>
      <c r="H11" s="16">
        <v>499149.7</v>
      </c>
      <c r="I11" s="15">
        <v>778463.8</v>
      </c>
      <c r="J11" s="16">
        <v>123399.6</v>
      </c>
      <c r="K11" s="16">
        <v>321354.09999999998</v>
      </c>
      <c r="L11" s="16">
        <v>623377</v>
      </c>
      <c r="M11" s="15">
        <v>862031.6</v>
      </c>
      <c r="N11" s="16">
        <v>117781.7</v>
      </c>
      <c r="O11" s="16">
        <v>291599.90000000002</v>
      </c>
      <c r="P11" s="16">
        <v>644010.69999999995</v>
      </c>
      <c r="Q11" s="15">
        <v>954580.6</v>
      </c>
      <c r="R11" s="16">
        <v>126515.8</v>
      </c>
      <c r="S11" s="16">
        <v>321985.5</v>
      </c>
      <c r="T11" s="16">
        <v>698751.7</v>
      </c>
      <c r="U11" s="15">
        <v>1024315.9</v>
      </c>
      <c r="V11" s="16">
        <v>132785.70000000001</v>
      </c>
      <c r="W11" s="16">
        <v>352759</v>
      </c>
      <c r="X11" s="16">
        <v>739389.5</v>
      </c>
      <c r="Y11" s="15">
        <v>998483.6</v>
      </c>
      <c r="Z11" s="16">
        <v>143991.1</v>
      </c>
      <c r="AA11" s="16">
        <v>379956.6</v>
      </c>
      <c r="AB11" s="16">
        <v>701360</v>
      </c>
      <c r="AC11" s="15">
        <v>1005050.6</v>
      </c>
      <c r="AD11" s="15">
        <v>135070.70000000001</v>
      </c>
      <c r="AE11" s="16">
        <v>411959</v>
      </c>
      <c r="AF11" s="16">
        <v>758353.7</v>
      </c>
      <c r="AG11" s="15">
        <v>1084943.6000000001</v>
      </c>
      <c r="AH11" s="15">
        <v>144167.29999999999</v>
      </c>
      <c r="AI11" s="16">
        <v>421978</v>
      </c>
      <c r="AJ11" s="16">
        <v>830290.1</v>
      </c>
      <c r="AK11" s="15">
        <v>1176799.6000000001</v>
      </c>
      <c r="AL11" s="15">
        <v>163955.29999999999</v>
      </c>
      <c r="AM11" s="16">
        <v>483447.2</v>
      </c>
      <c r="AN11" s="16">
        <v>983394.5</v>
      </c>
      <c r="AO11" s="16">
        <v>1360273.2</v>
      </c>
      <c r="AP11" s="16">
        <v>245806.7</v>
      </c>
      <c r="AQ11" s="16">
        <v>633656.6</v>
      </c>
      <c r="AR11" s="16">
        <v>1134620.7</v>
      </c>
      <c r="AS11" s="16">
        <v>1616357.6</v>
      </c>
      <c r="AT11" s="15">
        <v>279141.90000000002</v>
      </c>
      <c r="AU11" s="15">
        <v>720556.2</v>
      </c>
      <c r="AV11" s="15">
        <v>1264714.6000000001</v>
      </c>
      <c r="AW11" s="16">
        <v>1755692.9</v>
      </c>
      <c r="AX11" s="16">
        <v>302207.59999999998</v>
      </c>
      <c r="AY11" s="16">
        <v>798346.5</v>
      </c>
      <c r="AZ11" s="16">
        <v>1385842.9</v>
      </c>
      <c r="BA11" s="16">
        <v>2010186.7</v>
      </c>
      <c r="BB11" s="15">
        <v>354509.9</v>
      </c>
      <c r="BC11" s="15">
        <v>943938.7</v>
      </c>
      <c r="BD11" s="15">
        <v>1620788.3</v>
      </c>
      <c r="BE11" s="15">
        <v>2429821.6</v>
      </c>
      <c r="BF11" s="15">
        <v>435788.3</v>
      </c>
      <c r="BG11" s="15">
        <v>1065060.7</v>
      </c>
      <c r="BH11" s="15">
        <v>1829684</v>
      </c>
      <c r="BI11" s="15">
        <v>2957261.6</v>
      </c>
      <c r="BJ11" s="15">
        <v>574605.69999999995</v>
      </c>
      <c r="BK11" s="15">
        <v>1288531.3999999999</v>
      </c>
      <c r="BL11" s="15">
        <v>2151485.6</v>
      </c>
      <c r="BM11" s="15">
        <v>3563681.2</v>
      </c>
      <c r="BN11" s="84">
        <v>694550.7</v>
      </c>
      <c r="BO11" s="24"/>
      <c r="BP11" s="24"/>
    </row>
    <row r="12" spans="1:68">
      <c r="A12" s="10" t="s">
        <v>3</v>
      </c>
      <c r="B12" s="18">
        <f>SUM(B13:B26)</f>
        <v>1195519.2</v>
      </c>
      <c r="C12" s="18">
        <f>SUM(C13:C26)</f>
        <v>2357817.5</v>
      </c>
      <c r="D12" s="18">
        <f>SUM(D13:D26)</f>
        <v>3697131.1</v>
      </c>
      <c r="E12" s="12">
        <f>SUM(E13:E26)</f>
        <v>5345223.0999999996</v>
      </c>
      <c r="F12" s="18">
        <f>SUM(F13:F26)</f>
        <v>1482136.8</v>
      </c>
      <c r="G12" s="18">
        <v>2744525.7</v>
      </c>
      <c r="H12" s="18">
        <v>4258379.3</v>
      </c>
      <c r="I12" s="12">
        <f>SUM(I13:I26)</f>
        <v>6546688</v>
      </c>
      <c r="J12" s="18">
        <v>1759869.2</v>
      </c>
      <c r="K12" s="18">
        <v>3233557.9</v>
      </c>
      <c r="L12" s="18">
        <v>4938709.5</v>
      </c>
      <c r="M12" s="12">
        <f>SUM(M13:M26)</f>
        <v>7662833.9000000004</v>
      </c>
      <c r="N12" s="18">
        <v>2020583.1</v>
      </c>
      <c r="O12" s="18">
        <v>3842963</v>
      </c>
      <c r="P12" s="18">
        <v>5859875.0999999996</v>
      </c>
      <c r="Q12" s="12">
        <f>SUM(Q13:Q26)</f>
        <v>9934081.3000000007</v>
      </c>
      <c r="R12" s="11">
        <v>2382591.4</v>
      </c>
      <c r="S12" s="11">
        <v>4666025.2</v>
      </c>
      <c r="T12" s="11">
        <v>7140190.9000000004</v>
      </c>
      <c r="U12" s="12">
        <f>SUM(U13:U26)</f>
        <v>11300538.4</v>
      </c>
      <c r="V12" s="11">
        <f t="shared" ref="V12:AB12" si="5">SUM(V13:V26)</f>
        <v>2833631.3</v>
      </c>
      <c r="W12" s="11">
        <f t="shared" si="5"/>
        <v>5248263.3</v>
      </c>
      <c r="X12" s="11">
        <f t="shared" si="5"/>
        <v>8126659.4000000004</v>
      </c>
      <c r="Y12" s="12">
        <f>SUM(Y13:Y26)</f>
        <v>12996347</v>
      </c>
      <c r="Z12" s="11">
        <f t="shared" si="5"/>
        <v>3170825</v>
      </c>
      <c r="AA12" s="11">
        <f t="shared" si="5"/>
        <v>6040520.5999999996</v>
      </c>
      <c r="AB12" s="11">
        <f t="shared" si="5"/>
        <v>9394017.4000000004</v>
      </c>
      <c r="AC12" s="12">
        <v>15109575.199999999</v>
      </c>
      <c r="AD12" s="12">
        <f t="shared" ref="AD12:AK12" si="6">SUM(AD13:AD26)</f>
        <v>3446088.3</v>
      </c>
      <c r="AE12" s="11">
        <f t="shared" si="6"/>
        <v>6633903.7999999998</v>
      </c>
      <c r="AF12" s="11">
        <f t="shared" si="6"/>
        <v>10536752.1</v>
      </c>
      <c r="AG12" s="11">
        <f t="shared" si="6"/>
        <v>17281367.399999999</v>
      </c>
      <c r="AH12" s="11">
        <f t="shared" si="6"/>
        <v>3789150.8</v>
      </c>
      <c r="AI12" s="11">
        <f t="shared" si="6"/>
        <v>7348390.4000000004</v>
      </c>
      <c r="AJ12" s="11">
        <f t="shared" si="6"/>
        <v>11298793</v>
      </c>
      <c r="AK12" s="12">
        <f t="shared" si="6"/>
        <v>18940743.699999999</v>
      </c>
      <c r="AL12" s="11">
        <f t="shared" ref="AL12:AR12" si="7">SUM(AL13:AL26)</f>
        <v>4191993.8</v>
      </c>
      <c r="AM12" s="11">
        <f t="shared" si="7"/>
        <v>8034708.4000000004</v>
      </c>
      <c r="AN12" s="11">
        <f t="shared" si="7"/>
        <v>12403144.199999999</v>
      </c>
      <c r="AO12" s="11">
        <f t="shared" si="7"/>
        <v>21098993.199999999</v>
      </c>
      <c r="AP12" s="11">
        <f t="shared" si="7"/>
        <v>5003448.7</v>
      </c>
      <c r="AQ12" s="11">
        <f t="shared" si="7"/>
        <v>8154489.7000000002</v>
      </c>
      <c r="AR12" s="11">
        <f t="shared" si="7"/>
        <v>13029988.5</v>
      </c>
      <c r="AS12" s="18">
        <f t="shared" ref="AS12:BN12" si="8">AS13+AS14+AS15+AS16+AS17+AS18+AS19+AS20+AS21+AS22+AS23+AS24+AS25+AS26</f>
        <v>21112089.699999999</v>
      </c>
      <c r="AT12" s="18">
        <f t="shared" si="8"/>
        <v>5032735.5</v>
      </c>
      <c r="AU12" s="18">
        <f t="shared" si="8"/>
        <v>8718898.0999999996</v>
      </c>
      <c r="AV12" s="18">
        <f t="shared" si="8"/>
        <v>14137045.1</v>
      </c>
      <c r="AW12" s="18">
        <f t="shared" si="8"/>
        <v>23540764.5</v>
      </c>
      <c r="AX12" s="18">
        <f t="shared" si="8"/>
        <v>5673228.7999999998</v>
      </c>
      <c r="AY12" s="18">
        <f t="shared" si="8"/>
        <v>10008002.300000001</v>
      </c>
      <c r="AZ12" s="18">
        <f t="shared" si="8"/>
        <v>16384917.9</v>
      </c>
      <c r="BA12" s="18">
        <f t="shared" si="8"/>
        <v>28457392.699999999</v>
      </c>
      <c r="BB12" s="18">
        <f t="shared" si="8"/>
        <v>7252311</v>
      </c>
      <c r="BC12" s="18">
        <f t="shared" si="8"/>
        <v>12932871.4</v>
      </c>
      <c r="BD12" s="18">
        <f t="shared" si="8"/>
        <v>20891423.699999999</v>
      </c>
      <c r="BE12" s="18">
        <f t="shared" si="8"/>
        <v>35565356.700000003</v>
      </c>
      <c r="BF12" s="18">
        <f t="shared" si="8"/>
        <v>8292471.7999999998</v>
      </c>
      <c r="BG12" s="18">
        <f t="shared" si="8"/>
        <v>15087938.1</v>
      </c>
      <c r="BH12" s="18">
        <f t="shared" si="8"/>
        <v>24486533.199999999</v>
      </c>
      <c r="BI12" s="18">
        <f t="shared" si="8"/>
        <v>42375940.200000003</v>
      </c>
      <c r="BJ12" s="18">
        <f t="shared" si="8"/>
        <v>9766009.0999999996</v>
      </c>
      <c r="BK12" s="18">
        <f t="shared" si="8"/>
        <v>17830610.699999999</v>
      </c>
      <c r="BL12" s="18">
        <f t="shared" si="8"/>
        <v>28997277</v>
      </c>
      <c r="BM12" s="18">
        <f t="shared" si="8"/>
        <v>49871889.200000003</v>
      </c>
      <c r="BN12" s="18">
        <f t="shared" si="8"/>
        <v>10849180.699999999</v>
      </c>
      <c r="BO12" s="24"/>
      <c r="BP12" s="24"/>
    </row>
    <row r="13" spans="1:68">
      <c r="A13" s="13" t="s">
        <v>21</v>
      </c>
      <c r="B13" s="14">
        <v>322228.7</v>
      </c>
      <c r="C13" s="4">
        <v>618095.69999999995</v>
      </c>
      <c r="D13" s="4">
        <v>1045546.9</v>
      </c>
      <c r="E13" s="15">
        <v>1366936.8</v>
      </c>
      <c r="F13" s="16">
        <v>407247.2</v>
      </c>
      <c r="G13" s="16">
        <v>763951.4</v>
      </c>
      <c r="H13" s="16">
        <v>1443781.7</v>
      </c>
      <c r="I13" s="15">
        <v>2024587.4</v>
      </c>
      <c r="J13" s="16">
        <v>485925.7</v>
      </c>
      <c r="K13" s="16">
        <v>1025136.1</v>
      </c>
      <c r="L13" s="16">
        <v>1797681.8</v>
      </c>
      <c r="M13" s="15">
        <v>2462259</v>
      </c>
      <c r="N13" s="16">
        <v>567044.9</v>
      </c>
      <c r="O13" s="16">
        <v>1228070.8999999999</v>
      </c>
      <c r="P13" s="16">
        <v>2216700.2999999998</v>
      </c>
      <c r="Q13" s="15">
        <v>2904824.8</v>
      </c>
      <c r="R13" s="16">
        <v>695791.4</v>
      </c>
      <c r="S13" s="16">
        <v>1529005</v>
      </c>
      <c r="T13" s="16">
        <v>2637498</v>
      </c>
      <c r="U13" s="15">
        <v>3419423.2</v>
      </c>
      <c r="V13" s="16">
        <v>851278.9</v>
      </c>
      <c r="W13" s="16">
        <v>1651128.6</v>
      </c>
      <c r="X13" s="16">
        <v>2751445.5</v>
      </c>
      <c r="Y13" s="15">
        <v>3912956.1</v>
      </c>
      <c r="Z13" s="16">
        <v>889429.7</v>
      </c>
      <c r="AA13" s="16">
        <v>1803838.7</v>
      </c>
      <c r="AB13" s="16">
        <v>3085829.6</v>
      </c>
      <c r="AC13" s="15">
        <v>4510412.4000000004</v>
      </c>
      <c r="AD13" s="15">
        <v>1004685.1</v>
      </c>
      <c r="AE13" s="16">
        <v>2008776.3</v>
      </c>
      <c r="AF13" s="16">
        <v>3346154.1</v>
      </c>
      <c r="AG13" s="15">
        <v>5202319.0999999996</v>
      </c>
      <c r="AH13" s="15">
        <v>1089406.3</v>
      </c>
      <c r="AI13" s="16">
        <v>2212575</v>
      </c>
      <c r="AJ13" s="16">
        <v>3701730.4</v>
      </c>
      <c r="AK13" s="15">
        <v>5967680.4000000004</v>
      </c>
      <c r="AL13" s="15">
        <v>1212385.3</v>
      </c>
      <c r="AM13" s="16">
        <v>2486286</v>
      </c>
      <c r="AN13" s="16">
        <v>4251047.9000000004</v>
      </c>
      <c r="AO13" s="16">
        <v>6750488.9000000004</v>
      </c>
      <c r="AP13" s="16">
        <v>1447621.5</v>
      </c>
      <c r="AQ13" s="16">
        <v>2412700.7999999998</v>
      </c>
      <c r="AR13" s="16">
        <v>4115929.3</v>
      </c>
      <c r="AS13" s="16">
        <v>7080080.9000000004</v>
      </c>
      <c r="AT13" s="15">
        <v>1533923.5</v>
      </c>
      <c r="AU13" s="15">
        <v>2799752.7</v>
      </c>
      <c r="AV13" s="15">
        <v>4854762.7</v>
      </c>
      <c r="AW13" s="16">
        <v>8163202</v>
      </c>
      <c r="AX13" s="16">
        <v>1763797.9</v>
      </c>
      <c r="AY13" s="16">
        <v>3279015.2</v>
      </c>
      <c r="AZ13" s="16">
        <v>5602691</v>
      </c>
      <c r="BA13" s="16">
        <v>9862227.5999999996</v>
      </c>
      <c r="BB13" s="15">
        <v>2383251.2999999998</v>
      </c>
      <c r="BC13" s="15">
        <v>4285286.3</v>
      </c>
      <c r="BD13" s="15">
        <v>7169975.9000000004</v>
      </c>
      <c r="BE13" s="15">
        <v>12543126.300000001</v>
      </c>
      <c r="BF13" s="15">
        <v>2689206.9</v>
      </c>
      <c r="BG13" s="15">
        <v>4859820.5</v>
      </c>
      <c r="BH13" s="15">
        <v>8224061.0999999996</v>
      </c>
      <c r="BI13" s="15">
        <v>14909860.5</v>
      </c>
      <c r="BJ13" s="15">
        <v>3152216</v>
      </c>
      <c r="BK13" s="15">
        <v>5808393.0999999996</v>
      </c>
      <c r="BL13" s="15">
        <v>9936204.3000000007</v>
      </c>
      <c r="BM13" s="15">
        <v>18270794.600000001</v>
      </c>
      <c r="BN13" s="84">
        <v>3610554.1</v>
      </c>
      <c r="BO13" s="24"/>
      <c r="BP13" s="24"/>
    </row>
    <row r="14" spans="1:68">
      <c r="A14" s="13" t="s">
        <v>22</v>
      </c>
      <c r="B14" s="14">
        <v>133660.1</v>
      </c>
      <c r="C14" s="4">
        <v>273179.8</v>
      </c>
      <c r="D14" s="4">
        <v>460536.4</v>
      </c>
      <c r="E14" s="15">
        <v>765907.4</v>
      </c>
      <c r="F14" s="16">
        <v>167072.79999999999</v>
      </c>
      <c r="G14" s="16">
        <v>297793.7</v>
      </c>
      <c r="H14" s="16">
        <v>509653.6</v>
      </c>
      <c r="I14" s="15">
        <v>849793.1</v>
      </c>
      <c r="J14" s="16">
        <v>198393.8</v>
      </c>
      <c r="K14" s="16">
        <v>375541.6</v>
      </c>
      <c r="L14" s="16">
        <v>570487.69999999995</v>
      </c>
      <c r="M14" s="15">
        <v>1030849.6</v>
      </c>
      <c r="N14" s="16">
        <v>245667.7</v>
      </c>
      <c r="O14" s="16">
        <v>470277.9</v>
      </c>
      <c r="P14" s="16">
        <v>668849.69999999995</v>
      </c>
      <c r="Q14" s="15">
        <v>1445302.6</v>
      </c>
      <c r="R14" s="16">
        <v>285011.09999999998</v>
      </c>
      <c r="S14" s="16">
        <v>540326.5</v>
      </c>
      <c r="T14" s="16">
        <v>753176.8</v>
      </c>
      <c r="U14" s="15">
        <v>1668080.8</v>
      </c>
      <c r="V14" s="16">
        <v>350396.5</v>
      </c>
      <c r="W14" s="16">
        <v>613162.30000000005</v>
      </c>
      <c r="X14" s="16">
        <v>855536</v>
      </c>
      <c r="Y14" s="15">
        <v>1953967.7</v>
      </c>
      <c r="Z14" s="16">
        <v>403351.5</v>
      </c>
      <c r="AA14" s="16">
        <v>757092.9</v>
      </c>
      <c r="AB14" s="16">
        <v>1046935</v>
      </c>
      <c r="AC14" s="15">
        <v>2152468.5</v>
      </c>
      <c r="AD14" s="15">
        <v>425369.4</v>
      </c>
      <c r="AE14" s="16">
        <v>830334.3</v>
      </c>
      <c r="AF14" s="16">
        <v>1140603.2</v>
      </c>
      <c r="AG14" s="15">
        <v>2445150.5</v>
      </c>
      <c r="AH14" s="15">
        <v>432125.3</v>
      </c>
      <c r="AI14" s="16">
        <v>914869.7</v>
      </c>
      <c r="AJ14" s="16">
        <v>1271248.2</v>
      </c>
      <c r="AK14" s="15">
        <v>2721818.3</v>
      </c>
      <c r="AL14" s="15">
        <v>508565.9</v>
      </c>
      <c r="AM14" s="16">
        <v>1060373.1000000001</v>
      </c>
      <c r="AN14" s="16">
        <v>1434789.8</v>
      </c>
      <c r="AO14" s="16">
        <v>3046827.6</v>
      </c>
      <c r="AP14" s="16">
        <v>569204</v>
      </c>
      <c r="AQ14" s="16">
        <v>980196.5</v>
      </c>
      <c r="AR14" s="16">
        <v>1283119.8</v>
      </c>
      <c r="AS14" s="16">
        <v>2435681</v>
      </c>
      <c r="AT14" s="15">
        <v>505927.7</v>
      </c>
      <c r="AU14" s="15">
        <v>986725.1</v>
      </c>
      <c r="AV14" s="15">
        <v>1385845.7</v>
      </c>
      <c r="AW14" s="16">
        <v>2735589</v>
      </c>
      <c r="AX14" s="16">
        <v>614529.5</v>
      </c>
      <c r="AY14" s="16">
        <v>1126180.3999999999</v>
      </c>
      <c r="AZ14" s="16">
        <v>1539521.5</v>
      </c>
      <c r="BA14" s="16">
        <v>2817799.5</v>
      </c>
      <c r="BB14" s="15">
        <v>625924.80000000005</v>
      </c>
      <c r="BC14" s="15">
        <v>1243374.8</v>
      </c>
      <c r="BD14" s="15">
        <v>1689688.7</v>
      </c>
      <c r="BE14" s="15">
        <v>2880070.4</v>
      </c>
      <c r="BF14" s="15">
        <v>717320.4</v>
      </c>
      <c r="BG14" s="15">
        <v>1416725.3</v>
      </c>
      <c r="BH14" s="15">
        <v>1927935.9</v>
      </c>
      <c r="BI14" s="15">
        <v>3332621.7</v>
      </c>
      <c r="BJ14" s="15">
        <v>927208.2</v>
      </c>
      <c r="BK14" s="15">
        <v>1863679.4</v>
      </c>
      <c r="BL14" s="15">
        <v>2530681.7000000002</v>
      </c>
      <c r="BM14" s="15">
        <v>4233307.5</v>
      </c>
      <c r="BN14" s="84">
        <v>1104565.1000000001</v>
      </c>
      <c r="BO14" s="24"/>
      <c r="BP14" s="24"/>
    </row>
    <row r="15" spans="1:68">
      <c r="A15" s="13" t="s">
        <v>23</v>
      </c>
      <c r="B15" s="14">
        <v>28342.6</v>
      </c>
      <c r="C15" s="4">
        <v>41759.300000000003</v>
      </c>
      <c r="D15" s="4">
        <v>68743.3</v>
      </c>
      <c r="E15" s="15">
        <v>87727.2</v>
      </c>
      <c r="F15" s="16">
        <v>34977.800000000003</v>
      </c>
      <c r="G15" s="16">
        <v>49763.199999999997</v>
      </c>
      <c r="H15" s="16">
        <v>81683.8</v>
      </c>
      <c r="I15" s="15">
        <v>132292.4</v>
      </c>
      <c r="J15" s="16">
        <v>42634.5</v>
      </c>
      <c r="K15" s="16">
        <v>58807.3</v>
      </c>
      <c r="L15" s="16">
        <v>96231.6</v>
      </c>
      <c r="M15" s="15">
        <v>154777.70000000001</v>
      </c>
      <c r="N15" s="16">
        <v>48623.1</v>
      </c>
      <c r="O15" s="16">
        <v>70640.3</v>
      </c>
      <c r="P15" s="16">
        <v>108097.1</v>
      </c>
      <c r="Q15" s="15">
        <v>164111.29999999999</v>
      </c>
      <c r="R15" s="16">
        <v>52507.5</v>
      </c>
      <c r="S15" s="16">
        <v>77684.600000000006</v>
      </c>
      <c r="T15" s="16">
        <v>123630.8</v>
      </c>
      <c r="U15" s="15">
        <v>183380.1</v>
      </c>
      <c r="V15" s="16">
        <v>60776.1</v>
      </c>
      <c r="W15" s="16">
        <v>88782.2</v>
      </c>
      <c r="X15" s="16">
        <v>139910.6</v>
      </c>
      <c r="Y15" s="15">
        <v>215922.3</v>
      </c>
      <c r="Z15" s="16">
        <v>67849.3</v>
      </c>
      <c r="AA15" s="16">
        <v>96147.1</v>
      </c>
      <c r="AB15" s="16">
        <v>159943.1</v>
      </c>
      <c r="AC15" s="15">
        <v>301608.59999999998</v>
      </c>
      <c r="AD15" s="15">
        <v>74823.399999999994</v>
      </c>
      <c r="AE15" s="16">
        <v>108173.3</v>
      </c>
      <c r="AF15" s="16">
        <v>176402.4</v>
      </c>
      <c r="AG15" s="15">
        <v>356652.2</v>
      </c>
      <c r="AH15" s="15">
        <v>81113.5</v>
      </c>
      <c r="AI15" s="16">
        <v>118204.5</v>
      </c>
      <c r="AJ15" s="16">
        <v>171530.7</v>
      </c>
      <c r="AK15" s="15">
        <v>375066.6</v>
      </c>
      <c r="AL15" s="15">
        <v>85676.1</v>
      </c>
      <c r="AM15" s="16">
        <v>128774.2</v>
      </c>
      <c r="AN15" s="16">
        <v>190900.6</v>
      </c>
      <c r="AO15" s="16">
        <v>421191.9</v>
      </c>
      <c r="AP15" s="16">
        <v>90983.2</v>
      </c>
      <c r="AQ15" s="16">
        <v>133181.70000000001</v>
      </c>
      <c r="AR15" s="16">
        <v>177917</v>
      </c>
      <c r="AS15" s="16">
        <v>399440.5</v>
      </c>
      <c r="AT15" s="15">
        <v>98131.3</v>
      </c>
      <c r="AU15" s="15">
        <v>144588.20000000001</v>
      </c>
      <c r="AV15" s="15">
        <v>194923.3</v>
      </c>
      <c r="AW15" s="16">
        <v>440520.7</v>
      </c>
      <c r="AX15" s="16">
        <v>98535.4</v>
      </c>
      <c r="AY15" s="16">
        <v>158595.4</v>
      </c>
      <c r="AZ15" s="16">
        <v>221130.8</v>
      </c>
      <c r="BA15" s="16">
        <v>540749.1</v>
      </c>
      <c r="BB15" s="15">
        <v>131209.60000000001</v>
      </c>
      <c r="BC15" s="15">
        <v>199996.3</v>
      </c>
      <c r="BD15" s="15">
        <v>277067.09999999998</v>
      </c>
      <c r="BE15" s="15">
        <v>674607.8</v>
      </c>
      <c r="BF15" s="15">
        <v>133204</v>
      </c>
      <c r="BG15" s="15">
        <v>235548.6</v>
      </c>
      <c r="BH15" s="15">
        <v>316822.2</v>
      </c>
      <c r="BI15" s="15">
        <v>815818.7</v>
      </c>
      <c r="BJ15" s="15">
        <v>150125</v>
      </c>
      <c r="BK15" s="15">
        <v>277910.59999999998</v>
      </c>
      <c r="BL15" s="15">
        <v>379973.5</v>
      </c>
      <c r="BM15" s="15">
        <v>916284.3</v>
      </c>
      <c r="BN15" s="84">
        <v>173522.2</v>
      </c>
      <c r="BO15" s="24"/>
      <c r="BP15" s="24"/>
    </row>
    <row r="16" spans="1:68">
      <c r="A16" s="13" t="s">
        <v>24</v>
      </c>
      <c r="B16" s="14">
        <v>48856.1</v>
      </c>
      <c r="C16" s="4">
        <v>114700.7</v>
      </c>
      <c r="D16" s="4">
        <v>177146.8</v>
      </c>
      <c r="E16" s="15">
        <v>298733.3</v>
      </c>
      <c r="F16" s="16">
        <v>61302.5</v>
      </c>
      <c r="G16" s="16">
        <v>134459.5</v>
      </c>
      <c r="H16" s="16">
        <v>177362.4</v>
      </c>
      <c r="I16" s="15">
        <v>285128.7</v>
      </c>
      <c r="J16" s="16">
        <v>57880.9</v>
      </c>
      <c r="K16" s="16">
        <v>132238.9</v>
      </c>
      <c r="L16" s="16">
        <v>181865.5</v>
      </c>
      <c r="M16" s="15">
        <v>352039.5</v>
      </c>
      <c r="N16" s="16">
        <v>57676.2</v>
      </c>
      <c r="O16" s="16">
        <v>159686.39999999999</v>
      </c>
      <c r="P16" s="16">
        <v>206374.6</v>
      </c>
      <c r="Q16" s="15">
        <v>433873.3</v>
      </c>
      <c r="R16" s="16">
        <v>63248.4</v>
      </c>
      <c r="S16" s="16">
        <v>172552.5</v>
      </c>
      <c r="T16" s="16">
        <v>220963.1</v>
      </c>
      <c r="U16" s="15">
        <v>456380.3</v>
      </c>
      <c r="V16" s="16">
        <v>64375.6</v>
      </c>
      <c r="W16" s="16">
        <v>176454.39999999999</v>
      </c>
      <c r="X16" s="16">
        <v>236470.3</v>
      </c>
      <c r="Y16" s="15">
        <v>456942.9</v>
      </c>
      <c r="Z16" s="16">
        <v>64840.1</v>
      </c>
      <c r="AA16" s="16">
        <v>153776.1</v>
      </c>
      <c r="AB16" s="16">
        <v>233026.3</v>
      </c>
      <c r="AC16" s="15">
        <v>410076.3</v>
      </c>
      <c r="AD16" s="15">
        <v>79315</v>
      </c>
      <c r="AE16" s="16">
        <v>166966.6</v>
      </c>
      <c r="AF16" s="16">
        <v>254004.4</v>
      </c>
      <c r="AG16" s="15">
        <v>469388.9</v>
      </c>
      <c r="AH16" s="15">
        <v>82942</v>
      </c>
      <c r="AI16" s="16">
        <v>172908.7</v>
      </c>
      <c r="AJ16" s="16">
        <v>251832.1</v>
      </c>
      <c r="AK16" s="15">
        <v>524993.69999999995</v>
      </c>
      <c r="AL16" s="15">
        <v>86827.3</v>
      </c>
      <c r="AM16" s="16">
        <v>184174.5</v>
      </c>
      <c r="AN16" s="16">
        <v>264708.2</v>
      </c>
      <c r="AO16" s="16">
        <v>613305.80000000005</v>
      </c>
      <c r="AP16" s="16">
        <v>114230.1</v>
      </c>
      <c r="AQ16" s="16">
        <v>225496.8</v>
      </c>
      <c r="AR16" s="16">
        <v>322857.8</v>
      </c>
      <c r="AS16" s="16">
        <v>817401</v>
      </c>
      <c r="AT16" s="15">
        <v>138748.29999999999</v>
      </c>
      <c r="AU16" s="15">
        <v>277581.59999999998</v>
      </c>
      <c r="AV16" s="15">
        <v>394353.1</v>
      </c>
      <c r="AW16" s="16">
        <v>948161.2</v>
      </c>
      <c r="AX16" s="16">
        <v>153680.5</v>
      </c>
      <c r="AY16" s="16">
        <v>311489.8</v>
      </c>
      <c r="AZ16" s="16">
        <v>440343.8</v>
      </c>
      <c r="BA16" s="16">
        <v>955564.9</v>
      </c>
      <c r="BB16" s="15">
        <v>167413.79999999999</v>
      </c>
      <c r="BC16" s="15">
        <v>411744.4</v>
      </c>
      <c r="BD16" s="15">
        <v>573489.19999999995</v>
      </c>
      <c r="BE16" s="15">
        <v>1325693.2</v>
      </c>
      <c r="BF16" s="15">
        <v>197193.7</v>
      </c>
      <c r="BG16" s="15">
        <v>490397.3</v>
      </c>
      <c r="BH16" s="15">
        <v>672446.3</v>
      </c>
      <c r="BI16" s="15">
        <v>1529014.6</v>
      </c>
      <c r="BJ16" s="15">
        <v>233759</v>
      </c>
      <c r="BK16" s="15">
        <v>565594.30000000005</v>
      </c>
      <c r="BL16" s="15">
        <v>796547.7</v>
      </c>
      <c r="BM16" s="15">
        <v>1852867.9</v>
      </c>
      <c r="BN16" s="84">
        <v>262487.7</v>
      </c>
      <c r="BO16" s="24"/>
      <c r="BP16" s="24"/>
    </row>
    <row r="17" spans="1:68">
      <c r="A17" s="13" t="s">
        <v>25</v>
      </c>
      <c r="B17" s="14">
        <v>94350.8</v>
      </c>
      <c r="C17" s="4">
        <v>272579.40000000002</v>
      </c>
      <c r="D17" s="4">
        <v>398600</v>
      </c>
      <c r="E17" s="15">
        <v>521631.1</v>
      </c>
      <c r="F17" s="16">
        <v>120675.5</v>
      </c>
      <c r="G17" s="16">
        <v>293310.2</v>
      </c>
      <c r="H17" s="16">
        <v>329442</v>
      </c>
      <c r="I17" s="15">
        <v>183089.4</v>
      </c>
      <c r="J17" s="16">
        <v>79515.399999999994</v>
      </c>
      <c r="K17" s="16">
        <v>194773.2</v>
      </c>
      <c r="L17" s="16">
        <v>274103.09999999998</v>
      </c>
      <c r="M17" s="15">
        <v>297699.90000000002</v>
      </c>
      <c r="N17" s="16">
        <v>117781.7</v>
      </c>
      <c r="O17" s="16">
        <v>321204.90000000002</v>
      </c>
      <c r="P17" s="16">
        <v>436976.3</v>
      </c>
      <c r="Q17" s="15">
        <v>533065.30000000005</v>
      </c>
      <c r="R17" s="16">
        <v>147471.20000000001</v>
      </c>
      <c r="S17" s="16">
        <v>276379.59999999998</v>
      </c>
      <c r="T17" s="16">
        <v>454902.7</v>
      </c>
      <c r="U17" s="15">
        <v>675579.8</v>
      </c>
      <c r="V17" s="16">
        <v>177318.2</v>
      </c>
      <c r="W17" s="16">
        <v>326555.8</v>
      </c>
      <c r="X17" s="16">
        <v>614822.40000000002</v>
      </c>
      <c r="Y17" s="15">
        <v>842447.6</v>
      </c>
      <c r="Z17" s="16">
        <v>269774.5</v>
      </c>
      <c r="AA17" s="16">
        <v>520746.7</v>
      </c>
      <c r="AB17" s="16">
        <v>816165.4</v>
      </c>
      <c r="AC17" s="15">
        <v>1011108.7</v>
      </c>
      <c r="AD17" s="15">
        <v>256057.4</v>
      </c>
      <c r="AE17" s="16">
        <v>541814.6</v>
      </c>
      <c r="AF17" s="16">
        <v>975036</v>
      </c>
      <c r="AG17" s="15">
        <v>1232502.6000000001</v>
      </c>
      <c r="AH17" s="15">
        <v>313921.3</v>
      </c>
      <c r="AI17" s="16">
        <v>622360.9</v>
      </c>
      <c r="AJ17" s="16">
        <v>975336.4</v>
      </c>
      <c r="AK17" s="15">
        <v>1235902.8999999999</v>
      </c>
      <c r="AL17" s="15">
        <v>366660.1</v>
      </c>
      <c r="AM17" s="16">
        <v>589826.1</v>
      </c>
      <c r="AN17" s="16">
        <v>951972.7</v>
      </c>
      <c r="AO17" s="16">
        <v>1303997.1000000001</v>
      </c>
      <c r="AP17" s="16">
        <v>541917.5</v>
      </c>
      <c r="AQ17" s="16">
        <v>680150.2</v>
      </c>
      <c r="AR17" s="16">
        <v>1163140.8999999999</v>
      </c>
      <c r="AS17" s="16">
        <v>1370290.7</v>
      </c>
      <c r="AT17" s="15">
        <v>473385.2</v>
      </c>
      <c r="AU17" s="15">
        <v>789097</v>
      </c>
      <c r="AV17" s="15">
        <v>1238432.8999999999</v>
      </c>
      <c r="AW17" s="16">
        <v>1397632.9</v>
      </c>
      <c r="AX17" s="16">
        <v>515313.5</v>
      </c>
      <c r="AY17" s="16">
        <v>952288.7</v>
      </c>
      <c r="AZ17" s="16">
        <v>1535862.6</v>
      </c>
      <c r="BA17" s="16">
        <v>1827465.5</v>
      </c>
      <c r="BB17" s="15">
        <v>653844.4</v>
      </c>
      <c r="BC17" s="15">
        <v>1272334.7</v>
      </c>
      <c r="BD17" s="15">
        <v>1909339.8</v>
      </c>
      <c r="BE17" s="15">
        <v>2248063.7999999998</v>
      </c>
      <c r="BF17" s="15">
        <v>733454.7</v>
      </c>
      <c r="BG17" s="15">
        <v>1387530.2</v>
      </c>
      <c r="BH17" s="15">
        <v>2171097</v>
      </c>
      <c r="BI17" s="15">
        <v>2651760.2000000002</v>
      </c>
      <c r="BJ17" s="15">
        <v>948467.9</v>
      </c>
      <c r="BK17" s="15">
        <v>1810162.2</v>
      </c>
      <c r="BL17" s="15">
        <v>2795287.5</v>
      </c>
      <c r="BM17" s="15">
        <v>3322784.8</v>
      </c>
      <c r="BN17" s="84">
        <v>968067.8</v>
      </c>
      <c r="BO17" s="24"/>
      <c r="BP17" s="24"/>
    </row>
    <row r="18" spans="1:68">
      <c r="A18" s="13" t="s">
        <v>26</v>
      </c>
      <c r="B18" s="14">
        <v>332002.90000000002</v>
      </c>
      <c r="C18" s="4">
        <v>708907.2</v>
      </c>
      <c r="D18" s="4">
        <v>1017215.2</v>
      </c>
      <c r="E18" s="15">
        <v>1535552.6</v>
      </c>
      <c r="F18" s="16">
        <v>392247.3</v>
      </c>
      <c r="G18" s="16">
        <v>798648</v>
      </c>
      <c r="H18" s="16">
        <v>1104533</v>
      </c>
      <c r="I18" s="15">
        <v>1926623.1</v>
      </c>
      <c r="J18" s="16">
        <v>478298.8</v>
      </c>
      <c r="K18" s="16">
        <v>931301.1</v>
      </c>
      <c r="L18" s="16">
        <v>1261225.6000000001</v>
      </c>
      <c r="M18" s="15">
        <v>2100211.2000000002</v>
      </c>
      <c r="N18" s="16">
        <v>520265.9</v>
      </c>
      <c r="O18" s="16">
        <v>976941.8</v>
      </c>
      <c r="P18" s="16">
        <v>1343105.3</v>
      </c>
      <c r="Q18" s="15">
        <v>2558764.5</v>
      </c>
      <c r="R18" s="16">
        <v>540229.9</v>
      </c>
      <c r="S18" s="16">
        <v>1028325.5</v>
      </c>
      <c r="T18" s="16">
        <v>1469116</v>
      </c>
      <c r="U18" s="15">
        <v>2803223.2</v>
      </c>
      <c r="V18" s="16">
        <v>602726.69999999995</v>
      </c>
      <c r="W18" s="16">
        <v>1230576.8999999999</v>
      </c>
      <c r="X18" s="16">
        <v>1746766</v>
      </c>
      <c r="Y18" s="15">
        <v>3034385.1</v>
      </c>
      <c r="Z18" s="16">
        <v>665059</v>
      </c>
      <c r="AA18" s="16">
        <v>1345564.1</v>
      </c>
      <c r="AB18" s="16">
        <v>1927078.8</v>
      </c>
      <c r="AC18" s="15">
        <v>3388903.3</v>
      </c>
      <c r="AD18" s="15">
        <v>711671.4</v>
      </c>
      <c r="AE18" s="16">
        <v>1465827</v>
      </c>
      <c r="AF18" s="16">
        <v>2150191.6</v>
      </c>
      <c r="AG18" s="15">
        <v>3692687.9</v>
      </c>
      <c r="AH18" s="15">
        <v>792166.5</v>
      </c>
      <c r="AI18" s="16">
        <v>1551891.1</v>
      </c>
      <c r="AJ18" s="16">
        <v>2213409.1</v>
      </c>
      <c r="AK18" s="15">
        <v>3890121.7</v>
      </c>
      <c r="AL18" s="15">
        <v>864481.4</v>
      </c>
      <c r="AM18" s="16">
        <v>1668722.7</v>
      </c>
      <c r="AN18" s="16">
        <v>2396675.7000000002</v>
      </c>
      <c r="AO18" s="16">
        <v>4205933.4000000004</v>
      </c>
      <c r="AP18" s="16">
        <v>970073.59999999998</v>
      </c>
      <c r="AQ18" s="16">
        <v>1731285.6</v>
      </c>
      <c r="AR18" s="16">
        <v>2944107.3</v>
      </c>
      <c r="AS18" s="16">
        <v>4117591.7</v>
      </c>
      <c r="AT18" s="15">
        <v>1051718.7</v>
      </c>
      <c r="AU18" s="15">
        <v>1772128</v>
      </c>
      <c r="AV18" s="15">
        <v>2885358.3</v>
      </c>
      <c r="AW18" s="16">
        <v>4368596.2</v>
      </c>
      <c r="AX18" s="16">
        <v>1220567</v>
      </c>
      <c r="AY18" s="16">
        <v>2099295.5</v>
      </c>
      <c r="AZ18" s="16">
        <v>3522288.7</v>
      </c>
      <c r="BA18" s="16">
        <v>5405357.4000000004</v>
      </c>
      <c r="BB18" s="15">
        <v>1604369.4</v>
      </c>
      <c r="BC18" s="15">
        <v>2880703.2</v>
      </c>
      <c r="BD18" s="15">
        <v>4701062.3</v>
      </c>
      <c r="BE18" s="15">
        <v>7400534.2999999998</v>
      </c>
      <c r="BF18" s="15">
        <v>1933466.7</v>
      </c>
      <c r="BG18" s="15">
        <v>3592836.1</v>
      </c>
      <c r="BH18" s="15">
        <v>5869925.2999999998</v>
      </c>
      <c r="BI18" s="15">
        <v>9565229.0999999996</v>
      </c>
      <c r="BJ18" s="15">
        <v>2303007.2000000002</v>
      </c>
      <c r="BK18" s="15">
        <v>4186363.5</v>
      </c>
      <c r="BL18" s="15">
        <v>6717903.7000000002</v>
      </c>
      <c r="BM18" s="15">
        <v>12153285.1</v>
      </c>
      <c r="BN18" s="84">
        <v>2654691</v>
      </c>
      <c r="BO18" s="24"/>
      <c r="BP18" s="24"/>
    </row>
    <row r="19" spans="1:68">
      <c r="A19" s="13" t="s">
        <v>27</v>
      </c>
      <c r="B19" s="14">
        <v>123211</v>
      </c>
      <c r="C19" s="4">
        <v>150956.20000000001</v>
      </c>
      <c r="D19" s="4">
        <v>206048.2</v>
      </c>
      <c r="E19" s="15">
        <v>286117.90000000002</v>
      </c>
      <c r="F19" s="16">
        <v>158574.20000000001</v>
      </c>
      <c r="G19" s="16">
        <v>189323.1</v>
      </c>
      <c r="H19" s="16">
        <v>246600.7</v>
      </c>
      <c r="I19" s="15">
        <v>523982.7</v>
      </c>
      <c r="J19" s="16">
        <v>207824.7</v>
      </c>
      <c r="K19" s="16">
        <v>244953.1</v>
      </c>
      <c r="L19" s="16">
        <v>308465.8</v>
      </c>
      <c r="M19" s="15">
        <v>540315.30000000005</v>
      </c>
      <c r="N19" s="16">
        <v>245013.2</v>
      </c>
      <c r="O19" s="16">
        <v>303294</v>
      </c>
      <c r="P19" s="16">
        <v>357505.6</v>
      </c>
      <c r="Q19" s="15">
        <v>610274.80000000005</v>
      </c>
      <c r="R19" s="16">
        <v>257414.9</v>
      </c>
      <c r="S19" s="16">
        <v>330986.3</v>
      </c>
      <c r="T19" s="16">
        <v>399746.9</v>
      </c>
      <c r="U19" s="15">
        <v>651462.19999999995</v>
      </c>
      <c r="V19" s="16">
        <v>311827.59999999998</v>
      </c>
      <c r="W19" s="16">
        <v>398153</v>
      </c>
      <c r="X19" s="16">
        <v>475669.7</v>
      </c>
      <c r="Y19" s="15">
        <v>778064.4</v>
      </c>
      <c r="Z19" s="16">
        <v>350369.1</v>
      </c>
      <c r="AA19" s="16">
        <v>499088.3</v>
      </c>
      <c r="AB19" s="16">
        <v>557417.80000000005</v>
      </c>
      <c r="AC19" s="15">
        <v>1258542.6000000001</v>
      </c>
      <c r="AD19" s="15">
        <v>377104.7</v>
      </c>
      <c r="AE19" s="16">
        <v>547647.9</v>
      </c>
      <c r="AF19" s="16">
        <v>630562.69999999995</v>
      </c>
      <c r="AG19" s="15">
        <v>1338278.5</v>
      </c>
      <c r="AH19" s="15">
        <v>434614.9</v>
      </c>
      <c r="AI19" s="16">
        <v>627752.69999999995</v>
      </c>
      <c r="AJ19" s="16">
        <v>727127.1</v>
      </c>
      <c r="AK19" s="15">
        <v>1502507.5</v>
      </c>
      <c r="AL19" s="15">
        <v>480522</v>
      </c>
      <c r="AM19" s="16">
        <v>691055.7</v>
      </c>
      <c r="AN19" s="16">
        <v>789805.1</v>
      </c>
      <c r="AO19" s="16">
        <v>1684466.1</v>
      </c>
      <c r="AP19" s="16">
        <v>559341.30000000005</v>
      </c>
      <c r="AQ19" s="16">
        <v>739369.6</v>
      </c>
      <c r="AR19" s="16">
        <v>817564.6</v>
      </c>
      <c r="AS19" s="16">
        <v>1626518.9</v>
      </c>
      <c r="AT19" s="15">
        <v>590229.5</v>
      </c>
      <c r="AU19" s="15">
        <v>748049.3</v>
      </c>
      <c r="AV19" s="15">
        <v>824161.1</v>
      </c>
      <c r="AW19" s="16">
        <v>1709614.2</v>
      </c>
      <c r="AX19" s="16">
        <v>616772</v>
      </c>
      <c r="AY19" s="16">
        <v>773526.8</v>
      </c>
      <c r="AZ19" s="16">
        <v>862259.9</v>
      </c>
      <c r="BA19" s="16">
        <v>1873123.2</v>
      </c>
      <c r="BB19" s="15">
        <v>800986.1</v>
      </c>
      <c r="BC19" s="15">
        <v>990480.5</v>
      </c>
      <c r="BD19" s="15">
        <v>1126340.5</v>
      </c>
      <c r="BE19" s="15">
        <v>2291694.4</v>
      </c>
      <c r="BF19" s="15">
        <v>801528.6</v>
      </c>
      <c r="BG19" s="15">
        <v>1189454.8999999999</v>
      </c>
      <c r="BH19" s="15">
        <v>1309174.6000000001</v>
      </c>
      <c r="BI19" s="15">
        <v>2295356.1</v>
      </c>
      <c r="BJ19" s="15">
        <v>905597.5</v>
      </c>
      <c r="BK19" s="15">
        <v>1200671.3</v>
      </c>
      <c r="BL19" s="15">
        <v>1394712.7</v>
      </c>
      <c r="BM19" s="15">
        <v>2482326.7000000002</v>
      </c>
      <c r="BN19" s="84">
        <v>878698.3</v>
      </c>
      <c r="BO19" s="24"/>
      <c r="BP19" s="24"/>
    </row>
    <row r="20" spans="1:68">
      <c r="A20" s="13" t="s">
        <v>28</v>
      </c>
      <c r="B20" s="14">
        <v>50503.199999999997</v>
      </c>
      <c r="C20" s="4">
        <v>71785.100000000006</v>
      </c>
      <c r="D20" s="4">
        <v>103620.7</v>
      </c>
      <c r="E20" s="15">
        <v>166229.1</v>
      </c>
      <c r="F20" s="16">
        <v>56381.1</v>
      </c>
      <c r="G20" s="16">
        <v>84350.1</v>
      </c>
      <c r="H20" s="16">
        <v>98724.800000000003</v>
      </c>
      <c r="I20" s="15">
        <v>192893.5</v>
      </c>
      <c r="J20" s="16">
        <v>68433.7</v>
      </c>
      <c r="K20" s="16">
        <v>91009.1</v>
      </c>
      <c r="L20" s="16">
        <v>114091</v>
      </c>
      <c r="M20" s="15">
        <v>221816.4</v>
      </c>
      <c r="N20" s="16">
        <v>76231.8</v>
      </c>
      <c r="O20" s="16">
        <v>104055.7</v>
      </c>
      <c r="P20" s="16">
        <v>125670.7</v>
      </c>
      <c r="Q20" s="15">
        <v>264571.8</v>
      </c>
      <c r="R20" s="16">
        <v>90160.3</v>
      </c>
      <c r="S20" s="16">
        <v>124977.1</v>
      </c>
      <c r="T20" s="16">
        <v>170903.7</v>
      </c>
      <c r="U20" s="15">
        <v>321376</v>
      </c>
      <c r="V20" s="16">
        <v>102459.3</v>
      </c>
      <c r="W20" s="16">
        <v>155229.70000000001</v>
      </c>
      <c r="X20" s="16">
        <v>188719.8</v>
      </c>
      <c r="Y20" s="15">
        <v>370634.2</v>
      </c>
      <c r="Z20" s="16">
        <v>115454.39999999999</v>
      </c>
      <c r="AA20" s="16">
        <v>193701.7</v>
      </c>
      <c r="AB20" s="16">
        <v>239543.9</v>
      </c>
      <c r="AC20" s="15">
        <v>453571.8</v>
      </c>
      <c r="AD20" s="15">
        <v>132823.5</v>
      </c>
      <c r="AE20" s="16">
        <v>226890.6</v>
      </c>
      <c r="AF20" s="16">
        <v>306823.09999999998</v>
      </c>
      <c r="AG20" s="15">
        <v>550708.4</v>
      </c>
      <c r="AH20" s="15">
        <v>141551.9</v>
      </c>
      <c r="AI20" s="16">
        <v>256334.8</v>
      </c>
      <c r="AJ20" s="16">
        <v>344336.9</v>
      </c>
      <c r="AK20" s="15">
        <v>597297.4</v>
      </c>
      <c r="AL20" s="15">
        <v>152862.20000000001</v>
      </c>
      <c r="AM20" s="16">
        <v>282800.8</v>
      </c>
      <c r="AN20" s="16">
        <v>380776.8</v>
      </c>
      <c r="AO20" s="16">
        <v>682390.8</v>
      </c>
      <c r="AP20" s="16">
        <v>195020.79999999999</v>
      </c>
      <c r="AQ20" s="16">
        <v>314144.7</v>
      </c>
      <c r="AR20" s="16">
        <v>387076.5</v>
      </c>
      <c r="AS20" s="16">
        <v>682943.7</v>
      </c>
      <c r="AT20" s="15">
        <v>184101.2</v>
      </c>
      <c r="AU20" s="15">
        <v>267529.40000000002</v>
      </c>
      <c r="AV20" s="15">
        <v>377958</v>
      </c>
      <c r="AW20" s="16">
        <v>732907.9</v>
      </c>
      <c r="AX20" s="16">
        <v>188103</v>
      </c>
      <c r="AY20" s="16">
        <v>301931.40000000002</v>
      </c>
      <c r="AZ20" s="16">
        <v>460177.6</v>
      </c>
      <c r="BA20" s="16">
        <v>933990.3</v>
      </c>
      <c r="BB20" s="15">
        <v>237338.9</v>
      </c>
      <c r="BC20" s="15">
        <v>391567.7</v>
      </c>
      <c r="BD20" s="15">
        <v>596706.69999999995</v>
      </c>
      <c r="BE20" s="15">
        <v>1178722.2</v>
      </c>
      <c r="BF20" s="15">
        <v>272865.2</v>
      </c>
      <c r="BG20" s="15">
        <v>457769.1</v>
      </c>
      <c r="BH20" s="15">
        <v>669365.30000000005</v>
      </c>
      <c r="BI20" s="15">
        <v>1341302.8999999999</v>
      </c>
      <c r="BJ20" s="15">
        <v>290266.8</v>
      </c>
      <c r="BK20" s="15">
        <v>480496.3</v>
      </c>
      <c r="BL20" s="15">
        <v>715975</v>
      </c>
      <c r="BM20" s="15">
        <v>1401183.4</v>
      </c>
      <c r="BN20" s="84">
        <v>338170.7</v>
      </c>
      <c r="BO20" s="24"/>
      <c r="BP20" s="24"/>
    </row>
    <row r="21" spans="1:68">
      <c r="A21" s="13" t="s">
        <v>29</v>
      </c>
      <c r="B21" s="14">
        <v>0</v>
      </c>
      <c r="C21" s="4">
        <v>0</v>
      </c>
      <c r="D21" s="4">
        <v>0</v>
      </c>
      <c r="E21" s="15">
        <v>0</v>
      </c>
      <c r="F21" s="16">
        <v>515.70000000000005</v>
      </c>
      <c r="G21" s="16">
        <v>0</v>
      </c>
      <c r="H21" s="16">
        <v>0</v>
      </c>
      <c r="I21" s="15">
        <v>0</v>
      </c>
      <c r="J21" s="16">
        <v>4197.1000000000004</v>
      </c>
      <c r="K21" s="16">
        <v>0</v>
      </c>
      <c r="L21" s="16">
        <v>0</v>
      </c>
      <c r="M21" s="15">
        <v>0</v>
      </c>
      <c r="N21" s="16">
        <v>0</v>
      </c>
      <c r="O21" s="16">
        <v>0</v>
      </c>
      <c r="P21" s="16">
        <v>0</v>
      </c>
      <c r="Q21" s="15">
        <v>0</v>
      </c>
      <c r="R21" s="16">
        <v>0</v>
      </c>
      <c r="S21" s="16">
        <v>0</v>
      </c>
      <c r="T21" s="16">
        <v>0</v>
      </c>
      <c r="U21" s="15">
        <v>0</v>
      </c>
      <c r="V21" s="16">
        <v>0</v>
      </c>
      <c r="W21" s="16">
        <v>0</v>
      </c>
      <c r="X21" s="16">
        <v>0</v>
      </c>
      <c r="Y21" s="15">
        <v>0</v>
      </c>
      <c r="Z21" s="16">
        <v>0</v>
      </c>
      <c r="AA21" s="16">
        <v>0</v>
      </c>
      <c r="AB21" s="16">
        <v>0</v>
      </c>
      <c r="AC21" s="15">
        <v>0</v>
      </c>
      <c r="AD21" s="15">
        <v>0</v>
      </c>
      <c r="AE21" s="16">
        <v>0</v>
      </c>
      <c r="AF21" s="16">
        <v>0</v>
      </c>
      <c r="AG21" s="15">
        <v>0</v>
      </c>
      <c r="AH21" s="15">
        <v>0</v>
      </c>
      <c r="AI21" s="16">
        <v>0</v>
      </c>
      <c r="AJ21" s="16">
        <v>0</v>
      </c>
      <c r="AK21" s="15">
        <v>0</v>
      </c>
      <c r="AL21" s="15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5">
        <v>0</v>
      </c>
      <c r="AU21" s="15">
        <v>0</v>
      </c>
      <c r="AV21" s="15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84">
        <v>0</v>
      </c>
      <c r="BO21" s="24"/>
      <c r="BP21" s="24"/>
    </row>
    <row r="22" spans="1:68">
      <c r="A22" s="13" t="s">
        <v>10</v>
      </c>
      <c r="B22" s="14">
        <v>30542.9</v>
      </c>
      <c r="C22" s="4">
        <v>40833.9</v>
      </c>
      <c r="D22" s="4">
        <v>62090.5</v>
      </c>
      <c r="E22" s="15">
        <v>137957.4</v>
      </c>
      <c r="F22" s="16">
        <v>43157.3</v>
      </c>
      <c r="G22" s="16">
        <v>39122</v>
      </c>
      <c r="H22" s="16">
        <v>53972.2</v>
      </c>
      <c r="I22" s="15">
        <v>144837.79999999999</v>
      </c>
      <c r="J22" s="16">
        <v>73297.5</v>
      </c>
      <c r="K22" s="16">
        <v>55974.5</v>
      </c>
      <c r="L22" s="16">
        <v>60871.4</v>
      </c>
      <c r="M22" s="15">
        <v>159395.5</v>
      </c>
      <c r="N22" s="16">
        <v>73027.5</v>
      </c>
      <c r="O22" s="16">
        <v>56609.599999999999</v>
      </c>
      <c r="P22" s="16">
        <v>75637.600000000006</v>
      </c>
      <c r="Q22" s="15">
        <v>165145.70000000001</v>
      </c>
      <c r="R22" s="16">
        <v>77831.7</v>
      </c>
      <c r="S22" s="16">
        <v>106414.8</v>
      </c>
      <c r="T22" s="16">
        <v>82320.7</v>
      </c>
      <c r="U22" s="15">
        <v>150937.79999999999</v>
      </c>
      <c r="V22" s="16">
        <v>89457.1</v>
      </c>
      <c r="W22" s="16">
        <v>111331.6</v>
      </c>
      <c r="X22" s="16">
        <v>130080.4</v>
      </c>
      <c r="Y22" s="15">
        <v>211950.7</v>
      </c>
      <c r="Z22" s="16">
        <v>94665.600000000006</v>
      </c>
      <c r="AA22" s="16">
        <v>102033.1</v>
      </c>
      <c r="AB22" s="16">
        <v>188541.8</v>
      </c>
      <c r="AC22" s="15">
        <v>201911.5</v>
      </c>
      <c r="AD22" s="15">
        <v>94989.8</v>
      </c>
      <c r="AE22" s="16">
        <v>115622.1</v>
      </c>
      <c r="AF22" s="16">
        <v>307522.8</v>
      </c>
      <c r="AG22" s="15">
        <v>312765.40000000002</v>
      </c>
      <c r="AH22" s="15">
        <v>87962.1</v>
      </c>
      <c r="AI22" s="16">
        <v>127647.1</v>
      </c>
      <c r="AJ22" s="16">
        <v>321496.09999999998</v>
      </c>
      <c r="AK22" s="15">
        <v>334966.5</v>
      </c>
      <c r="AL22" s="15">
        <v>71401.2</v>
      </c>
      <c r="AM22" s="16">
        <v>90661</v>
      </c>
      <c r="AN22" s="16">
        <v>283540.5</v>
      </c>
      <c r="AO22" s="16">
        <v>285466.3</v>
      </c>
      <c r="AP22" s="16">
        <v>68144</v>
      </c>
      <c r="AQ22" s="16">
        <v>68227.3</v>
      </c>
      <c r="AR22" s="16">
        <v>267604.7</v>
      </c>
      <c r="AS22" s="16">
        <v>484719.7</v>
      </c>
      <c r="AT22" s="15">
        <v>8694.7999999999993</v>
      </c>
      <c r="AU22" s="15">
        <v>75875.399999999994</v>
      </c>
      <c r="AV22" s="15">
        <v>316543.09999999998</v>
      </c>
      <c r="AW22" s="16">
        <v>642423.80000000005</v>
      </c>
      <c r="AX22" s="16">
        <v>11351.7</v>
      </c>
      <c r="AY22" s="16">
        <v>86198.1</v>
      </c>
      <c r="AZ22" s="16">
        <v>355974.6</v>
      </c>
      <c r="BA22" s="16">
        <v>1083480.6000000001</v>
      </c>
      <c r="BB22" s="15">
        <v>13709.9</v>
      </c>
      <c r="BC22" s="15">
        <v>115256.8</v>
      </c>
      <c r="BD22" s="15">
        <v>459629.6</v>
      </c>
      <c r="BE22" s="15">
        <v>1520471.2</v>
      </c>
      <c r="BF22" s="15">
        <v>16875.7</v>
      </c>
      <c r="BG22" s="15">
        <v>123431.1</v>
      </c>
      <c r="BH22" s="15">
        <v>548780.1</v>
      </c>
      <c r="BI22" s="15">
        <v>1623787.7</v>
      </c>
      <c r="BJ22" s="15">
        <v>19663.900000000001</v>
      </c>
      <c r="BK22" s="15">
        <v>143734.39999999999</v>
      </c>
      <c r="BL22" s="15">
        <v>654587</v>
      </c>
      <c r="BM22" s="15">
        <v>1199921</v>
      </c>
      <c r="BN22" s="84">
        <v>16205</v>
      </c>
      <c r="BO22" s="24"/>
      <c r="BP22" s="24"/>
    </row>
    <row r="23" spans="1:68">
      <c r="A23" s="13" t="s">
        <v>11</v>
      </c>
      <c r="B23" s="14">
        <v>18135.2</v>
      </c>
      <c r="C23" s="4">
        <v>23372</v>
      </c>
      <c r="D23" s="4">
        <v>53708.9</v>
      </c>
      <c r="E23" s="15">
        <v>52419</v>
      </c>
      <c r="F23" s="16">
        <v>23615.200000000001</v>
      </c>
      <c r="G23" s="16">
        <v>29321.3</v>
      </c>
      <c r="H23" s="16">
        <v>64393.8</v>
      </c>
      <c r="I23" s="15">
        <v>51529.599999999999</v>
      </c>
      <c r="J23" s="16">
        <v>36407.599999999999</v>
      </c>
      <c r="K23" s="16">
        <v>39488.9</v>
      </c>
      <c r="L23" s="16">
        <v>73266.899999999994</v>
      </c>
      <c r="M23" s="15">
        <v>40961.300000000003</v>
      </c>
      <c r="N23" s="16">
        <v>37490.699999999997</v>
      </c>
      <c r="O23" s="16">
        <v>51882.1</v>
      </c>
      <c r="P23" s="16">
        <v>79060.399999999994</v>
      </c>
      <c r="Q23" s="15">
        <v>24802</v>
      </c>
      <c r="R23" s="16">
        <v>42629.7</v>
      </c>
      <c r="S23" s="16">
        <v>87819.5</v>
      </c>
      <c r="T23" s="16">
        <v>92751.4</v>
      </c>
      <c r="U23" s="15">
        <v>48134.3</v>
      </c>
      <c r="V23" s="16">
        <v>56375.3</v>
      </c>
      <c r="W23" s="16">
        <v>107822.2</v>
      </c>
      <c r="X23" s="16">
        <v>163399.1</v>
      </c>
      <c r="Y23" s="15">
        <v>159833.79999999999</v>
      </c>
      <c r="Z23" s="16">
        <v>76862.2</v>
      </c>
      <c r="AA23" s="16">
        <v>129703.4</v>
      </c>
      <c r="AB23" s="16">
        <v>247866.2</v>
      </c>
      <c r="AC23" s="15">
        <v>326867.7</v>
      </c>
      <c r="AD23" s="15">
        <v>93794.4</v>
      </c>
      <c r="AE23" s="16">
        <v>164240.6</v>
      </c>
      <c r="AF23" s="16">
        <v>269096.7</v>
      </c>
      <c r="AG23" s="15">
        <v>382305.3</v>
      </c>
      <c r="AH23" s="15">
        <v>101455.7</v>
      </c>
      <c r="AI23" s="16">
        <v>189309</v>
      </c>
      <c r="AJ23" s="16">
        <v>268038.59999999998</v>
      </c>
      <c r="AK23" s="15">
        <v>425374.2</v>
      </c>
      <c r="AL23" s="15">
        <v>104522.3</v>
      </c>
      <c r="AM23" s="16">
        <v>191933.7</v>
      </c>
      <c r="AN23" s="16">
        <v>274426.59999999998</v>
      </c>
      <c r="AO23" s="16">
        <v>472206.1</v>
      </c>
      <c r="AP23" s="16">
        <v>117707.7</v>
      </c>
      <c r="AQ23" s="16">
        <v>176123.5</v>
      </c>
      <c r="AR23" s="16">
        <v>288291.59999999998</v>
      </c>
      <c r="AS23" s="16">
        <v>632762.30000000005</v>
      </c>
      <c r="AT23" s="15">
        <v>110678.39999999999</v>
      </c>
      <c r="AU23" s="15">
        <v>182375.8</v>
      </c>
      <c r="AV23" s="15">
        <v>379556.2</v>
      </c>
      <c r="AW23" s="16">
        <v>828576.8</v>
      </c>
      <c r="AX23" s="16">
        <v>122721.1</v>
      </c>
      <c r="AY23" s="16">
        <v>190827.8</v>
      </c>
      <c r="AZ23" s="16">
        <v>419700.7</v>
      </c>
      <c r="BA23" s="16">
        <v>1070468.6000000001</v>
      </c>
      <c r="BB23" s="15">
        <v>159548.9</v>
      </c>
      <c r="BC23" s="15">
        <v>233825.2</v>
      </c>
      <c r="BD23" s="15">
        <v>539714.6</v>
      </c>
      <c r="BE23" s="15">
        <v>1279508.8</v>
      </c>
      <c r="BF23" s="15">
        <v>185108.6</v>
      </c>
      <c r="BG23" s="15">
        <v>281681.8</v>
      </c>
      <c r="BH23" s="15">
        <v>626077.69999999995</v>
      </c>
      <c r="BI23" s="15">
        <v>1492057.6</v>
      </c>
      <c r="BJ23" s="15">
        <v>204629.7</v>
      </c>
      <c r="BK23" s="15">
        <v>330822</v>
      </c>
      <c r="BL23" s="15">
        <v>736387</v>
      </c>
      <c r="BM23" s="15">
        <v>720156.8</v>
      </c>
      <c r="BN23" s="84">
        <v>107074</v>
      </c>
      <c r="BO23" s="24"/>
      <c r="BP23" s="24"/>
    </row>
    <row r="24" spans="1:68">
      <c r="A24" s="13" t="s">
        <v>30</v>
      </c>
      <c r="B24" s="14">
        <v>2490.3000000000002</v>
      </c>
      <c r="C24" s="4">
        <v>12868.2</v>
      </c>
      <c r="D24" s="4">
        <v>20340.599999999999</v>
      </c>
      <c r="E24" s="15">
        <v>34313.599999999999</v>
      </c>
      <c r="F24" s="16">
        <v>4225.8999999999996</v>
      </c>
      <c r="G24" s="16">
        <v>16571</v>
      </c>
      <c r="H24" s="16">
        <v>24765.5</v>
      </c>
      <c r="I24" s="15">
        <v>54577.7</v>
      </c>
      <c r="J24" s="16">
        <v>7887.8</v>
      </c>
      <c r="K24" s="16">
        <v>23677</v>
      </c>
      <c r="L24" s="16">
        <v>37668.199999999997</v>
      </c>
      <c r="M24" s="15">
        <v>59602.8</v>
      </c>
      <c r="N24" s="16">
        <v>8660.6</v>
      </c>
      <c r="O24" s="16">
        <v>23985.200000000001</v>
      </c>
      <c r="P24" s="16">
        <v>42464.9</v>
      </c>
      <c r="Q24" s="15">
        <v>76406.7</v>
      </c>
      <c r="R24" s="16">
        <v>10345.1</v>
      </c>
      <c r="S24" s="16">
        <v>28297.200000000001</v>
      </c>
      <c r="T24" s="16">
        <v>50720</v>
      </c>
      <c r="U24" s="15">
        <v>83149.2</v>
      </c>
      <c r="V24" s="16">
        <v>12325.5</v>
      </c>
      <c r="W24" s="16">
        <v>31449.3</v>
      </c>
      <c r="X24" s="16">
        <v>54505.9</v>
      </c>
      <c r="Y24" s="15">
        <v>95877.5</v>
      </c>
      <c r="Z24" s="16">
        <v>13134.9</v>
      </c>
      <c r="AA24" s="16">
        <v>30989.3</v>
      </c>
      <c r="AB24" s="16">
        <v>63902.9</v>
      </c>
      <c r="AC24" s="15">
        <v>110112.6</v>
      </c>
      <c r="AD24" s="15">
        <v>12650.2</v>
      </c>
      <c r="AE24" s="16">
        <v>34599.4</v>
      </c>
      <c r="AF24" s="16">
        <v>77852.600000000006</v>
      </c>
      <c r="AG24" s="15">
        <v>108954.6</v>
      </c>
      <c r="AH24" s="15">
        <v>16474.7</v>
      </c>
      <c r="AI24" s="16">
        <v>40017.599999999999</v>
      </c>
      <c r="AJ24" s="16">
        <v>75711.5</v>
      </c>
      <c r="AK24" s="15">
        <v>114725.2</v>
      </c>
      <c r="AL24" s="15">
        <v>17983.400000000001</v>
      </c>
      <c r="AM24" s="16">
        <v>42037.8</v>
      </c>
      <c r="AN24" s="16">
        <v>84722.3</v>
      </c>
      <c r="AO24" s="16">
        <v>123543.8</v>
      </c>
      <c r="AP24" s="16">
        <v>22332.2</v>
      </c>
      <c r="AQ24" s="16">
        <v>51027.7</v>
      </c>
      <c r="AR24" s="16">
        <v>103820.7</v>
      </c>
      <c r="AS24" s="16">
        <v>195818.4</v>
      </c>
      <c r="AT24" s="15">
        <v>22558.7</v>
      </c>
      <c r="AU24" s="15">
        <v>51961.8</v>
      </c>
      <c r="AV24" s="15">
        <v>110981.5</v>
      </c>
      <c r="AW24" s="16">
        <v>227433.5</v>
      </c>
      <c r="AX24" s="16">
        <v>46176.7</v>
      </c>
      <c r="AY24" s="16">
        <v>63873.5</v>
      </c>
      <c r="AZ24" s="16">
        <v>131100.79999999999</v>
      </c>
      <c r="BA24" s="16">
        <v>291474.7</v>
      </c>
      <c r="BB24" s="15">
        <v>59982.8</v>
      </c>
      <c r="BC24" s="15">
        <v>74955.399999999994</v>
      </c>
      <c r="BD24" s="15">
        <v>165781.20000000001</v>
      </c>
      <c r="BE24" s="15">
        <v>333335.59999999998</v>
      </c>
      <c r="BF24" s="15">
        <v>75433</v>
      </c>
      <c r="BG24" s="15">
        <v>92775.5</v>
      </c>
      <c r="BH24" s="15">
        <v>198000.4</v>
      </c>
      <c r="BI24" s="15">
        <v>398281</v>
      </c>
      <c r="BJ24" s="15">
        <v>94056.9</v>
      </c>
      <c r="BK24" s="15">
        <v>113130.5</v>
      </c>
      <c r="BL24" s="15">
        <v>237617.6</v>
      </c>
      <c r="BM24" s="15">
        <v>478988.4</v>
      </c>
      <c r="BN24" s="84">
        <v>114485.6</v>
      </c>
      <c r="BO24" s="24"/>
      <c r="BP24" s="24"/>
    </row>
    <row r="25" spans="1:68">
      <c r="A25" s="13" t="s">
        <v>31</v>
      </c>
      <c r="B25" s="14">
        <v>9306.5</v>
      </c>
      <c r="C25" s="4">
        <v>24337</v>
      </c>
      <c r="D25" s="4">
        <v>76615.600000000006</v>
      </c>
      <c r="E25" s="15">
        <v>80533.3</v>
      </c>
      <c r="F25" s="16">
        <v>11717.1</v>
      </c>
      <c r="G25" s="16">
        <v>47907</v>
      </c>
      <c r="H25" s="16">
        <v>121380.4</v>
      </c>
      <c r="I25" s="15">
        <v>169449</v>
      </c>
      <c r="J25" s="16">
        <v>16609.400000000001</v>
      </c>
      <c r="K25" s="16">
        <v>54000.800000000003</v>
      </c>
      <c r="L25" s="16">
        <v>151003.29999999999</v>
      </c>
      <c r="M25" s="15">
        <v>222773.2</v>
      </c>
      <c r="N25" s="16">
        <v>18596.599999999999</v>
      </c>
      <c r="O25" s="16">
        <v>65545.399999999994</v>
      </c>
      <c r="P25" s="16">
        <v>184634.9</v>
      </c>
      <c r="Q25" s="15">
        <v>731980.2</v>
      </c>
      <c r="R25" s="16">
        <v>115933.9</v>
      </c>
      <c r="S25" s="16">
        <v>351508.1</v>
      </c>
      <c r="T25" s="16">
        <v>666808.1</v>
      </c>
      <c r="U25" s="15">
        <v>813026.2</v>
      </c>
      <c r="V25" s="16">
        <v>150910.79999999999</v>
      </c>
      <c r="W25" s="16">
        <v>351485.2</v>
      </c>
      <c r="X25" s="16">
        <v>757317.7</v>
      </c>
      <c r="Y25" s="15">
        <v>946772.2</v>
      </c>
      <c r="Z25" s="16">
        <v>156676.1</v>
      </c>
      <c r="AA25" s="16">
        <v>397614.4</v>
      </c>
      <c r="AB25" s="16">
        <v>812907.8</v>
      </c>
      <c r="AC25" s="15">
        <v>968106.1</v>
      </c>
      <c r="AD25" s="15">
        <v>178847.1</v>
      </c>
      <c r="AE25" s="16">
        <v>414265.4</v>
      </c>
      <c r="AF25" s="16">
        <v>887785.1</v>
      </c>
      <c r="AG25" s="15">
        <v>1170092</v>
      </c>
      <c r="AH25" s="15">
        <v>212124</v>
      </c>
      <c r="AI25" s="16">
        <v>505701.9</v>
      </c>
      <c r="AJ25" s="16">
        <v>961270.1</v>
      </c>
      <c r="AK25" s="15">
        <v>1230229.3</v>
      </c>
      <c r="AL25" s="15">
        <v>236454.3</v>
      </c>
      <c r="AM25" s="16">
        <v>608783.9</v>
      </c>
      <c r="AN25" s="16">
        <v>1083315.8999999999</v>
      </c>
      <c r="AO25" s="16">
        <v>1488146.1</v>
      </c>
      <c r="AP25" s="16">
        <v>301735.3</v>
      </c>
      <c r="AQ25" s="16">
        <v>632668.69999999995</v>
      </c>
      <c r="AR25" s="16">
        <v>1140845.6000000001</v>
      </c>
      <c r="AS25" s="16">
        <v>1244930.6000000001</v>
      </c>
      <c r="AT25" s="15">
        <v>308711.8</v>
      </c>
      <c r="AU25" s="15">
        <v>612348.1</v>
      </c>
      <c r="AV25" s="15">
        <v>1154679.2</v>
      </c>
      <c r="AW25" s="16">
        <v>1320147.5</v>
      </c>
      <c r="AX25" s="16">
        <v>315207.5</v>
      </c>
      <c r="AY25" s="16">
        <v>652558.19999999995</v>
      </c>
      <c r="AZ25" s="16">
        <v>1271538.8999999999</v>
      </c>
      <c r="BA25" s="16">
        <v>1766241.4</v>
      </c>
      <c r="BB25" s="15">
        <v>406799.3</v>
      </c>
      <c r="BC25" s="15">
        <v>818705.4</v>
      </c>
      <c r="BD25" s="15">
        <v>1656456.3</v>
      </c>
      <c r="BE25" s="15">
        <v>1889528.7</v>
      </c>
      <c r="BF25" s="15">
        <v>528079.80000000005</v>
      </c>
      <c r="BG25" s="15">
        <v>959967.7</v>
      </c>
      <c r="BH25" s="15">
        <v>1952847.3</v>
      </c>
      <c r="BI25" s="15">
        <v>2420850.1</v>
      </c>
      <c r="BJ25" s="15">
        <v>537011</v>
      </c>
      <c r="BK25" s="15">
        <v>1049653.1000000001</v>
      </c>
      <c r="BL25" s="15">
        <v>2101399.2999999998</v>
      </c>
      <c r="BM25" s="15">
        <v>2839988.7</v>
      </c>
      <c r="BN25" s="84">
        <v>620659.19999999995</v>
      </c>
      <c r="BO25" s="24"/>
      <c r="BP25" s="24"/>
    </row>
    <row r="26" spans="1:68" ht="25.5">
      <c r="A26" s="13" t="s">
        <v>32</v>
      </c>
      <c r="B26" s="14">
        <v>1888.9</v>
      </c>
      <c r="C26" s="4">
        <v>4443</v>
      </c>
      <c r="D26" s="4">
        <v>6918</v>
      </c>
      <c r="E26" s="15">
        <v>11164.4</v>
      </c>
      <c r="F26" s="16">
        <v>427.2</v>
      </c>
      <c r="G26" s="16">
        <v>5.2</v>
      </c>
      <c r="H26" s="16">
        <v>2085.4</v>
      </c>
      <c r="I26" s="15">
        <v>7903.6</v>
      </c>
      <c r="J26" s="16">
        <v>2562.3000000000002</v>
      </c>
      <c r="K26" s="16">
        <v>6656.3</v>
      </c>
      <c r="L26" s="16">
        <v>11747.6</v>
      </c>
      <c r="M26" s="15">
        <v>20132.5</v>
      </c>
      <c r="N26" s="16">
        <v>4503.2</v>
      </c>
      <c r="O26" s="16">
        <v>10768.8</v>
      </c>
      <c r="P26" s="16">
        <v>14797.7</v>
      </c>
      <c r="Q26" s="15">
        <v>20958.3</v>
      </c>
      <c r="R26" s="16">
        <v>4016.3</v>
      </c>
      <c r="S26" s="16">
        <v>11748.5</v>
      </c>
      <c r="T26" s="16">
        <v>17652.7</v>
      </c>
      <c r="U26" s="15">
        <v>26385.3</v>
      </c>
      <c r="V26" s="16">
        <v>3403.7</v>
      </c>
      <c r="W26" s="16">
        <v>6132.1</v>
      </c>
      <c r="X26" s="16">
        <v>12016</v>
      </c>
      <c r="Y26" s="15">
        <v>16592.5</v>
      </c>
      <c r="Z26" s="16">
        <v>3358.6</v>
      </c>
      <c r="AA26" s="16">
        <v>10224.799999999999</v>
      </c>
      <c r="AB26" s="16">
        <v>14858.8</v>
      </c>
      <c r="AC26" s="15">
        <v>15885.1</v>
      </c>
      <c r="AD26" s="15">
        <v>3956.9</v>
      </c>
      <c r="AE26" s="16">
        <v>8745.7000000000007</v>
      </c>
      <c r="AF26" s="16">
        <v>14717.4</v>
      </c>
      <c r="AG26" s="15">
        <v>19562</v>
      </c>
      <c r="AH26" s="15">
        <v>3292.6</v>
      </c>
      <c r="AI26" s="16">
        <v>8817.4</v>
      </c>
      <c r="AJ26" s="16">
        <v>15725.8</v>
      </c>
      <c r="AK26" s="15">
        <v>20060</v>
      </c>
      <c r="AL26" s="15">
        <v>3652.3</v>
      </c>
      <c r="AM26" s="16">
        <v>9278.9</v>
      </c>
      <c r="AN26" s="16">
        <v>16462.099999999999</v>
      </c>
      <c r="AO26" s="16">
        <v>21029.3</v>
      </c>
      <c r="AP26" s="16">
        <v>5137.5</v>
      </c>
      <c r="AQ26" s="16">
        <v>9916.6</v>
      </c>
      <c r="AR26" s="16">
        <v>17712.7</v>
      </c>
      <c r="AS26" s="16">
        <v>23910.3</v>
      </c>
      <c r="AT26" s="15">
        <v>5926.4</v>
      </c>
      <c r="AU26" s="15">
        <v>10885.7</v>
      </c>
      <c r="AV26" s="15">
        <v>19490</v>
      </c>
      <c r="AW26" s="16">
        <v>25958.799999999999</v>
      </c>
      <c r="AX26" s="16">
        <v>6473</v>
      </c>
      <c r="AY26" s="16">
        <v>12221.5</v>
      </c>
      <c r="AZ26" s="16">
        <v>22327</v>
      </c>
      <c r="BA26" s="16">
        <v>29449.9</v>
      </c>
      <c r="BB26" s="15">
        <v>7931.8</v>
      </c>
      <c r="BC26" s="15">
        <v>14640.7</v>
      </c>
      <c r="BD26" s="15">
        <v>26171.8</v>
      </c>
      <c r="BE26" s="15">
        <v>0</v>
      </c>
      <c r="BF26" s="15">
        <v>8734.5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84">
        <v>0</v>
      </c>
      <c r="BO26" s="24"/>
      <c r="BP26" s="24"/>
    </row>
    <row r="27" spans="1:68" s="20" customFormat="1">
      <c r="A27" s="19" t="s">
        <v>38</v>
      </c>
      <c r="B27" s="14">
        <v>-69194.100000000006</v>
      </c>
      <c r="C27" s="14">
        <v>-196113.2</v>
      </c>
      <c r="D27" s="14">
        <v>-314041.3</v>
      </c>
      <c r="E27" s="15">
        <v>-466859.4</v>
      </c>
      <c r="F27" s="14">
        <v>-134934.70000000001</v>
      </c>
      <c r="G27" s="16">
        <v>-268696.09999999998</v>
      </c>
      <c r="H27" s="16">
        <v>-406516</v>
      </c>
      <c r="I27" s="15"/>
      <c r="J27" s="16"/>
      <c r="K27" s="16"/>
      <c r="L27" s="16"/>
      <c r="M27" s="15"/>
      <c r="N27" s="16"/>
      <c r="O27" s="16"/>
      <c r="P27" s="16"/>
      <c r="Q27" s="15"/>
      <c r="R27" s="16"/>
      <c r="S27" s="16"/>
      <c r="T27" s="16"/>
      <c r="U27" s="15"/>
      <c r="V27" s="16"/>
      <c r="W27" s="16"/>
      <c r="X27" s="16"/>
      <c r="Y27" s="15"/>
      <c r="Z27" s="16"/>
      <c r="AA27" s="16"/>
      <c r="AB27" s="16"/>
      <c r="AC27" s="15"/>
      <c r="AD27" s="15"/>
      <c r="AE27" s="16"/>
      <c r="AF27" s="16"/>
      <c r="AG27" s="15"/>
      <c r="AH27" s="15"/>
      <c r="AI27" s="16"/>
      <c r="AJ27" s="16"/>
      <c r="AK27" s="15"/>
      <c r="AL27" s="15"/>
      <c r="AM27" s="16"/>
      <c r="AN27" s="16"/>
      <c r="AO27" s="16"/>
      <c r="AP27" s="16"/>
      <c r="AQ27" s="16"/>
      <c r="AR27" s="16"/>
      <c r="AS27" s="18"/>
      <c r="AT27" s="18"/>
      <c r="AU27" s="18"/>
      <c r="AV27" s="18"/>
      <c r="AW27" s="18"/>
      <c r="AX27" s="18"/>
      <c r="AY27" s="18"/>
      <c r="AZ27" s="16"/>
      <c r="BA27" s="16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84"/>
      <c r="BP27" s="24"/>
    </row>
    <row r="28" spans="1:68">
      <c r="A28" s="21" t="s">
        <v>33</v>
      </c>
      <c r="B28" s="18">
        <f t="shared" ref="B28:I28" si="9">B4+B12+B27</f>
        <v>2117408.4</v>
      </c>
      <c r="C28" s="18">
        <f t="shared" si="9"/>
        <v>4204485.4000000004</v>
      </c>
      <c r="D28" s="18">
        <f t="shared" si="9"/>
        <v>6759561.0999999996</v>
      </c>
      <c r="E28" s="22">
        <f t="shared" si="9"/>
        <v>9869852.1999999993</v>
      </c>
      <c r="F28" s="18">
        <f t="shared" si="9"/>
        <v>2660391.2000000002</v>
      </c>
      <c r="G28" s="18">
        <f t="shared" si="9"/>
        <v>5070688.3</v>
      </c>
      <c r="H28" s="18">
        <f t="shared" si="9"/>
        <v>8349807.2999999998</v>
      </c>
      <c r="I28" s="22">
        <f t="shared" si="9"/>
        <v>12641524.9</v>
      </c>
      <c r="J28" s="18">
        <f t="shared" ref="J28:P28" si="10">J4+J12</f>
        <v>3173986.5</v>
      </c>
      <c r="K28" s="18">
        <f>K4+K12</f>
        <v>5941313.4000000004</v>
      </c>
      <c r="L28" s="18">
        <f t="shared" si="10"/>
        <v>9649439.9000000004</v>
      </c>
      <c r="M28" s="22">
        <f>M4+M12+M27</f>
        <v>14334632.199999999</v>
      </c>
      <c r="N28" s="18">
        <f t="shared" si="10"/>
        <v>3640650.1</v>
      </c>
      <c r="O28" s="18">
        <f t="shared" si="10"/>
        <v>6939845.4000000004</v>
      </c>
      <c r="P28" s="18">
        <f t="shared" si="10"/>
        <v>10926604.6</v>
      </c>
      <c r="Q28" s="22">
        <f>Q4+Q12+Q27</f>
        <v>17068854.5</v>
      </c>
      <c r="R28" s="18">
        <f t="shared" ref="R28:AD28" si="11">R4+R12+R27</f>
        <v>4195363.0999999996</v>
      </c>
      <c r="S28" s="18">
        <f t="shared" si="11"/>
        <v>8226549.2999999998</v>
      </c>
      <c r="T28" s="18">
        <f t="shared" si="11"/>
        <v>12905249</v>
      </c>
      <c r="U28" s="22">
        <f t="shared" si="11"/>
        <v>18850631.800000001</v>
      </c>
      <c r="V28" s="18">
        <f t="shared" si="11"/>
        <v>4556202.4000000004</v>
      </c>
      <c r="W28" s="18">
        <f t="shared" si="11"/>
        <v>8613147.6999999993</v>
      </c>
      <c r="X28" s="18">
        <f t="shared" si="11"/>
        <v>13686738.199999999</v>
      </c>
      <c r="Y28" s="22">
        <f t="shared" si="11"/>
        <v>19960852.699999999</v>
      </c>
      <c r="Z28" s="18">
        <f t="shared" si="11"/>
        <v>5015571.7</v>
      </c>
      <c r="AA28" s="18">
        <f t="shared" si="11"/>
        <v>9713714.6999999993</v>
      </c>
      <c r="AB28" s="18">
        <f t="shared" si="11"/>
        <v>15753480.699999999</v>
      </c>
      <c r="AC28" s="22">
        <f t="shared" si="11"/>
        <v>24385414.899999999</v>
      </c>
      <c r="AD28" s="22">
        <f t="shared" si="11"/>
        <v>5670771.4000000004</v>
      </c>
      <c r="AE28" s="18">
        <f t="shared" ref="AE28:AK28" si="12">AE4+AE12+AE27</f>
        <v>11075267.5</v>
      </c>
      <c r="AF28" s="18">
        <f t="shared" si="12"/>
        <v>18048731.399999999</v>
      </c>
      <c r="AG28" s="22">
        <f t="shared" si="12"/>
        <v>28257623.100000001</v>
      </c>
      <c r="AH28" s="22">
        <f t="shared" si="12"/>
        <v>6440955.2000000002</v>
      </c>
      <c r="AI28" s="18">
        <f t="shared" si="12"/>
        <v>12750308</v>
      </c>
      <c r="AJ28" s="18">
        <f t="shared" si="12"/>
        <v>20265625.600000001</v>
      </c>
      <c r="AK28" s="22">
        <f t="shared" si="12"/>
        <v>31873027</v>
      </c>
      <c r="AL28" s="22">
        <f t="shared" ref="AL28:AQ28" si="13">AL4+AL12+AL27</f>
        <v>7110359.7000000002</v>
      </c>
      <c r="AM28" s="18">
        <f t="shared" si="13"/>
        <v>14116798.6</v>
      </c>
      <c r="AN28" s="18">
        <f t="shared" si="13"/>
        <v>22369692.899999999</v>
      </c>
      <c r="AO28" s="18">
        <f t="shared" si="13"/>
        <v>35389049.899999999</v>
      </c>
      <c r="AP28" s="18">
        <f t="shared" si="13"/>
        <v>8414192.3000000007</v>
      </c>
      <c r="AQ28" s="18">
        <f t="shared" si="13"/>
        <v>14471325.699999999</v>
      </c>
      <c r="AR28" s="18">
        <f t="shared" ref="AR28:BN28" si="14">AR4+AR12+AR27</f>
        <v>23624568.199999999</v>
      </c>
      <c r="AS28" s="18">
        <f t="shared" si="14"/>
        <v>35889089.700000003</v>
      </c>
      <c r="AT28" s="18">
        <f t="shared" si="14"/>
        <v>8823581.8000000007</v>
      </c>
      <c r="AU28" s="18">
        <f t="shared" si="14"/>
        <v>16108941.6</v>
      </c>
      <c r="AV28" s="18">
        <f t="shared" si="14"/>
        <v>27020306.899999999</v>
      </c>
      <c r="AW28" s="18">
        <f t="shared" si="14"/>
        <v>42661560.600000001</v>
      </c>
      <c r="AX28" s="18">
        <f t="shared" si="14"/>
        <v>10458353.699999999</v>
      </c>
      <c r="AY28" s="18">
        <f t="shared" si="14"/>
        <v>19437657.800000001</v>
      </c>
      <c r="AZ28" s="18">
        <f t="shared" si="14"/>
        <v>32604089.699999999</v>
      </c>
      <c r="BA28" s="18">
        <f t="shared" si="14"/>
        <v>52213450</v>
      </c>
      <c r="BB28" s="18">
        <f t="shared" si="14"/>
        <v>12336971</v>
      </c>
      <c r="BC28" s="18">
        <f t="shared" si="14"/>
        <v>22754892.100000001</v>
      </c>
      <c r="BD28" s="18">
        <f t="shared" si="14"/>
        <v>37030008.600000001</v>
      </c>
      <c r="BE28" s="18">
        <f t="shared" si="14"/>
        <v>60156186.299999997</v>
      </c>
      <c r="BF28" s="18">
        <f t="shared" si="14"/>
        <v>13731142.4</v>
      </c>
      <c r="BG28" s="18">
        <f t="shared" si="14"/>
        <v>25575730.600000001</v>
      </c>
      <c r="BH28" s="18">
        <f t="shared" si="14"/>
        <v>42076665.100000001</v>
      </c>
      <c r="BI28" s="18">
        <f t="shared" si="14"/>
        <v>70023480.900000006</v>
      </c>
      <c r="BJ28" s="18">
        <f t="shared" si="14"/>
        <v>16116280.1</v>
      </c>
      <c r="BK28" s="18">
        <f t="shared" si="14"/>
        <v>29989887.800000001</v>
      </c>
      <c r="BL28" s="18">
        <f t="shared" si="14"/>
        <v>49358396.5</v>
      </c>
      <c r="BM28" s="18">
        <f t="shared" si="14"/>
        <v>82380111.900000006</v>
      </c>
      <c r="BN28" s="18">
        <f t="shared" si="14"/>
        <v>18072747.300000001</v>
      </c>
      <c r="BO28" s="20"/>
      <c r="BP28" s="24"/>
    </row>
    <row r="29" spans="1:68" s="20" customFormat="1">
      <c r="A29" s="7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BN29" s="24"/>
    </row>
    <row r="30" spans="1:68" ht="28.5" customHeight="1">
      <c r="A30" s="80" t="s">
        <v>172</v>
      </c>
      <c r="M30" s="23"/>
    </row>
    <row r="31" spans="1:68" ht="42.75" customHeight="1">
      <c r="A31" s="81" t="s">
        <v>173</v>
      </c>
    </row>
    <row r="32" spans="1:68" ht="35.25">
      <c r="A32" s="81" t="s">
        <v>174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24"/>
      <c r="W32" s="24"/>
      <c r="X32" s="24"/>
      <c r="Y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63">
      <c r="A33" s="82" t="s">
        <v>175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984AA02-FD8F-4E9F-8415-2631F80DE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E986A-366D-4628-8815-D713DA26774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7AD04B-9928-4026-9C9D-A0E142893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2009-04-16T12:03:35Z</dcterms:created>
  <dcterms:modified xsi:type="dcterms:W3CDTF">2026-06-30T07:36:54Z</dcterms:modified>
</cp:coreProperties>
</file>