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5" yWindow="-15" windowWidth="14310" windowHeight="12375" tabRatio="815"/>
  </bookViews>
  <sheets>
    <sheet name="Метаданные" sheetId="3" r:id="rId1"/>
    <sheet name="Условные обозначения" sheetId="5" r:id="rId2"/>
    <sheet name="ОКОНХ" sheetId="6" r:id="rId3"/>
    <sheet name="ОКЭД (ГК РК 03-2003)" sheetId="7" r:id="rId4"/>
    <sheet name="ОКЭД (НК РК 03-2007)" sheetId="2" r:id="rId5"/>
  </sheets>
  <definedNames>
    <definedName name="_xlnm._FilterDatabase" localSheetId="3" hidden="1">'ОКЭД (ГК РК 03-2003)'!$A$1:$A$26</definedName>
  </definedNames>
  <calcPr calcId="144525" fullPrecision="0"/>
</workbook>
</file>

<file path=xl/calcChain.xml><?xml version="1.0" encoding="utf-8"?>
<calcChain xmlns="http://schemas.openxmlformats.org/spreadsheetml/2006/main">
  <c r="BN6" i="2" l="1"/>
  <c r="BN12" i="2" l="1"/>
  <c r="BN4" i="2"/>
  <c r="BM6" i="2"/>
  <c r="BM4" i="2" s="1"/>
  <c r="BM27" i="2" s="1"/>
  <c r="BM12" i="2"/>
  <c r="BN27" i="2" l="1"/>
  <c r="BL12" i="2"/>
  <c r="BL6" i="2"/>
  <c r="BL4" i="2"/>
  <c r="BL27" i="2" s="1"/>
  <c r="L16" i="7" l="1"/>
  <c r="K16" i="7"/>
  <c r="J16" i="7"/>
  <c r="I16" i="7"/>
  <c r="H16" i="7"/>
  <c r="G16" i="7"/>
  <c r="F16" i="7"/>
  <c r="E16" i="7"/>
  <c r="D16" i="7"/>
  <c r="C16" i="7"/>
  <c r="B16" i="7"/>
  <c r="M13" i="7"/>
  <c r="L13" i="7"/>
  <c r="K13" i="7"/>
  <c r="J13" i="7"/>
  <c r="I13" i="7"/>
  <c r="H13" i="7"/>
  <c r="G13" i="7"/>
  <c r="F13" i="7"/>
  <c r="E13" i="7"/>
  <c r="D13" i="7"/>
  <c r="C13" i="7"/>
  <c r="B13" i="7"/>
  <c r="L8" i="7"/>
  <c r="L4" i="7" s="1"/>
  <c r="L26" i="7" s="1"/>
  <c r="K8" i="7"/>
  <c r="J8" i="7"/>
  <c r="I8" i="7"/>
  <c r="H8" i="7"/>
  <c r="G8" i="7"/>
  <c r="F8" i="7"/>
  <c r="E8" i="7"/>
  <c r="D8" i="7"/>
  <c r="C8" i="7"/>
  <c r="B8" i="7"/>
  <c r="B6" i="7"/>
  <c r="B5" i="7" s="1"/>
  <c r="B4" i="7" s="1"/>
  <c r="B26" i="7" s="1"/>
  <c r="K5" i="7"/>
  <c r="J5" i="7"/>
  <c r="I5" i="7"/>
  <c r="H5" i="7"/>
  <c r="G5" i="7"/>
  <c r="F5" i="7"/>
  <c r="E5" i="7"/>
  <c r="D5" i="7"/>
  <c r="C5" i="7"/>
  <c r="M4" i="7"/>
  <c r="J4" i="7"/>
  <c r="F4" i="7"/>
  <c r="F26" i="7" s="1"/>
  <c r="I8" i="6"/>
  <c r="I25" i="6" s="1"/>
  <c r="H8" i="6"/>
  <c r="H25" i="6" s="1"/>
  <c r="G8" i="6"/>
  <c r="G25" i="6" s="1"/>
  <c r="F8" i="6"/>
  <c r="F25" i="6" s="1"/>
  <c r="E8" i="6"/>
  <c r="E25" i="6" s="1"/>
  <c r="D8" i="6"/>
  <c r="D25" i="6" s="1"/>
  <c r="C8" i="6"/>
  <c r="C25" i="6" s="1"/>
  <c r="B8" i="6"/>
  <c r="B25" i="6" s="1"/>
  <c r="J26" i="7" l="1"/>
  <c r="E4" i="7"/>
  <c r="I4" i="7"/>
  <c r="I26" i="7" s="1"/>
  <c r="E26" i="7"/>
  <c r="C4" i="7"/>
  <c r="C26" i="7" s="1"/>
  <c r="G4" i="7"/>
  <c r="G26" i="7" s="1"/>
  <c r="K4" i="7"/>
  <c r="K26" i="7" s="1"/>
  <c r="D4" i="7"/>
  <c r="D26" i="7" s="1"/>
  <c r="H4" i="7"/>
  <c r="H26" i="7" s="1"/>
  <c r="BK6" i="2"/>
  <c r="BK4" i="2" s="1"/>
  <c r="BK12" i="2"/>
  <c r="BI12" i="2"/>
  <c r="BI4" i="2"/>
  <c r="BK27" i="2" l="1"/>
  <c r="BI27" i="2"/>
  <c r="BJ12" i="2"/>
  <c r="BJ6" i="2"/>
  <c r="BJ4" i="2" s="1"/>
  <c r="BJ27" i="2" l="1"/>
  <c r="BH6" i="2"/>
  <c r="BG6" i="2"/>
  <c r="BH4" i="2" l="1"/>
  <c r="BH12" i="2"/>
  <c r="BH27" i="2" l="1"/>
  <c r="BE12" i="2"/>
  <c r="BE6" i="2"/>
  <c r="BE4" i="2" s="1"/>
  <c r="BG4" i="2"/>
  <c r="BG12" i="2"/>
  <c r="BE27" i="2" l="1"/>
  <c r="BG27" i="2"/>
  <c r="BF12" i="2"/>
  <c r="BF6" i="2"/>
  <c r="BF4" i="2" s="1"/>
  <c r="BF27" i="2" l="1"/>
  <c r="BD12" i="2"/>
  <c r="BD6" i="2"/>
  <c r="BD4" i="2" s="1"/>
  <c r="BC12" i="2"/>
  <c r="BC6" i="2"/>
  <c r="BC4" i="2" s="1"/>
  <c r="BD27" i="2" l="1"/>
  <c r="BC27" i="2"/>
  <c r="BA12" i="2"/>
  <c r="BA6" i="2"/>
  <c r="BA4" i="2" s="1"/>
  <c r="BA27" i="2" l="1"/>
  <c r="BB6" i="2"/>
  <c r="BB4" i="2" s="1"/>
  <c r="BB12" i="2"/>
  <c r="BB27" i="2" l="1"/>
  <c r="AZ12" i="2"/>
  <c r="AZ4" i="2"/>
  <c r="AZ27" i="2" l="1"/>
  <c r="AY12" i="2"/>
  <c r="AY4" i="2"/>
  <c r="AY27" i="2" l="1"/>
  <c r="AX12" i="2" l="1"/>
  <c r="AX4" i="2"/>
  <c r="AW12" i="2"/>
  <c r="AW4" i="2"/>
  <c r="AV12" i="2"/>
  <c r="AV4" i="2"/>
  <c r="AU12" i="2"/>
  <c r="AU4" i="2"/>
  <c r="AT12" i="2"/>
  <c r="AT4" i="2"/>
  <c r="AS4" i="2"/>
  <c r="AS12" i="2"/>
  <c r="AR12" i="2"/>
  <c r="AR4" i="2"/>
  <c r="AQ12" i="2"/>
  <c r="AQ4" i="2"/>
  <c r="AP12" i="2"/>
  <c r="AP4" i="2"/>
  <c r="AO12" i="2"/>
  <c r="AO4" i="2"/>
  <c r="AN12" i="2"/>
  <c r="AN4" i="2"/>
  <c r="AM6" i="2"/>
  <c r="AM4" i="2" s="1"/>
  <c r="AM12" i="2"/>
  <c r="AL12" i="2"/>
  <c r="AL4" i="2"/>
  <c r="AK12" i="2"/>
  <c r="AK4" i="2"/>
  <c r="AH4" i="2"/>
  <c r="AF4" i="2"/>
  <c r="AE12" i="2"/>
  <c r="AE4" i="2"/>
  <c r="AD12" i="2"/>
  <c r="AD4" i="2"/>
  <c r="Y12" i="2"/>
  <c r="Y6" i="2"/>
  <c r="Y4" i="2" s="1"/>
  <c r="U12" i="2"/>
  <c r="U6" i="2"/>
  <c r="U4" i="2" s="1"/>
  <c r="Q12" i="2"/>
  <c r="Q6" i="2"/>
  <c r="Q4" i="2" s="1"/>
  <c r="M12" i="2"/>
  <c r="M6" i="2"/>
  <c r="M4" i="2"/>
  <c r="I12" i="2"/>
  <c r="I6" i="2"/>
  <c r="I4" i="2" s="1"/>
  <c r="E12" i="2"/>
  <c r="E6" i="2"/>
  <c r="E4" i="2" s="1"/>
  <c r="AA6" i="2"/>
  <c r="AA4" i="2" s="1"/>
  <c r="AA27" i="2" s="1"/>
  <c r="AA12" i="2"/>
  <c r="AB6" i="2"/>
  <c r="AB4" i="2" s="1"/>
  <c r="AB12" i="2"/>
  <c r="Z12" i="2"/>
  <c r="Z6" i="2"/>
  <c r="Z4" i="2" s="1"/>
  <c r="R27" i="2"/>
  <c r="J27" i="2"/>
  <c r="G12" i="2"/>
  <c r="G4" i="2"/>
  <c r="F6" i="2"/>
  <c r="F4" i="2" s="1"/>
  <c r="F12" i="2"/>
  <c r="X12" i="2"/>
  <c r="X6" i="2"/>
  <c r="X4" i="2" s="1"/>
  <c r="W6" i="2"/>
  <c r="W4" i="2" s="1"/>
  <c r="W12" i="2"/>
  <c r="V6" i="2"/>
  <c r="V4" i="2" s="1"/>
  <c r="D12" i="2"/>
  <c r="D6" i="2"/>
  <c r="D4" i="2" s="1"/>
  <c r="C6" i="2"/>
  <c r="C4" i="2" s="1"/>
  <c r="C12" i="2"/>
  <c r="B12" i="2"/>
  <c r="B6" i="2"/>
  <c r="B4" i="2" s="1"/>
  <c r="V12" i="2"/>
  <c r="K27" i="2"/>
  <c r="L27" i="2"/>
  <c r="N27" i="2"/>
  <c r="O27" i="2"/>
  <c r="P27" i="2"/>
  <c r="S27" i="2"/>
  <c r="T27" i="2"/>
  <c r="AF12" i="2"/>
  <c r="AF27" i="2" s="1"/>
  <c r="AG12" i="2"/>
  <c r="AG4" i="2"/>
  <c r="AH12" i="2"/>
  <c r="AH27" i="2" s="1"/>
  <c r="AI12" i="2"/>
  <c r="AI4" i="2"/>
  <c r="AJ12" i="2"/>
  <c r="AJ4" i="2"/>
  <c r="AP27" i="2"/>
  <c r="AR27" i="2"/>
  <c r="AJ27" i="2" l="1"/>
  <c r="B27" i="2"/>
  <c r="AS27" i="2"/>
  <c r="X27" i="2"/>
  <c r="G27" i="2"/>
  <c r="D27" i="2"/>
  <c r="W27" i="2"/>
  <c r="F27" i="2"/>
  <c r="Q27" i="2"/>
  <c r="Y27" i="2"/>
  <c r="AO27" i="2"/>
  <c r="M27" i="2"/>
  <c r="U27" i="2"/>
  <c r="AT27" i="2"/>
  <c r="AV27" i="2"/>
  <c r="AX27" i="2"/>
  <c r="V27" i="2"/>
  <c r="AB27" i="2"/>
  <c r="AM27" i="2"/>
  <c r="AQ27" i="2"/>
  <c r="AG27" i="2"/>
  <c r="I27" i="2"/>
  <c r="AI27" i="2"/>
  <c r="C27" i="2"/>
  <c r="AE27" i="2"/>
  <c r="AK27" i="2"/>
  <c r="AU27" i="2"/>
  <c r="AD27" i="2"/>
  <c r="AL27" i="2"/>
  <c r="AN27" i="2"/>
  <c r="Z27" i="2"/>
  <c r="E27" i="2"/>
  <c r="AW27" i="2"/>
</calcChain>
</file>

<file path=xl/sharedStrings.xml><?xml version="1.0" encoding="utf-8"?>
<sst xmlns="http://schemas.openxmlformats.org/spreadsheetml/2006/main" count="196" uniqueCount="177">
  <si>
    <t>Производство товаров</t>
  </si>
  <si>
    <t>Промышленность</t>
  </si>
  <si>
    <t>Строительство</t>
  </si>
  <si>
    <t>Производство услуг</t>
  </si>
  <si>
    <t>Торговля, ремонт автомобилей и изделий домашнего пользования</t>
  </si>
  <si>
    <t>Гостиницы и рестораны</t>
  </si>
  <si>
    <t>Транспорт и связь</t>
  </si>
  <si>
    <t>Финансовая деятельность</t>
  </si>
  <si>
    <t>Операции с недвижимым имуществом, аренда и услуги потребителям</t>
  </si>
  <si>
    <t>Государственное управление</t>
  </si>
  <si>
    <t>Образование</t>
  </si>
  <si>
    <t>Здравоохранение и социальные услуги</t>
  </si>
  <si>
    <t>Прочие коммунальные, социальные и персональные услуги</t>
  </si>
  <si>
    <t>Услуги по ведению домашнего хозяйства</t>
  </si>
  <si>
    <t>Всего по отраслям</t>
  </si>
  <si>
    <t>Оплата труда</t>
  </si>
  <si>
    <t>Сельское, лесное и рыбное хозяйство</t>
  </si>
  <si>
    <t>Горнодобывающая промышленность    и разработка карьеров</t>
  </si>
  <si>
    <t>Обрабатывающая промышленность</t>
  </si>
  <si>
    <t xml:space="preserve">  Строительство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</si>
  <si>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</si>
  <si>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</si>
  <si>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</si>
  <si>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</si>
  <si>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</si>
  <si>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</si>
  <si>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</si>
  <si>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</si>
  <si>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>Итого по отраслям</t>
  </si>
  <si>
    <t>1 квартал 2011 года</t>
  </si>
  <si>
    <t>9 месяцев 2010 года</t>
  </si>
  <si>
    <t>1 полугодие 2010 года</t>
  </si>
  <si>
    <t>1 квартал 2010 года</t>
  </si>
  <si>
    <t>1 полугодие 2011 года</t>
  </si>
  <si>
    <t>9 месяцев 2011 года</t>
  </si>
  <si>
    <t>1 квартал 2012 года</t>
  </si>
  <si>
    <t>1 полугодие 2012 года</t>
  </si>
  <si>
    <t>9 месяцев 2012 года</t>
  </si>
  <si>
    <t>1 квартал 2013 года</t>
  </si>
  <si>
    <t>1 полугодие 2013 года</t>
  </si>
  <si>
    <t>9 месяцев 2013 года</t>
  </si>
  <si>
    <t>1 полугодие 2014 года</t>
  </si>
  <si>
    <t>1 квартал 2014 года</t>
  </si>
  <si>
    <t>млн. тенге</t>
  </si>
  <si>
    <t>9 месяцев 2014 года</t>
  </si>
  <si>
    <t>1 квартал 2015 года</t>
  </si>
  <si>
    <t>1 полугодие 2015 года</t>
  </si>
  <si>
    <t>9 месяцев 2015 года</t>
  </si>
  <si>
    <t>1 квартал 2016 года</t>
  </si>
  <si>
    <t>9 месяцев 2016 года</t>
  </si>
  <si>
    <t>1 полугодие 2016 года</t>
  </si>
  <si>
    <t>ОКЭД (НК РК 03-2007)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</si>
  <si>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</si>
  <si>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</si>
  <si>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</si>
  <si>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</si>
  <si>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</si>
  <si>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</si>
  <si>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</si>
  <si>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1 квартал 2017 года</t>
  </si>
  <si>
    <t>1 полугодие 2017 года</t>
  </si>
  <si>
    <t>9 месяцев  2017 года</t>
  </si>
  <si>
    <t>1 квартал 2018 года</t>
  </si>
  <si>
    <t>1 полугодие 2018 года</t>
  </si>
  <si>
    <t>9 месяцев  2018 года</t>
  </si>
  <si>
    <t>1 квартал 2019 года</t>
  </si>
  <si>
    <t>1 полугодие 2019 года</t>
  </si>
  <si>
    <t>9 месяцев 2019 года</t>
  </si>
  <si>
    <t xml:space="preserve"> 1 квартал 2020 года</t>
  </si>
  <si>
    <t xml:space="preserve"> 1 полугодие 2020 года</t>
  </si>
  <si>
    <t xml:space="preserve"> 9 месяцев 2020 года</t>
  </si>
  <si>
    <t>Предоставление услуг по проживанию и питанию</t>
  </si>
  <si>
    <t>Здравоохранение и социальное обслуживание населения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</si>
  <si>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</si>
  <si>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Предоставление прочих видов услуг</t>
  </si>
  <si>
    <t>Оптовая и розничная торговля; ремонт автомобилей и мотоциклов</t>
  </si>
  <si>
    <t xml:space="preserve"> 1 квартал 2021 года</t>
  </si>
  <si>
    <t xml:space="preserve"> 1 полугодие 2021 года</t>
  </si>
  <si>
    <t xml:space="preserve"> 9 месяцев 2021 года</t>
  </si>
  <si>
    <t xml:space="preserve"> 1 квартал 2022 года</t>
  </si>
  <si>
    <t xml:space="preserve"> 1 полугодие 2022 года</t>
  </si>
  <si>
    <t xml:space="preserve"> 9 месяцев 2022 года</t>
  </si>
  <si>
    <t xml:space="preserve"> 1 квартал 2023 года</t>
  </si>
  <si>
    <t xml:space="preserve"> 1 полугодие 2023 года</t>
  </si>
  <si>
    <t xml:space="preserve"> 9 месяцев 2023 года</t>
  </si>
  <si>
    <r>
      <t>2017 год</t>
    </r>
    <r>
      <rPr>
        <b/>
        <vertAlign val="superscript"/>
        <sz val="10"/>
        <rFont val="Roboto"/>
        <charset val="204"/>
      </rPr>
      <t>1)</t>
    </r>
  </si>
  <si>
    <r>
      <t xml:space="preserve"> 2018 год</t>
    </r>
    <r>
      <rPr>
        <b/>
        <vertAlign val="superscript"/>
        <sz val="10"/>
        <rFont val="Roboto"/>
        <charset val="204"/>
      </rPr>
      <t>1)</t>
    </r>
  </si>
  <si>
    <r>
      <t xml:space="preserve"> 2019 год</t>
    </r>
    <r>
      <rPr>
        <b/>
        <vertAlign val="superscript"/>
        <sz val="10"/>
        <rFont val="Roboto"/>
        <charset val="204"/>
      </rPr>
      <t>1)</t>
    </r>
  </si>
  <si>
    <r>
      <t xml:space="preserve"> 2020 год</t>
    </r>
    <r>
      <rPr>
        <b/>
        <vertAlign val="superscript"/>
        <sz val="10"/>
        <rFont val="Roboto"/>
        <charset val="204"/>
      </rPr>
      <t>1)</t>
    </r>
  </si>
  <si>
    <r>
      <t xml:space="preserve"> 2021 год</t>
    </r>
    <r>
      <rPr>
        <b/>
        <vertAlign val="superscript"/>
        <sz val="10"/>
        <rFont val="Roboto"/>
        <charset val="204"/>
      </rPr>
      <t>1)</t>
    </r>
  </si>
  <si>
    <r>
      <t xml:space="preserve"> 2022 год</t>
    </r>
    <r>
      <rPr>
        <b/>
        <vertAlign val="superscript"/>
        <sz val="10"/>
        <rFont val="Roboto"/>
        <charset val="204"/>
      </rPr>
      <t>1)</t>
    </r>
  </si>
  <si>
    <t xml:space="preserve"> 1 квартал 2024 года</t>
  </si>
  <si>
    <t xml:space="preserve"> 1 полугодие 2024 года</t>
  </si>
  <si>
    <t xml:space="preserve"> 9 месяцев 2024 года</t>
  </si>
  <si>
    <r>
      <t xml:space="preserve"> 2023 год</t>
    </r>
    <r>
      <rPr>
        <b/>
        <vertAlign val="superscript"/>
        <sz val="10"/>
        <rFont val="Roboto"/>
        <charset val="204"/>
      </rPr>
      <t>1)2)</t>
    </r>
  </si>
  <si>
    <t xml:space="preserve"> 1 квартал 2025 года</t>
  </si>
  <si>
    <t>Снабжение электроэнергией, газом, паром, горячей водой  и кондиционированным воздухом</t>
  </si>
  <si>
    <t>Водоснабжение; водоотведение; сбор, обработка и удаление отходов, деятельность по ликвидации загрязнений</t>
  </si>
  <si>
    <r>
      <t xml:space="preserve"> 2024 год</t>
    </r>
    <r>
      <rPr>
        <b/>
        <vertAlign val="superscript"/>
        <sz val="10"/>
        <rFont val="Roboto"/>
        <charset val="204"/>
      </rPr>
      <t>1)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</si>
  <si>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</si>
  <si>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</si>
  <si>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</si>
  <si>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</si>
  <si>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</si>
  <si>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</si>
  <si>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</si>
  <si>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</si>
  <si>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</si>
  <si>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</si>
  <si>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</si>
  <si>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</si>
  <si>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</si>
  <si>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</si>
  <si>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</si>
  <si>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</si>
  <si>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</si>
  <si>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</si>
  <si>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</si>
  <si>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</si>
  <si>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</si>
  <si>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</si>
  <si>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</si>
  <si>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</si>
  <si>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111301 Оплата труда в счете образования доходов</t>
  </si>
  <si>
    <t>Оплата труда в счете образования доходов</t>
  </si>
  <si>
    <t>миллион тенге</t>
  </si>
  <si>
    <t>https://stat.gov.kz/upload/iblock/849/uqr53qvcmskzp95psgp1qvsd3k6vqufq.rar</t>
  </si>
  <si>
    <t>Департамент национальных счетов</t>
  </si>
  <si>
    <t>+7 7172 749792</t>
  </si>
  <si>
    <t>Оплата труда наемных работников - это вознаграждение в денежной или натуральной форме, которое должно быть выплачено работодателем наемному работнику за работу, выполненную в отчетном периоде.</t>
  </si>
  <si>
    <t>Расчетный</t>
  </si>
  <si>
    <t>Оплата труда работников определяется суммой всех вознаграждений в денежной и/или натуральной форме, выплачиваемых работодателями работникам за работу, выполненную ими в течение отчетного периода. Оплата труда работников учитывается на основе начисленных сумм и включает в себя суммы отчислений на социальное страхование.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</si>
  <si>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</si>
  <si>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</si>
  <si>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</si>
  <si>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</si>
  <si>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https://taldau.stat.gov.kz/ru/NewIndex/GetIndex/700938?keyword=</t>
  </si>
  <si>
    <t xml:space="preserve"> 1 полугодие 2025 года</t>
  </si>
  <si>
    <t>ОКОНХ</t>
  </si>
  <si>
    <t>млн. рублей</t>
  </si>
  <si>
    <t>Сельское, лесное и рыбное хозяйства</t>
  </si>
  <si>
    <t xml:space="preserve">Транспорт </t>
  </si>
  <si>
    <t>Связь</t>
  </si>
  <si>
    <t>Торговля и сфера обращения</t>
  </si>
  <si>
    <t>Информационно-вычислительное обслуживание</t>
  </si>
  <si>
    <t>Геология и разведка недр, геодезическая и гидрометеорологическая службы</t>
  </si>
  <si>
    <t>Жилищное хозяйство</t>
  </si>
  <si>
    <t>Коммунальное хозяйство</t>
  </si>
  <si>
    <t>Непроизводственные виды бытового обслуживания</t>
  </si>
  <si>
    <t>Здравоохранение, физическая культура и социальное обеспечение</t>
  </si>
  <si>
    <t>Культура и искусство</t>
  </si>
  <si>
    <t>Наука и научное обслуживание</t>
  </si>
  <si>
    <t>Финансы, кредит, страхование</t>
  </si>
  <si>
    <t>Общественные объединения</t>
  </si>
  <si>
    <t>Прочие</t>
  </si>
  <si>
    <t>ОКЭД</t>
  </si>
  <si>
    <t>Сельское хозяйство, охота, лесоводство; рыболовство, рыбоводство</t>
  </si>
  <si>
    <t>Сельское хозяйство, охота, лесоводство</t>
  </si>
  <si>
    <t>Рыболовоство, рыбоводство</t>
  </si>
  <si>
    <t>Горнодобывающая промышленность</t>
  </si>
  <si>
    <t>Производство и распределение элктроэнергии, газа и воды</t>
  </si>
  <si>
    <t>Транспорт</t>
  </si>
  <si>
    <t>…</t>
  </si>
  <si>
    <t xml:space="preserve"> 9 месяцев 2025 года</t>
  </si>
  <si>
    <t>ВВП методом конечного использования</t>
  </si>
  <si>
    <t>Статистические данные БНС и административные данные государственных органов</t>
  </si>
  <si>
    <t>С 1990 года</t>
  </si>
  <si>
    <t xml:space="preserve">ВВП методом производства </t>
  </si>
  <si>
    <t xml:space="preserve">ВВП методом доходов </t>
  </si>
  <si>
    <r>
      <t xml:space="preserve"> 2025 год</t>
    </r>
    <r>
      <rPr>
        <b/>
        <vertAlign val="superscript"/>
        <sz val="10"/>
        <rFont val="Roboto"/>
        <charset val="204"/>
      </rPr>
      <t>3)4)</t>
    </r>
  </si>
  <si>
    <r>
      <rPr>
        <i/>
        <vertAlign val="superscript"/>
        <sz val="8"/>
        <color indexed="8"/>
        <rFont val="Roboto"/>
        <charset val="204"/>
      </rPr>
      <t>1)</t>
    </r>
    <r>
      <rPr>
        <i/>
        <sz val="8"/>
        <rFont val="Roboto"/>
        <charset val="204"/>
      </rPr>
      <t xml:space="preserve"> Расчеты произведены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</si>
  <si>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r>
      <rPr>
        <i/>
        <vertAlign val="superscript"/>
        <sz val="8"/>
        <color indexed="8"/>
        <rFont val="Roboto"/>
        <charset val="204"/>
      </rPr>
      <t>2)</t>
    </r>
    <r>
      <rPr>
        <i/>
        <sz val="8"/>
        <rFont val="Roboto"/>
        <charset val="204"/>
      </rPr>
      <t xml:space="preserve"> Данные за 2023 год были переопубликованы в связи с пересмотром отраслевых показателей транспорта и сельского хозяйства, а также методологических уточнений по отчетам страховой деятельности и сектора государственного управления.</t>
    </r>
  </si>
  <si>
    <r>
      <rPr>
        <i/>
        <vertAlign val="superscript"/>
        <sz val="8"/>
        <color theme="1"/>
        <rFont val="Roboto"/>
        <charset val="204"/>
      </rPr>
      <t xml:space="preserve">3) </t>
    </r>
    <r>
      <rPr>
        <i/>
        <sz val="8"/>
        <color theme="1"/>
        <rFont val="Roboto"/>
        <charset val="204"/>
      </rPr>
      <t xml:space="preserve">Данные за январь-декабрь 2025 года рассчитаны с учетом изменений Методики оценки ненаблюдаемой экономики от 21 августа 2025 года и Методики оценки объемов незаконной деятельности от 29 августа 2025 года. 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</si>
  <si>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>предварительные данные</t>
    </r>
  </si>
  <si>
    <t xml:space="preserve"> 1 квартал 2026 года</t>
  </si>
  <si>
    <t>a.ermagambetova@aspire.gov.kz</t>
  </si>
  <si>
    <t>Ермагамбетова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</si>
</sst>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(* #,##0.00_);_(* \(#,##0.00\);_(* &quot;-&quot;??_);_(@_)"/>
    <numFmt numFmtId="171" formatCode="#,##0.0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mmmm\ d\,\ yyyy"/>
  </numFmts>
  <fonts count="35"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cademy"/>
    </font>
    <font>
      <sz val="10"/>
      <name val="NTHarmonica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Roboto"/>
      <charset val="204"/>
    </font>
    <font>
      <sz val="10"/>
      <name val="Roboto"/>
      <charset val="204"/>
    </font>
    <font>
      <b/>
      <vertAlign val="superscript"/>
      <sz val="10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u/>
      <sz val="10"/>
      <color theme="10"/>
      <name val="Roboto"/>
      <charset val="204"/>
    </font>
    <font>
      <sz val="10"/>
      <name val="Arial"/>
      <family val="2"/>
      <charset val="204"/>
    </font>
    <font>
      <i/>
      <sz val="8"/>
      <color theme="1"/>
      <name val="Roboto"/>
      <charset val="204"/>
    </font>
    <font>
      <i/>
      <vertAlign val="superscript"/>
      <sz val="8"/>
      <color indexed="8"/>
      <name val="Roboto"/>
      <charset val="204"/>
    </font>
    <font>
      <i/>
      <sz val="8"/>
      <name val="Roboto"/>
      <charset val="204"/>
    </font>
    <font>
      <i/>
      <vertAlign val="superscript"/>
      <sz val="8"/>
      <color theme="1"/>
      <name val="Roboto"/>
      <charset val="204"/>
    </font>
    <font>
      <i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0">
    <xf numFmtId="0" fontId="0" fillId="0" borderId="0"/>
    <xf numFmtId="171" fontId="1" fillId="0" borderId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ill="0" applyBorder="0" applyAlignment="0" applyProtection="0"/>
    <xf numFmtId="176" fontId="1" fillId="0" borderId="0" applyFill="0" applyBorder="0" applyAlignment="0" applyProtection="0"/>
    <xf numFmtId="2" fontId="1" fillId="0" borderId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>
      <alignment wrapText="1"/>
    </xf>
    <xf numFmtId="0" fontId="5" fillId="0" borderId="0"/>
    <xf numFmtId="0" fontId="1" fillId="0" borderId="0" applyNumberFormat="0" applyFill="0" applyBorder="0" applyAlignment="0" applyProtection="0"/>
    <xf numFmtId="0" fontId="13" fillId="0" borderId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0" fontId="1" fillId="0" borderId="0" applyFill="0" applyBorder="0" applyAlignment="0" applyProtection="0"/>
    <xf numFmtId="0" fontId="11" fillId="0" borderId="0">
      <alignment horizontal="center" vertical="center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center" vertical="center"/>
    </xf>
    <xf numFmtId="0" fontId="10" fillId="0" borderId="0">
      <alignment horizontal="center" vertical="center"/>
    </xf>
    <xf numFmtId="0" fontId="15" fillId="0" borderId="0">
      <alignment horizontal="right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" fillId="0" borderId="1" applyNumberFormat="0" applyFill="0" applyAlignment="0" applyProtection="0"/>
    <xf numFmtId="168" fontId="3" fillId="0" borderId="0" applyFont="0" applyFill="0" applyBorder="0" applyAlignment="0" applyProtection="0"/>
    <xf numFmtId="0" fontId="1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3" fillId="0" borderId="0"/>
    <xf numFmtId="0" fontId="12" fillId="0" borderId="0"/>
    <xf numFmtId="0" fontId="17" fillId="0" borderId="0"/>
    <xf numFmtId="0" fontId="18" fillId="0" borderId="0"/>
    <xf numFmtId="0" fontId="1" fillId="0" borderId="0"/>
    <xf numFmtId="9" fontId="3" fillId="0" borderId="0" applyFont="0" applyFill="0" applyBorder="0" applyAlignment="0" applyProtection="0"/>
    <xf numFmtId="170" fontId="1" fillId="0" borderId="0" applyFont="0" applyFill="0" applyBorder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9" fillId="0" borderId="0"/>
  </cellStyleXfs>
  <cellXfs count="94">
    <xf numFmtId="0" fontId="0" fillId="0" borderId="0" xfId="0"/>
    <xf numFmtId="0" fontId="20" fillId="0" borderId="0" xfId="0" applyFont="1"/>
    <xf numFmtId="171" fontId="20" fillId="0" borderId="3" xfId="0" applyNumberFormat="1" applyFont="1" applyFill="1" applyBorder="1"/>
    <xf numFmtId="0" fontId="20" fillId="0" borderId="0" xfId="0" applyFont="1" applyFill="1"/>
    <xf numFmtId="0" fontId="19" fillId="0" borderId="0" xfId="0" applyFont="1" applyFill="1"/>
    <xf numFmtId="0" fontId="20" fillId="0" borderId="0" xfId="0" applyFont="1" applyFill="1" applyAlignment="1">
      <alignment horizontal="right"/>
    </xf>
    <xf numFmtId="0" fontId="19" fillId="0" borderId="2" xfId="0" applyFont="1" applyFill="1" applyBorder="1" applyAlignment="1">
      <alignment horizontal="left" wrapText="1" indent="1"/>
    </xf>
    <xf numFmtId="171" fontId="19" fillId="0" borderId="2" xfId="0" applyNumberFormat="1" applyFont="1" applyFill="1" applyBorder="1" applyAlignment="1">
      <alignment horizontal="right" wrapText="1"/>
    </xf>
    <xf numFmtId="171" fontId="19" fillId="0" borderId="2" xfId="0" applyNumberFormat="1" applyFont="1" applyBorder="1" applyAlignment="1">
      <alignment horizontal="right" wrapText="1"/>
    </xf>
    <xf numFmtId="171" fontId="19" fillId="0" borderId="3" xfId="0" applyNumberFormat="1" applyFont="1" applyBorder="1" applyAlignment="1">
      <alignment horizontal="right" wrapText="1"/>
    </xf>
    <xf numFmtId="0" fontId="20" fillId="0" borderId="3" xfId="0" applyFont="1" applyFill="1" applyBorder="1" applyAlignment="1">
      <alignment horizontal="left" wrapText="1" indent="2"/>
    </xf>
    <xf numFmtId="171" fontId="20" fillId="0" borderId="3" xfId="0" applyNumberFormat="1" applyFont="1" applyFill="1" applyBorder="1" applyAlignment="1">
      <alignment horizontal="right" wrapText="1"/>
    </xf>
    <xf numFmtId="171" fontId="20" fillId="0" borderId="3" xfId="0" applyNumberFormat="1" applyFont="1" applyBorder="1" applyAlignment="1">
      <alignment horizontal="right" wrapText="1"/>
    </xf>
    <xf numFmtId="171" fontId="20" fillId="0" borderId="2" xfId="0" applyNumberFormat="1" applyFont="1" applyFill="1" applyBorder="1" applyAlignment="1">
      <alignment horizontal="right" wrapText="1"/>
    </xf>
    <xf numFmtId="171" fontId="20" fillId="0" borderId="2" xfId="0" applyNumberFormat="1" applyFont="1" applyBorder="1" applyAlignment="1">
      <alignment horizontal="right" wrapText="1"/>
    </xf>
    <xf numFmtId="171" fontId="20" fillId="0" borderId="3" xfId="0" applyNumberFormat="1" applyFont="1" applyBorder="1"/>
    <xf numFmtId="2" fontId="20" fillId="0" borderId="3" xfId="0" applyNumberFormat="1" applyFont="1" applyFill="1" applyBorder="1" applyAlignment="1">
      <alignment horizontal="left" wrapText="1" indent="3"/>
    </xf>
    <xf numFmtId="2" fontId="20" fillId="0" borderId="3" xfId="40" applyNumberFormat="1" applyFont="1" applyBorder="1" applyAlignment="1">
      <alignment horizontal="left" wrapText="1" indent="3"/>
    </xf>
    <xf numFmtId="0" fontId="19" fillId="0" borderId="3" xfId="0" applyFont="1" applyFill="1" applyBorder="1" applyAlignment="1">
      <alignment horizontal="left" wrapText="1" indent="1"/>
    </xf>
    <xf numFmtId="171" fontId="19" fillId="0" borderId="3" xfId="0" applyNumberFormat="1" applyFont="1" applyFill="1" applyBorder="1" applyAlignment="1">
      <alignment horizontal="right" wrapText="1"/>
    </xf>
    <xf numFmtId="0" fontId="20" fillId="0" borderId="3" xfId="39" applyFont="1" applyBorder="1" applyAlignment="1">
      <alignment horizontal="left" wrapText="1" indent="2"/>
    </xf>
    <xf numFmtId="171" fontId="20" fillId="0" borderId="0" xfId="0" applyNumberFormat="1" applyFont="1" applyFill="1"/>
    <xf numFmtId="2" fontId="20" fillId="0" borderId="3" xfId="40" applyNumberFormat="1" applyFont="1" applyFill="1" applyBorder="1" applyAlignment="1">
      <alignment horizontal="left" wrapText="1" indent="3"/>
    </xf>
    <xf numFmtId="0" fontId="26" fillId="0" borderId="0" xfId="0" applyFont="1" applyAlignment="1"/>
    <xf numFmtId="0" fontId="20" fillId="0" borderId="0" xfId="0" applyFont="1" applyAlignment="1">
      <alignment vertical="top" wrapText="1"/>
    </xf>
    <xf numFmtId="0" fontId="27" fillId="0" borderId="0" xfId="0" applyFont="1" applyAlignment="1">
      <alignment horizontal="right"/>
    </xf>
    <xf numFmtId="0" fontId="0" fillId="0" borderId="0" xfId="0" applyFont="1"/>
    <xf numFmtId="0" fontId="20" fillId="0" borderId="0" xfId="59" applyFont="1" applyFill="1" applyBorder="1" applyAlignment="1">
      <alignment wrapText="1"/>
    </xf>
    <xf numFmtId="0" fontId="20" fillId="0" borderId="0" xfId="59" applyFont="1" applyFill="1"/>
    <xf numFmtId="0" fontId="19" fillId="0" borderId="0" xfId="59" applyFont="1" applyFill="1" applyBorder="1" applyAlignment="1">
      <alignment wrapText="1"/>
    </xf>
    <xf numFmtId="0" fontId="19" fillId="0" borderId="0" xfId="59" applyFont="1" applyFill="1"/>
    <xf numFmtId="0" fontId="20" fillId="0" borderId="2" xfId="59" applyFont="1" applyFill="1" applyBorder="1" applyAlignment="1">
      <alignment wrapText="1"/>
    </xf>
    <xf numFmtId="171" fontId="20" fillId="0" borderId="2" xfId="59" applyNumberFormat="1" applyFont="1" applyFill="1" applyBorder="1"/>
    <xf numFmtId="171" fontId="20" fillId="0" borderId="3" xfId="59" applyNumberFormat="1" applyFont="1" applyFill="1" applyBorder="1"/>
    <xf numFmtId="0" fontId="20" fillId="0" borderId="3" xfId="59" applyFont="1" applyFill="1" applyBorder="1" applyAlignment="1">
      <alignment wrapText="1"/>
    </xf>
    <xf numFmtId="0" fontId="20" fillId="0" borderId="3" xfId="59" applyFont="1" applyFill="1" applyBorder="1" applyAlignment="1">
      <alignment horizontal="left" wrapText="1" indent="1"/>
    </xf>
    <xf numFmtId="171" fontId="20" fillId="0" borderId="3" xfId="59" applyNumberFormat="1" applyFont="1" applyFill="1" applyBorder="1" applyAlignment="1">
      <alignment horizontal="right"/>
    </xf>
    <xf numFmtId="0" fontId="19" fillId="0" borderId="3" xfId="59" applyFont="1" applyFill="1" applyBorder="1" applyAlignment="1">
      <alignment wrapText="1"/>
    </xf>
    <xf numFmtId="171" fontId="19" fillId="0" borderId="3" xfId="59" applyNumberFormat="1" applyFont="1" applyFill="1" applyBorder="1"/>
    <xf numFmtId="0" fontId="19" fillId="0" borderId="0" xfId="39" applyFont="1" applyFill="1" applyBorder="1" applyAlignment="1">
      <alignment wrapText="1"/>
    </xf>
    <xf numFmtId="0" fontId="19" fillId="0" borderId="0" xfId="39" applyFont="1" applyAlignment="1"/>
    <xf numFmtId="0" fontId="20" fillId="0" borderId="0" xfId="39" applyFont="1" applyFill="1"/>
    <xf numFmtId="0" fontId="19" fillId="0" borderId="0" xfId="39" applyFont="1" applyFill="1"/>
    <xf numFmtId="0" fontId="19" fillId="0" borderId="2" xfId="39" applyFont="1" applyFill="1" applyBorder="1" applyAlignment="1">
      <alignment wrapText="1"/>
    </xf>
    <xf numFmtId="171" fontId="19" fillId="0" borderId="3" xfId="39" applyNumberFormat="1" applyFont="1" applyFill="1" applyBorder="1" applyAlignment="1"/>
    <xf numFmtId="1" fontId="20" fillId="0" borderId="3" xfId="39" applyNumberFormat="1" applyFont="1" applyFill="1" applyBorder="1" applyAlignment="1">
      <alignment wrapText="1"/>
    </xf>
    <xf numFmtId="171" fontId="20" fillId="0" borderId="3" xfId="39" applyNumberFormat="1" applyFont="1" applyFill="1" applyBorder="1" applyAlignment="1"/>
    <xf numFmtId="171" fontId="20" fillId="0" borderId="3" xfId="39" applyNumberFormat="1" applyFont="1" applyFill="1" applyBorder="1"/>
    <xf numFmtId="1" fontId="20" fillId="0" borderId="3" xfId="39" applyNumberFormat="1" applyFont="1" applyFill="1" applyBorder="1" applyAlignment="1">
      <alignment horizontal="left" wrapText="1" indent="1"/>
    </xf>
    <xf numFmtId="171" fontId="20" fillId="0" borderId="3" xfId="39" applyNumberFormat="1" applyFont="1" applyFill="1" applyBorder="1" applyAlignment="1">
      <alignment wrapText="1"/>
    </xf>
    <xf numFmtId="0" fontId="20" fillId="0" borderId="3" xfId="39" applyFont="1" applyFill="1" applyBorder="1" applyAlignment="1">
      <alignment wrapText="1"/>
    </xf>
    <xf numFmtId="0" fontId="20" fillId="0" borderId="3" xfId="39" applyFont="1" applyFill="1" applyBorder="1" applyAlignment="1">
      <alignment horizontal="left" wrapText="1" indent="1"/>
    </xf>
    <xf numFmtId="0" fontId="19" fillId="0" borderId="3" xfId="39" applyFont="1" applyFill="1" applyBorder="1" applyAlignment="1">
      <alignment wrapText="1"/>
    </xf>
    <xf numFmtId="171" fontId="20" fillId="0" borderId="3" xfId="39" applyNumberFormat="1" applyFont="1" applyFill="1" applyBorder="1" applyAlignment="1">
      <alignment horizontal="right" wrapText="1"/>
    </xf>
    <xf numFmtId="1" fontId="19" fillId="0" borderId="3" xfId="39" applyNumberFormat="1" applyFont="1" applyFill="1" applyBorder="1" applyAlignment="1">
      <alignment wrapText="1"/>
    </xf>
    <xf numFmtId="171" fontId="20" fillId="0" borderId="0" xfId="59" applyNumberFormat="1" applyFont="1" applyFill="1"/>
    <xf numFmtId="171" fontId="20" fillId="0" borderId="0" xfId="39" applyNumberFormat="1" applyFont="1" applyFill="1"/>
    <xf numFmtId="0" fontId="19" fillId="0" borderId="0" xfId="53" applyFont="1" applyFill="1" applyBorder="1" applyAlignment="1">
      <alignment wrapText="1"/>
    </xf>
    <xf numFmtId="0" fontId="20" fillId="0" borderId="0" xfId="0" applyFont="1" applyAlignment="1"/>
    <xf numFmtId="0" fontId="19" fillId="0" borderId="3" xfId="59" applyFont="1" applyFill="1" applyBorder="1" applyAlignment="1">
      <alignment horizontal="center" vertical="center"/>
    </xf>
    <xf numFmtId="171" fontId="20" fillId="0" borderId="0" xfId="39" applyNumberFormat="1" applyFont="1" applyFill="1" applyBorder="1" applyAlignment="1">
      <alignment wrapText="1"/>
    </xf>
    <xf numFmtId="171" fontId="20" fillId="0" borderId="6" xfId="39" applyNumberFormat="1" applyFont="1" applyFill="1" applyBorder="1" applyAlignment="1">
      <alignment wrapText="1"/>
    </xf>
    <xf numFmtId="171" fontId="19" fillId="0" borderId="2" xfId="39" applyNumberFormat="1" applyFont="1" applyFill="1" applyBorder="1" applyAlignment="1"/>
    <xf numFmtId="0" fontId="19" fillId="0" borderId="3" xfId="39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top"/>
    </xf>
    <xf numFmtId="0" fontId="0" fillId="2" borderId="0" xfId="0" applyFill="1"/>
    <xf numFmtId="0" fontId="23" fillId="2" borderId="3" xfId="0" applyFont="1" applyFill="1" applyBorder="1" applyAlignment="1">
      <alignment vertical="top"/>
    </xf>
    <xf numFmtId="0" fontId="24" fillId="2" borderId="3" xfId="0" applyFont="1" applyFill="1" applyBorder="1" applyAlignment="1">
      <alignment horizontal="left" vertical="top"/>
    </xf>
    <xf numFmtId="0" fontId="20" fillId="2" borderId="3" xfId="0" applyFont="1" applyFill="1" applyBorder="1" applyAlignment="1">
      <alignment horizontal="left" vertical="top"/>
    </xf>
    <xf numFmtId="0" fontId="20" fillId="2" borderId="3" xfId="0" applyFont="1" applyFill="1" applyBorder="1" applyAlignment="1">
      <alignment vertical="top"/>
    </xf>
    <xf numFmtId="0" fontId="23" fillId="2" borderId="3" xfId="0" applyFont="1" applyFill="1" applyBorder="1" applyAlignment="1">
      <alignment horizontal="left" vertical="top"/>
    </xf>
    <xf numFmtId="0" fontId="20" fillId="2" borderId="3" xfId="0" applyFont="1" applyFill="1" applyBorder="1" applyAlignment="1">
      <alignment vertical="top" wrapText="1"/>
    </xf>
    <xf numFmtId="0" fontId="20" fillId="2" borderId="3" xfId="0" applyFont="1" applyFill="1" applyBorder="1" applyAlignment="1">
      <alignment horizontal="left" vertical="top" wrapText="1"/>
    </xf>
    <xf numFmtId="0" fontId="28" fillId="2" borderId="3" xfId="58" applyFont="1" applyFill="1" applyBorder="1" applyAlignment="1" applyProtection="1">
      <alignment horizontal="left" vertical="top"/>
    </xf>
    <xf numFmtId="0" fontId="23" fillId="2" borderId="3" xfId="0" applyFont="1" applyFill="1" applyBorder="1" applyAlignment="1">
      <alignment horizontal="left" vertical="center" readingOrder="1"/>
    </xf>
    <xf numFmtId="14" fontId="20" fillId="2" borderId="3" xfId="0" applyNumberFormat="1" applyFont="1" applyFill="1" applyBorder="1" applyAlignment="1">
      <alignment horizontal="left" vertical="top"/>
    </xf>
    <xf numFmtId="49" fontId="20" fillId="2" borderId="3" xfId="0" applyNumberFormat="1" applyFont="1" applyFill="1" applyBorder="1" applyAlignment="1">
      <alignment vertical="top"/>
    </xf>
    <xf numFmtId="0" fontId="0" fillId="2" borderId="0" xfId="0" applyFont="1" applyFill="1"/>
    <xf numFmtId="0" fontId="19" fillId="0" borderId="0" xfId="59" applyFont="1" applyFill="1" applyBorder="1" applyAlignment="1"/>
    <xf numFmtId="0" fontId="30" fillId="0" borderId="0" xfId="0" applyFont="1" applyFill="1" applyAlignment="1">
      <alignment vertical="top" wrapText="1"/>
    </xf>
    <xf numFmtId="0" fontId="30" fillId="0" borderId="0" xfId="0" applyFont="1" applyFill="1" applyAlignment="1">
      <alignment vertical="center" wrapText="1"/>
    </xf>
    <xf numFmtId="0" fontId="32" fillId="0" borderId="0" xfId="0" applyFont="1" applyFill="1" applyAlignment="1">
      <alignment vertical="top" wrapText="1"/>
    </xf>
    <xf numFmtId="0" fontId="25" fillId="0" borderId="3" xfId="58" applyBorder="1" applyAlignment="1" applyProtection="1"/>
    <xf numFmtId="0" fontId="25" fillId="2" borderId="3" xfId="58" applyFill="1" applyBorder="1" applyAlignment="1" applyProtection="1">
      <alignment vertical="top"/>
    </xf>
    <xf numFmtId="171" fontId="19" fillId="0" borderId="0" xfId="0" applyNumberFormat="1" applyFont="1" applyFill="1"/>
    <xf numFmtId="0" fontId="23" fillId="2" borderId="4" xfId="0" applyFont="1" applyFill="1" applyBorder="1" applyAlignment="1">
      <alignment horizontal="left" vertical="center" readingOrder="1"/>
    </xf>
    <xf numFmtId="0" fontId="23" fillId="2" borderId="5" xfId="0" applyFont="1" applyFill="1" applyBorder="1" applyAlignment="1">
      <alignment horizontal="left" vertical="center" readingOrder="1"/>
    </xf>
    <xf numFmtId="0" fontId="23" fillId="2" borderId="2" xfId="0" applyFont="1" applyFill="1" applyBorder="1" applyAlignment="1">
      <alignment horizontal="left" vertical="center" readingOrder="1"/>
    </xf>
    <xf numFmtId="171" fontId="19" fillId="0" borderId="3" xfId="59" applyNumberFormat="1" applyFont="1" applyFill="1" applyBorder="1" applyAlignment="1">
      <alignment horizontal="center"/>
    </xf>
    <xf numFmtId="0" fontId="19" fillId="0" borderId="0" xfId="53" applyFont="1" applyFill="1" applyBorder="1" applyAlignment="1">
      <alignment horizontal="left" wrapText="1"/>
    </xf>
    <xf numFmtId="0" fontId="20" fillId="0" borderId="0" xfId="0" applyFont="1" applyAlignment="1">
      <alignment horizontal="left"/>
    </xf>
  </cellXfs>
  <cellStyles count="60">
    <cellStyle name="Comma" xfId="1"/>
    <cellStyle name="Comma [0]_Book2" xfId="2"/>
    <cellStyle name="Comma_Book2" xfId="3"/>
    <cellStyle name="Comma0" xfId="4"/>
    <cellStyle name="Currency" xfId="5"/>
    <cellStyle name="Currency [0]_Book2" xfId="6"/>
    <cellStyle name="Currency_Book2" xfId="7"/>
    <cellStyle name="Currency0" xfId="8"/>
    <cellStyle name="Date" xfId="9"/>
    <cellStyle name="Fixed" xfId="10"/>
    <cellStyle name="Heading 1" xfId="11"/>
    <cellStyle name="Heading 2" xfId="12"/>
    <cellStyle name="Iau?iue_?ac?.oaa.90-92" xfId="13"/>
    <cellStyle name="Îáû÷íûé_93ãîä (2)" xfId="14"/>
    <cellStyle name="normal" xfId="15"/>
    <cellStyle name="Normální 6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Total" xfId="37"/>
    <cellStyle name="Гиперссылка" xfId="58" builtinId="8"/>
    <cellStyle name="Денежный 2" xfId="38"/>
    <cellStyle name="Обычный" xfId="0" builtinId="0"/>
    <cellStyle name="Обычный 10" xfId="59"/>
    <cellStyle name="Обычный 14" xfId="39"/>
    <cellStyle name="Обычный 2" xfId="40"/>
    <cellStyle name="Обычный 2 2" xfId="41"/>
    <cellStyle name="Обычный 3" xfId="42"/>
    <cellStyle name="Обычный 3 2" xfId="43"/>
    <cellStyle name="Обычный 3 3" xfId="44"/>
    <cellStyle name="Обычный 4" xfId="45"/>
    <cellStyle name="Обычный 5" xfId="46"/>
    <cellStyle name="Обычный 6" xfId="47"/>
    <cellStyle name="Обычный 6 2" xfId="48"/>
    <cellStyle name="Обычный 7" xfId="49"/>
    <cellStyle name="Обычный 7 2" xfId="50"/>
    <cellStyle name="Обычный 8" xfId="51"/>
    <cellStyle name="Обычный 9" xfId="52"/>
    <cellStyle name="Обычный_Лист1" xfId="53"/>
    <cellStyle name="Процентный 2" xfId="54"/>
    <cellStyle name="Тысячи_Sheet1" xfId="55"/>
    <cellStyle name="Финансовый 2 2" xfId="56"/>
    <cellStyle name="Финансовый 2 3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.ermagambetova@aspire.gov.kz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upload/iblock/849/uqr53qvcmskzp95psgp1qvsd3k6vqufq.rar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ru/industries/economy/national-accounts/publications/279598/" TargetMode="External"/><Relationship Id="rId5" Type="http://schemas.openxmlformats.org/officeDocument/2006/relationships/hyperlink" Target="https://stat.gov.kz/ru/industries/economy/national-accounts/publications/279592/" TargetMode="External"/><Relationship Id="rId4" Type="http://schemas.openxmlformats.org/officeDocument/2006/relationships/hyperlink" Target="https://stat.gov.kz/ru/industries/economy/national-accounts/publications/34659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zoomScale="95" zoomScaleNormal="95" workbookViewId="0"/>
  </sheetViews>
  <sheetFormatPr defaultRowHeight="12.75"/>
  <cols>
    <col min="1" max="1" width="44.85546875" customWidth="1"/>
    <col min="2" max="2" width="83.140625" customWidth="1"/>
  </cols>
  <sheetData>
    <row r="1" spans="1:2">
      <c r="A1" s="67"/>
      <c r="B1" s="67"/>
    </row>
    <row r="2" spans="1:2">
      <c r="A2" s="69" t="s">
        <v>99</v>
      </c>
      <c r="B2" s="70">
        <v>111301</v>
      </c>
    </row>
    <row r="3" spans="1:2">
      <c r="A3" s="69" t="s">
        <v>100</v>
      </c>
      <c r="B3" s="71" t="s">
        <v>124</v>
      </c>
    </row>
    <row r="4" spans="1:2">
      <c r="A4" s="69" t="s">
        <v>101</v>
      </c>
      <c r="B4" s="72" t="s">
        <v>125</v>
      </c>
    </row>
    <row r="5" spans="1:2">
      <c r="A5" s="73" t="s">
        <v>102</v>
      </c>
      <c r="B5" s="71" t="s">
        <v>15</v>
      </c>
    </row>
    <row r="6" spans="1:2">
      <c r="A6" s="73" t="s">
        <v>103</v>
      </c>
      <c r="B6" s="71" t="s">
        <v>166</v>
      </c>
    </row>
    <row r="7" spans="1:2" ht="38.25">
      <c r="A7" s="69" t="s">
        <v>104</v>
      </c>
      <c r="B7" s="74" t="s">
        <v>129</v>
      </c>
    </row>
    <row r="8" spans="1:2">
      <c r="A8" s="69" t="s">
        <v>105</v>
      </c>
      <c r="B8" s="72" t="s">
        <v>130</v>
      </c>
    </row>
    <row r="9" spans="1:2" ht="69.75" customHeight="1">
      <c r="A9" s="69" t="s">
        <v>106</v>
      </c>
      <c r="B9" s="74" t="s">
        <v>131</v>
      </c>
    </row>
    <row r="10" spans="1:2">
      <c r="A10" s="69" t="s">
        <v>107</v>
      </c>
      <c r="B10" s="74" t="s">
        <v>165</v>
      </c>
    </row>
    <row r="11" spans="1:2">
      <c r="A11" s="69" t="s">
        <v>108</v>
      </c>
      <c r="B11" s="75"/>
    </row>
    <row r="12" spans="1:2">
      <c r="A12" s="69" t="s">
        <v>109</v>
      </c>
      <c r="B12" s="76" t="s">
        <v>110</v>
      </c>
    </row>
    <row r="13" spans="1:2">
      <c r="A13" s="77" t="s">
        <v>111</v>
      </c>
      <c r="B13" s="76" t="s">
        <v>126</v>
      </c>
    </row>
    <row r="14" spans="1:2" ht="25.5" customHeight="1">
      <c r="A14" s="88" t="s">
        <v>112</v>
      </c>
      <c r="B14" s="85" t="s">
        <v>167</v>
      </c>
    </row>
    <row r="15" spans="1:2" ht="25.5" customHeight="1">
      <c r="A15" s="89"/>
      <c r="B15" s="85" t="s">
        <v>168</v>
      </c>
    </row>
    <row r="16" spans="1:2">
      <c r="A16" s="90"/>
      <c r="B16" s="85" t="s">
        <v>164</v>
      </c>
    </row>
    <row r="17" spans="1:2">
      <c r="A17" s="77" t="s">
        <v>113</v>
      </c>
      <c r="B17" s="76" t="s">
        <v>136</v>
      </c>
    </row>
    <row r="18" spans="1:2">
      <c r="A18" s="69" t="s">
        <v>114</v>
      </c>
      <c r="B18" s="78">
        <v>46203</v>
      </c>
    </row>
    <row r="19" spans="1:2">
      <c r="A19" s="69" t="s">
        <v>115</v>
      </c>
      <c r="B19" s="78">
        <v>46237</v>
      </c>
    </row>
    <row r="20" spans="1:2">
      <c r="A20" s="69" t="s">
        <v>116</v>
      </c>
      <c r="B20" s="72" t="s">
        <v>127</v>
      </c>
    </row>
    <row r="21" spans="1:2">
      <c r="A21" s="69" t="s">
        <v>117</v>
      </c>
      <c r="B21" s="72" t="s">
        <v>176</v>
      </c>
    </row>
    <row r="22" spans="1:2">
      <c r="A22" s="69" t="s">
        <v>118</v>
      </c>
      <c r="B22" s="79" t="s">
        <v>128</v>
      </c>
    </row>
    <row r="23" spans="1:2">
      <c r="A23" s="69" t="s">
        <v>119</v>
      </c>
      <c r="B23" s="86" t="s">
        <v>175</v>
      </c>
    </row>
    <row r="24" spans="1:2">
      <c r="A24" s="68"/>
      <c r="B24" s="80"/>
    </row>
    <row r="25" spans="1:2">
      <c r="B25" s="26"/>
    </row>
  </sheetData>
  <mergeCells count="1">
    <mergeCell ref="A14:A16"/>
  </mergeCells>
  <hyperlinks>
    <hyperlink ref="B12" r:id="rId1"/>
    <hyperlink ref="B13" r:id="rId2"/>
    <hyperlink ref="B23" r:id="rId3"/>
    <hyperlink ref="B14" r:id="rId4"/>
    <hyperlink ref="B16" r:id="rId5"/>
    <hyperlink ref="B15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18"/>
  <sheetViews>
    <sheetView zoomScale="95" zoomScaleNormal="95" workbookViewId="0"/>
  </sheetViews>
  <sheetFormatPr defaultRowHeight="12.75"/>
  <cols>
    <col min="1" max="1" width="4.5703125" customWidth="1"/>
    <col min="2" max="2" width="119.5703125" customWidth="1"/>
  </cols>
  <sheetData>
    <row r="6" spans="2:2">
      <c r="B6" s="23" t="s">
        <v>120</v>
      </c>
    </row>
    <row r="7" spans="2:2">
      <c r="B7" s="23" t="s">
        <v>132</v>
      </c>
    </row>
    <row r="8" spans="2:2">
      <c r="B8" s="23" t="s">
        <v>133</v>
      </c>
    </row>
    <row r="9" spans="2:2">
      <c r="B9" s="23" t="s">
        <v>134</v>
      </c>
    </row>
    <row r="10" spans="2:2">
      <c r="B10" s="23" t="s">
        <v>135</v>
      </c>
    </row>
    <row r="11" spans="2:2">
      <c r="B11" s="23"/>
    </row>
    <row r="12" spans="2:2">
      <c r="B12" s="24" t="s">
        <v>121</v>
      </c>
    </row>
    <row r="13" spans="2:2">
      <c r="B13" s="23"/>
    </row>
    <row r="14" spans="2:2">
      <c r="B14" s="23"/>
    </row>
    <row r="15" spans="2:2">
      <c r="B15" s="1"/>
    </row>
    <row r="16" spans="2:2">
      <c r="B16" s="1"/>
    </row>
    <row r="17" spans="2:2">
      <c r="B17" s="1"/>
    </row>
    <row r="18" spans="2:2">
      <c r="B18" s="25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/>
  </sheetViews>
  <sheetFormatPr defaultColWidth="20.7109375" defaultRowHeight="12.75"/>
  <cols>
    <col min="1" max="1" width="55.42578125" style="28" customWidth="1"/>
    <col min="2" max="9" width="11" style="28" customWidth="1"/>
    <col min="10" max="10" width="10" style="28" customWidth="1"/>
    <col min="11" max="14" width="11.140625" style="28" customWidth="1"/>
    <col min="15" max="15" width="9.85546875" style="28" customWidth="1"/>
    <col min="16" max="16" width="10.5703125" style="28" customWidth="1"/>
    <col min="17" max="17" width="10.42578125" style="28" customWidth="1"/>
    <col min="18" max="16384" width="20.7109375" style="28"/>
  </cols>
  <sheetData>
    <row r="1" spans="1:9" ht="19.5" customHeight="1">
      <c r="A1" s="81" t="s">
        <v>123</v>
      </c>
      <c r="B1" s="81"/>
      <c r="C1" s="81"/>
      <c r="D1" s="81"/>
      <c r="E1" s="81"/>
      <c r="F1" s="81"/>
      <c r="G1" s="27"/>
      <c r="H1" s="27"/>
      <c r="I1" s="27"/>
    </row>
    <row r="2" spans="1:9">
      <c r="A2" s="29"/>
      <c r="B2" s="27"/>
      <c r="C2" s="27"/>
      <c r="D2" s="27"/>
      <c r="E2" s="27"/>
      <c r="F2" s="27"/>
      <c r="G2" s="27"/>
      <c r="H2" s="27"/>
      <c r="I2" s="27"/>
    </row>
    <row r="3" spans="1:9" ht="18" customHeight="1">
      <c r="A3" s="91" t="s">
        <v>138</v>
      </c>
      <c r="B3" s="91" t="s">
        <v>139</v>
      </c>
      <c r="C3" s="91"/>
      <c r="D3" s="91"/>
      <c r="E3" s="91" t="s">
        <v>43</v>
      </c>
      <c r="F3" s="91"/>
      <c r="G3" s="91"/>
      <c r="H3" s="91"/>
      <c r="I3" s="91"/>
    </row>
    <row r="4" spans="1:9" s="30" customFormat="1" ht="16.5" customHeight="1">
      <c r="A4" s="91"/>
      <c r="B4" s="59">
        <v>1990</v>
      </c>
      <c r="C4" s="59">
        <v>1991</v>
      </c>
      <c r="D4" s="59">
        <v>1992</v>
      </c>
      <c r="E4" s="59">
        <v>1993</v>
      </c>
      <c r="F4" s="59">
        <v>1994</v>
      </c>
      <c r="G4" s="59">
        <v>1995</v>
      </c>
      <c r="H4" s="59">
        <v>1996</v>
      </c>
      <c r="I4" s="59">
        <v>1997</v>
      </c>
    </row>
    <row r="5" spans="1:9">
      <c r="A5" s="31" t="s">
        <v>1</v>
      </c>
      <c r="B5" s="32">
        <v>5070.6000000000004</v>
      </c>
      <c r="C5" s="32">
        <v>9138.5</v>
      </c>
      <c r="D5" s="32">
        <v>133535</v>
      </c>
      <c r="E5" s="32">
        <v>3611.1</v>
      </c>
      <c r="F5" s="32">
        <v>46744.2</v>
      </c>
      <c r="G5" s="32">
        <v>98396.5</v>
      </c>
      <c r="H5" s="32">
        <v>135870.39999999999</v>
      </c>
      <c r="I5" s="32">
        <v>162471.6</v>
      </c>
    </row>
    <row r="6" spans="1:9" ht="14.25" customHeight="1">
      <c r="A6" s="34" t="s">
        <v>140</v>
      </c>
      <c r="B6" s="33">
        <v>4541.8</v>
      </c>
      <c r="C6" s="33">
        <v>6148.7</v>
      </c>
      <c r="D6" s="33">
        <v>86293.4</v>
      </c>
      <c r="E6" s="33">
        <v>1793.4</v>
      </c>
      <c r="F6" s="33">
        <v>18916.599999999999</v>
      </c>
      <c r="G6" s="33">
        <v>20663.099999999999</v>
      </c>
      <c r="H6" s="33">
        <v>44332.7</v>
      </c>
      <c r="I6" s="33">
        <v>32947.800000000003</v>
      </c>
    </row>
    <row r="7" spans="1:9">
      <c r="A7" s="34" t="s">
        <v>2</v>
      </c>
      <c r="B7" s="33">
        <v>3157.8</v>
      </c>
      <c r="C7" s="33">
        <v>4458.3</v>
      </c>
      <c r="D7" s="33">
        <v>61344.2</v>
      </c>
      <c r="E7" s="33">
        <v>1753</v>
      </c>
      <c r="F7" s="33">
        <v>17996.400000000001</v>
      </c>
      <c r="G7" s="33">
        <v>39281.9</v>
      </c>
      <c r="H7" s="33">
        <v>36155.300000000003</v>
      </c>
      <c r="I7" s="33">
        <v>34871</v>
      </c>
    </row>
    <row r="8" spans="1:9">
      <c r="A8" s="34" t="s">
        <v>6</v>
      </c>
      <c r="B8" s="33">
        <f>SUM(B9:B10)</f>
        <v>2613.1</v>
      </c>
      <c r="C8" s="33">
        <f t="shared" ref="C8:I8" si="0">SUM(C9:C10)</f>
        <v>4111.1000000000004</v>
      </c>
      <c r="D8" s="33">
        <f t="shared" si="0"/>
        <v>56180.3</v>
      </c>
      <c r="E8" s="33">
        <f t="shared" si="0"/>
        <v>1780.7</v>
      </c>
      <c r="F8" s="33">
        <f t="shared" si="0"/>
        <v>18028.2</v>
      </c>
      <c r="G8" s="33">
        <f t="shared" si="0"/>
        <v>40593.300000000003</v>
      </c>
      <c r="H8" s="33">
        <f t="shared" si="0"/>
        <v>51383.8</v>
      </c>
      <c r="I8" s="33">
        <f t="shared" si="0"/>
        <v>62376.4</v>
      </c>
    </row>
    <row r="9" spans="1:9">
      <c r="A9" s="35" t="s">
        <v>141</v>
      </c>
      <c r="B9" s="33">
        <v>2371.9</v>
      </c>
      <c r="C9" s="33">
        <v>3683.7</v>
      </c>
      <c r="D9" s="33">
        <v>51210.1</v>
      </c>
      <c r="E9" s="33">
        <v>1637.7</v>
      </c>
      <c r="F9" s="33">
        <v>16071.5</v>
      </c>
      <c r="G9" s="33">
        <v>34022.300000000003</v>
      </c>
      <c r="H9" s="33">
        <v>39899.599999999999</v>
      </c>
      <c r="I9" s="33">
        <v>51379.1</v>
      </c>
    </row>
    <row r="10" spans="1:9">
      <c r="A10" s="35" t="s">
        <v>142</v>
      </c>
      <c r="B10" s="33">
        <v>241.2</v>
      </c>
      <c r="C10" s="33">
        <v>427.4</v>
      </c>
      <c r="D10" s="33">
        <v>4970.2</v>
      </c>
      <c r="E10" s="33">
        <v>143</v>
      </c>
      <c r="F10" s="33">
        <v>1956.7</v>
      </c>
      <c r="G10" s="33">
        <v>6571</v>
      </c>
      <c r="H10" s="33">
        <v>11484.2</v>
      </c>
      <c r="I10" s="33">
        <v>10997.3</v>
      </c>
    </row>
    <row r="11" spans="1:9">
      <c r="A11" s="34" t="s">
        <v>143</v>
      </c>
      <c r="B11" s="33">
        <v>1266</v>
      </c>
      <c r="C11" s="33">
        <v>1821.4</v>
      </c>
      <c r="D11" s="33">
        <v>27448.9</v>
      </c>
      <c r="E11" s="33">
        <v>812.9</v>
      </c>
      <c r="F11" s="33">
        <v>9071.7000000000007</v>
      </c>
      <c r="G11" s="33">
        <v>25983.4</v>
      </c>
      <c r="H11" s="33">
        <v>46670</v>
      </c>
      <c r="I11" s="33">
        <v>51119</v>
      </c>
    </row>
    <row r="12" spans="1:9" ht="13.5" customHeight="1">
      <c r="A12" s="34" t="s">
        <v>144</v>
      </c>
      <c r="B12" s="33">
        <v>64.900000000000006</v>
      </c>
      <c r="C12" s="33">
        <v>90</v>
      </c>
      <c r="D12" s="33">
        <v>728.2</v>
      </c>
      <c r="E12" s="33">
        <v>25.8</v>
      </c>
      <c r="F12" s="33">
        <v>190.1</v>
      </c>
      <c r="G12" s="33">
        <v>519.9</v>
      </c>
      <c r="H12" s="33">
        <v>474.4</v>
      </c>
      <c r="I12" s="33">
        <v>938.5</v>
      </c>
    </row>
    <row r="13" spans="1:9" ht="25.5" customHeight="1">
      <c r="A13" s="34" t="s">
        <v>145</v>
      </c>
      <c r="B13" s="33">
        <v>210.5</v>
      </c>
      <c r="C13" s="33">
        <v>312.2</v>
      </c>
      <c r="D13" s="33">
        <v>4360.5</v>
      </c>
      <c r="E13" s="33">
        <v>60.7</v>
      </c>
      <c r="F13" s="33">
        <v>982.7</v>
      </c>
      <c r="G13" s="33">
        <v>3306.7</v>
      </c>
      <c r="H13" s="33">
        <v>3422</v>
      </c>
      <c r="I13" s="33">
        <v>5217.5</v>
      </c>
    </row>
    <row r="14" spans="1:9">
      <c r="A14" s="34" t="s">
        <v>146</v>
      </c>
      <c r="B14" s="33">
        <v>276.10000000000002</v>
      </c>
      <c r="C14" s="33">
        <v>454.6</v>
      </c>
      <c r="D14" s="33">
        <v>5482.2</v>
      </c>
      <c r="E14" s="33">
        <v>188.7</v>
      </c>
      <c r="F14" s="33">
        <v>992.4</v>
      </c>
      <c r="G14" s="33">
        <v>3461</v>
      </c>
      <c r="H14" s="33">
        <v>8182.6</v>
      </c>
      <c r="I14" s="33">
        <v>9030.6</v>
      </c>
    </row>
    <row r="15" spans="1:9">
      <c r="A15" s="34" t="s">
        <v>147</v>
      </c>
      <c r="B15" s="33">
        <v>418.9</v>
      </c>
      <c r="C15" s="33">
        <v>524.20000000000005</v>
      </c>
      <c r="D15" s="33">
        <v>5930.8</v>
      </c>
      <c r="E15" s="33">
        <v>226</v>
      </c>
      <c r="F15" s="33">
        <v>4583.7</v>
      </c>
      <c r="G15" s="33">
        <v>13560.6</v>
      </c>
      <c r="H15" s="33">
        <v>28771.5</v>
      </c>
      <c r="I15" s="33">
        <v>42400</v>
      </c>
    </row>
    <row r="16" spans="1:9" ht="13.5" customHeight="1">
      <c r="A16" s="34" t="s">
        <v>148</v>
      </c>
      <c r="B16" s="36">
        <v>66.400000000000006</v>
      </c>
      <c r="C16" s="36">
        <v>103.8</v>
      </c>
      <c r="D16" s="36">
        <v>2624.7</v>
      </c>
      <c r="E16" s="36">
        <v>51.6</v>
      </c>
      <c r="F16" s="36">
        <v>463.6</v>
      </c>
      <c r="G16" s="36">
        <v>1663</v>
      </c>
      <c r="H16" s="36">
        <v>1157.7</v>
      </c>
      <c r="I16" s="36">
        <v>3797.4</v>
      </c>
    </row>
    <row r="17" spans="1:9" ht="27" customHeight="1">
      <c r="A17" s="34" t="s">
        <v>149</v>
      </c>
      <c r="B17" s="33">
        <v>957.7</v>
      </c>
      <c r="C17" s="33">
        <v>2360.4</v>
      </c>
      <c r="D17" s="33">
        <v>15384.9</v>
      </c>
      <c r="E17" s="33">
        <v>620.4</v>
      </c>
      <c r="F17" s="33">
        <v>5018.2</v>
      </c>
      <c r="G17" s="33">
        <v>16631.099999999999</v>
      </c>
      <c r="H17" s="33">
        <v>25766.6</v>
      </c>
      <c r="I17" s="33">
        <v>28138.5</v>
      </c>
    </row>
    <row r="18" spans="1:9">
      <c r="A18" s="34" t="s">
        <v>10</v>
      </c>
      <c r="B18" s="33">
        <v>1790.3</v>
      </c>
      <c r="C18" s="33">
        <v>3778.9</v>
      </c>
      <c r="D18" s="33">
        <v>27983.8</v>
      </c>
      <c r="E18" s="33">
        <v>981.7</v>
      </c>
      <c r="F18" s="33">
        <v>12382.5</v>
      </c>
      <c r="G18" s="33">
        <v>30110</v>
      </c>
      <c r="H18" s="33">
        <v>45516.800000000003</v>
      </c>
      <c r="I18" s="33">
        <v>59663.9</v>
      </c>
    </row>
    <row r="19" spans="1:9">
      <c r="A19" s="34" t="s">
        <v>150</v>
      </c>
      <c r="B19" s="33">
        <v>274.39999999999998</v>
      </c>
      <c r="C19" s="33">
        <v>536.70000000000005</v>
      </c>
      <c r="D19" s="33">
        <v>3270.6</v>
      </c>
      <c r="E19" s="33">
        <v>132.69999999999999</v>
      </c>
      <c r="F19" s="33">
        <v>2768.5</v>
      </c>
      <c r="G19" s="33">
        <v>4706.1000000000004</v>
      </c>
      <c r="H19" s="33">
        <v>5352.9</v>
      </c>
      <c r="I19" s="33">
        <v>7176.9</v>
      </c>
    </row>
    <row r="20" spans="1:9">
      <c r="A20" s="34" t="s">
        <v>151</v>
      </c>
      <c r="B20" s="33">
        <v>200.6</v>
      </c>
      <c r="C20" s="33">
        <v>245.8</v>
      </c>
      <c r="D20" s="33">
        <v>6184.5</v>
      </c>
      <c r="E20" s="33">
        <v>156.4</v>
      </c>
      <c r="F20" s="33">
        <v>1146.5</v>
      </c>
      <c r="G20" s="33">
        <v>2273.5</v>
      </c>
      <c r="H20" s="33">
        <v>3550.1</v>
      </c>
      <c r="I20" s="33">
        <v>4646.3</v>
      </c>
    </row>
    <row r="21" spans="1:9">
      <c r="A21" s="34" t="s">
        <v>152</v>
      </c>
      <c r="B21" s="33">
        <v>228.5</v>
      </c>
      <c r="C21" s="33">
        <v>385</v>
      </c>
      <c r="D21" s="33">
        <v>8572</v>
      </c>
      <c r="E21" s="33">
        <v>271.3</v>
      </c>
      <c r="F21" s="33">
        <v>2987.9</v>
      </c>
      <c r="G21" s="33">
        <v>7618.8</v>
      </c>
      <c r="H21" s="33">
        <v>8984.1</v>
      </c>
      <c r="I21" s="33">
        <v>10288.299999999999</v>
      </c>
    </row>
    <row r="22" spans="1:9">
      <c r="A22" s="34" t="s">
        <v>9</v>
      </c>
      <c r="B22" s="33">
        <v>443.2</v>
      </c>
      <c r="C22" s="33">
        <v>959.9</v>
      </c>
      <c r="D22" s="33">
        <v>9816</v>
      </c>
      <c r="E22" s="33">
        <v>469.8</v>
      </c>
      <c r="F22" s="33">
        <v>4422.5</v>
      </c>
      <c r="G22" s="33">
        <v>19129.5</v>
      </c>
      <c r="H22" s="33">
        <v>29977.4</v>
      </c>
      <c r="I22" s="33">
        <v>38996.1</v>
      </c>
    </row>
    <row r="23" spans="1:9">
      <c r="A23" s="34" t="s">
        <v>153</v>
      </c>
      <c r="B23" s="33">
        <v>251.6</v>
      </c>
      <c r="C23" s="33">
        <v>556.79999999999995</v>
      </c>
      <c r="D23" s="33">
        <v>16553</v>
      </c>
      <c r="E23" s="33">
        <v>79.900000000000006</v>
      </c>
      <c r="F23" s="33">
        <v>62.7</v>
      </c>
      <c r="G23" s="33">
        <v>906.4</v>
      </c>
      <c r="H23" s="33">
        <v>1869.8</v>
      </c>
      <c r="I23" s="33">
        <v>1981.5</v>
      </c>
    </row>
    <row r="24" spans="1:9">
      <c r="A24" s="34" t="s">
        <v>154</v>
      </c>
      <c r="B24" s="33">
        <v>338.9</v>
      </c>
      <c r="C24" s="33">
        <v>413.1</v>
      </c>
      <c r="D24" s="33">
        <v>7030</v>
      </c>
      <c r="E24" s="33">
        <v>257.5</v>
      </c>
      <c r="F24" s="33">
        <v>2558.1</v>
      </c>
      <c r="G24" s="33">
        <v>49304.9</v>
      </c>
      <c r="H24" s="33">
        <v>72818.100000000006</v>
      </c>
      <c r="I24" s="33">
        <v>89154</v>
      </c>
    </row>
    <row r="25" spans="1:9" ht="15" customHeight="1">
      <c r="A25" s="37" t="s">
        <v>28</v>
      </c>
      <c r="B25" s="38">
        <f t="shared" ref="B25:I25" si="1">B5+B6+B7+B8+B11+B12+B13+B14+B15+B16+B17+B18+B19+B20+B21+B22+B23+B24</f>
        <v>22171.3</v>
      </c>
      <c r="C25" s="38">
        <f t="shared" si="1"/>
        <v>36399.4</v>
      </c>
      <c r="D25" s="38">
        <f t="shared" si="1"/>
        <v>478723</v>
      </c>
      <c r="E25" s="38">
        <f t="shared" si="1"/>
        <v>13273.6</v>
      </c>
      <c r="F25" s="38">
        <f t="shared" si="1"/>
        <v>149316.5</v>
      </c>
      <c r="G25" s="38">
        <f t="shared" si="1"/>
        <v>378109.7</v>
      </c>
      <c r="H25" s="38">
        <f t="shared" si="1"/>
        <v>550256.19999999995</v>
      </c>
      <c r="I25" s="38">
        <f t="shared" si="1"/>
        <v>645215.30000000005</v>
      </c>
    </row>
    <row r="27" spans="1:9">
      <c r="B27" s="55"/>
      <c r="C27" s="55"/>
      <c r="D27" s="55"/>
      <c r="E27" s="55"/>
      <c r="F27" s="55"/>
      <c r="G27" s="55"/>
      <c r="H27" s="55"/>
      <c r="I27" s="55"/>
    </row>
    <row r="29" spans="1:9">
      <c r="B29" s="55"/>
      <c r="C29" s="55"/>
      <c r="D29" s="55"/>
      <c r="E29" s="55"/>
      <c r="F29" s="55"/>
      <c r="G29" s="55"/>
      <c r="H29" s="55"/>
      <c r="I29" s="55"/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xSplit="1" topLeftCell="B1" activePane="topRight" state="frozen"/>
      <selection activeCell="A3" sqref="A3"/>
      <selection pane="topRight" activeCell="A2" sqref="A2"/>
    </sheetView>
  </sheetViews>
  <sheetFormatPr defaultColWidth="9.140625" defaultRowHeight="12.75"/>
  <cols>
    <col min="1" max="1" width="58" style="41" customWidth="1"/>
    <col min="2" max="13" width="11.7109375" style="41" customWidth="1"/>
    <col min="14" max="16384" width="9.140625" style="41"/>
  </cols>
  <sheetData>
    <row r="1" spans="1:13" ht="15.75" customHeight="1">
      <c r="A1" s="57" t="s">
        <v>123</v>
      </c>
      <c r="B1" s="57"/>
      <c r="C1" s="57"/>
      <c r="D1" s="57"/>
      <c r="E1" s="57"/>
      <c r="F1" s="58"/>
      <c r="G1" s="39"/>
      <c r="H1" s="39"/>
      <c r="I1" s="39"/>
      <c r="J1" s="39"/>
      <c r="K1" s="39"/>
      <c r="L1" s="40"/>
    </row>
    <row r="2" spans="1:13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 t="s">
        <v>43</v>
      </c>
    </row>
    <row r="3" spans="1:13" s="42" customFormat="1">
      <c r="A3" s="63" t="s">
        <v>155</v>
      </c>
      <c r="B3" s="63">
        <v>1998</v>
      </c>
      <c r="C3" s="63">
        <v>1999</v>
      </c>
      <c r="D3" s="63">
        <v>2000</v>
      </c>
      <c r="E3" s="63">
        <v>2001</v>
      </c>
      <c r="F3" s="63">
        <v>2002</v>
      </c>
      <c r="G3" s="63">
        <v>2003</v>
      </c>
      <c r="H3" s="63">
        <v>2004</v>
      </c>
      <c r="I3" s="63">
        <v>2005</v>
      </c>
      <c r="J3" s="63">
        <v>2006</v>
      </c>
      <c r="K3" s="63">
        <v>2007</v>
      </c>
      <c r="L3" s="63">
        <v>2008</v>
      </c>
      <c r="M3" s="63">
        <v>2009</v>
      </c>
    </row>
    <row r="4" spans="1:13">
      <c r="A4" s="43" t="s">
        <v>0</v>
      </c>
      <c r="B4" s="62">
        <f t="shared" ref="B4:K4" si="0">B5+B8+B12</f>
        <v>255977.3</v>
      </c>
      <c r="C4" s="62">
        <f t="shared" si="0"/>
        <v>299854.3</v>
      </c>
      <c r="D4" s="62">
        <f t="shared" si="0"/>
        <v>374390</v>
      </c>
      <c r="E4" s="62">
        <f t="shared" si="0"/>
        <v>451369.9</v>
      </c>
      <c r="F4" s="62">
        <f t="shared" si="0"/>
        <v>509388.7</v>
      </c>
      <c r="G4" s="62">
        <f t="shared" si="0"/>
        <v>607553.19999999995</v>
      </c>
      <c r="H4" s="62">
        <f t="shared" si="0"/>
        <v>759610.6</v>
      </c>
      <c r="I4" s="62">
        <f t="shared" si="0"/>
        <v>953203.6</v>
      </c>
      <c r="J4" s="62">
        <f t="shared" si="0"/>
        <v>1247168.3</v>
      </c>
      <c r="K4" s="62">
        <f t="shared" si="0"/>
        <v>1663444</v>
      </c>
      <c r="L4" s="62">
        <f>L5+L8+L12</f>
        <v>1930298.5</v>
      </c>
      <c r="M4" s="62">
        <f>M5+M8+M12</f>
        <v>2026652</v>
      </c>
    </row>
    <row r="5" spans="1:13" ht="25.5">
      <c r="A5" s="45" t="s">
        <v>156</v>
      </c>
      <c r="B5" s="46">
        <f t="shared" ref="B5:K5" si="1">SUM(B6:B7)</f>
        <v>23722.9</v>
      </c>
      <c r="C5" s="46">
        <f t="shared" si="1"/>
        <v>23234.1</v>
      </c>
      <c r="D5" s="46">
        <f t="shared" si="1"/>
        <v>36497</v>
      </c>
      <c r="E5" s="46">
        <f t="shared" si="1"/>
        <v>59149.8</v>
      </c>
      <c r="F5" s="46">
        <f t="shared" si="1"/>
        <v>65935.8</v>
      </c>
      <c r="G5" s="46">
        <f t="shared" si="1"/>
        <v>69459</v>
      </c>
      <c r="H5" s="46">
        <f t="shared" si="1"/>
        <v>78268.399999999994</v>
      </c>
      <c r="I5" s="46">
        <f t="shared" si="1"/>
        <v>89621.5</v>
      </c>
      <c r="J5" s="46">
        <f t="shared" si="1"/>
        <v>102765.3</v>
      </c>
      <c r="K5" s="46">
        <f t="shared" si="1"/>
        <v>131372.1</v>
      </c>
      <c r="L5" s="46">
        <v>173094.9</v>
      </c>
      <c r="M5" s="47">
        <v>192457.7</v>
      </c>
    </row>
    <row r="6" spans="1:13">
      <c r="A6" s="48" t="s">
        <v>157</v>
      </c>
      <c r="B6" s="49">
        <f>23391.7</f>
        <v>23391.7</v>
      </c>
      <c r="C6" s="49">
        <v>22846.3</v>
      </c>
      <c r="D6" s="46">
        <v>35537.1</v>
      </c>
      <c r="E6" s="46">
        <v>57731.5</v>
      </c>
      <c r="F6" s="46">
        <v>64983.8</v>
      </c>
      <c r="G6" s="46">
        <v>68463.199999999997</v>
      </c>
      <c r="H6" s="46">
        <v>77108.399999999994</v>
      </c>
      <c r="I6" s="46">
        <v>88319</v>
      </c>
      <c r="J6" s="46">
        <v>101373.3</v>
      </c>
      <c r="K6" s="46">
        <v>129196.7</v>
      </c>
      <c r="L6" s="46">
        <v>170478.2</v>
      </c>
      <c r="M6" s="47">
        <v>189223.7</v>
      </c>
    </row>
    <row r="7" spans="1:13">
      <c r="A7" s="48" t="s">
        <v>158</v>
      </c>
      <c r="B7" s="49">
        <v>331.2</v>
      </c>
      <c r="C7" s="49">
        <v>387.8</v>
      </c>
      <c r="D7" s="46">
        <v>959.9</v>
      </c>
      <c r="E7" s="46">
        <v>1418.3</v>
      </c>
      <c r="F7" s="46">
        <v>952</v>
      </c>
      <c r="G7" s="46">
        <v>995.8</v>
      </c>
      <c r="H7" s="46">
        <v>1160</v>
      </c>
      <c r="I7" s="46">
        <v>1302.5</v>
      </c>
      <c r="J7" s="46">
        <v>1392</v>
      </c>
      <c r="K7" s="46">
        <v>2175.4</v>
      </c>
      <c r="L7" s="46">
        <v>2616.6999999999998</v>
      </c>
      <c r="M7" s="47">
        <v>3234</v>
      </c>
    </row>
    <row r="8" spans="1:13">
      <c r="A8" s="50" t="s">
        <v>1</v>
      </c>
      <c r="B8" s="46">
        <f t="shared" ref="B8:J8" si="2">SUM(B9:B11)</f>
        <v>197139.3</v>
      </c>
      <c r="C8" s="46">
        <f t="shared" si="2"/>
        <v>238905</v>
      </c>
      <c r="D8" s="46">
        <f t="shared" si="2"/>
        <v>283723.59999999998</v>
      </c>
      <c r="E8" s="46">
        <f t="shared" si="2"/>
        <v>320893.90000000002</v>
      </c>
      <c r="F8" s="46">
        <f t="shared" si="2"/>
        <v>356737.9</v>
      </c>
      <c r="G8" s="46">
        <f t="shared" si="2"/>
        <v>432995.7</v>
      </c>
      <c r="H8" s="46">
        <f t="shared" si="2"/>
        <v>527952.80000000005</v>
      </c>
      <c r="I8" s="46">
        <f t="shared" si="2"/>
        <v>628592.1</v>
      </c>
      <c r="J8" s="46">
        <f t="shared" si="2"/>
        <v>806635.3</v>
      </c>
      <c r="K8" s="46">
        <f>SUM(K9:K11)</f>
        <v>1006433.4</v>
      </c>
      <c r="L8" s="46">
        <f>SUM(L9:L11)</f>
        <v>1220344.2</v>
      </c>
      <c r="M8" s="46">
        <v>1260351.7</v>
      </c>
    </row>
    <row r="9" spans="1:13">
      <c r="A9" s="51" t="s">
        <v>159</v>
      </c>
      <c r="B9" s="49">
        <v>52072.1</v>
      </c>
      <c r="C9" s="49">
        <v>67233.7</v>
      </c>
      <c r="D9" s="46">
        <v>95907.5</v>
      </c>
      <c r="E9" s="46">
        <v>108297.2</v>
      </c>
      <c r="F9" s="46">
        <v>135445.79999999999</v>
      </c>
      <c r="G9" s="46">
        <v>164236.4</v>
      </c>
      <c r="H9" s="46">
        <v>192547.8</v>
      </c>
      <c r="I9" s="46">
        <v>235085.4</v>
      </c>
      <c r="J9" s="46">
        <v>299474.2</v>
      </c>
      <c r="K9" s="46">
        <v>344613.9</v>
      </c>
      <c r="L9" s="46">
        <v>419932.3</v>
      </c>
      <c r="M9" s="47">
        <v>473700.6</v>
      </c>
    </row>
    <row r="10" spans="1:13">
      <c r="A10" s="51" t="s">
        <v>18</v>
      </c>
      <c r="B10" s="49">
        <v>102893.4</v>
      </c>
      <c r="C10" s="49">
        <v>130240.2</v>
      </c>
      <c r="D10" s="46">
        <v>149259</v>
      </c>
      <c r="E10" s="46">
        <v>167483.1</v>
      </c>
      <c r="F10" s="46">
        <v>172655.7</v>
      </c>
      <c r="G10" s="46">
        <v>213417</v>
      </c>
      <c r="H10" s="46">
        <v>272891.3</v>
      </c>
      <c r="I10" s="46">
        <v>325058.2</v>
      </c>
      <c r="J10" s="46">
        <v>423004.3</v>
      </c>
      <c r="K10" s="46">
        <v>551380.19999999995</v>
      </c>
      <c r="L10" s="46">
        <v>669651.4</v>
      </c>
      <c r="M10" s="47">
        <v>643251.1</v>
      </c>
    </row>
    <row r="11" spans="1:13">
      <c r="A11" s="51" t="s">
        <v>160</v>
      </c>
      <c r="B11" s="49">
        <v>42173.8</v>
      </c>
      <c r="C11" s="49">
        <v>41431.1</v>
      </c>
      <c r="D11" s="46">
        <v>38557.1</v>
      </c>
      <c r="E11" s="46">
        <v>45113.599999999999</v>
      </c>
      <c r="F11" s="46">
        <v>48636.4</v>
      </c>
      <c r="G11" s="46">
        <v>55342.3</v>
      </c>
      <c r="H11" s="46">
        <v>62513.7</v>
      </c>
      <c r="I11" s="46">
        <v>68448.5</v>
      </c>
      <c r="J11" s="46">
        <v>84156.800000000003</v>
      </c>
      <c r="K11" s="46">
        <v>110439.3</v>
      </c>
      <c r="L11" s="46">
        <v>130760.5</v>
      </c>
      <c r="M11" s="47">
        <v>143400</v>
      </c>
    </row>
    <row r="12" spans="1:13">
      <c r="A12" s="50" t="s">
        <v>2</v>
      </c>
      <c r="B12" s="46">
        <v>35115.1</v>
      </c>
      <c r="C12" s="46">
        <v>37715.199999999997</v>
      </c>
      <c r="D12" s="46">
        <v>54169.4</v>
      </c>
      <c r="E12" s="46">
        <v>71326.2</v>
      </c>
      <c r="F12" s="46">
        <v>86715</v>
      </c>
      <c r="G12" s="46">
        <v>105098.5</v>
      </c>
      <c r="H12" s="46">
        <v>153389.4</v>
      </c>
      <c r="I12" s="46">
        <v>234990</v>
      </c>
      <c r="J12" s="46">
        <v>337767.7</v>
      </c>
      <c r="K12" s="46">
        <v>525638.5</v>
      </c>
      <c r="L12" s="46">
        <v>536859.4</v>
      </c>
      <c r="M12" s="47">
        <v>573842.6</v>
      </c>
    </row>
    <row r="13" spans="1:13">
      <c r="A13" s="52" t="s">
        <v>3</v>
      </c>
      <c r="B13" s="44">
        <f>B14+B15+B16+B19+B20+B21+B22+B23+B24</f>
        <v>398072</v>
      </c>
      <c r="C13" s="44">
        <f>C14+C15+C16+C19+C20+C21+C22+C23+C24</f>
        <v>418770</v>
      </c>
      <c r="D13" s="44">
        <f>D14+D15+D16+D19+D20+D21+D22+D23+D24</f>
        <v>557384.6</v>
      </c>
      <c r="E13" s="44">
        <f>E14+E15+E16+E19+E20+E21+E22+E23+E24</f>
        <v>715740.1</v>
      </c>
      <c r="F13" s="44">
        <f t="shared" ref="F13:M13" si="3">F14+F15+F16+F19+F20+F21+F22+F23+F24+F25</f>
        <v>727858.3</v>
      </c>
      <c r="G13" s="44">
        <f t="shared" si="3"/>
        <v>910365.8</v>
      </c>
      <c r="H13" s="44">
        <f t="shared" si="3"/>
        <v>1195461.1000000001</v>
      </c>
      <c r="I13" s="44">
        <f t="shared" si="3"/>
        <v>1554479.2</v>
      </c>
      <c r="J13" s="44">
        <f t="shared" si="3"/>
        <v>1981797.3</v>
      </c>
      <c r="K13" s="44">
        <f t="shared" si="3"/>
        <v>2770245.7</v>
      </c>
      <c r="L13" s="44">
        <f t="shared" si="3"/>
        <v>3328284.8</v>
      </c>
      <c r="M13" s="44">
        <f t="shared" si="3"/>
        <v>3738746.7</v>
      </c>
    </row>
    <row r="14" spans="1:13" ht="25.5">
      <c r="A14" s="45" t="s">
        <v>4</v>
      </c>
      <c r="B14" s="49">
        <v>85131.5</v>
      </c>
      <c r="C14" s="49">
        <v>87829.7</v>
      </c>
      <c r="D14" s="46">
        <v>134351.70000000001</v>
      </c>
      <c r="E14" s="46">
        <v>210056.7</v>
      </c>
      <c r="F14" s="46">
        <v>144846.29999999999</v>
      </c>
      <c r="G14" s="46">
        <v>199439.6</v>
      </c>
      <c r="H14" s="46">
        <v>296560.2</v>
      </c>
      <c r="I14" s="46">
        <v>402531.3</v>
      </c>
      <c r="J14" s="46">
        <v>516191.1</v>
      </c>
      <c r="K14" s="46">
        <v>722718.6</v>
      </c>
      <c r="L14" s="46">
        <v>927925.9</v>
      </c>
      <c r="M14" s="47">
        <v>1017559.9</v>
      </c>
    </row>
    <row r="15" spans="1:13">
      <c r="A15" s="45" t="s">
        <v>5</v>
      </c>
      <c r="B15" s="49">
        <v>6697.9</v>
      </c>
      <c r="C15" s="49">
        <v>6851.6</v>
      </c>
      <c r="D15" s="46">
        <v>8947.1</v>
      </c>
      <c r="E15" s="46">
        <v>11811.4</v>
      </c>
      <c r="F15" s="46">
        <v>14139.8</v>
      </c>
      <c r="G15" s="46">
        <v>18466.7</v>
      </c>
      <c r="H15" s="46">
        <v>21901.7</v>
      </c>
      <c r="I15" s="46">
        <v>28878.7</v>
      </c>
      <c r="J15" s="46">
        <v>30502.799999999999</v>
      </c>
      <c r="K15" s="46">
        <v>46315.6</v>
      </c>
      <c r="L15" s="46">
        <v>56444.4</v>
      </c>
      <c r="M15" s="47">
        <v>63104.6</v>
      </c>
    </row>
    <row r="16" spans="1:13">
      <c r="A16" s="45" t="s">
        <v>6</v>
      </c>
      <c r="B16" s="46">
        <f>B17+B18</f>
        <v>72196.2</v>
      </c>
      <c r="C16" s="46">
        <f>C17+C18</f>
        <v>73655.899999999994</v>
      </c>
      <c r="D16" s="46">
        <f>D17+D18</f>
        <v>122024.3</v>
      </c>
      <c r="E16" s="46">
        <f t="shared" ref="E16:J16" si="4">SUM(E17:E18)</f>
        <v>135230.9</v>
      </c>
      <c r="F16" s="46">
        <f t="shared" si="4"/>
        <v>155152.1</v>
      </c>
      <c r="G16" s="46">
        <f t="shared" si="4"/>
        <v>223311.1</v>
      </c>
      <c r="H16" s="46">
        <f t="shared" si="4"/>
        <v>261477.3</v>
      </c>
      <c r="I16" s="46">
        <f t="shared" si="4"/>
        <v>324535.8</v>
      </c>
      <c r="J16" s="46">
        <f t="shared" si="4"/>
        <v>409437.2</v>
      </c>
      <c r="K16" s="46">
        <f>SUM(K17:K18)</f>
        <v>514106.9</v>
      </c>
      <c r="L16" s="46">
        <f>SUM(L17:L18)</f>
        <v>618386.80000000005</v>
      </c>
      <c r="M16" s="46">
        <v>643936.19999999995</v>
      </c>
    </row>
    <row r="17" spans="1:13">
      <c r="A17" s="48" t="s">
        <v>161</v>
      </c>
      <c r="B17" s="49">
        <v>60352.1</v>
      </c>
      <c r="C17" s="49">
        <v>60517.8</v>
      </c>
      <c r="D17" s="46">
        <v>104421.1</v>
      </c>
      <c r="E17" s="46">
        <v>103611</v>
      </c>
      <c r="F17" s="46">
        <v>117998.7</v>
      </c>
      <c r="G17" s="46">
        <v>179710.9</v>
      </c>
      <c r="H17" s="46">
        <v>209680.3</v>
      </c>
      <c r="I17" s="46">
        <v>261136.3</v>
      </c>
      <c r="J17" s="46">
        <v>330630</v>
      </c>
      <c r="K17" s="46">
        <v>412938.1</v>
      </c>
      <c r="L17" s="46">
        <v>493465.2</v>
      </c>
      <c r="M17" s="47">
        <v>505433.59999999998</v>
      </c>
    </row>
    <row r="18" spans="1:13">
      <c r="A18" s="48" t="s">
        <v>142</v>
      </c>
      <c r="B18" s="49">
        <v>11844.1</v>
      </c>
      <c r="C18" s="49">
        <v>13138.1</v>
      </c>
      <c r="D18" s="46">
        <v>17603.2</v>
      </c>
      <c r="E18" s="46">
        <v>31619.9</v>
      </c>
      <c r="F18" s="46">
        <v>37153.4</v>
      </c>
      <c r="G18" s="46">
        <v>43600.2</v>
      </c>
      <c r="H18" s="46">
        <v>51797</v>
      </c>
      <c r="I18" s="46">
        <v>63399.5</v>
      </c>
      <c r="J18" s="46">
        <v>78807.199999999997</v>
      </c>
      <c r="K18" s="46">
        <v>101168.8</v>
      </c>
      <c r="L18" s="46">
        <v>124921.60000000001</v>
      </c>
      <c r="M18" s="47">
        <v>138502.6</v>
      </c>
    </row>
    <row r="19" spans="1:13">
      <c r="A19" s="45" t="s">
        <v>7</v>
      </c>
      <c r="B19" s="49">
        <v>11700.7</v>
      </c>
      <c r="C19" s="49">
        <v>15914.3</v>
      </c>
      <c r="D19" s="46">
        <v>19194.3</v>
      </c>
      <c r="E19" s="46">
        <v>24870.799999999999</v>
      </c>
      <c r="F19" s="46">
        <v>27830.6</v>
      </c>
      <c r="G19" s="46">
        <v>34680.1</v>
      </c>
      <c r="H19" s="46">
        <v>41759.599999999999</v>
      </c>
      <c r="I19" s="46">
        <v>61786.2</v>
      </c>
      <c r="J19" s="46">
        <v>95083.8</v>
      </c>
      <c r="K19" s="46">
        <v>151752.1</v>
      </c>
      <c r="L19" s="46">
        <v>180142.5</v>
      </c>
      <c r="M19" s="47">
        <v>159435.9</v>
      </c>
    </row>
    <row r="20" spans="1:13" ht="25.5">
      <c r="A20" s="45" t="s">
        <v>8</v>
      </c>
      <c r="B20" s="49">
        <v>80449.399999999994</v>
      </c>
      <c r="C20" s="49">
        <v>82966.8</v>
      </c>
      <c r="D20" s="46">
        <v>89853.2</v>
      </c>
      <c r="E20" s="46">
        <v>123929.1</v>
      </c>
      <c r="F20" s="46">
        <v>141782.6</v>
      </c>
      <c r="G20" s="46">
        <v>154148.5</v>
      </c>
      <c r="H20" s="46">
        <v>193307.2</v>
      </c>
      <c r="I20" s="46">
        <v>269298.8</v>
      </c>
      <c r="J20" s="46">
        <v>360534.6</v>
      </c>
      <c r="K20" s="46">
        <v>537653.5</v>
      </c>
      <c r="L20" s="46">
        <v>637734.5</v>
      </c>
      <c r="M20" s="47">
        <v>741563.9</v>
      </c>
    </row>
    <row r="21" spans="1:13">
      <c r="A21" s="45" t="s">
        <v>9</v>
      </c>
      <c r="B21" s="49">
        <v>42836</v>
      </c>
      <c r="C21" s="49">
        <v>45744</v>
      </c>
      <c r="D21" s="46">
        <v>51586.8</v>
      </c>
      <c r="E21" s="46">
        <v>52683</v>
      </c>
      <c r="F21" s="46">
        <v>60977.4</v>
      </c>
      <c r="G21" s="46">
        <v>64551.5</v>
      </c>
      <c r="H21" s="46">
        <v>95335.1</v>
      </c>
      <c r="I21" s="46">
        <v>119205.7</v>
      </c>
      <c r="J21" s="46">
        <v>140564.70000000001</v>
      </c>
      <c r="K21" s="46">
        <v>195441.8</v>
      </c>
      <c r="L21" s="46">
        <v>208001.1</v>
      </c>
      <c r="M21" s="47">
        <v>265309.90000000002</v>
      </c>
    </row>
    <row r="22" spans="1:13">
      <c r="A22" s="45" t="s">
        <v>10</v>
      </c>
      <c r="B22" s="49">
        <v>56672.1</v>
      </c>
      <c r="C22" s="49">
        <v>61006.6</v>
      </c>
      <c r="D22" s="46">
        <v>69510.100000000006</v>
      </c>
      <c r="E22" s="46">
        <v>79867.7</v>
      </c>
      <c r="F22" s="46">
        <v>96801.2</v>
      </c>
      <c r="G22" s="46">
        <v>120777.3</v>
      </c>
      <c r="H22" s="46">
        <v>157545.60000000001</v>
      </c>
      <c r="I22" s="46">
        <v>187593</v>
      </c>
      <c r="J22" s="46">
        <v>228897.8</v>
      </c>
      <c r="K22" s="46">
        <v>329628.7</v>
      </c>
      <c r="L22" s="46">
        <v>351499.3</v>
      </c>
      <c r="M22" s="47">
        <v>422275.1</v>
      </c>
    </row>
    <row r="23" spans="1:13">
      <c r="A23" s="45" t="s">
        <v>11</v>
      </c>
      <c r="B23" s="49">
        <v>25801.8</v>
      </c>
      <c r="C23" s="49">
        <v>26532</v>
      </c>
      <c r="D23" s="46">
        <v>38106.400000000001</v>
      </c>
      <c r="E23" s="46">
        <v>38189.5</v>
      </c>
      <c r="F23" s="46">
        <v>48646.7</v>
      </c>
      <c r="G23" s="46">
        <v>47316.2</v>
      </c>
      <c r="H23" s="46">
        <v>69618.3</v>
      </c>
      <c r="I23" s="46">
        <v>84804.2</v>
      </c>
      <c r="J23" s="46">
        <v>103497.7</v>
      </c>
      <c r="K23" s="46">
        <v>150743.20000000001</v>
      </c>
      <c r="L23" s="46">
        <v>182346.6</v>
      </c>
      <c r="M23" s="47">
        <v>227913.2</v>
      </c>
    </row>
    <row r="24" spans="1:13">
      <c r="A24" s="50" t="s">
        <v>12</v>
      </c>
      <c r="B24" s="49">
        <v>16586.400000000001</v>
      </c>
      <c r="C24" s="49">
        <v>18269.099999999999</v>
      </c>
      <c r="D24" s="46">
        <v>23810.7</v>
      </c>
      <c r="E24" s="46">
        <v>39101</v>
      </c>
      <c r="F24" s="46">
        <v>35101</v>
      </c>
      <c r="G24" s="46">
        <v>46094.3</v>
      </c>
      <c r="H24" s="46">
        <v>55806.3</v>
      </c>
      <c r="I24" s="46">
        <v>72814.600000000006</v>
      </c>
      <c r="J24" s="46">
        <v>93255.2</v>
      </c>
      <c r="K24" s="46">
        <v>117040.4</v>
      </c>
      <c r="L24" s="46">
        <v>160546</v>
      </c>
      <c r="M24" s="47">
        <v>193225.1</v>
      </c>
    </row>
    <row r="25" spans="1:13">
      <c r="A25" s="45" t="s">
        <v>13</v>
      </c>
      <c r="B25" s="53" t="s">
        <v>162</v>
      </c>
      <c r="C25" s="53" t="s">
        <v>162</v>
      </c>
      <c r="D25" s="53" t="s">
        <v>162</v>
      </c>
      <c r="E25" s="53" t="s">
        <v>162</v>
      </c>
      <c r="F25" s="46">
        <v>2580.6</v>
      </c>
      <c r="G25" s="46">
        <v>1580.5</v>
      </c>
      <c r="H25" s="46">
        <v>2149.8000000000002</v>
      </c>
      <c r="I25" s="46">
        <v>3030.9</v>
      </c>
      <c r="J25" s="46">
        <v>3832.4</v>
      </c>
      <c r="K25" s="46">
        <v>4844.8999999999996</v>
      </c>
      <c r="L25" s="46">
        <v>5257.7</v>
      </c>
      <c r="M25" s="47">
        <v>4422.8999999999996</v>
      </c>
    </row>
    <row r="26" spans="1:13">
      <c r="A26" s="54" t="s">
        <v>14</v>
      </c>
      <c r="B26" s="44">
        <f t="shared" ref="B26:L26" si="5">B4+B13</f>
        <v>654049.30000000005</v>
      </c>
      <c r="C26" s="44">
        <f t="shared" si="5"/>
        <v>718624.3</v>
      </c>
      <c r="D26" s="44">
        <f t="shared" si="5"/>
        <v>931774.6</v>
      </c>
      <c r="E26" s="44">
        <f t="shared" si="5"/>
        <v>1167110</v>
      </c>
      <c r="F26" s="44">
        <f t="shared" si="5"/>
        <v>1237247</v>
      </c>
      <c r="G26" s="44">
        <f t="shared" si="5"/>
        <v>1517919</v>
      </c>
      <c r="H26" s="44">
        <f t="shared" si="5"/>
        <v>1955071.7</v>
      </c>
      <c r="I26" s="44">
        <f t="shared" si="5"/>
        <v>2507682.7999999998</v>
      </c>
      <c r="J26" s="44">
        <f t="shared" si="5"/>
        <v>3228965.6</v>
      </c>
      <c r="K26" s="44">
        <f t="shared" si="5"/>
        <v>4433689.7</v>
      </c>
      <c r="L26" s="44">
        <f t="shared" si="5"/>
        <v>5258583.3</v>
      </c>
      <c r="M26" s="44">
        <v>5765398.7000000002</v>
      </c>
    </row>
    <row r="28" spans="1:13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30" spans="1:13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2"/>
  <sheetViews>
    <sheetView workbookViewId="0">
      <pane xSplit="1" ySplit="3" topLeftCell="BE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8.85546875" defaultRowHeight="12.75"/>
  <cols>
    <col min="1" max="1" width="72.85546875" style="3" customWidth="1"/>
    <col min="2" max="2" width="12.7109375" style="3" customWidth="1"/>
    <col min="3" max="3" width="13.7109375" style="3" customWidth="1"/>
    <col min="4" max="5" width="12.7109375" style="3" customWidth="1"/>
    <col min="6" max="6" width="13" style="3" bestFit="1" customWidth="1"/>
    <col min="7" max="7" width="13.5703125" style="3" customWidth="1"/>
    <col min="8" max="10" width="13" style="3" bestFit="1" customWidth="1"/>
    <col min="11" max="11" width="14.28515625" style="3" customWidth="1"/>
    <col min="12" max="12" width="13.28515625" style="3" customWidth="1"/>
    <col min="13" max="13" width="14.28515625" style="3" bestFit="1" customWidth="1"/>
    <col min="14" max="14" width="13" style="3" bestFit="1" customWidth="1"/>
    <col min="15" max="15" width="13.5703125" style="3" customWidth="1"/>
    <col min="16" max="16" width="13.42578125" style="3" customWidth="1"/>
    <col min="17" max="17" width="14.28515625" style="3" bestFit="1" customWidth="1"/>
    <col min="18" max="18" width="13.85546875" style="3" customWidth="1"/>
    <col min="19" max="19" width="13.85546875" style="3" bestFit="1" customWidth="1"/>
    <col min="20" max="20" width="13.28515625" style="3" customWidth="1"/>
    <col min="21" max="21" width="15" style="3" customWidth="1"/>
    <col min="22" max="23" width="13.7109375" style="3" customWidth="1"/>
    <col min="24" max="24" width="13" style="3" bestFit="1" customWidth="1"/>
    <col min="25" max="25" width="15.140625" style="3" customWidth="1"/>
    <col min="26" max="26" width="12.85546875" style="3" customWidth="1"/>
    <col min="27" max="27" width="13.85546875" style="3" bestFit="1" customWidth="1"/>
    <col min="28" max="28" width="13.42578125" style="3" customWidth="1"/>
    <col min="29" max="29" width="14.7109375" style="3" customWidth="1"/>
    <col min="30" max="30" width="13.140625" style="3" customWidth="1"/>
    <col min="31" max="31" width="13.85546875" style="3" bestFit="1" customWidth="1"/>
    <col min="32" max="32" width="14.28515625" style="3" bestFit="1" customWidth="1"/>
    <col min="33" max="33" width="14.7109375" style="3" customWidth="1"/>
    <col min="34" max="34" width="13" style="3" bestFit="1" customWidth="1"/>
    <col min="35" max="35" width="14.28515625" style="3" customWidth="1"/>
    <col min="36" max="36" width="14.28515625" style="3" bestFit="1" customWidth="1"/>
    <col min="37" max="37" width="15" style="3" customWidth="1"/>
    <col min="38" max="38" width="13.7109375" style="3" customWidth="1"/>
    <col min="39" max="39" width="12.85546875" style="3" customWidth="1"/>
    <col min="40" max="41" width="14.28515625" style="3" bestFit="1" customWidth="1"/>
    <col min="42" max="42" width="13" style="3" bestFit="1" customWidth="1"/>
    <col min="43" max="43" width="14.5703125" style="3" bestFit="1" customWidth="1"/>
    <col min="44" max="45" width="14.28515625" style="3" bestFit="1" customWidth="1"/>
    <col min="46" max="46" width="12.7109375" style="3" customWidth="1"/>
    <col min="47" max="49" width="14.28515625" style="3" bestFit="1" customWidth="1"/>
    <col min="50" max="50" width="13" style="3" bestFit="1" customWidth="1"/>
    <col min="51" max="53" width="14.28515625" style="3" bestFit="1" customWidth="1"/>
    <col min="54" max="54" width="12.7109375" style="3" customWidth="1"/>
    <col min="55" max="56" width="14.28515625" style="3" bestFit="1" customWidth="1"/>
    <col min="57" max="57" width="15" style="3" customWidth="1"/>
    <col min="58" max="58" width="14.28515625" style="3" customWidth="1"/>
    <col min="59" max="59" width="14.42578125" style="3" customWidth="1"/>
    <col min="60" max="60" width="15.42578125" style="3" customWidth="1"/>
    <col min="61" max="61" width="14.140625" style="3" customWidth="1"/>
    <col min="62" max="62" width="12.7109375" style="3" customWidth="1"/>
    <col min="63" max="64" width="14.28515625" style="3" bestFit="1" customWidth="1"/>
    <col min="65" max="65" width="14.140625" style="3" customWidth="1"/>
    <col min="66" max="93" width="14.28515625" style="3" customWidth="1"/>
    <col min="94" max="16384" width="8.85546875" style="3"/>
  </cols>
  <sheetData>
    <row r="1" spans="1:68">
      <c r="A1" s="92" t="s">
        <v>123</v>
      </c>
      <c r="B1" s="92"/>
      <c r="C1" s="92"/>
      <c r="D1" s="92"/>
      <c r="E1" s="92"/>
      <c r="F1" s="93"/>
    </row>
    <row r="2" spans="1:68">
      <c r="A2" s="4"/>
      <c r="F2" s="5"/>
      <c r="G2" s="5"/>
      <c r="H2" s="5"/>
      <c r="I2" s="5"/>
      <c r="J2" s="5"/>
      <c r="K2" s="5"/>
      <c r="L2" s="5"/>
      <c r="M2" s="5"/>
      <c r="P2" s="5"/>
      <c r="Q2" s="5"/>
      <c r="R2" s="5"/>
      <c r="S2" s="5"/>
      <c r="V2" s="5"/>
      <c r="W2" s="5"/>
      <c r="AM2" s="5"/>
      <c r="AN2" s="5"/>
      <c r="AO2" s="5"/>
      <c r="AP2" s="5"/>
      <c r="AQ2" s="5"/>
      <c r="AR2" s="5"/>
      <c r="AY2" s="5"/>
      <c r="BN2" s="5" t="s">
        <v>43</v>
      </c>
    </row>
    <row r="3" spans="1:68" ht="42.75" customHeight="1">
      <c r="A3" s="64" t="s">
        <v>51</v>
      </c>
      <c r="B3" s="65" t="s">
        <v>32</v>
      </c>
      <c r="C3" s="65" t="s">
        <v>31</v>
      </c>
      <c r="D3" s="65" t="s">
        <v>30</v>
      </c>
      <c r="E3" s="65" t="s">
        <v>52</v>
      </c>
      <c r="F3" s="65" t="s">
        <v>29</v>
      </c>
      <c r="G3" s="65" t="s">
        <v>33</v>
      </c>
      <c r="H3" s="65" t="s">
        <v>34</v>
      </c>
      <c r="I3" s="65" t="s">
        <v>53</v>
      </c>
      <c r="J3" s="65" t="s">
        <v>35</v>
      </c>
      <c r="K3" s="65" t="s">
        <v>36</v>
      </c>
      <c r="L3" s="65" t="s">
        <v>37</v>
      </c>
      <c r="M3" s="65" t="s">
        <v>54</v>
      </c>
      <c r="N3" s="65" t="s">
        <v>38</v>
      </c>
      <c r="O3" s="65" t="s">
        <v>39</v>
      </c>
      <c r="P3" s="65" t="s">
        <v>40</v>
      </c>
      <c r="Q3" s="65" t="s">
        <v>55</v>
      </c>
      <c r="R3" s="65" t="s">
        <v>42</v>
      </c>
      <c r="S3" s="65" t="s">
        <v>41</v>
      </c>
      <c r="T3" s="65" t="s">
        <v>44</v>
      </c>
      <c r="U3" s="65" t="s">
        <v>56</v>
      </c>
      <c r="V3" s="65" t="s">
        <v>45</v>
      </c>
      <c r="W3" s="65" t="s">
        <v>46</v>
      </c>
      <c r="X3" s="65" t="s">
        <v>47</v>
      </c>
      <c r="Y3" s="65" t="s">
        <v>57</v>
      </c>
      <c r="Z3" s="65" t="s">
        <v>48</v>
      </c>
      <c r="AA3" s="65" t="s">
        <v>50</v>
      </c>
      <c r="AB3" s="65" t="s">
        <v>49</v>
      </c>
      <c r="AC3" s="65" t="s">
        <v>58</v>
      </c>
      <c r="AD3" s="65" t="s">
        <v>59</v>
      </c>
      <c r="AE3" s="65" t="s">
        <v>60</v>
      </c>
      <c r="AF3" s="65" t="s">
        <v>61</v>
      </c>
      <c r="AG3" s="65" t="s">
        <v>85</v>
      </c>
      <c r="AH3" s="65" t="s">
        <v>62</v>
      </c>
      <c r="AI3" s="65" t="s">
        <v>63</v>
      </c>
      <c r="AJ3" s="65" t="s">
        <v>64</v>
      </c>
      <c r="AK3" s="66" t="s">
        <v>86</v>
      </c>
      <c r="AL3" s="65" t="s">
        <v>65</v>
      </c>
      <c r="AM3" s="65" t="s">
        <v>66</v>
      </c>
      <c r="AN3" s="65" t="s">
        <v>67</v>
      </c>
      <c r="AO3" s="65" t="s">
        <v>87</v>
      </c>
      <c r="AP3" s="65" t="s">
        <v>68</v>
      </c>
      <c r="AQ3" s="65" t="s">
        <v>69</v>
      </c>
      <c r="AR3" s="65" t="s">
        <v>70</v>
      </c>
      <c r="AS3" s="66" t="s">
        <v>88</v>
      </c>
      <c r="AT3" s="65" t="s">
        <v>76</v>
      </c>
      <c r="AU3" s="65" t="s">
        <v>77</v>
      </c>
      <c r="AV3" s="65" t="s">
        <v>78</v>
      </c>
      <c r="AW3" s="65" t="s">
        <v>89</v>
      </c>
      <c r="AX3" s="65" t="s">
        <v>79</v>
      </c>
      <c r="AY3" s="65" t="s">
        <v>80</v>
      </c>
      <c r="AZ3" s="65" t="s">
        <v>81</v>
      </c>
      <c r="BA3" s="66" t="s">
        <v>90</v>
      </c>
      <c r="BB3" s="65" t="s">
        <v>82</v>
      </c>
      <c r="BC3" s="65" t="s">
        <v>83</v>
      </c>
      <c r="BD3" s="65" t="s">
        <v>84</v>
      </c>
      <c r="BE3" s="66" t="s">
        <v>94</v>
      </c>
      <c r="BF3" s="65" t="s">
        <v>91</v>
      </c>
      <c r="BG3" s="65" t="s">
        <v>92</v>
      </c>
      <c r="BH3" s="65" t="s">
        <v>93</v>
      </c>
      <c r="BI3" s="65" t="s">
        <v>98</v>
      </c>
      <c r="BJ3" s="65" t="s">
        <v>95</v>
      </c>
      <c r="BK3" s="65" t="s">
        <v>137</v>
      </c>
      <c r="BL3" s="65" t="s">
        <v>163</v>
      </c>
      <c r="BM3" s="65" t="s">
        <v>169</v>
      </c>
      <c r="BN3" s="65" t="s">
        <v>174</v>
      </c>
    </row>
    <row r="4" spans="1:68" s="4" customFormat="1">
      <c r="A4" s="6" t="s">
        <v>0</v>
      </c>
      <c r="B4" s="7">
        <f t="shared" ref="B4:G4" si="0">B5+B6+B11</f>
        <v>422283</v>
      </c>
      <c r="C4" s="7">
        <f t="shared" si="0"/>
        <v>971871.8</v>
      </c>
      <c r="D4" s="7">
        <f t="shared" si="0"/>
        <v>1633932.6</v>
      </c>
      <c r="E4" s="8">
        <f t="shared" si="0"/>
        <v>2822945</v>
      </c>
      <c r="F4" s="7">
        <f t="shared" si="0"/>
        <v>503570.6</v>
      </c>
      <c r="G4" s="7">
        <f t="shared" si="0"/>
        <v>1245122</v>
      </c>
      <c r="H4" s="7">
        <v>2032948.7</v>
      </c>
      <c r="I4" s="8">
        <f>I5+I6+I11</f>
        <v>3322533.6</v>
      </c>
      <c r="J4" s="7">
        <v>563556.9</v>
      </c>
      <c r="K4" s="7">
        <v>1352207.4</v>
      </c>
      <c r="L4" s="7">
        <v>2206982</v>
      </c>
      <c r="M4" s="8">
        <f>M5+M6+M11</f>
        <v>3529598.2</v>
      </c>
      <c r="N4" s="7">
        <v>641947</v>
      </c>
      <c r="O4" s="7">
        <v>1480922.4</v>
      </c>
      <c r="P4" s="7">
        <v>2480538.7000000002</v>
      </c>
      <c r="Q4" s="8">
        <f>Q5+Q6+Q11</f>
        <v>3937876</v>
      </c>
      <c r="R4" s="7">
        <v>697533.3</v>
      </c>
      <c r="S4" s="7">
        <v>1647276.9</v>
      </c>
      <c r="T4" s="7">
        <v>2735131.2</v>
      </c>
      <c r="U4" s="8">
        <f>U5+U6+U11</f>
        <v>4412221</v>
      </c>
      <c r="V4" s="7">
        <f t="shared" ref="V4:AD4" si="1">V5+V6+V11</f>
        <v>708404.7</v>
      </c>
      <c r="W4" s="7">
        <f t="shared" si="1"/>
        <v>1715763.4</v>
      </c>
      <c r="X4" s="7">
        <f t="shared" si="1"/>
        <v>2855344</v>
      </c>
      <c r="Y4" s="8">
        <f t="shared" si="1"/>
        <v>4578869.0999999996</v>
      </c>
      <c r="Z4" s="7">
        <f t="shared" si="1"/>
        <v>766426.3</v>
      </c>
      <c r="AA4" s="7">
        <f t="shared" si="1"/>
        <v>1891078.7</v>
      </c>
      <c r="AB4" s="7">
        <f t="shared" si="1"/>
        <v>3179707.4</v>
      </c>
      <c r="AC4" s="8">
        <v>4955786.5</v>
      </c>
      <c r="AD4" s="8">
        <f t="shared" si="1"/>
        <v>848437.4</v>
      </c>
      <c r="AE4" s="7">
        <f t="shared" ref="AE4:AK4" si="2">AE5+AE6+AE11</f>
        <v>2038506.9</v>
      </c>
      <c r="AF4" s="7">
        <f t="shared" si="2"/>
        <v>3439031.6</v>
      </c>
      <c r="AG4" s="7">
        <f t="shared" si="2"/>
        <v>5781064.9000000004</v>
      </c>
      <c r="AH4" s="7">
        <f t="shared" si="2"/>
        <v>960745.8</v>
      </c>
      <c r="AI4" s="7">
        <f t="shared" si="2"/>
        <v>2478154.2999999998</v>
      </c>
      <c r="AJ4" s="7">
        <f t="shared" si="2"/>
        <v>4047731.6</v>
      </c>
      <c r="AK4" s="8">
        <f t="shared" si="2"/>
        <v>6706343.4000000004</v>
      </c>
      <c r="AL4" s="7">
        <f t="shared" ref="AL4:AR4" si="3">AL5+AL6+AL11</f>
        <v>1063684</v>
      </c>
      <c r="AM4" s="7">
        <f t="shared" si="3"/>
        <v>2771463</v>
      </c>
      <c r="AN4" s="7">
        <f t="shared" si="3"/>
        <v>4476920.4000000004</v>
      </c>
      <c r="AO4" s="7">
        <f t="shared" si="3"/>
        <v>7520468.2999999998</v>
      </c>
      <c r="AP4" s="7">
        <f t="shared" si="3"/>
        <v>1181817.5</v>
      </c>
      <c r="AQ4" s="7">
        <f t="shared" si="3"/>
        <v>2932253.9</v>
      </c>
      <c r="AR4" s="7">
        <f t="shared" si="3"/>
        <v>4747126.5</v>
      </c>
      <c r="AS4" s="7">
        <f t="shared" ref="AS4:BN4" si="4">AS5+AS6+AS11</f>
        <v>7616145.9000000004</v>
      </c>
      <c r="AT4" s="7">
        <f t="shared" si="4"/>
        <v>1399834.1</v>
      </c>
      <c r="AU4" s="7">
        <f t="shared" si="4"/>
        <v>3362671.9</v>
      </c>
      <c r="AV4" s="7">
        <f t="shared" si="4"/>
        <v>5598782.9000000004</v>
      </c>
      <c r="AW4" s="7">
        <f t="shared" si="4"/>
        <v>9338516.0999999996</v>
      </c>
      <c r="AX4" s="7">
        <f t="shared" si="4"/>
        <v>1626437.1</v>
      </c>
      <c r="AY4" s="7">
        <f t="shared" si="4"/>
        <v>4187996.3</v>
      </c>
      <c r="AZ4" s="7">
        <f t="shared" si="4"/>
        <v>6812592.5</v>
      </c>
      <c r="BA4" s="7">
        <f t="shared" si="4"/>
        <v>11449359.300000001</v>
      </c>
      <c r="BB4" s="7">
        <f t="shared" si="4"/>
        <v>1920840.5</v>
      </c>
      <c r="BC4" s="7">
        <f t="shared" si="4"/>
        <v>4835520.9000000004</v>
      </c>
      <c r="BD4" s="7">
        <f t="shared" si="4"/>
        <v>7524447</v>
      </c>
      <c r="BE4" s="7">
        <f t="shared" si="4"/>
        <v>12263442.1</v>
      </c>
      <c r="BF4" s="7">
        <f t="shared" si="4"/>
        <v>2139020.7999999998</v>
      </c>
      <c r="BG4" s="7">
        <f t="shared" si="4"/>
        <v>5239329.4000000004</v>
      </c>
      <c r="BH4" s="7">
        <f t="shared" si="4"/>
        <v>8306866</v>
      </c>
      <c r="BI4" s="7">
        <f t="shared" si="4"/>
        <v>14079715.1</v>
      </c>
      <c r="BJ4" s="7">
        <f t="shared" si="4"/>
        <v>2541440.2999999998</v>
      </c>
      <c r="BK4" s="7">
        <f t="shared" si="4"/>
        <v>6091125.5999999996</v>
      </c>
      <c r="BL4" s="7">
        <f t="shared" si="4"/>
        <v>9677515.4000000004</v>
      </c>
      <c r="BM4" s="7">
        <f t="shared" si="4"/>
        <v>16696640.9</v>
      </c>
      <c r="BN4" s="7">
        <f t="shared" si="4"/>
        <v>2987676</v>
      </c>
      <c r="BO4" s="21"/>
      <c r="BP4" s="87"/>
    </row>
    <row r="5" spans="1:68">
      <c r="A5" s="10" t="s">
        <v>16</v>
      </c>
      <c r="B5" s="11">
        <v>28752.799999999999</v>
      </c>
      <c r="C5" s="2">
        <v>83330.3</v>
      </c>
      <c r="D5" s="2">
        <v>140605</v>
      </c>
      <c r="E5" s="12">
        <v>229638.9</v>
      </c>
      <c r="F5" s="2">
        <v>35702.6</v>
      </c>
      <c r="G5" s="13">
        <v>92066</v>
      </c>
      <c r="H5" s="13">
        <v>182127.4</v>
      </c>
      <c r="I5" s="14">
        <v>303371.8</v>
      </c>
      <c r="J5" s="13">
        <v>43737</v>
      </c>
      <c r="K5" s="13">
        <v>105045.9</v>
      </c>
      <c r="L5" s="13">
        <v>216931.5</v>
      </c>
      <c r="M5" s="14">
        <v>304834.8</v>
      </c>
      <c r="N5" s="13">
        <v>48642</v>
      </c>
      <c r="O5" s="13">
        <v>120788.4</v>
      </c>
      <c r="P5" s="13">
        <v>274565.90000000002</v>
      </c>
      <c r="Q5" s="14">
        <v>375328.1</v>
      </c>
      <c r="R5" s="13">
        <v>52470.9</v>
      </c>
      <c r="S5" s="13">
        <v>130195.5</v>
      </c>
      <c r="T5" s="13">
        <v>283040</v>
      </c>
      <c r="U5" s="14">
        <v>422996.4</v>
      </c>
      <c r="V5" s="13">
        <v>59504.9</v>
      </c>
      <c r="W5" s="13">
        <v>151256</v>
      </c>
      <c r="X5" s="13">
        <v>326251.2</v>
      </c>
      <c r="Y5" s="14">
        <v>478691.3</v>
      </c>
      <c r="Z5" s="14">
        <v>61426.2</v>
      </c>
      <c r="AA5" s="14">
        <v>157359.70000000001</v>
      </c>
      <c r="AB5" s="14">
        <v>343440.8</v>
      </c>
      <c r="AC5" s="15">
        <v>472879.5</v>
      </c>
      <c r="AD5" s="15">
        <v>68547.100000000006</v>
      </c>
      <c r="AE5" s="14">
        <v>171287</v>
      </c>
      <c r="AF5" s="14">
        <v>387211.1</v>
      </c>
      <c r="AG5" s="15">
        <v>604736.30000000005</v>
      </c>
      <c r="AH5" s="15">
        <v>81233.899999999994</v>
      </c>
      <c r="AI5" s="14">
        <v>203638</v>
      </c>
      <c r="AJ5" s="14">
        <v>420921.5</v>
      </c>
      <c r="AK5" s="15">
        <v>669704.4</v>
      </c>
      <c r="AL5" s="15">
        <v>94144.9</v>
      </c>
      <c r="AM5" s="14">
        <v>233525.6</v>
      </c>
      <c r="AN5" s="14">
        <v>482122.7</v>
      </c>
      <c r="AO5" s="14">
        <v>769898.6</v>
      </c>
      <c r="AP5" s="14">
        <v>104724.9</v>
      </c>
      <c r="AQ5" s="14">
        <v>259299.7</v>
      </c>
      <c r="AR5" s="14">
        <v>549028.80000000005</v>
      </c>
      <c r="AS5" s="13">
        <v>852360.5</v>
      </c>
      <c r="AT5" s="14">
        <v>121593.9</v>
      </c>
      <c r="AU5" s="14">
        <v>304325.3</v>
      </c>
      <c r="AV5" s="14">
        <v>636940.4</v>
      </c>
      <c r="AW5" s="13">
        <v>952432</v>
      </c>
      <c r="AX5" s="13">
        <v>142260.20000000001</v>
      </c>
      <c r="AY5" s="13">
        <v>358272.1</v>
      </c>
      <c r="AZ5" s="13">
        <v>790229.8</v>
      </c>
      <c r="BA5" s="13">
        <v>1243446.1000000001</v>
      </c>
      <c r="BB5" s="13">
        <v>164683.79999999999</v>
      </c>
      <c r="BC5" s="13">
        <v>411978</v>
      </c>
      <c r="BD5" s="13">
        <v>738032.8</v>
      </c>
      <c r="BE5" s="13">
        <v>1050005.8</v>
      </c>
      <c r="BF5" s="13">
        <v>178684.5</v>
      </c>
      <c r="BG5" s="13">
        <v>425432.1</v>
      </c>
      <c r="BH5" s="13">
        <v>813586.1</v>
      </c>
      <c r="BI5" s="13">
        <v>1218930.5</v>
      </c>
      <c r="BJ5" s="13">
        <v>178386.7</v>
      </c>
      <c r="BK5" s="13">
        <v>437186.7</v>
      </c>
      <c r="BL5" s="13">
        <v>870587.6</v>
      </c>
      <c r="BM5" s="13">
        <v>1395192.8</v>
      </c>
      <c r="BN5" s="13">
        <v>209536.1</v>
      </c>
      <c r="BO5" s="21"/>
      <c r="BP5" s="87"/>
    </row>
    <row r="6" spans="1:68">
      <c r="A6" s="10" t="s">
        <v>1</v>
      </c>
      <c r="B6" s="11">
        <f>B7+B8+B9+B10</f>
        <v>304659.59999999998</v>
      </c>
      <c r="C6" s="11">
        <f>C7+C8+C9+C10</f>
        <v>649150.69999999995</v>
      </c>
      <c r="D6" s="11">
        <f>D7+D8+D9+D10</f>
        <v>1028847.5</v>
      </c>
      <c r="E6" s="12">
        <f>E7+E8+E9+E10</f>
        <v>1880286.5</v>
      </c>
      <c r="F6" s="11">
        <f>F7+F8+F9+F10</f>
        <v>364937.5</v>
      </c>
      <c r="G6" s="11">
        <v>885420.9</v>
      </c>
      <c r="H6" s="11">
        <v>1401194.3</v>
      </c>
      <c r="I6" s="12">
        <f>I7+I8+I9+I10</f>
        <v>2241970.5</v>
      </c>
      <c r="J6" s="11">
        <v>410202.3</v>
      </c>
      <c r="K6" s="11">
        <v>975244.2</v>
      </c>
      <c r="L6" s="11">
        <v>1511647.4</v>
      </c>
      <c r="M6" s="12">
        <f>M7+M8+M9+M10</f>
        <v>2407781.2999999998</v>
      </c>
      <c r="N6" s="11">
        <v>482012.2</v>
      </c>
      <c r="O6" s="11">
        <v>1060234.1000000001</v>
      </c>
      <c r="P6" s="11">
        <v>1691689.5</v>
      </c>
      <c r="Q6" s="12">
        <f>Q7+Q8+Q9+Q10</f>
        <v>2635216.9</v>
      </c>
      <c r="R6" s="11">
        <v>526357.19999999995</v>
      </c>
      <c r="S6" s="11">
        <v>1181580.3</v>
      </c>
      <c r="T6" s="11">
        <v>1888951</v>
      </c>
      <c r="U6" s="12">
        <f>U7+U8+U9+U10</f>
        <v>2958791.4</v>
      </c>
      <c r="V6" s="11">
        <f t="shared" ref="V6:AB6" si="5">V7+V8+V9+V10</f>
        <v>520935.6</v>
      </c>
      <c r="W6" s="11">
        <f t="shared" si="5"/>
        <v>1197804.7</v>
      </c>
      <c r="X6" s="11">
        <f t="shared" si="5"/>
        <v>1845602.5</v>
      </c>
      <c r="Y6" s="12">
        <f>Y7+Y8+Y9+Y10</f>
        <v>2978204.5</v>
      </c>
      <c r="Z6" s="11">
        <f t="shared" si="5"/>
        <v>565007</v>
      </c>
      <c r="AA6" s="11">
        <f t="shared" si="5"/>
        <v>1321545.2</v>
      </c>
      <c r="AB6" s="11">
        <f t="shared" si="5"/>
        <v>2063628.8</v>
      </c>
      <c r="AC6" s="15">
        <v>3274269.6</v>
      </c>
      <c r="AD6" s="15">
        <v>622651.69999999995</v>
      </c>
      <c r="AE6" s="11">
        <v>1436498.3</v>
      </c>
      <c r="AF6" s="11">
        <v>2240550.7999999998</v>
      </c>
      <c r="AG6" s="15">
        <v>3854916.4</v>
      </c>
      <c r="AH6" s="15">
        <v>708593.5</v>
      </c>
      <c r="AI6" s="11">
        <v>1778325</v>
      </c>
      <c r="AJ6" s="11">
        <v>2750638.8</v>
      </c>
      <c r="AK6" s="15">
        <v>4567785.8</v>
      </c>
      <c r="AL6" s="15">
        <v>777597.7</v>
      </c>
      <c r="AM6" s="12">
        <f>AM7+AM8+AM9+AM10</f>
        <v>1975291.2</v>
      </c>
      <c r="AN6" s="12">
        <v>2994246</v>
      </c>
      <c r="AO6" s="12">
        <v>5039977</v>
      </c>
      <c r="AP6" s="12">
        <v>839004.7</v>
      </c>
      <c r="AQ6" s="12">
        <v>2066790.7</v>
      </c>
      <c r="AR6" s="12">
        <v>3095389.6</v>
      </c>
      <c r="AS6" s="11">
        <v>4940561.4000000004</v>
      </c>
      <c r="AT6" s="14">
        <v>1008972.3</v>
      </c>
      <c r="AU6" s="14">
        <v>2382413.7000000002</v>
      </c>
      <c r="AV6" s="14">
        <v>3746658.2</v>
      </c>
      <c r="AW6" s="13">
        <v>6361161.7999999998</v>
      </c>
      <c r="AX6" s="13">
        <v>1177130.8</v>
      </c>
      <c r="AY6" s="13">
        <v>3054895.6</v>
      </c>
      <c r="AZ6" s="13">
        <v>4677688.4000000004</v>
      </c>
      <c r="BA6" s="12">
        <f>BA7+BA8+BA9+BA10</f>
        <v>7888461.5</v>
      </c>
      <c r="BB6" s="12">
        <f t="shared" ref="BB6:BN6" si="6">BB7+BB8+BB9+BB10</f>
        <v>1395436.5</v>
      </c>
      <c r="BC6" s="12">
        <f t="shared" si="6"/>
        <v>3524384.5</v>
      </c>
      <c r="BD6" s="12">
        <f t="shared" si="6"/>
        <v>5213572.8</v>
      </c>
      <c r="BE6" s="12">
        <f t="shared" si="6"/>
        <v>8333690.5999999996</v>
      </c>
      <c r="BF6" s="12">
        <f t="shared" si="6"/>
        <v>1517022.7</v>
      </c>
      <c r="BG6" s="12">
        <f t="shared" si="6"/>
        <v>3790219</v>
      </c>
      <c r="BH6" s="12">
        <f t="shared" si="6"/>
        <v>5698117.4000000004</v>
      </c>
      <c r="BI6" s="11">
        <v>9356201.5999999996</v>
      </c>
      <c r="BJ6" s="12">
        <f t="shared" si="6"/>
        <v>1782151</v>
      </c>
      <c r="BK6" s="12">
        <f t="shared" si="6"/>
        <v>4416473.5999999996</v>
      </c>
      <c r="BL6" s="12">
        <f t="shared" si="6"/>
        <v>6700240</v>
      </c>
      <c r="BM6" s="12">
        <f t="shared" si="6"/>
        <v>11078443.1</v>
      </c>
      <c r="BN6" s="12">
        <f t="shared" si="6"/>
        <v>2080397.4</v>
      </c>
      <c r="BO6" s="21"/>
      <c r="BP6" s="87"/>
    </row>
    <row r="7" spans="1:68">
      <c r="A7" s="16" t="s">
        <v>17</v>
      </c>
      <c r="B7" s="11">
        <v>116302.2</v>
      </c>
      <c r="C7" s="2">
        <v>244029.2</v>
      </c>
      <c r="D7" s="2">
        <v>404480.8</v>
      </c>
      <c r="E7" s="12">
        <v>797925.8</v>
      </c>
      <c r="F7" s="2">
        <v>153211.4</v>
      </c>
      <c r="G7" s="13">
        <v>352088.4</v>
      </c>
      <c r="H7" s="13">
        <v>520822.9</v>
      </c>
      <c r="I7" s="14">
        <v>931618.1</v>
      </c>
      <c r="J7" s="13">
        <v>167407.29999999999</v>
      </c>
      <c r="K7" s="13">
        <v>371550.9</v>
      </c>
      <c r="L7" s="13">
        <v>529560.6</v>
      </c>
      <c r="M7" s="14">
        <v>1006159</v>
      </c>
      <c r="N7" s="13">
        <v>195133.7</v>
      </c>
      <c r="O7" s="13">
        <v>412584.8</v>
      </c>
      <c r="P7" s="13">
        <v>634843.9</v>
      </c>
      <c r="Q7" s="14">
        <v>1069910.8999999999</v>
      </c>
      <c r="R7" s="13">
        <v>217771.2</v>
      </c>
      <c r="S7" s="13">
        <v>473696.9</v>
      </c>
      <c r="T7" s="13">
        <v>724965.2</v>
      </c>
      <c r="U7" s="14">
        <v>1190948.3999999999</v>
      </c>
      <c r="V7" s="13">
        <v>182137.9</v>
      </c>
      <c r="W7" s="13">
        <v>468439.4</v>
      </c>
      <c r="X7" s="13">
        <v>667241.30000000005</v>
      </c>
      <c r="Y7" s="14">
        <v>1185805.1000000001</v>
      </c>
      <c r="Z7" s="14">
        <v>197409.7</v>
      </c>
      <c r="AA7" s="14">
        <v>517952</v>
      </c>
      <c r="AB7" s="14">
        <v>744612.3</v>
      </c>
      <c r="AC7" s="15">
        <v>1298064</v>
      </c>
      <c r="AD7" s="15">
        <v>229287.6</v>
      </c>
      <c r="AE7" s="14">
        <v>584152.19999999995</v>
      </c>
      <c r="AF7" s="14">
        <v>820260.3</v>
      </c>
      <c r="AG7" s="15">
        <v>1613611.5</v>
      </c>
      <c r="AH7" s="15">
        <v>256543.5</v>
      </c>
      <c r="AI7" s="14">
        <v>762537.3</v>
      </c>
      <c r="AJ7" s="14">
        <v>1076148.1000000001</v>
      </c>
      <c r="AK7" s="15">
        <v>1978957.3</v>
      </c>
      <c r="AL7" s="15">
        <v>286681.59999999998</v>
      </c>
      <c r="AM7" s="14">
        <v>851438.5</v>
      </c>
      <c r="AN7" s="14">
        <v>1163120.8999999999</v>
      </c>
      <c r="AO7" s="14">
        <v>2188129.9</v>
      </c>
      <c r="AP7" s="14">
        <v>304802.2</v>
      </c>
      <c r="AQ7" s="14">
        <v>859388.7</v>
      </c>
      <c r="AR7" s="14">
        <v>1092992.8999999999</v>
      </c>
      <c r="AS7" s="13">
        <v>1875047.9</v>
      </c>
      <c r="AT7" s="14">
        <v>374540</v>
      </c>
      <c r="AU7" s="14">
        <v>954634.5</v>
      </c>
      <c r="AV7" s="14">
        <v>1335623.8</v>
      </c>
      <c r="AW7" s="13">
        <v>2593056.6</v>
      </c>
      <c r="AX7" s="13">
        <v>396082.9</v>
      </c>
      <c r="AY7" s="13">
        <v>1303521.2</v>
      </c>
      <c r="AZ7" s="13">
        <v>1775212.7</v>
      </c>
      <c r="BA7" s="13">
        <v>3335805.6</v>
      </c>
      <c r="BB7" s="13">
        <v>491112</v>
      </c>
      <c r="BC7" s="13">
        <v>1564518.2</v>
      </c>
      <c r="BD7" s="13">
        <v>2109417.6</v>
      </c>
      <c r="BE7" s="13">
        <v>3455549.2</v>
      </c>
      <c r="BF7" s="13">
        <v>543359.19999999995</v>
      </c>
      <c r="BG7" s="13">
        <v>1690616.2</v>
      </c>
      <c r="BH7" s="13">
        <v>2310171.9</v>
      </c>
      <c r="BI7" s="13">
        <v>3694705.8</v>
      </c>
      <c r="BJ7" s="13">
        <v>627900.30000000005</v>
      </c>
      <c r="BK7" s="13">
        <v>1900100.5</v>
      </c>
      <c r="BL7" s="13">
        <v>2612789.7999999998</v>
      </c>
      <c r="BM7" s="13">
        <v>4270951</v>
      </c>
      <c r="BN7" s="2">
        <v>631754.30000000005</v>
      </c>
      <c r="BO7" s="21"/>
      <c r="BP7" s="87"/>
    </row>
    <row r="8" spans="1:68">
      <c r="A8" s="16" t="s">
        <v>18</v>
      </c>
      <c r="B8" s="11">
        <v>144077.79999999999</v>
      </c>
      <c r="C8" s="2">
        <v>316959.40000000002</v>
      </c>
      <c r="D8" s="2">
        <v>490473.5</v>
      </c>
      <c r="E8" s="12">
        <v>821158.5</v>
      </c>
      <c r="F8" s="2">
        <v>161105</v>
      </c>
      <c r="G8" s="13">
        <v>428321.5</v>
      </c>
      <c r="H8" s="13">
        <v>703738.6</v>
      </c>
      <c r="I8" s="14">
        <v>989957.4</v>
      </c>
      <c r="J8" s="13">
        <v>185410.5</v>
      </c>
      <c r="K8" s="13">
        <v>484190.2</v>
      </c>
      <c r="L8" s="13">
        <v>786613</v>
      </c>
      <c r="M8" s="14">
        <v>1066127.5</v>
      </c>
      <c r="N8" s="13">
        <v>222592.2</v>
      </c>
      <c r="O8" s="13">
        <v>515400.3</v>
      </c>
      <c r="P8" s="13">
        <v>837041.9</v>
      </c>
      <c r="Q8" s="14">
        <v>1183523.5</v>
      </c>
      <c r="R8" s="13">
        <v>236333.9</v>
      </c>
      <c r="S8" s="13">
        <v>558805.80000000005</v>
      </c>
      <c r="T8" s="13">
        <v>915890.4</v>
      </c>
      <c r="U8" s="14">
        <v>1373648.6</v>
      </c>
      <c r="V8" s="13">
        <v>262180.5</v>
      </c>
      <c r="W8" s="13">
        <v>566459.1</v>
      </c>
      <c r="X8" s="13">
        <v>922605.1</v>
      </c>
      <c r="Y8" s="14">
        <v>1373881.2</v>
      </c>
      <c r="Z8" s="14">
        <v>287801.8</v>
      </c>
      <c r="AA8" s="14">
        <v>631721.1</v>
      </c>
      <c r="AB8" s="14">
        <v>1032837.7</v>
      </c>
      <c r="AC8" s="15">
        <v>1499273</v>
      </c>
      <c r="AD8" s="15">
        <v>307010.90000000002</v>
      </c>
      <c r="AE8" s="14">
        <v>670518.4</v>
      </c>
      <c r="AF8" s="14">
        <v>1119790.3</v>
      </c>
      <c r="AG8" s="15">
        <v>1718849.2</v>
      </c>
      <c r="AH8" s="15">
        <v>357116.6</v>
      </c>
      <c r="AI8" s="14">
        <v>814555.6</v>
      </c>
      <c r="AJ8" s="14">
        <v>1345392.2</v>
      </c>
      <c r="AK8" s="15">
        <v>2011142</v>
      </c>
      <c r="AL8" s="15">
        <v>392136.6</v>
      </c>
      <c r="AM8" s="14">
        <v>914003.7</v>
      </c>
      <c r="AN8" s="14">
        <v>1490873.4</v>
      </c>
      <c r="AO8" s="14">
        <v>2274176.4</v>
      </c>
      <c r="AP8" s="14">
        <v>426267.1</v>
      </c>
      <c r="AQ8" s="14">
        <v>978086.3</v>
      </c>
      <c r="AR8" s="14">
        <v>1615779.6</v>
      </c>
      <c r="AS8" s="13">
        <v>2495529.6</v>
      </c>
      <c r="AT8" s="14">
        <v>512272.9</v>
      </c>
      <c r="AU8" s="14">
        <v>1173543.8999999999</v>
      </c>
      <c r="AV8" s="14">
        <v>1980844.3</v>
      </c>
      <c r="AW8" s="13">
        <v>3080998.2</v>
      </c>
      <c r="AX8" s="13">
        <v>650081.30000000005</v>
      </c>
      <c r="AY8" s="13">
        <v>1470492.8</v>
      </c>
      <c r="AZ8" s="13">
        <v>2434999.4</v>
      </c>
      <c r="BA8" s="13">
        <v>3786960.7</v>
      </c>
      <c r="BB8" s="13">
        <v>754504.1</v>
      </c>
      <c r="BC8" s="13">
        <v>1634448</v>
      </c>
      <c r="BD8" s="13">
        <v>2565979.2000000002</v>
      </c>
      <c r="BE8" s="13">
        <v>3993167.6</v>
      </c>
      <c r="BF8" s="13">
        <v>789535.8</v>
      </c>
      <c r="BG8" s="13">
        <v>1716249.5</v>
      </c>
      <c r="BH8" s="13">
        <v>2757362.9</v>
      </c>
      <c r="BI8" s="13">
        <v>4607778.7</v>
      </c>
      <c r="BJ8" s="13">
        <v>954241.6</v>
      </c>
      <c r="BK8" s="13">
        <v>2082484.2</v>
      </c>
      <c r="BL8" s="13">
        <v>3356229.8</v>
      </c>
      <c r="BM8" s="13">
        <v>5566519.5</v>
      </c>
      <c r="BN8" s="2">
        <v>1205638.6000000001</v>
      </c>
      <c r="BO8" s="21"/>
      <c r="BP8" s="87"/>
    </row>
    <row r="9" spans="1:68" ht="25.5">
      <c r="A9" s="17" t="s">
        <v>96</v>
      </c>
      <c r="B9" s="11">
        <v>35886.400000000001</v>
      </c>
      <c r="C9" s="2">
        <v>70364.7</v>
      </c>
      <c r="D9" s="2">
        <v>106670.8</v>
      </c>
      <c r="E9" s="12">
        <v>219534.3</v>
      </c>
      <c r="F9" s="2">
        <v>40790.800000000003</v>
      </c>
      <c r="G9" s="13">
        <v>85000.6</v>
      </c>
      <c r="H9" s="13">
        <v>146626</v>
      </c>
      <c r="I9" s="14">
        <v>261684.9</v>
      </c>
      <c r="J9" s="13">
        <v>46304</v>
      </c>
      <c r="K9" s="13">
        <v>95710.7</v>
      </c>
      <c r="L9" s="13">
        <v>159675.70000000001</v>
      </c>
      <c r="M9" s="14">
        <v>274352.90000000002</v>
      </c>
      <c r="N9" s="13">
        <v>52267.4</v>
      </c>
      <c r="O9" s="13">
        <v>108727.4</v>
      </c>
      <c r="P9" s="13">
        <v>185671.3</v>
      </c>
      <c r="Q9" s="14">
        <v>312213.59999999998</v>
      </c>
      <c r="R9" s="13">
        <v>58521.7</v>
      </c>
      <c r="S9" s="13">
        <v>123079.4</v>
      </c>
      <c r="T9" s="13">
        <v>210365.6</v>
      </c>
      <c r="U9" s="14">
        <v>325621.8</v>
      </c>
      <c r="V9" s="13">
        <v>62150</v>
      </c>
      <c r="W9" s="13">
        <v>135879.70000000001</v>
      </c>
      <c r="X9" s="13">
        <v>217307.7</v>
      </c>
      <c r="Y9" s="14">
        <v>356150.9</v>
      </c>
      <c r="Z9" s="14">
        <v>64698.2</v>
      </c>
      <c r="AA9" s="14">
        <v>140771.4</v>
      </c>
      <c r="AB9" s="14">
        <v>239473.1</v>
      </c>
      <c r="AC9" s="15">
        <v>406109.3</v>
      </c>
      <c r="AD9" s="15">
        <v>69033</v>
      </c>
      <c r="AE9" s="14">
        <v>146965.29999999999</v>
      </c>
      <c r="AF9" s="14">
        <v>247615.2</v>
      </c>
      <c r="AG9" s="15">
        <v>444530</v>
      </c>
      <c r="AH9" s="15">
        <v>74003.399999999994</v>
      </c>
      <c r="AI9" s="14">
        <v>158722.5</v>
      </c>
      <c r="AJ9" s="14">
        <v>267176.8</v>
      </c>
      <c r="AK9" s="15">
        <v>490697.4</v>
      </c>
      <c r="AL9" s="15">
        <v>74965.399999999994</v>
      </c>
      <c r="AM9" s="14">
        <v>162690.6</v>
      </c>
      <c r="AN9" s="14">
        <v>274657.8</v>
      </c>
      <c r="AO9" s="14">
        <v>483350.6</v>
      </c>
      <c r="AP9" s="14">
        <v>82387</v>
      </c>
      <c r="AQ9" s="14">
        <v>177111.4</v>
      </c>
      <c r="AR9" s="14">
        <v>312038.7</v>
      </c>
      <c r="AS9" s="13">
        <v>476099.5</v>
      </c>
      <c r="AT9" s="14">
        <v>92177.4</v>
      </c>
      <c r="AU9" s="14">
        <v>195708.1</v>
      </c>
      <c r="AV9" s="14">
        <v>346675</v>
      </c>
      <c r="AW9" s="13">
        <v>564721.4</v>
      </c>
      <c r="AX9" s="13">
        <v>101709.9</v>
      </c>
      <c r="AY9" s="13">
        <v>214233.8</v>
      </c>
      <c r="AZ9" s="13">
        <v>374610.1</v>
      </c>
      <c r="BA9" s="13">
        <v>627164.6</v>
      </c>
      <c r="BB9" s="13">
        <v>115903</v>
      </c>
      <c r="BC9" s="13">
        <v>249783.7</v>
      </c>
      <c r="BD9" s="13">
        <v>429955</v>
      </c>
      <c r="BE9" s="13">
        <v>729430.8</v>
      </c>
      <c r="BF9" s="13">
        <v>143786.29999999999</v>
      </c>
      <c r="BG9" s="13">
        <v>299052.79999999999</v>
      </c>
      <c r="BH9" s="13">
        <v>507303.9</v>
      </c>
      <c r="BI9" s="13">
        <v>870437</v>
      </c>
      <c r="BJ9" s="13">
        <v>156837.79999999999</v>
      </c>
      <c r="BK9" s="13">
        <v>342981.9</v>
      </c>
      <c r="BL9" s="13">
        <v>598741.4</v>
      </c>
      <c r="BM9" s="13">
        <v>1034747.7</v>
      </c>
      <c r="BN9" s="2">
        <v>193564.9</v>
      </c>
      <c r="BO9" s="21"/>
      <c r="BP9" s="87"/>
    </row>
    <row r="10" spans="1:68" ht="25.5">
      <c r="A10" s="22" t="s">
        <v>97</v>
      </c>
      <c r="B10" s="11">
        <v>8393.2000000000007</v>
      </c>
      <c r="C10" s="2">
        <v>17797.400000000001</v>
      </c>
      <c r="D10" s="2">
        <v>27222.400000000001</v>
      </c>
      <c r="E10" s="12">
        <v>41667.9</v>
      </c>
      <c r="F10" s="2">
        <v>9830.2999999999993</v>
      </c>
      <c r="G10" s="13">
        <v>20010.400000000001</v>
      </c>
      <c r="H10" s="13">
        <v>30006.799999999999</v>
      </c>
      <c r="I10" s="14">
        <v>58710.1</v>
      </c>
      <c r="J10" s="13">
        <v>11080.5</v>
      </c>
      <c r="K10" s="13">
        <v>23792.400000000001</v>
      </c>
      <c r="L10" s="13">
        <v>35798.1</v>
      </c>
      <c r="M10" s="14">
        <v>61141.9</v>
      </c>
      <c r="N10" s="13">
        <v>12018.9</v>
      </c>
      <c r="O10" s="13">
        <v>23521.599999999999</v>
      </c>
      <c r="P10" s="13">
        <v>34132.400000000001</v>
      </c>
      <c r="Q10" s="14">
        <v>69568.899999999994</v>
      </c>
      <c r="R10" s="13">
        <v>13730.4</v>
      </c>
      <c r="S10" s="13">
        <v>25998.2</v>
      </c>
      <c r="T10" s="13">
        <v>37729.800000000003</v>
      </c>
      <c r="U10" s="14">
        <v>68572.600000000006</v>
      </c>
      <c r="V10" s="13">
        <v>14467.2</v>
      </c>
      <c r="W10" s="13">
        <v>27026.5</v>
      </c>
      <c r="X10" s="13">
        <v>38448.400000000001</v>
      </c>
      <c r="Y10" s="14">
        <v>62367.3</v>
      </c>
      <c r="Z10" s="14">
        <v>15097.3</v>
      </c>
      <c r="AA10" s="14">
        <v>31100.7</v>
      </c>
      <c r="AB10" s="14">
        <v>46705.7</v>
      </c>
      <c r="AC10" s="15">
        <v>70823.3</v>
      </c>
      <c r="AD10" s="15">
        <v>17320.2</v>
      </c>
      <c r="AE10" s="14">
        <v>34862.400000000001</v>
      </c>
      <c r="AF10" s="14">
        <v>52885</v>
      </c>
      <c r="AG10" s="15">
        <v>77925.7</v>
      </c>
      <c r="AH10" s="15">
        <v>20930</v>
      </c>
      <c r="AI10" s="14">
        <v>42509.599999999999</v>
      </c>
      <c r="AJ10" s="14">
        <v>61921.7</v>
      </c>
      <c r="AK10" s="15">
        <v>86989.1</v>
      </c>
      <c r="AL10" s="15">
        <v>23814.1</v>
      </c>
      <c r="AM10" s="14">
        <v>47158.400000000001</v>
      </c>
      <c r="AN10" s="14">
        <v>65593.899999999994</v>
      </c>
      <c r="AO10" s="14">
        <v>94320.1</v>
      </c>
      <c r="AP10" s="14">
        <v>25548.400000000001</v>
      </c>
      <c r="AQ10" s="14">
        <v>52204.3</v>
      </c>
      <c r="AR10" s="14">
        <v>74578.399999999994</v>
      </c>
      <c r="AS10" s="13">
        <v>93884.4</v>
      </c>
      <c r="AT10" s="14">
        <v>29982</v>
      </c>
      <c r="AU10" s="14">
        <v>58527.199999999997</v>
      </c>
      <c r="AV10" s="14">
        <v>83515.100000000006</v>
      </c>
      <c r="AW10" s="13">
        <v>122385.60000000001</v>
      </c>
      <c r="AX10" s="13">
        <v>29256.7</v>
      </c>
      <c r="AY10" s="13">
        <v>66647.8</v>
      </c>
      <c r="AZ10" s="13">
        <v>92866.2</v>
      </c>
      <c r="BA10" s="13">
        <v>138530.6</v>
      </c>
      <c r="BB10" s="13">
        <v>33917.4</v>
      </c>
      <c r="BC10" s="13">
        <v>75634.600000000006</v>
      </c>
      <c r="BD10" s="13">
        <v>108221</v>
      </c>
      <c r="BE10" s="13">
        <v>155543</v>
      </c>
      <c r="BF10" s="13">
        <v>40341.4</v>
      </c>
      <c r="BG10" s="13">
        <v>84300.5</v>
      </c>
      <c r="BH10" s="13">
        <v>123278.7</v>
      </c>
      <c r="BI10" s="13">
        <v>183280.1</v>
      </c>
      <c r="BJ10" s="13">
        <v>43171.3</v>
      </c>
      <c r="BK10" s="13">
        <v>90907</v>
      </c>
      <c r="BL10" s="13">
        <v>132479</v>
      </c>
      <c r="BM10" s="13">
        <v>206224.9</v>
      </c>
      <c r="BN10" s="2">
        <v>49439.6</v>
      </c>
      <c r="BO10" s="21"/>
      <c r="BP10" s="87"/>
    </row>
    <row r="11" spans="1:68">
      <c r="A11" s="10" t="s">
        <v>19</v>
      </c>
      <c r="B11" s="11">
        <v>88870.6</v>
      </c>
      <c r="C11" s="2">
        <v>239390.8</v>
      </c>
      <c r="D11" s="2">
        <v>464480.1</v>
      </c>
      <c r="E11" s="12">
        <v>713019.6</v>
      </c>
      <c r="F11" s="2">
        <v>102930.5</v>
      </c>
      <c r="G11" s="13">
        <v>267635.09999999998</v>
      </c>
      <c r="H11" s="13">
        <v>449627</v>
      </c>
      <c r="I11" s="14">
        <v>777191.3</v>
      </c>
      <c r="J11" s="13">
        <v>109617.60000000001</v>
      </c>
      <c r="K11" s="13">
        <v>271917.3</v>
      </c>
      <c r="L11" s="13">
        <v>478403.1</v>
      </c>
      <c r="M11" s="14">
        <v>816982.1</v>
      </c>
      <c r="N11" s="13">
        <v>111292.8</v>
      </c>
      <c r="O11" s="13">
        <v>299899.90000000002</v>
      </c>
      <c r="P11" s="13">
        <v>514283.3</v>
      </c>
      <c r="Q11" s="14">
        <v>927331</v>
      </c>
      <c r="R11" s="13">
        <v>118705.2</v>
      </c>
      <c r="S11" s="13">
        <v>335501.09999999998</v>
      </c>
      <c r="T11" s="13">
        <v>563140.19999999995</v>
      </c>
      <c r="U11" s="14">
        <v>1030433.2</v>
      </c>
      <c r="V11" s="13">
        <v>127964.2</v>
      </c>
      <c r="W11" s="13">
        <v>366702.7</v>
      </c>
      <c r="X11" s="13">
        <v>683490.3</v>
      </c>
      <c r="Y11" s="14">
        <v>1121973.3</v>
      </c>
      <c r="Z11" s="14">
        <v>139993.1</v>
      </c>
      <c r="AA11" s="14">
        <v>412173.8</v>
      </c>
      <c r="AB11" s="14">
        <v>772637.8</v>
      </c>
      <c r="AC11" s="15">
        <v>1208637.3999999999</v>
      </c>
      <c r="AD11" s="15">
        <v>157238.6</v>
      </c>
      <c r="AE11" s="14">
        <v>430721.6</v>
      </c>
      <c r="AF11" s="14">
        <v>811269.7</v>
      </c>
      <c r="AG11" s="15">
        <v>1321412.2</v>
      </c>
      <c r="AH11" s="15">
        <v>170918.39999999999</v>
      </c>
      <c r="AI11" s="14">
        <v>496191.3</v>
      </c>
      <c r="AJ11" s="14">
        <v>876171.3</v>
      </c>
      <c r="AK11" s="15">
        <v>1468853.2</v>
      </c>
      <c r="AL11" s="15">
        <v>191941.4</v>
      </c>
      <c r="AM11" s="14">
        <v>562646.19999999995</v>
      </c>
      <c r="AN11" s="14">
        <v>1000551.7</v>
      </c>
      <c r="AO11" s="14">
        <v>1710592.7</v>
      </c>
      <c r="AP11" s="14">
        <v>238087.9</v>
      </c>
      <c r="AQ11" s="14">
        <v>606163.5</v>
      </c>
      <c r="AR11" s="14">
        <v>1102708.1000000001</v>
      </c>
      <c r="AS11" s="13">
        <v>1823224</v>
      </c>
      <c r="AT11" s="14">
        <v>269267.90000000002</v>
      </c>
      <c r="AU11" s="14">
        <v>675932.9</v>
      </c>
      <c r="AV11" s="14">
        <v>1215184.3</v>
      </c>
      <c r="AW11" s="13">
        <v>2024922.3</v>
      </c>
      <c r="AX11" s="13">
        <v>307046.09999999998</v>
      </c>
      <c r="AY11" s="13">
        <v>774828.6</v>
      </c>
      <c r="AZ11" s="13">
        <v>1344674.3</v>
      </c>
      <c r="BA11" s="13">
        <v>2317451.7000000002</v>
      </c>
      <c r="BB11" s="13">
        <v>360720.2</v>
      </c>
      <c r="BC11" s="13">
        <v>899158.4</v>
      </c>
      <c r="BD11" s="13">
        <v>1572841.4</v>
      </c>
      <c r="BE11" s="13">
        <v>2879745.7</v>
      </c>
      <c r="BF11" s="13">
        <v>443313.6</v>
      </c>
      <c r="BG11" s="13">
        <v>1023678.3</v>
      </c>
      <c r="BH11" s="13">
        <v>1795162.5</v>
      </c>
      <c r="BI11" s="13">
        <v>3504583</v>
      </c>
      <c r="BJ11" s="13">
        <v>580902.6</v>
      </c>
      <c r="BK11" s="13">
        <v>1237465.3</v>
      </c>
      <c r="BL11" s="13">
        <v>2106687.7999999998</v>
      </c>
      <c r="BM11" s="13">
        <v>4223005</v>
      </c>
      <c r="BN11" s="2">
        <v>697742.5</v>
      </c>
      <c r="BO11" s="21"/>
      <c r="BP11" s="87"/>
    </row>
    <row r="12" spans="1:68" s="4" customFormat="1">
      <c r="A12" s="18" t="s">
        <v>3</v>
      </c>
      <c r="B12" s="19">
        <f>SUM(B13:B26)</f>
        <v>787091</v>
      </c>
      <c r="C12" s="19">
        <f>SUM(C13:C26)</f>
        <v>1822931.5</v>
      </c>
      <c r="D12" s="19">
        <f>SUM(D13:D26)</f>
        <v>2902650.9</v>
      </c>
      <c r="E12" s="9">
        <f>E13+E14+E15+E16+E17+E18+E19+E20+E21+E22+E23+E24+E25+E26</f>
        <v>4669569.9000000004</v>
      </c>
      <c r="F12" s="19">
        <f>SUM(F13:F26)</f>
        <v>965885</v>
      </c>
      <c r="G12" s="19">
        <f>SUM(G13:G26)</f>
        <v>2214535.6</v>
      </c>
      <c r="H12" s="19">
        <v>3866181.9</v>
      </c>
      <c r="I12" s="9">
        <f>I13+I14+I15+I16+I17+I18+I19+I20+I21+I22+I23+I24+I25+I26</f>
        <v>5903148.7000000002</v>
      </c>
      <c r="J12" s="19">
        <v>1115171.5</v>
      </c>
      <c r="K12" s="19">
        <v>2588845.1</v>
      </c>
      <c r="L12" s="19">
        <v>4343764.5999999996</v>
      </c>
      <c r="M12" s="9">
        <f>M13+M14+M15+M16+M17+M18+M19+M20+M21+M22+M23+M24+M25+M26</f>
        <v>6604007.7999999998</v>
      </c>
      <c r="N12" s="19">
        <v>1258013.6000000001</v>
      </c>
      <c r="O12" s="19">
        <v>2939578.2</v>
      </c>
      <c r="P12" s="19">
        <v>4963694</v>
      </c>
      <c r="Q12" s="9">
        <f>Q13+Q14+Q15+Q16+Q17+Q18+Q19+Q20+Q21+Q22+Q23+Q24+Q25+Q26</f>
        <v>7122999.7999999998</v>
      </c>
      <c r="R12" s="19">
        <v>1402888.4</v>
      </c>
      <c r="S12" s="19">
        <v>3287207</v>
      </c>
      <c r="T12" s="19">
        <v>5589396.2000000002</v>
      </c>
      <c r="U12" s="9">
        <f>U13+U14+U15+U16+U17+U18+U19+U20+U21+U22+U23+U24+U25+U26</f>
        <v>8061792.5999999996</v>
      </c>
      <c r="V12" s="19">
        <f t="shared" ref="V12:AD12" si="7">V13+V14+V15+V16+V17+V18+V19+V20+V21+V22+V23+V24+V25+V26</f>
        <v>1603585.5</v>
      </c>
      <c r="W12" s="19">
        <f t="shared" si="7"/>
        <v>3650808</v>
      </c>
      <c r="X12" s="19">
        <f t="shared" si="7"/>
        <v>5908021.2999999998</v>
      </c>
      <c r="Y12" s="9">
        <f t="shared" si="7"/>
        <v>8582483.3000000007</v>
      </c>
      <c r="Z12" s="19">
        <f t="shared" si="7"/>
        <v>1798013.2</v>
      </c>
      <c r="AA12" s="19">
        <f t="shared" si="7"/>
        <v>4080067.5</v>
      </c>
      <c r="AB12" s="19">
        <f t="shared" si="7"/>
        <v>6577356</v>
      </c>
      <c r="AC12" s="9">
        <v>9298203</v>
      </c>
      <c r="AD12" s="9">
        <f t="shared" si="7"/>
        <v>1922116.6</v>
      </c>
      <c r="AE12" s="19">
        <f t="shared" ref="AE12:AK12" si="8">AE13+AE14+AE15+AE16+AE17+AE18+AE19+AE20+AE21+AE22+AE23+AE24+AE25+AE26</f>
        <v>4388209.2</v>
      </c>
      <c r="AF12" s="19">
        <f t="shared" si="8"/>
        <v>7272703.9000000004</v>
      </c>
      <c r="AG12" s="19">
        <f t="shared" si="8"/>
        <v>10829378.4</v>
      </c>
      <c r="AH12" s="19">
        <f t="shared" si="8"/>
        <v>2180426</v>
      </c>
      <c r="AI12" s="19">
        <f t="shared" si="8"/>
        <v>4917586.4000000004</v>
      </c>
      <c r="AJ12" s="19">
        <f t="shared" si="8"/>
        <v>7910148.5999999996</v>
      </c>
      <c r="AK12" s="9">
        <f t="shared" si="8"/>
        <v>12119175</v>
      </c>
      <c r="AL12" s="19">
        <f t="shared" ref="AL12:AR12" si="9">AL13+AL14+AL15+AL16+AL17+AL18+AL19+AL20+AL21+AL22+AL23+AL24+AL25+AL26</f>
        <v>2445890.9</v>
      </c>
      <c r="AM12" s="19">
        <f t="shared" si="9"/>
        <v>5550475.5</v>
      </c>
      <c r="AN12" s="19">
        <f t="shared" si="9"/>
        <v>8838711.0999999996</v>
      </c>
      <c r="AO12" s="19">
        <f t="shared" si="9"/>
        <v>13678664.9</v>
      </c>
      <c r="AP12" s="19">
        <f t="shared" si="9"/>
        <v>2809095.2</v>
      </c>
      <c r="AQ12" s="19">
        <f t="shared" si="9"/>
        <v>6012307.5</v>
      </c>
      <c r="AR12" s="19">
        <f t="shared" si="9"/>
        <v>9402161.5</v>
      </c>
      <c r="AS12" s="19">
        <f t="shared" ref="AS12:BN12" si="10">AS13+AS14+AS15+AS16+AS17+AS18+AS19+AS20+AS21+AS22+AS23+AS24+AS25+AS26</f>
        <v>14422215.5</v>
      </c>
      <c r="AT12" s="19">
        <f t="shared" si="10"/>
        <v>3078278.5</v>
      </c>
      <c r="AU12" s="19">
        <f t="shared" si="10"/>
        <v>6873801.0999999996</v>
      </c>
      <c r="AV12" s="19">
        <f t="shared" si="10"/>
        <v>10780014.199999999</v>
      </c>
      <c r="AW12" s="19">
        <f t="shared" si="10"/>
        <v>16813021.699999999</v>
      </c>
      <c r="AX12" s="19">
        <f t="shared" si="10"/>
        <v>3686402.3</v>
      </c>
      <c r="AY12" s="19">
        <f t="shared" si="10"/>
        <v>8176298.4000000004</v>
      </c>
      <c r="AZ12" s="19">
        <f t="shared" si="10"/>
        <v>12882368.800000001</v>
      </c>
      <c r="BA12" s="19">
        <f t="shared" si="10"/>
        <v>20107109.600000001</v>
      </c>
      <c r="BB12" s="19">
        <f t="shared" si="10"/>
        <v>4618974.2</v>
      </c>
      <c r="BC12" s="19">
        <f t="shared" si="10"/>
        <v>10080593.199999999</v>
      </c>
      <c r="BD12" s="19">
        <f t="shared" si="10"/>
        <v>16006504.5</v>
      </c>
      <c r="BE12" s="19">
        <f t="shared" si="10"/>
        <v>24557935.199999999</v>
      </c>
      <c r="BF12" s="19">
        <f t="shared" si="10"/>
        <v>5313226.0999999996</v>
      </c>
      <c r="BG12" s="19">
        <f t="shared" si="10"/>
        <v>11643226.800000001</v>
      </c>
      <c r="BH12" s="19">
        <f t="shared" si="10"/>
        <v>18680365.300000001</v>
      </c>
      <c r="BI12" s="19">
        <f t="shared" si="10"/>
        <v>28323408.199999999</v>
      </c>
      <c r="BJ12" s="19">
        <f t="shared" si="10"/>
        <v>6225609</v>
      </c>
      <c r="BK12" s="19">
        <f t="shared" si="10"/>
        <v>13617564.6</v>
      </c>
      <c r="BL12" s="19">
        <f t="shared" si="10"/>
        <v>22066838.100000001</v>
      </c>
      <c r="BM12" s="19">
        <f t="shared" si="10"/>
        <v>32075330</v>
      </c>
      <c r="BN12" s="19">
        <f t="shared" si="10"/>
        <v>6411585.7000000002</v>
      </c>
      <c r="BO12" s="21"/>
      <c r="BP12" s="87"/>
    </row>
    <row r="13" spans="1:68">
      <c r="A13" s="20" t="s">
        <v>75</v>
      </c>
      <c r="B13" s="11">
        <v>166952.1</v>
      </c>
      <c r="C13" s="2">
        <v>406764.5</v>
      </c>
      <c r="D13" s="2">
        <v>635363</v>
      </c>
      <c r="E13" s="12">
        <v>1233643.8999999999</v>
      </c>
      <c r="F13" s="2">
        <v>197580.6</v>
      </c>
      <c r="G13" s="13">
        <v>505154.4</v>
      </c>
      <c r="H13" s="13">
        <v>860007.6</v>
      </c>
      <c r="I13" s="14">
        <v>1492809</v>
      </c>
      <c r="J13" s="13">
        <v>224475.4</v>
      </c>
      <c r="K13" s="13">
        <v>575319.4</v>
      </c>
      <c r="L13" s="13">
        <v>947752.4</v>
      </c>
      <c r="M13" s="14">
        <v>1795088.7</v>
      </c>
      <c r="N13" s="13">
        <v>258891.8</v>
      </c>
      <c r="O13" s="13">
        <v>665267.4</v>
      </c>
      <c r="P13" s="13">
        <v>1178149.1000000001</v>
      </c>
      <c r="Q13" s="14">
        <v>2079632.8</v>
      </c>
      <c r="R13" s="13">
        <v>303844.2</v>
      </c>
      <c r="S13" s="13">
        <v>803279.7</v>
      </c>
      <c r="T13" s="13">
        <v>1367782</v>
      </c>
      <c r="U13" s="14">
        <v>2383932</v>
      </c>
      <c r="V13" s="13">
        <v>367391</v>
      </c>
      <c r="W13" s="13">
        <v>920170.1</v>
      </c>
      <c r="X13" s="13">
        <v>1412852.1</v>
      </c>
      <c r="Y13" s="14">
        <v>2503022.1</v>
      </c>
      <c r="Z13" s="14">
        <v>402473.2</v>
      </c>
      <c r="AA13" s="14">
        <v>1009472</v>
      </c>
      <c r="AB13" s="14">
        <v>1567309.8</v>
      </c>
      <c r="AC13" s="15">
        <v>2771400.1</v>
      </c>
      <c r="AD13" s="15">
        <v>435042.9</v>
      </c>
      <c r="AE13" s="14">
        <v>1064249.1000000001</v>
      </c>
      <c r="AF13" s="14">
        <v>1685346.2</v>
      </c>
      <c r="AG13" s="15">
        <v>3257217.2</v>
      </c>
      <c r="AH13" s="15">
        <v>509103.4</v>
      </c>
      <c r="AI13" s="14">
        <v>1235446.7</v>
      </c>
      <c r="AJ13" s="14">
        <v>1925618.1</v>
      </c>
      <c r="AK13" s="15">
        <v>3683312.8</v>
      </c>
      <c r="AL13" s="15">
        <v>585929.80000000005</v>
      </c>
      <c r="AM13" s="14">
        <v>1436325.7</v>
      </c>
      <c r="AN13" s="14">
        <v>2130989.9</v>
      </c>
      <c r="AO13" s="14">
        <v>4167917.1</v>
      </c>
      <c r="AP13" s="14">
        <v>647555.5</v>
      </c>
      <c r="AQ13" s="14">
        <v>1393664.9</v>
      </c>
      <c r="AR13" s="14">
        <v>2078137.8</v>
      </c>
      <c r="AS13" s="13">
        <v>4204272.7</v>
      </c>
      <c r="AT13" s="14">
        <v>665038.30000000005</v>
      </c>
      <c r="AU13" s="14">
        <v>1627256.8</v>
      </c>
      <c r="AV13" s="14">
        <v>2441183.9</v>
      </c>
      <c r="AW13" s="13">
        <v>4869110.5</v>
      </c>
      <c r="AX13" s="13">
        <v>833462.3</v>
      </c>
      <c r="AY13" s="13">
        <v>1943574.1</v>
      </c>
      <c r="AZ13" s="13">
        <v>2966963.9</v>
      </c>
      <c r="BA13" s="13">
        <v>5908523.7000000002</v>
      </c>
      <c r="BB13" s="13">
        <v>1124747.7</v>
      </c>
      <c r="BC13" s="13">
        <v>2526910.5</v>
      </c>
      <c r="BD13" s="13">
        <v>3797873.3</v>
      </c>
      <c r="BE13" s="13">
        <v>7637850.2000000002</v>
      </c>
      <c r="BF13" s="13">
        <v>1267344.1000000001</v>
      </c>
      <c r="BG13" s="13">
        <v>2872573.7</v>
      </c>
      <c r="BH13" s="13">
        <v>4391817.5999999996</v>
      </c>
      <c r="BI13" s="13">
        <v>9103634.9000000004</v>
      </c>
      <c r="BJ13" s="13">
        <v>1486354.4</v>
      </c>
      <c r="BK13" s="13">
        <v>3437293.2</v>
      </c>
      <c r="BL13" s="13">
        <v>5314044.2</v>
      </c>
      <c r="BM13" s="13">
        <v>11145941.4</v>
      </c>
      <c r="BN13" s="2">
        <v>1698506.8</v>
      </c>
      <c r="BO13" s="21"/>
      <c r="BP13" s="87"/>
    </row>
    <row r="14" spans="1:68">
      <c r="A14" s="20" t="s">
        <v>20</v>
      </c>
      <c r="B14" s="11">
        <v>110581.7</v>
      </c>
      <c r="C14" s="2">
        <v>249665</v>
      </c>
      <c r="D14" s="2">
        <v>449337</v>
      </c>
      <c r="E14" s="12">
        <v>668247.80000000005</v>
      </c>
      <c r="F14" s="2">
        <v>135022</v>
      </c>
      <c r="G14" s="13">
        <v>284190.90000000002</v>
      </c>
      <c r="H14" s="13">
        <v>540874.1</v>
      </c>
      <c r="I14" s="14">
        <v>748975.7</v>
      </c>
      <c r="J14" s="13">
        <v>148474.79999999999</v>
      </c>
      <c r="K14" s="13">
        <v>320940.79999999999</v>
      </c>
      <c r="L14" s="13">
        <v>593294.19999999995</v>
      </c>
      <c r="M14" s="14">
        <v>850627.2</v>
      </c>
      <c r="N14" s="13">
        <v>177768</v>
      </c>
      <c r="O14" s="13">
        <v>388465.6</v>
      </c>
      <c r="P14" s="13">
        <v>700542.9</v>
      </c>
      <c r="Q14" s="14">
        <v>807056.6</v>
      </c>
      <c r="R14" s="13">
        <v>208604.7</v>
      </c>
      <c r="S14" s="13">
        <v>451484</v>
      </c>
      <c r="T14" s="13">
        <v>801517.4</v>
      </c>
      <c r="U14" s="14">
        <v>920702.2</v>
      </c>
      <c r="V14" s="13">
        <v>250404.7</v>
      </c>
      <c r="W14" s="13">
        <v>504383.4</v>
      </c>
      <c r="X14" s="13">
        <v>840337</v>
      </c>
      <c r="Y14" s="14">
        <v>949791.2</v>
      </c>
      <c r="Z14" s="14">
        <v>272291.7</v>
      </c>
      <c r="AA14" s="14">
        <v>557853.80000000005</v>
      </c>
      <c r="AB14" s="14">
        <v>926034.7</v>
      </c>
      <c r="AC14" s="15">
        <v>995758.8</v>
      </c>
      <c r="AD14" s="15">
        <v>310193.09999999998</v>
      </c>
      <c r="AE14" s="14">
        <v>613634.19999999995</v>
      </c>
      <c r="AF14" s="14">
        <v>1057495.6000000001</v>
      </c>
      <c r="AG14" s="15">
        <v>1158840.3999999999</v>
      </c>
      <c r="AH14" s="15">
        <v>354988.2</v>
      </c>
      <c r="AI14" s="14">
        <v>702281.8</v>
      </c>
      <c r="AJ14" s="14">
        <v>1226613.8999999999</v>
      </c>
      <c r="AK14" s="15">
        <v>1388637.9</v>
      </c>
      <c r="AL14" s="15">
        <v>377523.7</v>
      </c>
      <c r="AM14" s="14">
        <v>767562.4</v>
      </c>
      <c r="AN14" s="14">
        <v>1351917.5</v>
      </c>
      <c r="AO14" s="14">
        <v>1473417.3</v>
      </c>
      <c r="AP14" s="14">
        <v>406006.9</v>
      </c>
      <c r="AQ14" s="14">
        <v>730163</v>
      </c>
      <c r="AR14" s="14">
        <v>1213199.2</v>
      </c>
      <c r="AS14" s="13">
        <v>1274800.3</v>
      </c>
      <c r="AT14" s="14">
        <v>377142.7</v>
      </c>
      <c r="AU14" s="14">
        <v>737726.9</v>
      </c>
      <c r="AV14" s="14">
        <v>1298923.3</v>
      </c>
      <c r="AW14" s="13">
        <v>1590603.1</v>
      </c>
      <c r="AX14" s="13">
        <v>420384.7</v>
      </c>
      <c r="AY14" s="13">
        <v>875089.5</v>
      </c>
      <c r="AZ14" s="13">
        <v>1502535.5</v>
      </c>
      <c r="BA14" s="13">
        <v>1945116.2</v>
      </c>
      <c r="BB14" s="13">
        <v>460835</v>
      </c>
      <c r="BC14" s="13">
        <v>990026.6</v>
      </c>
      <c r="BD14" s="13">
        <v>1653906.1</v>
      </c>
      <c r="BE14" s="13">
        <v>2069539.3</v>
      </c>
      <c r="BF14" s="13">
        <v>528878.4</v>
      </c>
      <c r="BG14" s="13">
        <v>1140575.7</v>
      </c>
      <c r="BH14" s="13">
        <v>1902340.6</v>
      </c>
      <c r="BI14" s="13">
        <v>2387431.7999999998</v>
      </c>
      <c r="BJ14" s="13">
        <v>679770.7</v>
      </c>
      <c r="BK14" s="13">
        <v>1495308.7</v>
      </c>
      <c r="BL14" s="13">
        <v>2480182.9</v>
      </c>
      <c r="BM14" s="13">
        <v>3028749.9</v>
      </c>
      <c r="BN14" s="2">
        <v>801742.3</v>
      </c>
      <c r="BO14" s="21"/>
      <c r="BP14" s="87"/>
    </row>
    <row r="15" spans="1:68">
      <c r="A15" s="20" t="s">
        <v>71</v>
      </c>
      <c r="B15" s="11">
        <v>12253.8</v>
      </c>
      <c r="C15" s="2">
        <v>26668.7</v>
      </c>
      <c r="D15" s="2">
        <v>43891.5</v>
      </c>
      <c r="E15" s="12">
        <v>82695.5</v>
      </c>
      <c r="F15" s="2">
        <v>15800.2</v>
      </c>
      <c r="G15" s="13">
        <v>34297.5</v>
      </c>
      <c r="H15" s="13">
        <v>56470.5</v>
      </c>
      <c r="I15" s="14">
        <v>83465.399999999994</v>
      </c>
      <c r="J15" s="13">
        <v>16545.2</v>
      </c>
      <c r="K15" s="13">
        <v>37126.300000000003</v>
      </c>
      <c r="L15" s="13">
        <v>61955.8</v>
      </c>
      <c r="M15" s="14">
        <v>94408.6</v>
      </c>
      <c r="N15" s="13">
        <v>19434.2</v>
      </c>
      <c r="O15" s="13">
        <v>43041.4</v>
      </c>
      <c r="P15" s="13">
        <v>70184.2</v>
      </c>
      <c r="Q15" s="14">
        <v>115431.9</v>
      </c>
      <c r="R15" s="13">
        <v>21484.5</v>
      </c>
      <c r="S15" s="13">
        <v>47650.6</v>
      </c>
      <c r="T15" s="13">
        <v>80434</v>
      </c>
      <c r="U15" s="14">
        <v>140554.79999999999</v>
      </c>
      <c r="V15" s="13">
        <v>25264.6</v>
      </c>
      <c r="W15" s="13">
        <v>53784.6</v>
      </c>
      <c r="X15" s="13">
        <v>91939.8</v>
      </c>
      <c r="Y15" s="14">
        <v>156128</v>
      </c>
      <c r="Z15" s="14">
        <v>28552.1</v>
      </c>
      <c r="AA15" s="14">
        <v>66135</v>
      </c>
      <c r="AB15" s="14">
        <v>119129.60000000001</v>
      </c>
      <c r="AC15" s="15">
        <v>183726.7</v>
      </c>
      <c r="AD15" s="15">
        <v>33512.800000000003</v>
      </c>
      <c r="AE15" s="14">
        <v>68132.100000000006</v>
      </c>
      <c r="AF15" s="14">
        <v>134436</v>
      </c>
      <c r="AG15" s="15">
        <v>237180.79999999999</v>
      </c>
      <c r="AH15" s="15">
        <v>39106.5</v>
      </c>
      <c r="AI15" s="14">
        <v>79316.5</v>
      </c>
      <c r="AJ15" s="14">
        <v>136377</v>
      </c>
      <c r="AK15" s="15">
        <v>274164.5</v>
      </c>
      <c r="AL15" s="15">
        <v>44992.800000000003</v>
      </c>
      <c r="AM15" s="14">
        <v>91061.8</v>
      </c>
      <c r="AN15" s="14">
        <v>150978.5</v>
      </c>
      <c r="AO15" s="14">
        <v>306732.59999999998</v>
      </c>
      <c r="AP15" s="14">
        <v>49211.4</v>
      </c>
      <c r="AQ15" s="14">
        <v>93975.1</v>
      </c>
      <c r="AR15" s="14">
        <v>149221.9</v>
      </c>
      <c r="AS15" s="13">
        <v>266251.59999999998</v>
      </c>
      <c r="AT15" s="14">
        <v>49199.9</v>
      </c>
      <c r="AU15" s="14">
        <v>102460.4</v>
      </c>
      <c r="AV15" s="14">
        <v>164032.9</v>
      </c>
      <c r="AW15" s="13">
        <v>299790.40000000002</v>
      </c>
      <c r="AX15" s="13">
        <v>55590.6</v>
      </c>
      <c r="AY15" s="13">
        <v>116651.9</v>
      </c>
      <c r="AZ15" s="13">
        <v>194568</v>
      </c>
      <c r="BA15" s="13">
        <v>415137.6</v>
      </c>
      <c r="BB15" s="13">
        <v>73921.100000000006</v>
      </c>
      <c r="BC15" s="13">
        <v>140978.70000000001</v>
      </c>
      <c r="BD15" s="13">
        <v>244458.8</v>
      </c>
      <c r="BE15" s="13">
        <v>514659.8</v>
      </c>
      <c r="BF15" s="13">
        <v>75236.800000000003</v>
      </c>
      <c r="BG15" s="13">
        <v>163816.79999999999</v>
      </c>
      <c r="BH15" s="13">
        <v>283695.5</v>
      </c>
      <c r="BI15" s="13">
        <v>623158.80000000005</v>
      </c>
      <c r="BJ15" s="13">
        <v>84909.2</v>
      </c>
      <c r="BK15" s="13">
        <v>192932</v>
      </c>
      <c r="BL15" s="13">
        <v>341137.5</v>
      </c>
      <c r="BM15" s="13">
        <v>701201.2</v>
      </c>
      <c r="BN15" s="2">
        <v>97350.9</v>
      </c>
      <c r="BO15" s="21"/>
      <c r="BP15" s="87"/>
    </row>
    <row r="16" spans="1:68">
      <c r="A16" s="20" t="s">
        <v>21</v>
      </c>
      <c r="B16" s="11">
        <v>42576.3</v>
      </c>
      <c r="C16" s="2">
        <v>91247</v>
      </c>
      <c r="D16" s="2">
        <v>141680.20000000001</v>
      </c>
      <c r="E16" s="12">
        <v>250378.8</v>
      </c>
      <c r="F16" s="2">
        <v>51066.7</v>
      </c>
      <c r="G16" s="13">
        <v>115203.6</v>
      </c>
      <c r="H16" s="13">
        <v>204366.8</v>
      </c>
      <c r="I16" s="14">
        <v>283806.5</v>
      </c>
      <c r="J16" s="13">
        <v>56713.8</v>
      </c>
      <c r="K16" s="13">
        <v>118000.1</v>
      </c>
      <c r="L16" s="13">
        <v>224487.9</v>
      </c>
      <c r="M16" s="14">
        <v>326497.8</v>
      </c>
      <c r="N16" s="13">
        <v>60033.2</v>
      </c>
      <c r="O16" s="13">
        <v>127017.8</v>
      </c>
      <c r="P16" s="13">
        <v>245405.7</v>
      </c>
      <c r="Q16" s="14">
        <v>355369.6</v>
      </c>
      <c r="R16" s="13">
        <v>66315.5</v>
      </c>
      <c r="S16" s="13">
        <v>140294.39999999999</v>
      </c>
      <c r="T16" s="13">
        <v>269123.3</v>
      </c>
      <c r="U16" s="14">
        <v>371983.6</v>
      </c>
      <c r="V16" s="13">
        <v>68639.899999999994</v>
      </c>
      <c r="W16" s="13">
        <v>149662.79999999999</v>
      </c>
      <c r="X16" s="13">
        <v>277302.09999999998</v>
      </c>
      <c r="Y16" s="14">
        <v>431245.4</v>
      </c>
      <c r="Z16" s="14">
        <v>69372.899999999994</v>
      </c>
      <c r="AA16" s="14">
        <v>161493.1</v>
      </c>
      <c r="AB16" s="14">
        <v>278954.8</v>
      </c>
      <c r="AC16" s="15">
        <v>433542.8</v>
      </c>
      <c r="AD16" s="15">
        <v>71312.5</v>
      </c>
      <c r="AE16" s="14">
        <v>165585.29999999999</v>
      </c>
      <c r="AF16" s="14">
        <v>287364.90000000002</v>
      </c>
      <c r="AG16" s="15">
        <v>472862.4</v>
      </c>
      <c r="AH16" s="15">
        <v>80851.8</v>
      </c>
      <c r="AI16" s="14">
        <v>185008.5</v>
      </c>
      <c r="AJ16" s="14">
        <v>318417.8</v>
      </c>
      <c r="AK16" s="15">
        <v>508946.1</v>
      </c>
      <c r="AL16" s="15">
        <v>92596.3</v>
      </c>
      <c r="AM16" s="14">
        <v>204179.5</v>
      </c>
      <c r="AN16" s="14">
        <v>354529.7</v>
      </c>
      <c r="AO16" s="14">
        <v>565071.69999999995</v>
      </c>
      <c r="AP16" s="14">
        <v>109350</v>
      </c>
      <c r="AQ16" s="14">
        <v>246337</v>
      </c>
      <c r="AR16" s="14">
        <v>402581.6</v>
      </c>
      <c r="AS16" s="13">
        <v>646198.1</v>
      </c>
      <c r="AT16" s="14">
        <v>111288.5</v>
      </c>
      <c r="AU16" s="14">
        <v>281908.2</v>
      </c>
      <c r="AV16" s="14">
        <v>489656.1</v>
      </c>
      <c r="AW16" s="13">
        <v>767531</v>
      </c>
      <c r="AX16" s="13">
        <v>136466.29999999999</v>
      </c>
      <c r="AY16" s="13">
        <v>332668.40000000002</v>
      </c>
      <c r="AZ16" s="13">
        <v>554385.6</v>
      </c>
      <c r="BA16" s="13">
        <v>812863.2</v>
      </c>
      <c r="BB16" s="13">
        <v>189176.2</v>
      </c>
      <c r="BC16" s="13">
        <v>427473.9</v>
      </c>
      <c r="BD16" s="13">
        <v>719873.1</v>
      </c>
      <c r="BE16" s="13">
        <v>956167.3</v>
      </c>
      <c r="BF16" s="13">
        <v>226329.7</v>
      </c>
      <c r="BG16" s="13">
        <v>510532.5</v>
      </c>
      <c r="BH16" s="13">
        <v>850951.1</v>
      </c>
      <c r="BI16" s="13">
        <v>1109839.3999999999</v>
      </c>
      <c r="BJ16" s="13">
        <v>273044.7</v>
      </c>
      <c r="BK16" s="13">
        <v>593104.80000000005</v>
      </c>
      <c r="BL16" s="13">
        <v>1004647.4</v>
      </c>
      <c r="BM16" s="13">
        <v>1345757.5</v>
      </c>
      <c r="BN16" s="2">
        <v>303658.90000000002</v>
      </c>
      <c r="BO16" s="21"/>
      <c r="BP16" s="87"/>
    </row>
    <row r="17" spans="1:68">
      <c r="A17" s="20" t="s">
        <v>22</v>
      </c>
      <c r="B17" s="11">
        <v>44039.1</v>
      </c>
      <c r="C17" s="2">
        <v>94193.5</v>
      </c>
      <c r="D17" s="2">
        <v>143845.9</v>
      </c>
      <c r="E17" s="12">
        <v>238673.1</v>
      </c>
      <c r="F17" s="2">
        <v>54224.6</v>
      </c>
      <c r="G17" s="13">
        <v>119341.7</v>
      </c>
      <c r="H17" s="13">
        <v>267732.2</v>
      </c>
      <c r="I17" s="14">
        <v>326721.3</v>
      </c>
      <c r="J17" s="13">
        <v>59586.5</v>
      </c>
      <c r="K17" s="13">
        <v>103571.9</v>
      </c>
      <c r="L17" s="13">
        <v>201431.1</v>
      </c>
      <c r="M17" s="14">
        <v>328768.40000000002</v>
      </c>
      <c r="N17" s="13">
        <v>65541</v>
      </c>
      <c r="O17" s="13">
        <v>163598.1</v>
      </c>
      <c r="P17" s="13">
        <v>250685.3</v>
      </c>
      <c r="Q17" s="14">
        <v>402158</v>
      </c>
      <c r="R17" s="13">
        <v>74362.5</v>
      </c>
      <c r="S17" s="13">
        <v>162314.20000000001</v>
      </c>
      <c r="T17" s="13">
        <v>261219.5</v>
      </c>
      <c r="U17" s="14">
        <v>459071.6</v>
      </c>
      <c r="V17" s="13">
        <v>78726.8</v>
      </c>
      <c r="W17" s="13">
        <v>179272.3</v>
      </c>
      <c r="X17" s="13">
        <v>292745.7</v>
      </c>
      <c r="Y17" s="14">
        <v>508328.6</v>
      </c>
      <c r="Z17" s="14">
        <v>96128.5</v>
      </c>
      <c r="AA17" s="14">
        <v>235083.2</v>
      </c>
      <c r="AB17" s="14">
        <v>349820</v>
      </c>
      <c r="AC17" s="15">
        <v>570658.4</v>
      </c>
      <c r="AD17" s="15">
        <v>101685.9</v>
      </c>
      <c r="AE17" s="14">
        <v>257876.9</v>
      </c>
      <c r="AF17" s="14">
        <v>389183.5</v>
      </c>
      <c r="AG17" s="15">
        <v>695206.7</v>
      </c>
      <c r="AH17" s="15">
        <v>115553.9</v>
      </c>
      <c r="AI17" s="14">
        <v>290607.8</v>
      </c>
      <c r="AJ17" s="14">
        <v>394311.3</v>
      </c>
      <c r="AK17" s="15">
        <v>717271.8</v>
      </c>
      <c r="AL17" s="15">
        <v>121431.7</v>
      </c>
      <c r="AM17" s="14">
        <v>278795.59999999998</v>
      </c>
      <c r="AN17" s="14">
        <v>396266.2</v>
      </c>
      <c r="AO17" s="14">
        <v>824398.7</v>
      </c>
      <c r="AP17" s="14">
        <v>137982.70000000001</v>
      </c>
      <c r="AQ17" s="14">
        <v>276272.09999999998</v>
      </c>
      <c r="AR17" s="14">
        <v>468468.5</v>
      </c>
      <c r="AS17" s="13">
        <v>875598.1</v>
      </c>
      <c r="AT17" s="14">
        <v>131847.1</v>
      </c>
      <c r="AU17" s="14">
        <v>317563</v>
      </c>
      <c r="AV17" s="14">
        <v>500270.2</v>
      </c>
      <c r="AW17" s="13">
        <v>897983</v>
      </c>
      <c r="AX17" s="13">
        <v>153714.1</v>
      </c>
      <c r="AY17" s="13">
        <v>385408.8</v>
      </c>
      <c r="AZ17" s="13">
        <v>624503.19999999995</v>
      </c>
      <c r="BA17" s="13">
        <v>1169355.6000000001</v>
      </c>
      <c r="BB17" s="13">
        <v>194094.2</v>
      </c>
      <c r="BC17" s="13">
        <v>509304.5</v>
      </c>
      <c r="BD17" s="13">
        <v>775800.1</v>
      </c>
      <c r="BE17" s="13">
        <v>1461998.2</v>
      </c>
      <c r="BF17" s="13">
        <v>243932.4</v>
      </c>
      <c r="BG17" s="13">
        <v>558564</v>
      </c>
      <c r="BH17" s="13">
        <v>885378.5</v>
      </c>
      <c r="BI17" s="13">
        <v>1728771.2</v>
      </c>
      <c r="BJ17" s="13">
        <v>315450.7</v>
      </c>
      <c r="BK17" s="13">
        <v>727909.9</v>
      </c>
      <c r="BL17" s="13">
        <v>1138010.2</v>
      </c>
      <c r="BM17" s="13">
        <v>2166849</v>
      </c>
      <c r="BN17" s="2">
        <v>325862.7</v>
      </c>
      <c r="BO17" s="21"/>
      <c r="BP17" s="87"/>
    </row>
    <row r="18" spans="1:68">
      <c r="A18" s="20" t="s">
        <v>23</v>
      </c>
      <c r="B18" s="11">
        <v>18847.3</v>
      </c>
      <c r="C18" s="2">
        <v>44549.2</v>
      </c>
      <c r="D18" s="2">
        <v>82762.600000000006</v>
      </c>
      <c r="E18" s="12">
        <v>190165.1</v>
      </c>
      <c r="F18" s="2">
        <v>23358.3</v>
      </c>
      <c r="G18" s="13">
        <v>55345.7</v>
      </c>
      <c r="H18" s="13">
        <v>129150.3</v>
      </c>
      <c r="I18" s="14">
        <v>302636.59999999998</v>
      </c>
      <c r="J18" s="13">
        <v>26565.1</v>
      </c>
      <c r="K18" s="13">
        <v>61617.9</v>
      </c>
      <c r="L18" s="13">
        <v>140412.9</v>
      </c>
      <c r="M18" s="14">
        <v>330508.3</v>
      </c>
      <c r="N18" s="13">
        <v>31737.3</v>
      </c>
      <c r="O18" s="13">
        <v>67587.3</v>
      </c>
      <c r="P18" s="13">
        <v>156099.9</v>
      </c>
      <c r="Q18" s="14">
        <v>198764.3</v>
      </c>
      <c r="R18" s="13">
        <v>34527.800000000003</v>
      </c>
      <c r="S18" s="13">
        <v>70772.399999999994</v>
      </c>
      <c r="T18" s="13">
        <v>164385.4</v>
      </c>
      <c r="U18" s="14">
        <v>196255.7</v>
      </c>
      <c r="V18" s="13">
        <v>39778.800000000003</v>
      </c>
      <c r="W18" s="13">
        <v>84532.7</v>
      </c>
      <c r="X18" s="13">
        <v>190994.5</v>
      </c>
      <c r="Y18" s="14">
        <v>240346</v>
      </c>
      <c r="Z18" s="14">
        <v>42224.3</v>
      </c>
      <c r="AA18" s="14">
        <v>104654.2</v>
      </c>
      <c r="AB18" s="14">
        <v>219293.4</v>
      </c>
      <c r="AC18" s="15">
        <v>258653.5</v>
      </c>
      <c r="AD18" s="15">
        <v>42941.5</v>
      </c>
      <c r="AE18" s="14">
        <v>110501</v>
      </c>
      <c r="AF18" s="14">
        <v>232946.4</v>
      </c>
      <c r="AG18" s="15">
        <v>301672.7</v>
      </c>
      <c r="AH18" s="15">
        <v>47698.2</v>
      </c>
      <c r="AI18" s="14">
        <v>120492.6</v>
      </c>
      <c r="AJ18" s="14">
        <v>244196.5</v>
      </c>
      <c r="AK18" s="15">
        <v>320412.3</v>
      </c>
      <c r="AL18" s="15">
        <v>52837.4</v>
      </c>
      <c r="AM18" s="14">
        <v>133091.6</v>
      </c>
      <c r="AN18" s="14">
        <v>266377.2</v>
      </c>
      <c r="AO18" s="14">
        <v>353020.8</v>
      </c>
      <c r="AP18" s="14">
        <v>57550.1</v>
      </c>
      <c r="AQ18" s="14">
        <v>138008.5</v>
      </c>
      <c r="AR18" s="14">
        <v>325257.5</v>
      </c>
      <c r="AS18" s="13">
        <v>329400.40000000002</v>
      </c>
      <c r="AT18" s="14">
        <v>58601.8</v>
      </c>
      <c r="AU18" s="14">
        <v>143402.9</v>
      </c>
      <c r="AV18" s="14">
        <v>319799</v>
      </c>
      <c r="AW18" s="13">
        <v>385429.3</v>
      </c>
      <c r="AX18" s="13">
        <v>72741.7</v>
      </c>
      <c r="AY18" s="13">
        <v>170546.4</v>
      </c>
      <c r="AZ18" s="13">
        <v>391950.1</v>
      </c>
      <c r="BA18" s="13">
        <v>409902.2</v>
      </c>
      <c r="BB18" s="13">
        <v>96035.3</v>
      </c>
      <c r="BC18" s="13">
        <v>232530.1</v>
      </c>
      <c r="BD18" s="13">
        <v>510694.5</v>
      </c>
      <c r="BE18" s="13">
        <v>483090.9</v>
      </c>
      <c r="BF18" s="13">
        <v>115799.9</v>
      </c>
      <c r="BG18" s="13">
        <v>290341.90000000002</v>
      </c>
      <c r="BH18" s="13">
        <v>637730.4</v>
      </c>
      <c r="BI18" s="13">
        <v>641860.30000000005</v>
      </c>
      <c r="BJ18" s="13">
        <v>137952.9</v>
      </c>
      <c r="BK18" s="13">
        <v>338104.5</v>
      </c>
      <c r="BL18" s="13">
        <v>729352.2</v>
      </c>
      <c r="BM18" s="13">
        <v>815743.2</v>
      </c>
      <c r="BN18" s="2">
        <v>158930.70000000001</v>
      </c>
      <c r="BO18" s="21"/>
      <c r="BP18" s="87"/>
    </row>
    <row r="19" spans="1:68">
      <c r="A19" s="20" t="s">
        <v>24</v>
      </c>
      <c r="B19" s="11">
        <v>79153.5</v>
      </c>
      <c r="C19" s="2">
        <v>199894.6</v>
      </c>
      <c r="D19" s="2">
        <v>299245</v>
      </c>
      <c r="E19" s="12">
        <v>487039.5</v>
      </c>
      <c r="F19" s="2">
        <v>99361</v>
      </c>
      <c r="G19" s="13">
        <v>254967.7</v>
      </c>
      <c r="H19" s="13">
        <v>395038</v>
      </c>
      <c r="I19" s="14">
        <v>665239.5</v>
      </c>
      <c r="J19" s="13">
        <v>113316.7</v>
      </c>
      <c r="K19" s="13">
        <v>304120.59999999998</v>
      </c>
      <c r="L19" s="13">
        <v>471191.9</v>
      </c>
      <c r="M19" s="14">
        <v>722569.8</v>
      </c>
      <c r="N19" s="13">
        <v>133780.1</v>
      </c>
      <c r="O19" s="13">
        <v>344135.3</v>
      </c>
      <c r="P19" s="13">
        <v>537386.80000000005</v>
      </c>
      <c r="Q19" s="14">
        <v>784632.4</v>
      </c>
      <c r="R19" s="13">
        <v>145052.79999999999</v>
      </c>
      <c r="S19" s="13">
        <v>381302.4</v>
      </c>
      <c r="T19" s="13">
        <v>596448.19999999995</v>
      </c>
      <c r="U19" s="14">
        <v>873702.40000000002</v>
      </c>
      <c r="V19" s="13">
        <v>154241</v>
      </c>
      <c r="W19" s="13">
        <v>412932.5</v>
      </c>
      <c r="X19" s="13">
        <v>645816.4</v>
      </c>
      <c r="Y19" s="14">
        <v>937645</v>
      </c>
      <c r="Z19" s="14">
        <v>174077.7</v>
      </c>
      <c r="AA19" s="14">
        <v>424200</v>
      </c>
      <c r="AB19" s="14">
        <v>748194.5</v>
      </c>
      <c r="AC19" s="15">
        <v>948267.5</v>
      </c>
      <c r="AD19" s="15">
        <v>166310.29999999999</v>
      </c>
      <c r="AE19" s="14">
        <v>414931</v>
      </c>
      <c r="AF19" s="14">
        <v>728102.5</v>
      </c>
      <c r="AG19" s="15">
        <v>995204.5</v>
      </c>
      <c r="AH19" s="15">
        <v>185103</v>
      </c>
      <c r="AI19" s="14">
        <v>466581.5</v>
      </c>
      <c r="AJ19" s="14">
        <v>791344.7</v>
      </c>
      <c r="AK19" s="15">
        <v>1111658.8999999999</v>
      </c>
      <c r="AL19" s="15">
        <v>199235.4</v>
      </c>
      <c r="AM19" s="14">
        <v>521211.8</v>
      </c>
      <c r="AN19" s="14">
        <v>872221.1</v>
      </c>
      <c r="AO19" s="14">
        <v>1233529</v>
      </c>
      <c r="AP19" s="14">
        <v>215432.2</v>
      </c>
      <c r="AQ19" s="14">
        <v>532353</v>
      </c>
      <c r="AR19" s="14">
        <v>871897.7</v>
      </c>
      <c r="AS19" s="13">
        <v>1134471.3999999999</v>
      </c>
      <c r="AT19" s="14">
        <v>223817.3</v>
      </c>
      <c r="AU19" s="14">
        <v>532512.5</v>
      </c>
      <c r="AV19" s="14">
        <v>877567.5</v>
      </c>
      <c r="AW19" s="13">
        <v>1205584.1000000001</v>
      </c>
      <c r="AX19" s="13">
        <v>237369.60000000001</v>
      </c>
      <c r="AY19" s="13">
        <v>566510.6</v>
      </c>
      <c r="AZ19" s="13">
        <v>945766.2</v>
      </c>
      <c r="BA19" s="13">
        <v>1343000.9</v>
      </c>
      <c r="BB19" s="13">
        <v>307198.7</v>
      </c>
      <c r="BC19" s="13">
        <v>717434.3</v>
      </c>
      <c r="BD19" s="13">
        <v>1230200.6000000001</v>
      </c>
      <c r="BE19" s="13">
        <v>1646595.7</v>
      </c>
      <c r="BF19" s="13">
        <v>307639.40000000002</v>
      </c>
      <c r="BG19" s="13">
        <v>824076.2</v>
      </c>
      <c r="BH19" s="13">
        <v>1431596.4</v>
      </c>
      <c r="BI19" s="13">
        <v>1671721.2</v>
      </c>
      <c r="BJ19" s="13">
        <v>347872.2</v>
      </c>
      <c r="BK19" s="13">
        <v>832306.1</v>
      </c>
      <c r="BL19" s="13">
        <v>1526704.7</v>
      </c>
      <c r="BM19" s="13">
        <v>1814547.4</v>
      </c>
      <c r="BN19" s="2">
        <v>337667.9</v>
      </c>
      <c r="BO19" s="21"/>
      <c r="BP19" s="87"/>
    </row>
    <row r="20" spans="1:68" ht="25.5">
      <c r="A20" s="20" t="s">
        <v>25</v>
      </c>
      <c r="B20" s="11">
        <v>51202.6</v>
      </c>
      <c r="C20" s="2">
        <v>108219.2</v>
      </c>
      <c r="D20" s="2">
        <v>166723.5</v>
      </c>
      <c r="E20" s="12">
        <v>223504.1</v>
      </c>
      <c r="F20" s="2">
        <v>55370</v>
      </c>
      <c r="G20" s="13">
        <v>121785.4</v>
      </c>
      <c r="H20" s="13">
        <v>202678.2</v>
      </c>
      <c r="I20" s="14">
        <v>262497.7</v>
      </c>
      <c r="J20" s="13">
        <v>52145.9</v>
      </c>
      <c r="K20" s="13">
        <v>127467.6</v>
      </c>
      <c r="L20" s="13">
        <v>222474.5</v>
      </c>
      <c r="M20" s="14">
        <v>290984</v>
      </c>
      <c r="N20" s="13">
        <v>59077.5</v>
      </c>
      <c r="O20" s="13">
        <v>143096.29999999999</v>
      </c>
      <c r="P20" s="13">
        <v>249034.1</v>
      </c>
      <c r="Q20" s="14">
        <v>326496.7</v>
      </c>
      <c r="R20" s="13">
        <v>71300.2</v>
      </c>
      <c r="S20" s="13">
        <v>167136.6</v>
      </c>
      <c r="T20" s="13">
        <v>276715.3</v>
      </c>
      <c r="U20" s="14">
        <v>377062.1</v>
      </c>
      <c r="V20" s="13">
        <v>80501.399999999994</v>
      </c>
      <c r="W20" s="13">
        <v>176350.7</v>
      </c>
      <c r="X20" s="13">
        <v>290007.7</v>
      </c>
      <c r="Y20" s="14">
        <v>415042.4</v>
      </c>
      <c r="Z20" s="14">
        <v>89897.3</v>
      </c>
      <c r="AA20" s="14">
        <v>191510.39999999999</v>
      </c>
      <c r="AB20" s="14">
        <v>337646.9</v>
      </c>
      <c r="AC20" s="15">
        <v>498105.3</v>
      </c>
      <c r="AD20" s="15">
        <v>105293.9</v>
      </c>
      <c r="AE20" s="14">
        <v>244234.3</v>
      </c>
      <c r="AF20" s="14">
        <v>415658.2</v>
      </c>
      <c r="AG20" s="15">
        <v>623991.6</v>
      </c>
      <c r="AH20" s="15">
        <v>133513.1</v>
      </c>
      <c r="AI20" s="14">
        <v>285176.40000000002</v>
      </c>
      <c r="AJ20" s="14">
        <v>470251.3</v>
      </c>
      <c r="AK20" s="15">
        <v>700718.5</v>
      </c>
      <c r="AL20" s="15">
        <v>153314.5</v>
      </c>
      <c r="AM20" s="14">
        <v>336468.3</v>
      </c>
      <c r="AN20" s="14">
        <v>545026.69999999995</v>
      </c>
      <c r="AO20" s="14">
        <v>831979.6</v>
      </c>
      <c r="AP20" s="14">
        <v>161658.1</v>
      </c>
      <c r="AQ20" s="14">
        <v>359347.3</v>
      </c>
      <c r="AR20" s="14">
        <v>546312.69999999995</v>
      </c>
      <c r="AS20" s="13">
        <v>833462.3</v>
      </c>
      <c r="AT20" s="14">
        <v>157125.6</v>
      </c>
      <c r="AU20" s="14">
        <v>337028.6</v>
      </c>
      <c r="AV20" s="14">
        <v>535379</v>
      </c>
      <c r="AW20" s="13">
        <v>884976.2</v>
      </c>
      <c r="AX20" s="13">
        <v>190526.7</v>
      </c>
      <c r="AY20" s="13">
        <v>403223.2</v>
      </c>
      <c r="AZ20" s="13">
        <v>678274</v>
      </c>
      <c r="BA20" s="13">
        <v>1130719</v>
      </c>
      <c r="BB20" s="13">
        <v>241113.3</v>
      </c>
      <c r="BC20" s="13">
        <v>501425.1</v>
      </c>
      <c r="BD20" s="13">
        <v>878152.2</v>
      </c>
      <c r="BE20" s="13">
        <v>1438814.1</v>
      </c>
      <c r="BF20" s="13">
        <v>270604.5</v>
      </c>
      <c r="BG20" s="13">
        <v>591154.6</v>
      </c>
      <c r="BH20" s="13">
        <v>987264.6</v>
      </c>
      <c r="BI20" s="13">
        <v>1637970.9</v>
      </c>
      <c r="BJ20" s="13">
        <v>288918.40000000002</v>
      </c>
      <c r="BK20" s="13">
        <v>624006.9</v>
      </c>
      <c r="BL20" s="13">
        <v>1056761.5</v>
      </c>
      <c r="BM20" s="13">
        <v>1717960.7</v>
      </c>
      <c r="BN20" s="2">
        <v>332162</v>
      </c>
      <c r="BO20" s="21"/>
      <c r="BP20" s="87"/>
    </row>
    <row r="21" spans="1:68" ht="25.5">
      <c r="A21" s="20" t="s">
        <v>26</v>
      </c>
      <c r="B21" s="11">
        <v>61312.4</v>
      </c>
      <c r="C21" s="2">
        <v>144451.20000000001</v>
      </c>
      <c r="D21" s="2">
        <v>230601</v>
      </c>
      <c r="E21" s="12">
        <v>314832.2</v>
      </c>
      <c r="F21" s="2">
        <v>76128.100000000006</v>
      </c>
      <c r="G21" s="13">
        <v>157593.20000000001</v>
      </c>
      <c r="H21" s="13">
        <v>273887.5</v>
      </c>
      <c r="I21" s="14">
        <v>467525.8</v>
      </c>
      <c r="J21" s="13">
        <v>102983.3</v>
      </c>
      <c r="K21" s="13">
        <v>216680.4</v>
      </c>
      <c r="L21" s="13">
        <v>334920.5</v>
      </c>
      <c r="M21" s="14">
        <v>495806.5</v>
      </c>
      <c r="N21" s="13">
        <v>114756</v>
      </c>
      <c r="O21" s="13">
        <v>230537.4</v>
      </c>
      <c r="P21" s="13">
        <v>345869.5</v>
      </c>
      <c r="Q21" s="14">
        <v>468789</v>
      </c>
      <c r="R21" s="13">
        <v>116394.8</v>
      </c>
      <c r="S21" s="13">
        <v>264636.40000000002</v>
      </c>
      <c r="T21" s="13">
        <v>402096.9</v>
      </c>
      <c r="U21" s="14">
        <v>515287.8</v>
      </c>
      <c r="V21" s="13">
        <v>133325.1</v>
      </c>
      <c r="W21" s="13">
        <v>272728.3</v>
      </c>
      <c r="X21" s="13">
        <v>414870</v>
      </c>
      <c r="Y21" s="14">
        <v>534039.69999999995</v>
      </c>
      <c r="Z21" s="14">
        <v>155989.1</v>
      </c>
      <c r="AA21" s="14">
        <v>279749.40000000002</v>
      </c>
      <c r="AB21" s="14">
        <v>411469.8</v>
      </c>
      <c r="AC21" s="15">
        <v>552523.4</v>
      </c>
      <c r="AD21" s="15">
        <v>158158.29999999999</v>
      </c>
      <c r="AE21" s="14">
        <v>308745.2</v>
      </c>
      <c r="AF21" s="14">
        <v>596127.80000000005</v>
      </c>
      <c r="AG21" s="15">
        <v>672672.7</v>
      </c>
      <c r="AH21" s="15">
        <v>165642.20000000001</v>
      </c>
      <c r="AI21" s="14">
        <v>335961.8</v>
      </c>
      <c r="AJ21" s="14">
        <v>520335.2</v>
      </c>
      <c r="AK21" s="15">
        <v>744643.7</v>
      </c>
      <c r="AL21" s="15">
        <v>191604.5</v>
      </c>
      <c r="AM21" s="14">
        <v>392128.9</v>
      </c>
      <c r="AN21" s="14">
        <v>610210.19999999995</v>
      </c>
      <c r="AO21" s="14">
        <v>854621.1</v>
      </c>
      <c r="AP21" s="14">
        <v>220778.8</v>
      </c>
      <c r="AQ21" s="14">
        <v>468838.7</v>
      </c>
      <c r="AR21" s="14">
        <v>707554.2</v>
      </c>
      <c r="AS21" s="13">
        <v>1005585.6</v>
      </c>
      <c r="AT21" s="14">
        <v>285622.8</v>
      </c>
      <c r="AU21" s="14">
        <v>582071.80000000005</v>
      </c>
      <c r="AV21" s="14">
        <v>870487.7</v>
      </c>
      <c r="AW21" s="13">
        <v>1188869.3999999999</v>
      </c>
      <c r="AX21" s="13">
        <v>334346.3</v>
      </c>
      <c r="AY21" s="13">
        <v>678351.5</v>
      </c>
      <c r="AZ21" s="13">
        <v>1042574.1</v>
      </c>
      <c r="BA21" s="13">
        <v>1503035.2</v>
      </c>
      <c r="BB21" s="13">
        <v>381922.3</v>
      </c>
      <c r="BC21" s="13">
        <v>790017.5</v>
      </c>
      <c r="BD21" s="13">
        <v>1180046.3</v>
      </c>
      <c r="BE21" s="13">
        <v>1758286.1</v>
      </c>
      <c r="BF21" s="13">
        <v>432771.3</v>
      </c>
      <c r="BG21" s="13">
        <v>901001.9</v>
      </c>
      <c r="BH21" s="13">
        <v>1342364.1</v>
      </c>
      <c r="BI21" s="13">
        <v>1901246.2</v>
      </c>
      <c r="BJ21" s="13">
        <v>519043.9</v>
      </c>
      <c r="BK21" s="13">
        <v>1046013.6</v>
      </c>
      <c r="BL21" s="13">
        <v>1556995.9</v>
      </c>
      <c r="BM21" s="13">
        <v>2164139.7000000002</v>
      </c>
      <c r="BN21" s="2">
        <v>508752.7</v>
      </c>
      <c r="BO21" s="21"/>
      <c r="BP21" s="87"/>
    </row>
    <row r="22" spans="1:68">
      <c r="A22" s="20" t="s">
        <v>10</v>
      </c>
      <c r="B22" s="11">
        <v>107855.1</v>
      </c>
      <c r="C22" s="2">
        <v>251509.2</v>
      </c>
      <c r="D22" s="2">
        <v>384203.6</v>
      </c>
      <c r="E22" s="12">
        <v>519160.7</v>
      </c>
      <c r="F22" s="2">
        <v>138666.9</v>
      </c>
      <c r="G22" s="13">
        <v>308159.2</v>
      </c>
      <c r="H22" s="13">
        <v>489564.5</v>
      </c>
      <c r="I22" s="14">
        <v>692963.9</v>
      </c>
      <c r="J22" s="13">
        <v>168521.5</v>
      </c>
      <c r="K22" s="13">
        <v>392873.7</v>
      </c>
      <c r="L22" s="13">
        <v>609088.9</v>
      </c>
      <c r="M22" s="14">
        <v>721241.4</v>
      </c>
      <c r="N22" s="13">
        <v>180973.9</v>
      </c>
      <c r="O22" s="13">
        <v>411883.1</v>
      </c>
      <c r="P22" s="13">
        <v>643822.6</v>
      </c>
      <c r="Q22" s="14">
        <v>797885.3</v>
      </c>
      <c r="R22" s="13">
        <v>193961.7</v>
      </c>
      <c r="S22" s="13">
        <v>416424.8</v>
      </c>
      <c r="T22" s="13">
        <v>700344.4</v>
      </c>
      <c r="U22" s="14">
        <v>911514.5</v>
      </c>
      <c r="V22" s="13">
        <v>217723.5</v>
      </c>
      <c r="W22" s="13">
        <v>455561.1</v>
      </c>
      <c r="X22" s="13">
        <v>720869.2</v>
      </c>
      <c r="Y22" s="14">
        <v>918395.7</v>
      </c>
      <c r="Z22" s="14">
        <v>231880.4</v>
      </c>
      <c r="AA22" s="14">
        <v>537542.19999999995</v>
      </c>
      <c r="AB22" s="14">
        <v>833725.3</v>
      </c>
      <c r="AC22" s="15">
        <v>1057646.3999999999</v>
      </c>
      <c r="AD22" s="15">
        <v>245321.3</v>
      </c>
      <c r="AE22" s="14">
        <v>595020.1</v>
      </c>
      <c r="AF22" s="14">
        <v>888992.4</v>
      </c>
      <c r="AG22" s="15">
        <v>1135434.3999999999</v>
      </c>
      <c r="AH22" s="15">
        <v>279722.90000000002</v>
      </c>
      <c r="AI22" s="14">
        <v>636752.19999999995</v>
      </c>
      <c r="AJ22" s="14">
        <v>964119</v>
      </c>
      <c r="AK22" s="15">
        <v>1228409.5</v>
      </c>
      <c r="AL22" s="15">
        <v>326102.09999999998</v>
      </c>
      <c r="AM22" s="14">
        <v>732448.1</v>
      </c>
      <c r="AN22" s="14">
        <v>1104461.3999999999</v>
      </c>
      <c r="AO22" s="14">
        <v>1438860.8</v>
      </c>
      <c r="AP22" s="14">
        <v>422286.2</v>
      </c>
      <c r="AQ22" s="14">
        <v>991401.5</v>
      </c>
      <c r="AR22" s="14">
        <v>1403729.7</v>
      </c>
      <c r="AS22" s="13">
        <v>1922521.4</v>
      </c>
      <c r="AT22" s="14">
        <v>583921.80000000005</v>
      </c>
      <c r="AU22" s="14">
        <v>1288799.8</v>
      </c>
      <c r="AV22" s="14">
        <v>1832680.2</v>
      </c>
      <c r="AW22" s="13">
        <v>2370654.1</v>
      </c>
      <c r="AX22" s="13">
        <v>726331.9</v>
      </c>
      <c r="AY22" s="13">
        <v>1632926.9</v>
      </c>
      <c r="AZ22" s="13">
        <v>2336378.9</v>
      </c>
      <c r="BA22" s="13">
        <v>2782540.1</v>
      </c>
      <c r="BB22" s="13">
        <v>868011.6</v>
      </c>
      <c r="BC22" s="13">
        <v>1948967.7</v>
      </c>
      <c r="BD22" s="13">
        <v>2923871.9</v>
      </c>
      <c r="BE22" s="13">
        <v>3389531.4</v>
      </c>
      <c r="BF22" s="13">
        <v>1024976.8</v>
      </c>
      <c r="BG22" s="13">
        <v>2189988</v>
      </c>
      <c r="BH22" s="13">
        <v>3488951.1</v>
      </c>
      <c r="BI22" s="13">
        <v>3640259.4</v>
      </c>
      <c r="BJ22" s="13">
        <v>1161167.5</v>
      </c>
      <c r="BK22" s="13">
        <v>2474026.9</v>
      </c>
      <c r="BL22" s="13">
        <v>4068784.2</v>
      </c>
      <c r="BM22" s="13">
        <v>3424954.5</v>
      </c>
      <c r="BN22" s="2">
        <v>1092046.8999999999</v>
      </c>
      <c r="BO22" s="21"/>
      <c r="BP22" s="87"/>
    </row>
    <row r="23" spans="1:68">
      <c r="A23" s="20" t="s">
        <v>72</v>
      </c>
      <c r="B23" s="11">
        <v>52013.5</v>
      </c>
      <c r="C23" s="2">
        <v>126764.5</v>
      </c>
      <c r="D23" s="2">
        <v>197335.4</v>
      </c>
      <c r="E23" s="12">
        <v>266525.7</v>
      </c>
      <c r="F23" s="2">
        <v>69202.899999999994</v>
      </c>
      <c r="G23" s="13">
        <v>153289.4</v>
      </c>
      <c r="H23" s="13">
        <v>256665.3</v>
      </c>
      <c r="I23" s="14">
        <v>354911.6</v>
      </c>
      <c r="J23" s="13">
        <v>89378.3</v>
      </c>
      <c r="K23" s="13">
        <v>202619.4</v>
      </c>
      <c r="L23" s="13">
        <v>317641.2</v>
      </c>
      <c r="M23" s="14">
        <v>386300.5</v>
      </c>
      <c r="N23" s="13">
        <v>93332</v>
      </c>
      <c r="O23" s="13">
        <v>212968.9</v>
      </c>
      <c r="P23" s="13">
        <v>333889.3</v>
      </c>
      <c r="Q23" s="14">
        <v>433876.8</v>
      </c>
      <c r="R23" s="13">
        <v>95171.1</v>
      </c>
      <c r="S23" s="13">
        <v>217415.4</v>
      </c>
      <c r="T23" s="13">
        <v>367521.2</v>
      </c>
      <c r="U23" s="14">
        <v>483922.7</v>
      </c>
      <c r="V23" s="13">
        <v>107484</v>
      </c>
      <c r="W23" s="13">
        <v>236116</v>
      </c>
      <c r="X23" s="13">
        <v>398029.5</v>
      </c>
      <c r="Y23" s="14">
        <v>468642.9</v>
      </c>
      <c r="Z23" s="14">
        <v>126431.1</v>
      </c>
      <c r="AA23" s="14">
        <v>266314.59999999998</v>
      </c>
      <c r="AB23" s="14">
        <v>415297.5</v>
      </c>
      <c r="AC23" s="15">
        <v>469774.4</v>
      </c>
      <c r="AD23" s="15">
        <v>131697.4</v>
      </c>
      <c r="AE23" s="14">
        <v>280345.5</v>
      </c>
      <c r="AF23" s="14">
        <v>444183</v>
      </c>
      <c r="AG23" s="15">
        <v>585942.5</v>
      </c>
      <c r="AH23" s="15">
        <v>136645.29999999999</v>
      </c>
      <c r="AI23" s="14">
        <v>283992.5</v>
      </c>
      <c r="AJ23" s="14">
        <v>455407.1</v>
      </c>
      <c r="AK23" s="15">
        <v>658050</v>
      </c>
      <c r="AL23" s="15">
        <v>154908.20000000001</v>
      </c>
      <c r="AM23" s="14">
        <v>326250.8</v>
      </c>
      <c r="AN23" s="14">
        <v>521071.1</v>
      </c>
      <c r="AO23" s="14">
        <v>773427.7</v>
      </c>
      <c r="AP23" s="14">
        <v>209376.4</v>
      </c>
      <c r="AQ23" s="14">
        <v>439470.6</v>
      </c>
      <c r="AR23" s="14">
        <v>665040.4</v>
      </c>
      <c r="AS23" s="13">
        <v>1052053.6000000001</v>
      </c>
      <c r="AT23" s="14">
        <v>261025.4</v>
      </c>
      <c r="AU23" s="14">
        <v>580066.30000000005</v>
      </c>
      <c r="AV23" s="14">
        <v>865783.4</v>
      </c>
      <c r="AW23" s="13">
        <v>1427907</v>
      </c>
      <c r="AX23" s="13">
        <v>313327.90000000002</v>
      </c>
      <c r="AY23" s="13">
        <v>662063.30000000005</v>
      </c>
      <c r="AZ23" s="13">
        <v>992197.3</v>
      </c>
      <c r="BA23" s="13">
        <v>1644181.3</v>
      </c>
      <c r="BB23" s="13">
        <v>407404.9</v>
      </c>
      <c r="BC23" s="13">
        <v>795603.3</v>
      </c>
      <c r="BD23" s="13">
        <v>1256513</v>
      </c>
      <c r="BE23" s="13">
        <v>1941373.7</v>
      </c>
      <c r="BF23" s="13">
        <v>469517.3</v>
      </c>
      <c r="BG23" s="13">
        <v>982559.6</v>
      </c>
      <c r="BH23" s="13">
        <v>1460018.7</v>
      </c>
      <c r="BI23" s="13">
        <v>2267386.2000000002</v>
      </c>
      <c r="BJ23" s="13">
        <v>528369.30000000005</v>
      </c>
      <c r="BK23" s="13">
        <v>1145209</v>
      </c>
      <c r="BL23" s="13">
        <v>1703534.5</v>
      </c>
      <c r="BM23" s="13">
        <v>1903391.8</v>
      </c>
      <c r="BN23" s="2">
        <v>278927.3</v>
      </c>
      <c r="BO23" s="21"/>
      <c r="BP23" s="87"/>
    </row>
    <row r="24" spans="1:68">
      <c r="A24" s="20" t="s">
        <v>27</v>
      </c>
      <c r="B24" s="11">
        <v>17560.400000000001</v>
      </c>
      <c r="C24" s="2">
        <v>38577.699999999997</v>
      </c>
      <c r="D24" s="2">
        <v>59062.400000000001</v>
      </c>
      <c r="E24" s="12">
        <v>82043.600000000006</v>
      </c>
      <c r="F24" s="2">
        <v>22028.5</v>
      </c>
      <c r="G24" s="13">
        <v>44616.5</v>
      </c>
      <c r="H24" s="13">
        <v>74787.899999999994</v>
      </c>
      <c r="I24" s="14">
        <v>102172.7</v>
      </c>
      <c r="J24" s="13">
        <v>25458.7</v>
      </c>
      <c r="K24" s="13">
        <v>52881.9</v>
      </c>
      <c r="L24" s="13">
        <v>82094.5</v>
      </c>
      <c r="M24" s="14">
        <v>114093.2</v>
      </c>
      <c r="N24" s="13">
        <v>27785</v>
      </c>
      <c r="O24" s="13">
        <v>59811.8</v>
      </c>
      <c r="P24" s="13">
        <v>91828.6</v>
      </c>
      <c r="Q24" s="14">
        <v>137886.9</v>
      </c>
      <c r="R24" s="13">
        <v>33770.1</v>
      </c>
      <c r="S24" s="13">
        <v>71454.899999999994</v>
      </c>
      <c r="T24" s="13">
        <v>111705.2</v>
      </c>
      <c r="U24" s="14">
        <v>169030.7</v>
      </c>
      <c r="V24" s="13">
        <v>39766.800000000003</v>
      </c>
      <c r="W24" s="13">
        <v>77209.2</v>
      </c>
      <c r="X24" s="13">
        <v>120883.9</v>
      </c>
      <c r="Y24" s="14">
        <v>194452.7</v>
      </c>
      <c r="Z24" s="14">
        <v>43728.9</v>
      </c>
      <c r="AA24" s="14">
        <v>89884.5</v>
      </c>
      <c r="AB24" s="14">
        <v>128672.8</v>
      </c>
      <c r="AC24" s="15">
        <v>202298.2</v>
      </c>
      <c r="AD24" s="15">
        <v>48384.800000000003</v>
      </c>
      <c r="AE24" s="14">
        <v>105091.9</v>
      </c>
      <c r="AF24" s="14">
        <v>148626.5</v>
      </c>
      <c r="AG24" s="15">
        <v>243395.6</v>
      </c>
      <c r="AH24" s="15">
        <v>52946.6</v>
      </c>
      <c r="AI24" s="14">
        <v>117231.4</v>
      </c>
      <c r="AJ24" s="14">
        <v>168455.1</v>
      </c>
      <c r="AK24" s="15">
        <v>264359.7</v>
      </c>
      <c r="AL24" s="15">
        <v>57120.1</v>
      </c>
      <c r="AM24" s="14">
        <v>130920.4</v>
      </c>
      <c r="AN24" s="14">
        <v>193786.3</v>
      </c>
      <c r="AO24" s="14">
        <v>299114.7</v>
      </c>
      <c r="AP24" s="14">
        <v>62978.1</v>
      </c>
      <c r="AQ24" s="14">
        <v>134851.20000000001</v>
      </c>
      <c r="AR24" s="14">
        <v>217767.9</v>
      </c>
      <c r="AS24" s="13">
        <v>341970.7</v>
      </c>
      <c r="AT24" s="14">
        <v>63120.800000000003</v>
      </c>
      <c r="AU24" s="14">
        <v>143086.6</v>
      </c>
      <c r="AV24" s="14">
        <v>226460</v>
      </c>
      <c r="AW24" s="13">
        <v>386522.8</v>
      </c>
      <c r="AX24" s="13">
        <v>97216.6</v>
      </c>
      <c r="AY24" s="13">
        <v>188475.1</v>
      </c>
      <c r="AZ24" s="13">
        <v>251207.9</v>
      </c>
      <c r="BA24" s="13">
        <v>492459.5</v>
      </c>
      <c r="BB24" s="13">
        <v>126374.3</v>
      </c>
      <c r="BC24" s="13">
        <v>223180.5</v>
      </c>
      <c r="BD24" s="13">
        <v>315342.2</v>
      </c>
      <c r="BE24" s="13">
        <v>555739.4</v>
      </c>
      <c r="BF24" s="13">
        <v>159726.79999999999</v>
      </c>
      <c r="BG24" s="13">
        <v>277743.09999999998</v>
      </c>
      <c r="BH24" s="13">
        <v>377194.6</v>
      </c>
      <c r="BI24" s="13">
        <v>667557.69999999995</v>
      </c>
      <c r="BJ24" s="13">
        <v>198332.1</v>
      </c>
      <c r="BK24" s="13">
        <v>338566</v>
      </c>
      <c r="BL24" s="13">
        <v>452723</v>
      </c>
      <c r="BM24" s="13">
        <v>800139.2</v>
      </c>
      <c r="BN24" s="2">
        <v>238629.1</v>
      </c>
      <c r="BO24" s="21"/>
      <c r="BP24" s="87"/>
    </row>
    <row r="25" spans="1:68" ht="14.45" customHeight="1">
      <c r="A25" s="20" t="s">
        <v>74</v>
      </c>
      <c r="B25" s="11">
        <v>21501.8</v>
      </c>
      <c r="C25" s="2">
        <v>37683.5</v>
      </c>
      <c r="D25" s="2">
        <v>64502.6</v>
      </c>
      <c r="E25" s="12">
        <v>107486.6</v>
      </c>
      <c r="F25" s="2">
        <v>25908</v>
      </c>
      <c r="G25" s="13">
        <v>55859.7</v>
      </c>
      <c r="H25" s="13">
        <v>108298.2</v>
      </c>
      <c r="I25" s="14">
        <v>113874.7</v>
      </c>
      <c r="J25" s="13">
        <v>28553.7</v>
      </c>
      <c r="K25" s="13">
        <v>70403.899999999994</v>
      </c>
      <c r="L25" s="13">
        <v>130207</v>
      </c>
      <c r="M25" s="14">
        <v>139123.9</v>
      </c>
      <c r="N25" s="13">
        <v>32640.799999999999</v>
      </c>
      <c r="O25" s="13">
        <v>77868.7</v>
      </c>
      <c r="P25" s="13">
        <v>155127.79999999999</v>
      </c>
      <c r="Q25" s="14">
        <v>209129.9</v>
      </c>
      <c r="R25" s="13">
        <v>36148</v>
      </c>
      <c r="S25" s="13">
        <v>89206.6</v>
      </c>
      <c r="T25" s="13">
        <v>185964</v>
      </c>
      <c r="U25" s="14">
        <v>256083.6</v>
      </c>
      <c r="V25" s="13">
        <v>36706.699999999997</v>
      </c>
      <c r="W25" s="13">
        <v>118032.1</v>
      </c>
      <c r="X25" s="13">
        <v>200766.8</v>
      </c>
      <c r="Y25" s="14">
        <v>311126.8</v>
      </c>
      <c r="Z25" s="14">
        <v>61045.5</v>
      </c>
      <c r="AA25" s="14">
        <v>149230.39999999999</v>
      </c>
      <c r="AB25" s="14">
        <v>229541.7</v>
      </c>
      <c r="AC25" s="15">
        <v>339714.7</v>
      </c>
      <c r="AD25" s="15">
        <v>68014.600000000006</v>
      </c>
      <c r="AE25" s="14">
        <v>149474.4</v>
      </c>
      <c r="AF25" s="14">
        <v>248630.1</v>
      </c>
      <c r="AG25" s="15">
        <v>428573.7</v>
      </c>
      <c r="AH25" s="15">
        <v>73756.600000000006</v>
      </c>
      <c r="AI25" s="14">
        <v>166855.20000000001</v>
      </c>
      <c r="AJ25" s="14">
        <v>277845.2</v>
      </c>
      <c r="AK25" s="15">
        <v>494796.3</v>
      </c>
      <c r="AL25" s="15">
        <v>81984</v>
      </c>
      <c r="AM25" s="14">
        <v>187009.1</v>
      </c>
      <c r="AN25" s="14">
        <v>322637.7</v>
      </c>
      <c r="AO25" s="14">
        <v>531265.69999999995</v>
      </c>
      <c r="AP25" s="14">
        <v>101103.9</v>
      </c>
      <c r="AQ25" s="14">
        <v>193771.6</v>
      </c>
      <c r="AR25" s="14">
        <v>333660.5</v>
      </c>
      <c r="AS25" s="13">
        <v>510135.4</v>
      </c>
      <c r="AT25" s="14">
        <v>102519.3</v>
      </c>
      <c r="AU25" s="14">
        <v>185254.2</v>
      </c>
      <c r="AV25" s="14">
        <v>337163.1</v>
      </c>
      <c r="AW25" s="13">
        <v>510267.4</v>
      </c>
      <c r="AX25" s="13">
        <v>106054</v>
      </c>
      <c r="AY25" s="13">
        <v>204366.5</v>
      </c>
      <c r="AZ25" s="13">
        <v>377621.9</v>
      </c>
      <c r="BA25" s="13">
        <v>517172.7</v>
      </c>
      <c r="BB25" s="13">
        <v>137286</v>
      </c>
      <c r="BC25" s="13">
        <v>257114.4</v>
      </c>
      <c r="BD25" s="13">
        <v>492229.9</v>
      </c>
      <c r="BE25" s="13">
        <v>503057.6</v>
      </c>
      <c r="BF25" s="13">
        <v>178523</v>
      </c>
      <c r="BG25" s="13">
        <v>302128.8</v>
      </c>
      <c r="BH25" s="13">
        <v>581200.80000000005</v>
      </c>
      <c r="BI25" s="13">
        <v>649368.9</v>
      </c>
      <c r="BJ25" s="13">
        <v>181781.2</v>
      </c>
      <c r="BK25" s="13">
        <v>330341</v>
      </c>
      <c r="BL25" s="13">
        <v>626206.69999999995</v>
      </c>
      <c r="BM25" s="13">
        <v>761822.3</v>
      </c>
      <c r="BN25" s="2">
        <v>209600.7</v>
      </c>
      <c r="BO25" s="21"/>
      <c r="BP25" s="87"/>
    </row>
    <row r="26" spans="1:68" ht="38.25">
      <c r="A26" s="20" t="s">
        <v>73</v>
      </c>
      <c r="B26" s="11">
        <v>1241.4000000000001</v>
      </c>
      <c r="C26" s="2">
        <v>2743.7</v>
      </c>
      <c r="D26" s="2">
        <v>4097.2</v>
      </c>
      <c r="E26" s="12">
        <v>5173.3</v>
      </c>
      <c r="F26" s="2">
        <v>2167.1999999999998</v>
      </c>
      <c r="G26" s="13">
        <v>4730.7</v>
      </c>
      <c r="H26" s="13">
        <v>6660.8</v>
      </c>
      <c r="I26" s="14">
        <v>5548.3</v>
      </c>
      <c r="J26" s="13">
        <v>2452.6</v>
      </c>
      <c r="K26" s="13">
        <v>5221.2</v>
      </c>
      <c r="L26" s="13">
        <v>6811.8</v>
      </c>
      <c r="M26" s="14">
        <v>7989.5</v>
      </c>
      <c r="N26" s="13">
        <v>2262.8000000000002</v>
      </c>
      <c r="O26" s="13">
        <v>4299.1000000000004</v>
      </c>
      <c r="P26" s="13">
        <v>5668.2</v>
      </c>
      <c r="Q26" s="14">
        <v>5889.6</v>
      </c>
      <c r="R26" s="13">
        <v>1950.5</v>
      </c>
      <c r="S26" s="13">
        <v>3834.6</v>
      </c>
      <c r="T26" s="13">
        <v>4139.3999999999996</v>
      </c>
      <c r="U26" s="14">
        <v>2688.9</v>
      </c>
      <c r="V26" s="13">
        <v>3631.2</v>
      </c>
      <c r="W26" s="13">
        <v>10072.200000000001</v>
      </c>
      <c r="X26" s="13">
        <v>10606.6</v>
      </c>
      <c r="Y26" s="14">
        <v>14276.8</v>
      </c>
      <c r="Z26" s="14">
        <v>3920.5</v>
      </c>
      <c r="AA26" s="14">
        <v>6944.7</v>
      </c>
      <c r="AB26" s="14">
        <v>12265.2</v>
      </c>
      <c r="AC26" s="15">
        <v>16132.8</v>
      </c>
      <c r="AD26" s="15">
        <v>4247.3</v>
      </c>
      <c r="AE26" s="14">
        <v>10388.200000000001</v>
      </c>
      <c r="AF26" s="14">
        <v>15610.8</v>
      </c>
      <c r="AG26" s="15">
        <v>21183.200000000001</v>
      </c>
      <c r="AH26" s="15">
        <v>5794.3</v>
      </c>
      <c r="AI26" s="14">
        <v>11881.5</v>
      </c>
      <c r="AJ26" s="14">
        <v>16856.400000000001</v>
      </c>
      <c r="AK26" s="15">
        <v>23793</v>
      </c>
      <c r="AL26" s="15">
        <v>6310.4</v>
      </c>
      <c r="AM26" s="14">
        <v>13021.5</v>
      </c>
      <c r="AN26" s="14">
        <v>18237.599999999999</v>
      </c>
      <c r="AO26" s="14">
        <v>25308.1</v>
      </c>
      <c r="AP26" s="14">
        <v>7824.9</v>
      </c>
      <c r="AQ26" s="14">
        <v>13853</v>
      </c>
      <c r="AR26" s="14">
        <v>19331.900000000001</v>
      </c>
      <c r="AS26" s="13">
        <v>25493.9</v>
      </c>
      <c r="AT26" s="14">
        <v>8007.2</v>
      </c>
      <c r="AU26" s="14">
        <v>14663.1</v>
      </c>
      <c r="AV26" s="14">
        <v>20627.900000000001</v>
      </c>
      <c r="AW26" s="13">
        <v>27793.4</v>
      </c>
      <c r="AX26" s="13">
        <v>8869.6</v>
      </c>
      <c r="AY26" s="13">
        <v>16442.2</v>
      </c>
      <c r="AZ26" s="13">
        <v>23442.2</v>
      </c>
      <c r="BA26" s="13">
        <v>33102.400000000001</v>
      </c>
      <c r="BB26" s="13">
        <v>10853.6</v>
      </c>
      <c r="BC26" s="13">
        <v>19626.099999999999</v>
      </c>
      <c r="BD26" s="13">
        <v>27542.5</v>
      </c>
      <c r="BE26" s="13">
        <v>201231.5</v>
      </c>
      <c r="BF26" s="13">
        <v>11945.7</v>
      </c>
      <c r="BG26" s="13">
        <v>38170</v>
      </c>
      <c r="BH26" s="13">
        <v>59861.3</v>
      </c>
      <c r="BI26" s="13">
        <v>293201.3</v>
      </c>
      <c r="BJ26" s="13">
        <v>22641.8</v>
      </c>
      <c r="BK26" s="13">
        <v>42442</v>
      </c>
      <c r="BL26" s="13">
        <v>67753.2</v>
      </c>
      <c r="BM26" s="13">
        <v>284132.2</v>
      </c>
      <c r="BN26" s="2">
        <v>27746.799999999999</v>
      </c>
      <c r="BO26" s="21"/>
      <c r="BP26" s="87"/>
    </row>
    <row r="27" spans="1:68" s="4" customFormat="1">
      <c r="A27" s="18" t="s">
        <v>28</v>
      </c>
      <c r="B27" s="19">
        <f t="shared" ref="B27:Q27" si="11">B4+B12</f>
        <v>1209374</v>
      </c>
      <c r="C27" s="19">
        <f t="shared" si="11"/>
        <v>2794803.3</v>
      </c>
      <c r="D27" s="19">
        <f t="shared" si="11"/>
        <v>4536583.5</v>
      </c>
      <c r="E27" s="9">
        <f t="shared" si="11"/>
        <v>7492514.9000000004</v>
      </c>
      <c r="F27" s="19">
        <f t="shared" si="11"/>
        <v>1469455.6</v>
      </c>
      <c r="G27" s="19">
        <f t="shared" si="11"/>
        <v>3459657.6</v>
      </c>
      <c r="H27" s="19">
        <v>5899130.5999999996</v>
      </c>
      <c r="I27" s="9">
        <f>I4+I12</f>
        <v>9225682.3000000007</v>
      </c>
      <c r="J27" s="19">
        <f t="shared" si="11"/>
        <v>1678728.4</v>
      </c>
      <c r="K27" s="19">
        <f t="shared" si="11"/>
        <v>3941052.5</v>
      </c>
      <c r="L27" s="19">
        <f t="shared" si="11"/>
        <v>6550746.5999999996</v>
      </c>
      <c r="M27" s="9">
        <f t="shared" si="11"/>
        <v>10133606</v>
      </c>
      <c r="N27" s="19">
        <f t="shared" si="11"/>
        <v>1899960.6</v>
      </c>
      <c r="O27" s="19">
        <f t="shared" si="11"/>
        <v>4420500.5999999996</v>
      </c>
      <c r="P27" s="19">
        <f t="shared" si="11"/>
        <v>7444232.7000000002</v>
      </c>
      <c r="Q27" s="9">
        <f t="shared" si="11"/>
        <v>11060875.800000001</v>
      </c>
      <c r="R27" s="19">
        <f t="shared" ref="R27:AD27" si="12">R4+R12</f>
        <v>2100421.7000000002</v>
      </c>
      <c r="S27" s="19">
        <f t="shared" si="12"/>
        <v>4934483.9000000004</v>
      </c>
      <c r="T27" s="19">
        <f t="shared" si="12"/>
        <v>8324527.4000000004</v>
      </c>
      <c r="U27" s="9">
        <f t="shared" si="12"/>
        <v>12474013.6</v>
      </c>
      <c r="V27" s="19">
        <f t="shared" si="12"/>
        <v>2311990.2000000002</v>
      </c>
      <c r="W27" s="19">
        <f t="shared" si="12"/>
        <v>5366571.4000000004</v>
      </c>
      <c r="X27" s="19">
        <f t="shared" si="12"/>
        <v>8763365.3000000007</v>
      </c>
      <c r="Y27" s="9">
        <f t="shared" si="12"/>
        <v>13161352.4</v>
      </c>
      <c r="Z27" s="19">
        <f t="shared" si="12"/>
        <v>2564439.5</v>
      </c>
      <c r="AA27" s="19">
        <f t="shared" si="12"/>
        <v>5971146.2000000002</v>
      </c>
      <c r="AB27" s="19">
        <f t="shared" si="12"/>
        <v>9757063.4000000004</v>
      </c>
      <c r="AC27" s="9">
        <v>14253989.5</v>
      </c>
      <c r="AD27" s="9">
        <f t="shared" si="12"/>
        <v>2770554</v>
      </c>
      <c r="AE27" s="19">
        <f t="shared" ref="AE27:AK27" si="13">AE4+AE12</f>
        <v>6426716.0999999996</v>
      </c>
      <c r="AF27" s="19">
        <f t="shared" si="13"/>
        <v>10711735.5</v>
      </c>
      <c r="AG27" s="19">
        <f t="shared" si="13"/>
        <v>16610443.300000001</v>
      </c>
      <c r="AH27" s="19">
        <f t="shared" si="13"/>
        <v>3141171.8</v>
      </c>
      <c r="AI27" s="19">
        <f t="shared" si="13"/>
        <v>7395740.7000000002</v>
      </c>
      <c r="AJ27" s="19">
        <f t="shared" si="13"/>
        <v>11957880.199999999</v>
      </c>
      <c r="AK27" s="9">
        <f t="shared" si="13"/>
        <v>18825518.399999999</v>
      </c>
      <c r="AL27" s="19">
        <f t="shared" ref="AL27:AQ27" si="14">AL4+AL12</f>
        <v>3509574.9</v>
      </c>
      <c r="AM27" s="19">
        <f t="shared" si="14"/>
        <v>8321938.5</v>
      </c>
      <c r="AN27" s="19">
        <f t="shared" si="14"/>
        <v>13315631.5</v>
      </c>
      <c r="AO27" s="19">
        <f t="shared" si="14"/>
        <v>21199133.199999999</v>
      </c>
      <c r="AP27" s="19">
        <f t="shared" si="14"/>
        <v>3990912.7</v>
      </c>
      <c r="AQ27" s="19">
        <f t="shared" si="14"/>
        <v>8944561.4000000004</v>
      </c>
      <c r="AR27" s="19">
        <f t="shared" ref="AR27:BN27" si="15">AR4+AR12</f>
        <v>14149288</v>
      </c>
      <c r="AS27" s="19">
        <f t="shared" si="15"/>
        <v>22038361.399999999</v>
      </c>
      <c r="AT27" s="19">
        <f t="shared" si="15"/>
        <v>4478112.5999999996</v>
      </c>
      <c r="AU27" s="19">
        <f t="shared" si="15"/>
        <v>10236473</v>
      </c>
      <c r="AV27" s="19">
        <f t="shared" si="15"/>
        <v>16378797.1</v>
      </c>
      <c r="AW27" s="19">
        <f t="shared" si="15"/>
        <v>26151537.800000001</v>
      </c>
      <c r="AX27" s="19">
        <f t="shared" si="15"/>
        <v>5312839.4000000004</v>
      </c>
      <c r="AY27" s="19">
        <f t="shared" si="15"/>
        <v>12364294.699999999</v>
      </c>
      <c r="AZ27" s="19">
        <f t="shared" si="15"/>
        <v>19694961.300000001</v>
      </c>
      <c r="BA27" s="19">
        <f t="shared" si="15"/>
        <v>31556468.899999999</v>
      </c>
      <c r="BB27" s="19">
        <f t="shared" si="15"/>
        <v>6539814.7000000002</v>
      </c>
      <c r="BC27" s="19">
        <f t="shared" si="15"/>
        <v>14916114.1</v>
      </c>
      <c r="BD27" s="19">
        <f t="shared" si="15"/>
        <v>23530951.5</v>
      </c>
      <c r="BE27" s="19">
        <f t="shared" si="15"/>
        <v>36821377.299999997</v>
      </c>
      <c r="BF27" s="19">
        <f t="shared" si="15"/>
        <v>7452246.9000000004</v>
      </c>
      <c r="BG27" s="19">
        <f t="shared" si="15"/>
        <v>16882556.199999999</v>
      </c>
      <c r="BH27" s="19">
        <f t="shared" si="15"/>
        <v>26987231.300000001</v>
      </c>
      <c r="BI27" s="19">
        <f t="shared" si="15"/>
        <v>42403123.299999997</v>
      </c>
      <c r="BJ27" s="19">
        <f t="shared" si="15"/>
        <v>8767049.3000000007</v>
      </c>
      <c r="BK27" s="19">
        <f t="shared" si="15"/>
        <v>19708690.199999999</v>
      </c>
      <c r="BL27" s="19">
        <f t="shared" si="15"/>
        <v>31744353.5</v>
      </c>
      <c r="BM27" s="19">
        <f t="shared" si="15"/>
        <v>48771970.899999999</v>
      </c>
      <c r="BN27" s="19">
        <f t="shared" si="15"/>
        <v>9399261.6999999993</v>
      </c>
      <c r="BO27" s="21"/>
      <c r="BP27" s="87"/>
    </row>
    <row r="28" spans="1:68">
      <c r="V28" s="21"/>
      <c r="W28" s="21"/>
      <c r="BI28" s="21"/>
    </row>
    <row r="29" spans="1:68" ht="29.25" customHeight="1">
      <c r="A29" s="82" t="s">
        <v>170</v>
      </c>
    </row>
    <row r="30" spans="1:68" ht="35.25">
      <c r="A30" s="83" t="s">
        <v>171</v>
      </c>
    </row>
    <row r="31" spans="1:68" ht="35.25">
      <c r="A31" s="83" t="s">
        <v>172</v>
      </c>
    </row>
    <row r="32" spans="1:68">
      <c r="A32" s="84" t="s">
        <v>173</v>
      </c>
    </row>
  </sheetData>
  <mergeCells count="1"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548E152-E941-4314-A411-6A8875B61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BCB010E-D5CA-441F-BCAB-B47A584294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F5E016-550D-4890-B7FF-1095F7B4518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Условные обозначения</vt:lpstr>
      <vt:lpstr>ОКОНХ</vt:lpstr>
      <vt:lpstr>ОКЭД (ГК РК 03-2003)</vt:lpstr>
      <vt:lpstr>ОКЭД (НК РК 03-2007)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A.Doszhanova</dc:creator>
  <cp:lastModifiedBy>Алия Ермагамбетова</cp:lastModifiedBy>
  <dcterms:created xsi:type="dcterms:W3CDTF">2009-04-16T11:04:51Z</dcterms:created>
  <dcterms:modified xsi:type="dcterms:W3CDTF">2026-06-30T07:35:44Z</dcterms:modified>
</cp:coreProperties>
</file>