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3380" yWindow="135" windowWidth="19080" windowHeight="11475" tabRatio="876"/>
  </bookViews>
  <sheets>
    <sheet name="Метаданные" sheetId="3" r:id="rId1"/>
    <sheet name="Условные обозначения" sheetId="4" r:id="rId2"/>
    <sheet name="ОКОНХ" sheetId="5" r:id="rId3"/>
    <sheet name="ОКЭД (ГК РК 03-2003)" sheetId="6" r:id="rId4"/>
    <sheet name="ОКЭД (НК РК 03-2007)" sheetId="2" r:id="rId5"/>
  </sheets>
  <calcPr calcId="144525"/>
</workbook>
</file>

<file path=xl/calcChain.xml><?xml version="1.0" encoding="utf-8"?>
<calcChain xmlns="http://schemas.openxmlformats.org/spreadsheetml/2006/main">
  <c r="BN6" i="2" l="1"/>
  <c r="BN12" i="2" l="1"/>
  <c r="BM12" i="2"/>
  <c r="BN4" i="2"/>
  <c r="BM6" i="2"/>
  <c r="BM4" i="2"/>
  <c r="BM27" i="2" s="1"/>
  <c r="BM29" i="2" s="1"/>
  <c r="BL27" i="2"/>
  <c r="BL29" i="2" s="1"/>
  <c r="BL12" i="2"/>
  <c r="BL6" i="2"/>
  <c r="BL4" i="2"/>
  <c r="BN27" i="2" l="1"/>
  <c r="BN29" i="2" l="1"/>
  <c r="M13" i="6"/>
  <c r="L13" i="6"/>
  <c r="K13" i="6"/>
  <c r="J13" i="6"/>
  <c r="I13" i="6"/>
  <c r="H13" i="6"/>
  <c r="G13" i="6"/>
  <c r="F13" i="6"/>
  <c r="E13" i="6"/>
  <c r="D13" i="6"/>
  <c r="C13" i="6"/>
  <c r="B13" i="6"/>
  <c r="D8" i="6"/>
  <c r="I5" i="6"/>
  <c r="I4" i="6" s="1"/>
  <c r="I24" i="6" s="1"/>
  <c r="D5" i="6"/>
  <c r="M4" i="6"/>
  <c r="L4" i="6"/>
  <c r="K4" i="6"/>
  <c r="J4" i="6"/>
  <c r="H4" i="6"/>
  <c r="G4" i="6"/>
  <c r="F4" i="6"/>
  <c r="E4" i="6"/>
  <c r="C4" i="6"/>
  <c r="B4" i="6"/>
  <c r="I25" i="5"/>
  <c r="H25" i="5"/>
  <c r="G25" i="5"/>
  <c r="F25" i="5"/>
  <c r="E25" i="5"/>
  <c r="D25" i="5"/>
  <c r="C25" i="5"/>
  <c r="B25" i="5"/>
  <c r="D4" i="6" l="1"/>
  <c r="C24" i="6"/>
  <c r="G24" i="6"/>
  <c r="K24" i="6"/>
  <c r="H24" i="6"/>
  <c r="L24" i="6"/>
  <c r="M24" i="6"/>
  <c r="B24" i="6"/>
  <c r="F24" i="6"/>
  <c r="J24" i="6"/>
  <c r="E24" i="6"/>
  <c r="D24" i="6"/>
  <c r="BK6" i="2"/>
  <c r="BK4" i="2" s="1"/>
  <c r="BK12" i="2"/>
  <c r="BI4" i="2"/>
  <c r="BI12" i="2"/>
  <c r="BK27" i="2" l="1"/>
  <c r="BI27" i="2"/>
  <c r="BK29" i="2"/>
  <c r="BJ12" i="2"/>
  <c r="BJ6" i="2"/>
  <c r="BJ4" i="2" s="1"/>
  <c r="BJ27" i="2" l="1"/>
  <c r="BJ29" i="2" s="1"/>
  <c r="BI29" i="2"/>
  <c r="BH12" i="2"/>
  <c r="BG6" i="2"/>
  <c r="BH6" i="2"/>
  <c r="BH4" i="2" s="1"/>
  <c r="BH27" i="2" l="1"/>
  <c r="BH29" i="2" s="1"/>
  <c r="BE27" i="2" l="1"/>
  <c r="BE29" i="2" s="1"/>
  <c r="BG12" i="2"/>
  <c r="BG4" i="2"/>
  <c r="BG27" i="2" l="1"/>
  <c r="BF12" i="2"/>
  <c r="BF6" i="2"/>
  <c r="BF4" i="2" s="1"/>
  <c r="BD12" i="2"/>
  <c r="BD6" i="2"/>
  <c r="BD4" i="2" s="1"/>
  <c r="BC12" i="2"/>
  <c r="BC6" i="2"/>
  <c r="BC4" i="2" s="1"/>
  <c r="BB12" i="2"/>
  <c r="BB6" i="2"/>
  <c r="BB4" i="2" s="1"/>
  <c r="BA12" i="2"/>
  <c r="BA6" i="2"/>
  <c r="BA4" i="2" s="1"/>
  <c r="BA27" i="2" l="1"/>
  <c r="BA29" i="2" s="1"/>
  <c r="BF27" i="2"/>
  <c r="BF29" i="2" s="1"/>
  <c r="BB27" i="2"/>
  <c r="BB29" i="2" s="1"/>
  <c r="BD27" i="2"/>
  <c r="BD29" i="2" s="1"/>
  <c r="BG29" i="2"/>
  <c r="BC27" i="2"/>
  <c r="BC29" i="2" s="1"/>
  <c r="AZ12" i="2"/>
  <c r="AZ4" i="2"/>
  <c r="AY4" i="2"/>
  <c r="AY12" i="2"/>
  <c r="AX12" i="2"/>
  <c r="AX4" i="2"/>
  <c r="AW12" i="2"/>
  <c r="AW4" i="2"/>
  <c r="AV12" i="2"/>
  <c r="AV4" i="2"/>
  <c r="AU12" i="2"/>
  <c r="AU4" i="2"/>
  <c r="AT12" i="2"/>
  <c r="AT4" i="2"/>
  <c r="AS12" i="2"/>
  <c r="AS4" i="2"/>
  <c r="AR12" i="2"/>
  <c r="AR4" i="2"/>
  <c r="AQ12" i="2"/>
  <c r="AQ4" i="2"/>
  <c r="AP12" i="2"/>
  <c r="AP4" i="2"/>
  <c r="AO12" i="2"/>
  <c r="AO27" i="2" s="1"/>
  <c r="AO4" i="2"/>
  <c r="AN12" i="2"/>
  <c r="AN4" i="2"/>
  <c r="AM6" i="2"/>
  <c r="AM4" i="2" s="1"/>
  <c r="AM12" i="2"/>
  <c r="AK6" i="2"/>
  <c r="AK4" i="2" s="1"/>
  <c r="AG6" i="2"/>
  <c r="AG4" i="2" s="1"/>
  <c r="AL12" i="2"/>
  <c r="AL4" i="2"/>
  <c r="AK12" i="2"/>
  <c r="AJ4" i="2"/>
  <c r="AI12" i="2"/>
  <c r="AI4" i="2"/>
  <c r="AE12" i="2"/>
  <c r="AE4" i="2"/>
  <c r="AD4" i="2"/>
  <c r="AD12" i="2"/>
  <c r="AD29" i="2"/>
  <c r="AC12" i="2"/>
  <c r="AC4" i="2"/>
  <c r="Y12" i="2"/>
  <c r="Y6" i="2"/>
  <c r="Y4" i="2" s="1"/>
  <c r="U12" i="2"/>
  <c r="U6" i="2"/>
  <c r="U4" i="2" s="1"/>
  <c r="Q12" i="2"/>
  <c r="Q6" i="2"/>
  <c r="Q4" i="2" s="1"/>
  <c r="R6" i="2"/>
  <c r="R4" i="2" s="1"/>
  <c r="R12" i="2"/>
  <c r="M12" i="2"/>
  <c r="M6" i="2"/>
  <c r="M4" i="2" s="1"/>
  <c r="I12" i="2"/>
  <c r="I6" i="2"/>
  <c r="I4" i="2" s="1"/>
  <c r="E12" i="2"/>
  <c r="E6" i="2"/>
  <c r="E4" i="2" s="1"/>
  <c r="G6" i="2"/>
  <c r="G4" i="2" s="1"/>
  <c r="G12" i="2"/>
  <c r="F6" i="2"/>
  <c r="F4" i="2" s="1"/>
  <c r="F12" i="2"/>
  <c r="J6" i="2"/>
  <c r="J4" i="2" s="1"/>
  <c r="J12" i="2"/>
  <c r="AB6" i="2"/>
  <c r="AB4" i="2" s="1"/>
  <c r="AB12" i="2"/>
  <c r="AA12" i="2"/>
  <c r="AA6" i="2"/>
  <c r="AA4" i="2" s="1"/>
  <c r="Z12" i="2"/>
  <c r="Z6" i="2"/>
  <c r="Z4" i="2" s="1"/>
  <c r="K12" i="2"/>
  <c r="H12" i="2"/>
  <c r="L12" i="2"/>
  <c r="N12" i="2"/>
  <c r="O12" i="2"/>
  <c r="P12" i="2"/>
  <c r="S12" i="2"/>
  <c r="T12" i="2"/>
  <c r="V12" i="2"/>
  <c r="W12" i="2"/>
  <c r="X12" i="2"/>
  <c r="H6" i="2"/>
  <c r="H4" i="2" s="1"/>
  <c r="K6" i="2"/>
  <c r="K4" i="2" s="1"/>
  <c r="L6" i="2"/>
  <c r="L4" i="2" s="1"/>
  <c r="N6" i="2"/>
  <c r="N4" i="2" s="1"/>
  <c r="O6" i="2"/>
  <c r="O4" i="2" s="1"/>
  <c r="P6" i="2"/>
  <c r="P4" i="2" s="1"/>
  <c r="S6" i="2"/>
  <c r="S4" i="2" s="1"/>
  <c r="T6" i="2"/>
  <c r="T4" i="2" s="1"/>
  <c r="V6" i="2"/>
  <c r="V4" i="2" s="1"/>
  <c r="W6" i="2"/>
  <c r="W4" i="2" s="1"/>
  <c r="X6" i="2"/>
  <c r="X4" i="2" s="1"/>
  <c r="C12" i="2"/>
  <c r="D12" i="2"/>
  <c r="C6" i="2"/>
  <c r="C4" i="2" s="1"/>
  <c r="D6" i="2"/>
  <c r="D4" i="2" s="1"/>
  <c r="B12" i="2"/>
  <c r="B6" i="2"/>
  <c r="B4" i="2" s="1"/>
  <c r="AF12" i="2"/>
  <c r="AF4" i="2"/>
  <c r="AG12" i="2"/>
  <c r="AH12" i="2"/>
  <c r="AH4" i="2"/>
  <c r="AJ12" i="2"/>
  <c r="AX27" i="2" l="1"/>
  <c r="AX29" i="2" s="1"/>
  <c r="AZ27" i="2"/>
  <c r="N27" i="2"/>
  <c r="W27" i="2"/>
  <c r="K27" i="2"/>
  <c r="AZ29" i="2"/>
  <c r="V27" i="2"/>
  <c r="O27" i="2"/>
  <c r="H27" i="2"/>
  <c r="Z27" i="2"/>
  <c r="Y27" i="2"/>
  <c r="AE27" i="2"/>
  <c r="N29" i="2"/>
  <c r="AO29" i="2"/>
  <c r="P27" i="2"/>
  <c r="AA27" i="2"/>
  <c r="AJ27" i="2"/>
  <c r="X27" i="2"/>
  <c r="C27" i="2"/>
  <c r="R27" i="2"/>
  <c r="AC27" i="2"/>
  <c r="AI27" i="2"/>
  <c r="AL27" i="2"/>
  <c r="AS27" i="2"/>
  <c r="F27" i="2"/>
  <c r="AU27" i="2"/>
  <c r="AP27" i="2"/>
  <c r="AR27" i="2"/>
  <c r="I27" i="2"/>
  <c r="J27" i="2"/>
  <c r="G27" i="2"/>
  <c r="B27" i="2"/>
  <c r="T27" i="2"/>
  <c r="L27" i="2"/>
  <c r="AM27" i="2"/>
  <c r="S27" i="2"/>
  <c r="M27" i="2"/>
  <c r="AN27" i="2"/>
  <c r="AW27" i="2"/>
  <c r="AH27" i="2"/>
  <c r="AF27" i="2"/>
  <c r="U27" i="2"/>
  <c r="AT27" i="2"/>
  <c r="AV27" i="2"/>
  <c r="D27" i="2"/>
  <c r="AB27" i="2"/>
  <c r="Q27" i="2"/>
  <c r="AG27" i="2"/>
  <c r="E27" i="2"/>
  <c r="AK27" i="2"/>
  <c r="AQ27" i="2"/>
  <c r="AY27" i="2"/>
  <c r="E29" i="2" l="1"/>
  <c r="D29" i="2"/>
  <c r="AF29" i="2"/>
  <c r="M29" i="2"/>
  <c r="T29" i="2"/>
  <c r="I29" i="2"/>
  <c r="F29" i="2"/>
  <c r="AC29" i="2"/>
  <c r="AJ29" i="2"/>
  <c r="Y29" i="2"/>
  <c r="V29" i="2"/>
  <c r="AY29" i="2"/>
  <c r="AG29" i="2"/>
  <c r="AV29" i="2"/>
  <c r="AH29" i="2"/>
  <c r="S29" i="2"/>
  <c r="B29" i="2"/>
  <c r="AR29" i="2"/>
  <c r="AS29" i="2"/>
  <c r="R29" i="2"/>
  <c r="AA29" i="2"/>
  <c r="Z29" i="2"/>
  <c r="K29" i="2"/>
  <c r="AQ29" i="2"/>
  <c r="Q29" i="2"/>
  <c r="AT29" i="2"/>
  <c r="AW29" i="2"/>
  <c r="AM29" i="2"/>
  <c r="G29" i="2"/>
  <c r="AP29" i="2"/>
  <c r="AL29" i="2"/>
  <c r="C29" i="2"/>
  <c r="P29" i="2"/>
  <c r="H29" i="2"/>
  <c r="W29" i="2"/>
  <c r="AK29" i="2"/>
  <c r="AB29" i="2"/>
  <c r="U29" i="2"/>
  <c r="AN29" i="2"/>
  <c r="L29" i="2"/>
  <c r="J29" i="2"/>
  <c r="AU29" i="2"/>
  <c r="AI29" i="2"/>
  <c r="X29" i="2"/>
  <c r="AE29" i="2"/>
  <c r="O29" i="2"/>
</calcChain>
</file>

<file path=xl/sharedStrings.xml><?xml version="1.0" encoding="utf-8"?>
<sst xmlns="http://schemas.openxmlformats.org/spreadsheetml/2006/main" count="253" uniqueCount="179">
  <si>
    <t>Всего по отраслям</t>
  </si>
  <si>
    <t>Услуги по ведению домашнего хозяйства</t>
  </si>
  <si>
    <t>Прочие коммунальные, социальные и персональные услуги</t>
  </si>
  <si>
    <t>Здравоохранение и социальные услуги</t>
  </si>
  <si>
    <t>Образование</t>
  </si>
  <si>
    <t>Государственное управление</t>
  </si>
  <si>
    <t>Операции с недвижимым имуществом, аренда и услуги потребителям</t>
  </si>
  <si>
    <t>Финансовая деятельность</t>
  </si>
  <si>
    <t>Транспорт и связь</t>
  </si>
  <si>
    <t>Гостиницы и рестораны</t>
  </si>
  <si>
    <t>Торговля, ремонт автомобилей и изделий домашнего пользования</t>
  </si>
  <si>
    <t>Производство услуг</t>
  </si>
  <si>
    <t>Строительство</t>
  </si>
  <si>
    <t>Промышленность</t>
  </si>
  <si>
    <t>Производство товаров</t>
  </si>
  <si>
    <t>ОКЭД</t>
  </si>
  <si>
    <t>Другие налоги на производство</t>
  </si>
  <si>
    <t>млн. тенге</t>
  </si>
  <si>
    <t>Сельское, лесное и рыбное хозяйство</t>
  </si>
  <si>
    <t>Горнодобывающая промышленность    и разработка карьеров</t>
  </si>
  <si>
    <t>Обрабатывающая промышленность</t>
  </si>
  <si>
    <t xml:space="preserve">  Строительство</t>
  </si>
  <si>
    <t>Транспорт и складирование</t>
  </si>
  <si>
    <t>Информация и связь</t>
  </si>
  <si>
    <t>Финансовая и страховая деятельность</t>
  </si>
  <si>
    <t>Операции с недвижимым имуществом</t>
  </si>
  <si>
    <t>Профессиональная, научная и техническая деятельность</t>
  </si>
  <si>
    <t>Деятельность в области административного и вспомогательного обслуживания</t>
  </si>
  <si>
    <t>Государственное управление и оборона; обязательное социальное обеспечение</t>
  </si>
  <si>
    <t>Искусство, развлечения и отдых</t>
  </si>
  <si>
    <t>Итого по отраслям</t>
  </si>
  <si>
    <t>Итого налоги на производство и импорт</t>
  </si>
  <si>
    <t>1 квартал 2010 года</t>
  </si>
  <si>
    <t>1 полугодие 2010 года</t>
  </si>
  <si>
    <t>9 месяцев 2010 года</t>
  </si>
  <si>
    <t xml:space="preserve"> 1 квартал 2015 года</t>
  </si>
  <si>
    <t>1 полугодие 2015 года</t>
  </si>
  <si>
    <t xml:space="preserve">Чистые налоги на продукты </t>
  </si>
  <si>
    <t>9 месяцев 2015 года</t>
  </si>
  <si>
    <t xml:space="preserve"> 1 квартал 2016 года</t>
  </si>
  <si>
    <t>1 квартал 2011 года</t>
  </si>
  <si>
    <t>1 полугодие 2011 года</t>
  </si>
  <si>
    <t>9 месяцев 2011 года</t>
  </si>
  <si>
    <t>1 квартал 2012 года</t>
  </si>
  <si>
    <t>1 полугодие 2012 года</t>
  </si>
  <si>
    <t>9 месяцев 2012 года</t>
  </si>
  <si>
    <t>1 квартал 2013 года</t>
  </si>
  <si>
    <t>1 полугодие 2013 года</t>
  </si>
  <si>
    <t>9 месяцев 2013 года</t>
  </si>
  <si>
    <t xml:space="preserve"> 1 квартал 2014 года</t>
  </si>
  <si>
    <t xml:space="preserve"> 1 полугодие 2014 года</t>
  </si>
  <si>
    <t>9 месяцев 2014 года</t>
  </si>
  <si>
    <t xml:space="preserve"> 1 полугодие 2016 года</t>
  </si>
  <si>
    <t>9 месяцев 2016 года</t>
  </si>
  <si>
    <t>ОКЭД (НК РК 03-2007)</t>
  </si>
  <si>
    <t>2010 год</t>
  </si>
  <si>
    <t>2011 год</t>
  </si>
  <si>
    <t>2012 год</t>
  </si>
  <si>
    <t>2013 год</t>
  </si>
  <si>
    <t>2014 год</t>
  </si>
  <si>
    <t>2015 год</t>
  </si>
  <si>
    <t>2016 год</t>
  </si>
  <si>
    <t>1 квартал 2017 года</t>
  </si>
  <si>
    <t xml:space="preserve"> 1 полугодие 2017 года</t>
  </si>
  <si>
    <t xml:space="preserve"> 9 месяцев  2017 года</t>
  </si>
  <si>
    <t>1 квартал 2018 года</t>
  </si>
  <si>
    <t>1 полугодие 2018 года</t>
  </si>
  <si>
    <t>9 месяцев 2018 года</t>
  </si>
  <si>
    <t>1 квартал 2019 года</t>
  </si>
  <si>
    <t>1 полугодие 2019 года</t>
  </si>
  <si>
    <t>9 месяцев 2019 года</t>
  </si>
  <si>
    <t>1 квартал 2020 года</t>
  </si>
  <si>
    <t>1 полугодие 2020 года</t>
  </si>
  <si>
    <t>9 месяцев 2020 года</t>
  </si>
  <si>
    <t>Снабжение электроэнергией, газом, паром, горячейводой  и кондиционированнымвоздухом</t>
  </si>
  <si>
    <t>Оптовая и розничная торговля; ремонт автомобилей и мотоциклов</t>
  </si>
  <si>
    <t>Предоставление услуг по проживанию и питанию</t>
  </si>
  <si>
    <t>Здравоохранение и социальное обслуживание населения</t>
  </si>
  <si>
    <t>Предоставление прочих видов услуг</t>
  </si>
  <si>
    <t>Деятельность домашних хозяйств, нанимающих домашнюю прислугу; деятельность домашних хозяйств по производству товаров и услуг для собственного потребления</t>
  </si>
  <si>
    <t>1 квартал 2021 года</t>
  </si>
  <si>
    <t>1 полугодие 2021 года</t>
  </si>
  <si>
    <t>9 месяцев 2021 года</t>
  </si>
  <si>
    <r>
      <t xml:space="preserve"> 2017 год </t>
    </r>
    <r>
      <rPr>
        <b/>
        <vertAlign val="superscript"/>
        <sz val="10"/>
        <rFont val="Roboto"/>
        <charset val="204"/>
      </rPr>
      <t>1)</t>
    </r>
  </si>
  <si>
    <r>
      <t xml:space="preserve"> 2018 год </t>
    </r>
    <r>
      <rPr>
        <b/>
        <vertAlign val="superscript"/>
        <sz val="10"/>
        <rFont val="Roboto"/>
        <charset val="204"/>
      </rPr>
      <t>1)</t>
    </r>
  </si>
  <si>
    <r>
      <t xml:space="preserve"> 2019 год</t>
    </r>
    <r>
      <rPr>
        <b/>
        <vertAlign val="superscript"/>
        <sz val="10"/>
        <rFont val="Roboto"/>
        <charset val="204"/>
      </rPr>
      <t>1)</t>
    </r>
  </si>
  <si>
    <r>
      <t xml:space="preserve"> 2020 год</t>
    </r>
    <r>
      <rPr>
        <b/>
        <vertAlign val="superscript"/>
        <sz val="10"/>
        <rFont val="Roboto"/>
        <charset val="204"/>
      </rPr>
      <t>1)</t>
    </r>
  </si>
  <si>
    <r>
      <t>9 месяцев 2022 года</t>
    </r>
    <r>
      <rPr>
        <b/>
        <vertAlign val="superscript"/>
        <sz val="10"/>
        <rFont val="Roboto"/>
        <charset val="204"/>
      </rPr>
      <t xml:space="preserve"> 2)</t>
    </r>
  </si>
  <si>
    <r>
      <t xml:space="preserve"> 1 полугодие 2023 года </t>
    </r>
    <r>
      <rPr>
        <b/>
        <vertAlign val="superscript"/>
        <sz val="10"/>
        <rFont val="Roboto"/>
        <charset val="204"/>
      </rPr>
      <t>2)</t>
    </r>
  </si>
  <si>
    <r>
      <t>9 месяцев 2023 года</t>
    </r>
    <r>
      <rPr>
        <b/>
        <vertAlign val="superscript"/>
        <sz val="10"/>
        <rFont val="Roboto"/>
        <charset val="204"/>
      </rPr>
      <t xml:space="preserve"> 2)</t>
    </r>
  </si>
  <si>
    <r>
      <t xml:space="preserve"> 1 квартал 2024 года </t>
    </r>
    <r>
      <rPr>
        <b/>
        <vertAlign val="superscript"/>
        <sz val="10"/>
        <rFont val="Roboto"/>
        <charset val="204"/>
      </rPr>
      <t>2)</t>
    </r>
  </si>
  <si>
    <r>
      <t xml:space="preserve"> 1 полугодие 2024 года </t>
    </r>
    <r>
      <rPr>
        <b/>
        <vertAlign val="superscript"/>
        <sz val="10"/>
        <rFont val="Roboto"/>
        <charset val="204"/>
      </rPr>
      <t>2)</t>
    </r>
  </si>
  <si>
    <r>
      <t xml:space="preserve"> 2023 год</t>
    </r>
    <r>
      <rPr>
        <b/>
        <vertAlign val="superscript"/>
        <sz val="10"/>
        <rFont val="Roboto"/>
        <charset val="204"/>
      </rPr>
      <t>1)2)3)4)</t>
    </r>
  </si>
  <si>
    <r>
      <rPr>
        <i/>
        <vertAlign val="superscript"/>
        <sz val="8"/>
        <rFont val="Roboto"/>
        <charset val="204"/>
      </rPr>
      <t>1)</t>
    </r>
    <r>
      <rPr>
        <i/>
        <sz val="8"/>
        <rFont val="Roboto"/>
        <charset val="204"/>
      </rPr>
      <t xml:space="preserve"> Расчеты произведены в соответствии с новой Методикой оценки ненаблюдаемой экономики, зарегистрированной в Министерстве юстиции  Республики Казахстан №19215 от 8.08.2019г.</t>
    </r>
  </si>
  <si>
    <r>
      <t xml:space="preserve"> 2024 год</t>
    </r>
    <r>
      <rPr>
        <b/>
        <vertAlign val="superscript"/>
        <sz val="10"/>
        <rFont val="Roboto"/>
        <charset val="204"/>
      </rPr>
      <t>1)2)3)</t>
    </r>
  </si>
  <si>
    <t>Водоснабжение; водоотведение; сбор, обработка и удаление отходов, деятельность поликвидации загрязнений</t>
  </si>
  <si>
    <t>Код статистического показателя</t>
  </si>
  <si>
    <t>Наименование  статистического показателя</t>
  </si>
  <si>
    <t>Единица измерения</t>
  </si>
  <si>
    <t>миллион тенге</t>
  </si>
  <si>
    <t>Краткое наименование КСП</t>
  </si>
  <si>
    <t>История показателя</t>
  </si>
  <si>
    <t>Определение показателя</t>
  </si>
  <si>
    <t>Метод обработки данных</t>
  </si>
  <si>
    <t>Методика расчета</t>
  </si>
  <si>
    <t>Источник показателя</t>
  </si>
  <si>
    <t>Примечание</t>
  </si>
  <si>
    <t>Классификаторы</t>
  </si>
  <si>
    <t>https://stat.gov.kz/ru/classifiers/statistical/21/</t>
  </si>
  <si>
    <t>Методологические пояснения:</t>
  </si>
  <si>
    <t>https://stat.gov.kz/upload/iblock/849/uqr53qvcmskzp95psgp1qvsd3k6vqufq.rar</t>
  </si>
  <si>
    <t>Связанные публикации:</t>
  </si>
  <si>
    <t>Полезные ссылки:</t>
  </si>
  <si>
    <t xml:space="preserve">Дата последней актуализации: </t>
  </si>
  <si>
    <t>Дата следующей актуализации:</t>
  </si>
  <si>
    <t>Ответственное структурное подразделение</t>
  </si>
  <si>
    <t>Департамент национальных счетов</t>
  </si>
  <si>
    <t>Ответственный исполнитель</t>
  </si>
  <si>
    <t>Номер телефона :</t>
  </si>
  <si>
    <t>+7 7172 749792</t>
  </si>
  <si>
    <t>Электронная почта</t>
  </si>
  <si>
    <t>Условные обозначения:</t>
  </si>
  <si>
    <t>«-» явление отсутствует</t>
  </si>
  <si>
    <t>«0,0» – незначительная величина</t>
  </si>
  <si>
    <t>«х» – данные конфиденциальны</t>
  </si>
  <si>
    <t>«...» – данные отсутствуют</t>
  </si>
  <si>
    <t>В отдельных случаях незначительные расхождения между итогом и суммой слагаемых объясняются округлением данных.</t>
  </si>
  <si>
    <t>© Бюро национальной статистики Агентства по стратегическому планированию и реформам Республики Казахстан</t>
  </si>
  <si>
    <t>Другие налоги на производство в счете образования доходов</t>
  </si>
  <si>
    <t>111399 Другие налоги на производство</t>
  </si>
  <si>
    <t>111399  Другие налоги на производство</t>
  </si>
  <si>
    <t>Другие налоги на производство - это налоги, связанные с использованием факторов производства, а также платежи за лицензии и разрешение заниматься какой-либо производственной деятельностью или другие обязательные платежи, уплата которых необходима для деятельности производящей единицы-резидента.</t>
  </si>
  <si>
    <t>Агрегация</t>
  </si>
  <si>
    <t>Данные формируются с Отчета об исполнении о государственного бюджета, представляемого Министерством финансов РК. Показатель рассчитывается в соответствии с методологией СНС 2008.</t>
  </si>
  <si>
    <t>https://taldau.stat.gov.kz/ru/NewIndex/GetIndex/700946?keyword=</t>
  </si>
  <si>
    <t>ОКОНХ</t>
  </si>
  <si>
    <t>млн. рублей</t>
  </si>
  <si>
    <t>Сельское, лесное и рыбное хозяйства</t>
  </si>
  <si>
    <t xml:space="preserve">Транспорт </t>
  </si>
  <si>
    <t>Связь</t>
  </si>
  <si>
    <t>Торговля и сфера обращения</t>
  </si>
  <si>
    <t>Информационно-вычислительное обслуживание</t>
  </si>
  <si>
    <t>Геология и разведка недр, геодезическая и гидрометеорологическая службы</t>
  </si>
  <si>
    <t>Жилищное хозяйство</t>
  </si>
  <si>
    <t>…</t>
  </si>
  <si>
    <t>Коммунальное хозяйство</t>
  </si>
  <si>
    <t>Непроизводственные виды бытового обслуживания</t>
  </si>
  <si>
    <t>Здравоохранение, физическая культура и социальное обеспечение</t>
  </si>
  <si>
    <t>Культура и искусство</t>
  </si>
  <si>
    <t>Наука и научное обслуживание</t>
  </si>
  <si>
    <t>Финансы, кредит, страхование</t>
  </si>
  <si>
    <t>Общественные объединения</t>
  </si>
  <si>
    <t>Прочие</t>
  </si>
  <si>
    <t>Сельское хозяйство, охота, лесоводство; рыболовство, рыбоводство</t>
  </si>
  <si>
    <t>Сельское хозяйство, охота, лесоводство</t>
  </si>
  <si>
    <t>Рыболовоство, рыбоводство</t>
  </si>
  <si>
    <t>Горнодобывающая промышленность</t>
  </si>
  <si>
    <t>Производство и распределение элктроэнергии, газа и воды</t>
  </si>
  <si>
    <t>ВВП методом конечного использования</t>
  </si>
  <si>
    <r>
      <t>9 месяцев 2025 года</t>
    </r>
    <r>
      <rPr>
        <b/>
        <vertAlign val="superscript"/>
        <sz val="10"/>
        <rFont val="Roboto"/>
        <charset val="204"/>
      </rPr>
      <t>2)</t>
    </r>
  </si>
  <si>
    <r>
      <t xml:space="preserve"> 1 полугодие 2025 года</t>
    </r>
    <r>
      <rPr>
        <b/>
        <vertAlign val="superscript"/>
        <sz val="10"/>
        <rFont val="Roboto"/>
        <charset val="204"/>
      </rPr>
      <t>2)</t>
    </r>
  </si>
  <si>
    <r>
      <t xml:space="preserve"> 1 квартал 2025 года</t>
    </r>
    <r>
      <rPr>
        <b/>
        <vertAlign val="superscript"/>
        <sz val="10"/>
        <rFont val="Roboto"/>
        <charset val="204"/>
      </rPr>
      <t>2)</t>
    </r>
  </si>
  <si>
    <r>
      <t>9 месяцев 2024 года</t>
    </r>
    <r>
      <rPr>
        <b/>
        <vertAlign val="superscript"/>
        <sz val="10"/>
        <rFont val="Roboto"/>
        <charset val="204"/>
      </rPr>
      <t>2)</t>
    </r>
  </si>
  <si>
    <r>
      <t xml:space="preserve"> 1 квартал 2023 года</t>
    </r>
    <r>
      <rPr>
        <b/>
        <vertAlign val="superscript"/>
        <sz val="10"/>
        <rFont val="Roboto"/>
        <charset val="204"/>
      </rPr>
      <t>2)</t>
    </r>
  </si>
  <si>
    <r>
      <t xml:space="preserve"> 2022 год</t>
    </r>
    <r>
      <rPr>
        <b/>
        <vertAlign val="superscript"/>
        <sz val="10"/>
        <rFont val="Roboto"/>
        <charset val="204"/>
      </rPr>
      <t>1)2)</t>
    </r>
  </si>
  <si>
    <r>
      <t xml:space="preserve"> 1 полугодие 2022 года</t>
    </r>
    <r>
      <rPr>
        <b/>
        <vertAlign val="superscript"/>
        <sz val="10"/>
        <rFont val="Roboto"/>
        <charset val="204"/>
      </rPr>
      <t>2)</t>
    </r>
  </si>
  <si>
    <r>
      <t xml:space="preserve"> 1 квартал 2022 года</t>
    </r>
    <r>
      <rPr>
        <b/>
        <vertAlign val="superscript"/>
        <sz val="10"/>
        <rFont val="Roboto"/>
        <charset val="204"/>
      </rPr>
      <t>2)</t>
    </r>
  </si>
  <si>
    <r>
      <t xml:space="preserve"> 2021 год</t>
    </r>
    <r>
      <rPr>
        <b/>
        <vertAlign val="superscript"/>
        <sz val="10"/>
        <rFont val="Roboto"/>
        <charset val="204"/>
      </rPr>
      <t>1)2)</t>
    </r>
  </si>
  <si>
    <t>Статистические данные БНС и административные данные государственных органов</t>
  </si>
  <si>
    <t>С 1990 года</t>
  </si>
  <si>
    <t xml:space="preserve">ВВП методом производства </t>
  </si>
  <si>
    <t xml:space="preserve">ВВП методом доходов </t>
  </si>
  <si>
    <r>
      <t xml:space="preserve"> 2025 год</t>
    </r>
    <r>
      <rPr>
        <b/>
        <vertAlign val="superscript"/>
        <sz val="10"/>
        <rFont val="Roboto"/>
        <charset val="204"/>
      </rPr>
      <t>1)2)3)</t>
    </r>
  </si>
  <si>
    <r>
      <rPr>
        <i/>
        <vertAlign val="superscript"/>
        <sz val="8"/>
        <color indexed="8"/>
        <rFont val="Roboto"/>
        <charset val="204"/>
      </rPr>
      <t>2)</t>
    </r>
    <r>
      <rPr>
        <i/>
        <sz val="8"/>
        <rFont val="Roboto"/>
        <charset val="204"/>
      </rPr>
      <t xml:space="preserve">  Расчеты других налогов на производство произведены в соответствии с новым перечнем налогов согласно Методике расчета Валового внутреннего продукта методом доходов, зарегистрированной в Министерстве юстиции  Республики Казахстан №15859 от 6.10.2017г.</t>
    </r>
  </si>
  <si>
    <r>
      <rPr>
        <i/>
        <vertAlign val="superscript"/>
        <sz val="8"/>
        <color indexed="8"/>
        <rFont val="Roboto"/>
        <charset val="204"/>
      </rPr>
      <t>3)</t>
    </r>
    <r>
      <rPr>
        <i/>
        <sz val="8"/>
        <rFont val="Roboto"/>
        <charset val="204"/>
      </rPr>
      <t xml:space="preserve">  Другие чистые налоги на производство</t>
    </r>
  </si>
  <si>
    <r>
      <rPr>
        <i/>
        <vertAlign val="superscript"/>
        <sz val="8"/>
        <color indexed="8"/>
        <rFont val="Roboto"/>
        <charset val="204"/>
      </rPr>
      <t>4)</t>
    </r>
    <r>
      <rPr>
        <i/>
        <sz val="8"/>
        <rFont val="Roboto"/>
        <charset val="204"/>
      </rPr>
      <t xml:space="preserve"> Данные за 2023 год были переопубликованы в связи с пересмотром отраслевых показателей транспорта и сельского хозяйства, а также методологических уточнений по отчетам страховой деятельности и сектора государственного управления.</t>
    </r>
  </si>
  <si>
    <r>
      <t xml:space="preserve"> 1 квартал 2026 года</t>
    </r>
    <r>
      <rPr>
        <b/>
        <vertAlign val="superscript"/>
        <sz val="10"/>
        <rFont val="Roboto"/>
        <charset val="204"/>
      </rPr>
      <t>2)</t>
    </r>
  </si>
  <si>
    <t>a.ermagambetova@aspire.gov.kz</t>
  </si>
  <si>
    <t>Ермагамбетова 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</si>
</sst>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164" formatCode="#,##0&quot;р.&quot;;\-#,##0&quot;р.&quot;"/>
    <numFmt numFmtId="165" formatCode="#,##0.00&quot;р.&quot;;\-#,##0.00&quot;р.&quot;"/>
    <numFmt numFmtId="166" formatCode="_-* #,##0&quot;р.&quot;_-;\-* #,##0&quot;р.&quot;_-;_-* &quot;-&quot;&quot;р.&quot;_-;_-@_-"/>
    <numFmt numFmtId="167" formatCode="_-* #,##0_р_._-;\-* #,##0_р_._-;_-* &quot;-&quot;_р_._-;_-@_-"/>
    <numFmt numFmtId="168" formatCode="_-* #,##0.00&quot;р.&quot;_-;\-* #,##0.00&quot;р.&quot;_-;_-* &quot;-&quot;??&quot;р.&quot;_-;_-@_-"/>
    <numFmt numFmtId="169" formatCode="_-* #,##0.00_р_._-;\-* #,##0.00_р_._-;_-* &quot;-&quot;??_р_._-;_-@_-"/>
    <numFmt numFmtId="170" formatCode="#,##0.0"/>
    <numFmt numFmtId="171" formatCode="mmmm\ d\,\ yyyy"/>
    <numFmt numFmtId="172" formatCode="_-* #,##0_?_._-;\-* #,##0_?_._-;_-* &quot;-&quot;_?_._-;_-@_-"/>
    <numFmt numFmtId="173" formatCode="_-* #,##0.00_?_._-;\-* #,##0.00_?_._-;_-* &quot;-&quot;??_?_._-;_-@_-"/>
    <numFmt numFmtId="174" formatCode="_-* #,##0_ð_._-;\-* #,##0_ð_._-;_-* &quot;-&quot;_ð_._-;_-@_-"/>
    <numFmt numFmtId="175" formatCode="_-* #,##0.00_ð_._-;\-* #,##0.00_ð_._-;_-* &quot;-&quot;??_ð_._-;_-@_-"/>
    <numFmt numFmtId="176" formatCode="_(* #,##0.00_);_(* \(#,##0.00\);_(* &quot;-&quot;??_);_(@_)"/>
    <numFmt numFmtId="177" formatCode="0.0"/>
  </numFmts>
  <fonts count="34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8"/>
      <name val="Arial Cyr"/>
      <charset val="204"/>
    </font>
    <font>
      <b/>
      <sz val="10"/>
      <name val="Roboto"/>
      <charset val="204"/>
    </font>
    <font>
      <sz val="10"/>
      <name val="Roboto"/>
      <charset val="204"/>
    </font>
    <font>
      <b/>
      <vertAlign val="superscript"/>
      <sz val="10"/>
      <name val="Roboto"/>
      <charset val="204"/>
    </font>
    <font>
      <i/>
      <sz val="9"/>
      <name val="Roboto"/>
      <charset val="204"/>
    </font>
    <font>
      <i/>
      <sz val="8"/>
      <name val="Roboto"/>
      <charset val="204"/>
    </font>
    <font>
      <sz val="10"/>
      <name val="Arial Cyr"/>
      <charset val="204"/>
    </font>
    <font>
      <i/>
      <vertAlign val="superscript"/>
      <sz val="8"/>
      <name val="Roboto"/>
      <charset val="204"/>
    </font>
    <font>
      <b/>
      <sz val="10"/>
      <color rgb="FFFF0000"/>
      <name val="Roboto"/>
      <charset val="204"/>
    </font>
    <font>
      <b/>
      <sz val="10"/>
      <color theme="1"/>
      <name val="Roboto"/>
      <charset val="204"/>
    </font>
    <font>
      <sz val="10"/>
      <color theme="8" tint="-0.249977111117893"/>
      <name val="Roboto"/>
      <charset val="204"/>
    </font>
    <font>
      <u/>
      <sz val="10"/>
      <color theme="10"/>
      <name val="Arial Cyr"/>
      <charset val="204"/>
    </font>
    <font>
      <sz val="10"/>
      <color rgb="FF000000"/>
      <name val="Roboto"/>
      <charset val="204"/>
    </font>
    <font>
      <i/>
      <sz val="10"/>
      <name val="Roboto"/>
      <charset val="204"/>
    </font>
    <font>
      <b/>
      <sz val="18"/>
      <name val="Arial"/>
      <family val="2"/>
      <charset val="204"/>
    </font>
    <font>
      <b/>
      <sz val="12"/>
      <name val="Arial"/>
      <family val="2"/>
      <charset val="204"/>
    </font>
    <font>
      <sz val="12"/>
      <name val="Academy"/>
    </font>
    <font>
      <sz val="8"/>
      <name val="Academy"/>
    </font>
    <font>
      <sz val="10"/>
      <name val="Arial CE"/>
      <charset val="238"/>
    </font>
    <font>
      <sz val="10"/>
      <name val="NTHarmonica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theme="1"/>
      <name val="Calibri"/>
      <family val="2"/>
      <charset val="238"/>
      <scheme val="minor"/>
    </font>
    <font>
      <sz val="10"/>
      <name val="MS Sans Serif"/>
      <family val="2"/>
      <charset val="204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u/>
      <sz val="10"/>
      <color theme="10"/>
      <name val="Roboto"/>
      <charset val="204"/>
    </font>
    <font>
      <sz val="10"/>
      <name val="Arial"/>
      <family val="2"/>
      <charset val="204"/>
    </font>
    <font>
      <i/>
      <vertAlign val="superscript"/>
      <sz val="8"/>
      <color indexed="8"/>
      <name val="Roboto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0">
    <xf numFmtId="0" fontId="0" fillId="0" borderId="0"/>
    <xf numFmtId="0" fontId="2" fillId="0" borderId="0"/>
    <xf numFmtId="0" fontId="2" fillId="0" borderId="0"/>
    <xf numFmtId="0" fontId="3" fillId="0" borderId="0"/>
    <xf numFmtId="0" fontId="10" fillId="0" borderId="0"/>
    <xf numFmtId="0" fontId="15" fillId="0" borderId="0" applyNumberFormat="0" applyFill="0" applyBorder="0" applyAlignment="0" applyProtection="0">
      <alignment vertical="top"/>
      <protection locked="0"/>
    </xf>
    <xf numFmtId="170" fontId="2" fillId="0" borderId="0" applyFill="0" applyBorder="0" applyAlignment="0" applyProtection="0"/>
    <xf numFmtId="167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3" fontId="2" fillId="0" borderId="0" applyFill="0" applyBorder="0" applyAlignment="0" applyProtection="0"/>
    <xf numFmtId="165" fontId="2" fillId="0" borderId="0" applyFill="0" applyBorder="0" applyAlignment="0" applyProtection="0"/>
    <xf numFmtId="166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4" fontId="2" fillId="0" borderId="0" applyFill="0" applyBorder="0" applyAlignment="0" applyProtection="0"/>
    <xf numFmtId="171" fontId="2" fillId="0" borderId="0" applyFill="0" applyBorder="0" applyAlignment="0" applyProtection="0"/>
    <xf numFmtId="2" fontId="2" fillId="0" borderId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>
      <alignment wrapText="1"/>
    </xf>
    <xf numFmtId="0" fontId="21" fillId="0" borderId="0"/>
    <xf numFmtId="0" fontId="2" fillId="0" borderId="0" applyNumberFormat="0" applyFill="0" applyBorder="0" applyAlignment="0" applyProtection="0"/>
    <xf numFmtId="0" fontId="22" fillId="0" borderId="0"/>
    <xf numFmtId="172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4" fontId="23" fillId="0" borderId="0" applyFont="0" applyFill="0" applyBorder="0" applyAlignment="0" applyProtection="0"/>
    <xf numFmtId="175" fontId="23" fillId="0" borderId="0" applyFont="0" applyFill="0" applyBorder="0" applyAlignment="0" applyProtection="0"/>
    <xf numFmtId="10" fontId="2" fillId="0" borderId="0" applyFill="0" applyBorder="0" applyAlignment="0" applyProtection="0"/>
    <xf numFmtId="0" fontId="24" fillId="0" borderId="0">
      <alignment horizontal="center" vertical="center"/>
    </xf>
    <xf numFmtId="0" fontId="24" fillId="0" borderId="0">
      <alignment horizontal="right"/>
    </xf>
    <xf numFmtId="0" fontId="24" fillId="0" borderId="0">
      <alignment horizontal="right"/>
    </xf>
    <xf numFmtId="0" fontId="24" fillId="0" borderId="0">
      <alignment horizontal="right"/>
    </xf>
    <xf numFmtId="0" fontId="24" fillId="0" borderId="0">
      <alignment horizontal="right"/>
    </xf>
    <xf numFmtId="0" fontId="24" fillId="0" borderId="0">
      <alignment horizontal="right"/>
    </xf>
    <xf numFmtId="0" fontId="24" fillId="0" borderId="0">
      <alignment horizontal="center" vertical="center"/>
    </xf>
    <xf numFmtId="0" fontId="25" fillId="0" borderId="0">
      <alignment horizontal="center" vertical="center"/>
    </xf>
    <xf numFmtId="0" fontId="26" fillId="0" borderId="0">
      <alignment horizontal="right" vertical="center"/>
    </xf>
    <xf numFmtId="0" fontId="25" fillId="0" borderId="0">
      <alignment horizontal="center" vertical="center"/>
    </xf>
    <xf numFmtId="0" fontId="25" fillId="0" borderId="0">
      <alignment horizontal="center" vertical="center"/>
    </xf>
    <xf numFmtId="0" fontId="25" fillId="0" borderId="0">
      <alignment horizontal="center" vertical="center"/>
    </xf>
    <xf numFmtId="0" fontId="25" fillId="0" borderId="0">
      <alignment horizontal="center" vertical="center"/>
    </xf>
    <xf numFmtId="0" fontId="25" fillId="0" borderId="0">
      <alignment horizontal="center" vertical="center"/>
    </xf>
    <xf numFmtId="0" fontId="25" fillId="0" borderId="0">
      <alignment horizontal="center" vertical="center"/>
    </xf>
    <xf numFmtId="0" fontId="2" fillId="0" borderId="4" applyNumberFormat="0" applyFill="0" applyAlignment="0" applyProtection="0"/>
    <xf numFmtId="168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" fillId="0" borderId="0"/>
    <xf numFmtId="0" fontId="27" fillId="0" borderId="0"/>
    <xf numFmtId="0" fontId="1" fillId="0" borderId="0"/>
    <xf numFmtId="0" fontId="1" fillId="0" borderId="0"/>
    <xf numFmtId="0" fontId="10" fillId="0" borderId="0"/>
    <xf numFmtId="0" fontId="28" fillId="0" borderId="0"/>
    <xf numFmtId="0" fontId="29" fillId="0" borderId="0"/>
    <xf numFmtId="0" fontId="30" fillId="0" borderId="0"/>
    <xf numFmtId="9" fontId="10" fillId="0" borderId="0" applyFont="0" applyFill="0" applyBorder="0" applyAlignment="0" applyProtection="0"/>
    <xf numFmtId="176" fontId="2" fillId="0" borderId="0" applyFont="0" applyFill="0" applyBorder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0" fontId="32" fillId="0" borderId="0"/>
  </cellStyleXfs>
  <cellXfs count="111">
    <xf numFmtId="0" fontId="0" fillId="0" borderId="0" xfId="0"/>
    <xf numFmtId="0" fontId="5" fillId="0" borderId="0" xfId="3" applyFont="1" applyFill="1" applyBorder="1" applyAlignment="1">
      <alignment horizontal="left" wrapText="1"/>
    </xf>
    <xf numFmtId="0" fontId="6" fillId="0" borderId="0" xfId="0" applyFont="1"/>
    <xf numFmtId="0" fontId="6" fillId="0" borderId="0" xfId="0" applyFont="1" applyFill="1"/>
    <xf numFmtId="0" fontId="5" fillId="0" borderId="0" xfId="0" applyFont="1" applyFill="1"/>
    <xf numFmtId="0" fontId="6" fillId="0" borderId="0" xfId="0" applyFont="1" applyFill="1" applyAlignment="1">
      <alignment horizontal="right"/>
    </xf>
    <xf numFmtId="0" fontId="5" fillId="0" borderId="2" xfId="0" applyFont="1" applyFill="1" applyBorder="1" applyAlignment="1">
      <alignment horizontal="left" wrapText="1" indent="1"/>
    </xf>
    <xf numFmtId="170" fontId="5" fillId="0" borderId="2" xfId="0" applyNumberFormat="1" applyFont="1" applyFill="1" applyBorder="1" applyAlignment="1">
      <alignment horizontal="right" wrapText="1"/>
    </xf>
    <xf numFmtId="170" fontId="5" fillId="0" borderId="1" xfId="0" applyNumberFormat="1" applyFont="1" applyBorder="1" applyAlignment="1">
      <alignment horizontal="right" wrapText="1"/>
    </xf>
    <xf numFmtId="170" fontId="5" fillId="0" borderId="2" xfId="0" applyNumberFormat="1" applyFont="1" applyBorder="1" applyAlignment="1">
      <alignment horizontal="right" wrapText="1"/>
    </xf>
    <xf numFmtId="0" fontId="6" fillId="0" borderId="1" xfId="0" applyFont="1" applyFill="1" applyBorder="1" applyAlignment="1">
      <alignment horizontal="left" wrapText="1" indent="2"/>
    </xf>
    <xf numFmtId="170" fontId="6" fillId="0" borderId="1" xfId="0" applyNumberFormat="1" applyFont="1" applyFill="1" applyBorder="1" applyAlignment="1">
      <alignment horizontal="right" wrapText="1"/>
    </xf>
    <xf numFmtId="170" fontId="6" fillId="0" borderId="1" xfId="0" applyNumberFormat="1" applyFont="1" applyFill="1" applyBorder="1"/>
    <xf numFmtId="170" fontId="6" fillId="0" borderId="3" xfId="0" applyNumberFormat="1" applyFont="1" applyBorder="1" applyAlignment="1">
      <alignment horizontal="right" wrapText="1"/>
    </xf>
    <xf numFmtId="170" fontId="6" fillId="0" borderId="2" xfId="0" applyNumberFormat="1" applyFont="1" applyFill="1" applyBorder="1" applyAlignment="1">
      <alignment horizontal="right" wrapText="1"/>
    </xf>
    <xf numFmtId="170" fontId="6" fillId="0" borderId="1" xfId="0" applyNumberFormat="1" applyFont="1" applyBorder="1" applyAlignment="1">
      <alignment horizontal="right" wrapText="1"/>
    </xf>
    <xf numFmtId="170" fontId="6" fillId="0" borderId="1" xfId="0" applyNumberFormat="1" applyFont="1" applyBorder="1"/>
    <xf numFmtId="170" fontId="6" fillId="0" borderId="2" xfId="0" applyNumberFormat="1" applyFont="1" applyBorder="1" applyAlignment="1">
      <alignment horizontal="right" wrapText="1"/>
    </xf>
    <xf numFmtId="2" fontId="6" fillId="0" borderId="1" xfId="0" applyNumberFormat="1" applyFont="1" applyFill="1" applyBorder="1" applyAlignment="1">
      <alignment horizontal="left" wrapText="1" indent="3"/>
    </xf>
    <xf numFmtId="2" fontId="6" fillId="0" borderId="1" xfId="2" applyNumberFormat="1" applyFont="1" applyBorder="1" applyAlignment="1">
      <alignment horizontal="left" wrapText="1" indent="3"/>
    </xf>
    <xf numFmtId="0" fontId="5" fillId="0" borderId="1" xfId="0" applyFont="1" applyFill="1" applyBorder="1" applyAlignment="1">
      <alignment horizontal="left" wrapText="1" indent="1"/>
    </xf>
    <xf numFmtId="170" fontId="5" fillId="0" borderId="1" xfId="0" applyNumberFormat="1" applyFont="1" applyFill="1" applyBorder="1" applyAlignment="1">
      <alignment horizontal="right" wrapText="1"/>
    </xf>
    <xf numFmtId="170" fontId="5" fillId="0" borderId="3" xfId="0" applyNumberFormat="1" applyFont="1" applyBorder="1" applyAlignment="1">
      <alignment horizontal="right" wrapText="1"/>
    </xf>
    <xf numFmtId="0" fontId="6" fillId="0" borderId="1" xfId="1" applyFont="1" applyBorder="1" applyAlignment="1">
      <alignment horizontal="left" wrapText="1" indent="2"/>
    </xf>
    <xf numFmtId="170" fontId="5" fillId="0" borderId="1" xfId="0" applyNumberFormat="1" applyFont="1" applyFill="1" applyBorder="1"/>
    <xf numFmtId="0" fontId="5" fillId="0" borderId="1" xfId="0" applyFont="1" applyFill="1" applyBorder="1" applyAlignment="1">
      <alignment horizontal="left" wrapText="1"/>
    </xf>
    <xf numFmtId="0" fontId="6" fillId="0" borderId="0" xfId="0" applyFont="1" applyFill="1" applyBorder="1"/>
    <xf numFmtId="0" fontId="8" fillId="0" borderId="0" xfId="0" applyFont="1" applyAlignment="1">
      <alignment vertical="top" wrapText="1"/>
    </xf>
    <xf numFmtId="0" fontId="9" fillId="0" borderId="0" xfId="0" applyFont="1" applyAlignment="1">
      <alignment vertical="top" wrapText="1"/>
    </xf>
    <xf numFmtId="170" fontId="5" fillId="0" borderId="0" xfId="0" applyNumberFormat="1" applyFont="1" applyFill="1"/>
    <xf numFmtId="0" fontId="12" fillId="0" borderId="1" xfId="0" applyFont="1" applyBorder="1" applyAlignment="1">
      <alignment horizontal="center" vertical="top"/>
    </xf>
    <xf numFmtId="0" fontId="13" fillId="0" borderId="1" xfId="0" applyFont="1" applyBorder="1" applyAlignment="1">
      <alignment vertical="top"/>
    </xf>
    <xf numFmtId="0" fontId="13" fillId="0" borderId="1" xfId="0" applyFont="1" applyBorder="1" applyAlignment="1">
      <alignment horizontal="left" vertical="top"/>
    </xf>
    <xf numFmtId="0" fontId="14" fillId="0" borderId="1" xfId="0" applyFont="1" applyBorder="1" applyAlignment="1">
      <alignment horizontal="left" vertical="top" wrapText="1"/>
    </xf>
    <xf numFmtId="0" fontId="13" fillId="0" borderId="1" xfId="0" applyFont="1" applyBorder="1" applyAlignment="1">
      <alignment horizontal="left" vertical="center" readingOrder="1"/>
    </xf>
    <xf numFmtId="0" fontId="16" fillId="0" borderId="0" xfId="0" applyFont="1" applyAlignment="1"/>
    <xf numFmtId="0" fontId="6" fillId="0" borderId="0" xfId="0" applyFont="1" applyAlignment="1">
      <alignment vertical="top" wrapText="1"/>
    </xf>
    <xf numFmtId="0" fontId="17" fillId="0" borderId="0" xfId="0" applyFont="1" applyAlignment="1">
      <alignment horizontal="right"/>
    </xf>
    <xf numFmtId="0" fontId="6" fillId="0" borderId="1" xfId="0" applyFont="1" applyFill="1" applyBorder="1" applyAlignment="1">
      <alignment horizontal="left" vertical="top"/>
    </xf>
    <xf numFmtId="0" fontId="6" fillId="0" borderId="1" xfId="0" applyFont="1" applyFill="1" applyBorder="1" applyAlignment="1">
      <alignment vertical="top"/>
    </xf>
    <xf numFmtId="0" fontId="6" fillId="0" borderId="1" xfId="0" applyFont="1" applyFill="1" applyBorder="1" applyAlignment="1">
      <alignment vertical="top" wrapText="1"/>
    </xf>
    <xf numFmtId="0" fontId="6" fillId="0" borderId="1" xfId="0" applyFont="1" applyBorder="1" applyAlignment="1">
      <alignment vertical="top" wrapText="1"/>
    </xf>
    <xf numFmtId="0" fontId="31" fillId="0" borderId="1" xfId="5" applyFont="1" applyFill="1" applyBorder="1" applyAlignment="1" applyProtection="1">
      <alignment horizontal="left" vertical="top"/>
    </xf>
    <xf numFmtId="0" fontId="5" fillId="0" borderId="0" xfId="1" applyFont="1" applyFill="1" applyBorder="1" applyAlignment="1">
      <alignment wrapText="1"/>
    </xf>
    <xf numFmtId="0" fontId="6" fillId="0" borderId="0" xfId="1" applyFont="1" applyFill="1" applyBorder="1" applyAlignment="1">
      <alignment wrapText="1"/>
    </xf>
    <xf numFmtId="0" fontId="6" fillId="0" borderId="0" xfId="1" applyFont="1" applyFill="1"/>
    <xf numFmtId="0" fontId="5" fillId="0" borderId="0" xfId="1" applyFont="1" applyFill="1" applyBorder="1" applyAlignment="1">
      <alignment horizontal="left" wrapText="1"/>
    </xf>
    <xf numFmtId="0" fontId="6" fillId="0" borderId="0" xfId="1" applyFont="1" applyFill="1" applyBorder="1" applyAlignment="1">
      <alignment horizontal="left" wrapText="1"/>
    </xf>
    <xf numFmtId="0" fontId="6" fillId="0" borderId="0" xfId="1" applyFont="1" applyFill="1" applyBorder="1"/>
    <xf numFmtId="0" fontId="5" fillId="0" borderId="0" xfId="1" applyFont="1" applyFill="1" applyBorder="1" applyAlignment="1">
      <alignment horizontal="center"/>
    </xf>
    <xf numFmtId="0" fontId="5" fillId="0" borderId="0" xfId="1" applyFont="1" applyFill="1" applyBorder="1" applyAlignment="1">
      <alignment horizontal="left"/>
    </xf>
    <xf numFmtId="0" fontId="5" fillId="0" borderId="0" xfId="1" applyFont="1" applyFill="1"/>
    <xf numFmtId="0" fontId="6" fillId="0" borderId="1" xfId="1" applyFont="1" applyFill="1" applyBorder="1" applyAlignment="1">
      <alignment wrapText="1"/>
    </xf>
    <xf numFmtId="170" fontId="6" fillId="0" borderId="1" xfId="1" applyNumberFormat="1" applyFont="1" applyFill="1" applyBorder="1"/>
    <xf numFmtId="0" fontId="6" fillId="0" borderId="0" xfId="1" applyFont="1" applyFill="1" applyBorder="1" applyAlignment="1">
      <alignment horizontal="right"/>
    </xf>
    <xf numFmtId="0" fontId="6" fillId="0" borderId="0" xfId="1" applyFont="1" applyFill="1" applyBorder="1" applyAlignment="1">
      <alignment horizontal="center"/>
    </xf>
    <xf numFmtId="0" fontId="6" fillId="0" borderId="0" xfId="1" applyFont="1" applyFill="1" applyBorder="1" applyAlignment="1">
      <alignment horizontal="left"/>
    </xf>
    <xf numFmtId="0" fontId="6" fillId="0" borderId="2" xfId="1" applyFont="1" applyFill="1" applyBorder="1" applyAlignment="1">
      <alignment wrapText="1"/>
    </xf>
    <xf numFmtId="0" fontId="6" fillId="0" borderId="1" xfId="1" applyFont="1" applyFill="1" applyBorder="1" applyAlignment="1">
      <alignment horizontal="left" wrapText="1" indent="1"/>
    </xf>
    <xf numFmtId="170" fontId="6" fillId="0" borderId="0" xfId="1" applyNumberFormat="1" applyFont="1" applyFill="1" applyBorder="1"/>
    <xf numFmtId="170" fontId="6" fillId="0" borderId="1" xfId="1" applyNumberFormat="1" applyFont="1" applyFill="1" applyBorder="1" applyAlignment="1">
      <alignment horizontal="right"/>
    </xf>
    <xf numFmtId="170" fontId="6" fillId="0" borderId="5" xfId="1" applyNumberFormat="1" applyFont="1" applyFill="1" applyBorder="1"/>
    <xf numFmtId="0" fontId="5" fillId="0" borderId="1" xfId="1" applyFont="1" applyFill="1" applyBorder="1" applyAlignment="1">
      <alignment wrapText="1"/>
    </xf>
    <xf numFmtId="170" fontId="5" fillId="0" borderId="1" xfId="1" applyNumberFormat="1" applyFont="1" applyFill="1" applyBorder="1" applyAlignment="1">
      <alignment horizontal="right"/>
    </xf>
    <xf numFmtId="170" fontId="6" fillId="0" borderId="0" xfId="1" applyNumberFormat="1" applyFont="1" applyFill="1"/>
    <xf numFmtId="0" fontId="6" fillId="0" borderId="0" xfId="59" applyFont="1" applyFill="1"/>
    <xf numFmtId="0" fontId="5" fillId="0" borderId="0" xfId="59" applyFont="1" applyFill="1"/>
    <xf numFmtId="0" fontId="5" fillId="0" borderId="2" xfId="59" applyFont="1" applyFill="1" applyBorder="1" applyAlignment="1">
      <alignment wrapText="1"/>
    </xf>
    <xf numFmtId="170" fontId="5" fillId="0" borderId="1" xfId="59" applyNumberFormat="1" applyFont="1" applyFill="1" applyBorder="1" applyAlignment="1"/>
    <xf numFmtId="0" fontId="5" fillId="0" borderId="0" xfId="59" applyFont="1" applyFill="1" applyBorder="1" applyAlignment="1">
      <alignment horizontal="center"/>
    </xf>
    <xf numFmtId="1" fontId="6" fillId="0" borderId="1" xfId="59" applyNumberFormat="1" applyFont="1" applyFill="1" applyBorder="1" applyAlignment="1">
      <alignment wrapText="1"/>
    </xf>
    <xf numFmtId="170" fontId="6" fillId="0" borderId="1" xfId="59" applyNumberFormat="1" applyFont="1" applyFill="1" applyBorder="1" applyAlignment="1"/>
    <xf numFmtId="0" fontId="6" fillId="0" borderId="0" xfId="59" applyFont="1" applyFill="1" applyBorder="1" applyAlignment="1">
      <alignment horizontal="right"/>
    </xf>
    <xf numFmtId="1" fontId="6" fillId="0" borderId="1" xfId="59" applyNumberFormat="1" applyFont="1" applyFill="1" applyBorder="1" applyAlignment="1">
      <alignment horizontal="left" wrapText="1" indent="1"/>
    </xf>
    <xf numFmtId="177" fontId="6" fillId="0" borderId="1" xfId="59" applyNumberFormat="1" applyFont="1" applyFill="1" applyBorder="1" applyAlignment="1">
      <alignment wrapText="1"/>
    </xf>
    <xf numFmtId="0" fontId="6" fillId="0" borderId="1" xfId="59" applyFont="1" applyFill="1" applyBorder="1" applyAlignment="1">
      <alignment wrapText="1"/>
    </xf>
    <xf numFmtId="0" fontId="6" fillId="0" borderId="1" xfId="59" applyFont="1" applyFill="1" applyBorder="1" applyAlignment="1">
      <alignment horizontal="left" wrapText="1" indent="1"/>
    </xf>
    <xf numFmtId="0" fontId="6" fillId="0" borderId="0" xfId="59" applyFont="1" applyFill="1" applyBorder="1"/>
    <xf numFmtId="170" fontId="6" fillId="0" borderId="0" xfId="59" applyNumberFormat="1" applyFont="1" applyFill="1" applyBorder="1"/>
    <xf numFmtId="0" fontId="5" fillId="0" borderId="1" xfId="59" applyFont="1" applyFill="1" applyBorder="1" applyAlignment="1">
      <alignment wrapText="1"/>
    </xf>
    <xf numFmtId="2" fontId="6" fillId="0" borderId="1" xfId="59" applyNumberFormat="1" applyFont="1" applyFill="1" applyBorder="1" applyAlignment="1">
      <alignment wrapText="1"/>
    </xf>
    <xf numFmtId="177" fontId="6" fillId="0" borderId="1" xfId="59" applyNumberFormat="1" applyFont="1" applyFill="1" applyBorder="1" applyAlignment="1">
      <alignment horizontal="right" wrapText="1"/>
    </xf>
    <xf numFmtId="1" fontId="5" fillId="0" borderId="1" xfId="59" applyNumberFormat="1" applyFont="1" applyFill="1" applyBorder="1" applyAlignment="1">
      <alignment wrapText="1"/>
    </xf>
    <xf numFmtId="0" fontId="6" fillId="0" borderId="0" xfId="59" applyFont="1" applyFill="1" applyBorder="1" applyAlignment="1">
      <alignment wrapText="1"/>
    </xf>
    <xf numFmtId="0" fontId="5" fillId="0" borderId="0" xfId="59" applyFont="1" applyFill="1" applyBorder="1"/>
    <xf numFmtId="0" fontId="5" fillId="0" borderId="0" xfId="59" applyFont="1" applyFill="1" applyBorder="1" applyAlignment="1">
      <alignment wrapText="1"/>
    </xf>
    <xf numFmtId="0" fontId="5" fillId="0" borderId="0" xfId="59" applyFont="1" applyAlignment="1"/>
    <xf numFmtId="170" fontId="6" fillId="0" borderId="0" xfId="1" applyNumberFormat="1" applyFont="1" applyFill="1" applyBorder="1" applyAlignment="1">
      <alignment horizontal="center"/>
    </xf>
    <xf numFmtId="170" fontId="6" fillId="0" borderId="0" xfId="0" applyNumberFormat="1" applyFont="1" applyFill="1"/>
    <xf numFmtId="49" fontId="6" fillId="0" borderId="1" xfId="0" applyNumberFormat="1" applyFont="1" applyBorder="1" applyAlignment="1">
      <alignment vertical="top"/>
    </xf>
    <xf numFmtId="0" fontId="5" fillId="0" borderId="1" xfId="0" applyFont="1" applyBorder="1" applyAlignment="1">
      <alignment horizontal="center" vertical="top"/>
    </xf>
    <xf numFmtId="0" fontId="15" fillId="0" borderId="1" xfId="5" applyFill="1" applyBorder="1" applyAlignment="1" applyProtection="1">
      <alignment horizontal="left" vertical="top"/>
    </xf>
    <xf numFmtId="170" fontId="6" fillId="0" borderId="2" xfId="1" applyNumberFormat="1" applyFont="1" applyFill="1" applyBorder="1"/>
    <xf numFmtId="0" fontId="5" fillId="0" borderId="1" xfId="1" applyFont="1" applyFill="1" applyBorder="1" applyAlignment="1">
      <alignment horizontal="center"/>
    </xf>
    <xf numFmtId="0" fontId="6" fillId="0" borderId="0" xfId="59" applyFont="1" applyBorder="1" applyAlignment="1"/>
    <xf numFmtId="170" fontId="5" fillId="0" borderId="2" xfId="59" applyNumberFormat="1" applyFont="1" applyFill="1" applyBorder="1" applyAlignment="1"/>
    <xf numFmtId="0" fontId="5" fillId="0" borderId="1" xfId="59" applyFont="1" applyFill="1" applyBorder="1" applyAlignment="1">
      <alignment horizontal="center" wrapText="1"/>
    </xf>
    <xf numFmtId="170" fontId="5" fillId="0" borderId="8" xfId="0" applyNumberFormat="1" applyFont="1" applyBorder="1" applyAlignment="1">
      <alignment horizontal="right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1" fillId="0" borderId="1" xfId="5" applyFont="1" applyFill="1" applyBorder="1" applyAlignment="1" applyProtection="1">
      <alignment horizontal="left" vertical="center"/>
    </xf>
    <xf numFmtId="14" fontId="6" fillId="2" borderId="1" xfId="0" applyNumberFormat="1" applyFont="1" applyFill="1" applyBorder="1" applyAlignment="1">
      <alignment horizontal="left" vertical="top"/>
    </xf>
    <xf numFmtId="0" fontId="9" fillId="0" borderId="0" xfId="0" applyFont="1" applyAlignment="1">
      <alignment vertical="center" wrapText="1"/>
    </xf>
    <xf numFmtId="0" fontId="15" fillId="0" borderId="1" xfId="5" applyBorder="1" applyAlignment="1" applyProtection="1"/>
    <xf numFmtId="0" fontId="15" fillId="0" borderId="1" xfId="5" applyFill="1" applyBorder="1" applyAlignment="1" applyProtection="1">
      <alignment vertical="top"/>
    </xf>
    <xf numFmtId="0" fontId="13" fillId="0" borderId="6" xfId="0" applyFont="1" applyFill="1" applyBorder="1" applyAlignment="1">
      <alignment horizontal="left" vertical="center" readingOrder="1"/>
    </xf>
    <xf numFmtId="0" fontId="13" fillId="0" borderId="7" xfId="0" applyFont="1" applyFill="1" applyBorder="1" applyAlignment="1">
      <alignment horizontal="left" vertical="center" readingOrder="1"/>
    </xf>
    <xf numFmtId="0" fontId="13" fillId="0" borderId="2" xfId="0" applyFont="1" applyFill="1" applyBorder="1" applyAlignment="1">
      <alignment horizontal="left" vertical="center" readingOrder="1"/>
    </xf>
    <xf numFmtId="0" fontId="5" fillId="0" borderId="1" xfId="1" applyFont="1" applyFill="1" applyBorder="1" applyAlignment="1">
      <alignment horizontal="center"/>
    </xf>
    <xf numFmtId="0" fontId="5" fillId="0" borderId="0" xfId="3" applyFont="1" applyFill="1" applyBorder="1" applyAlignment="1">
      <alignment horizontal="left" wrapText="1"/>
    </xf>
  </cellXfs>
  <cellStyles count="60">
    <cellStyle name="Comma" xfId="6"/>
    <cellStyle name="Comma [0]_Book2" xfId="7"/>
    <cellStyle name="Comma_Book2" xfId="8"/>
    <cellStyle name="Comma0" xfId="9"/>
    <cellStyle name="Currency" xfId="10"/>
    <cellStyle name="Currency [0]_Book2" xfId="11"/>
    <cellStyle name="Currency_Book2" xfId="12"/>
    <cellStyle name="Currency0" xfId="13"/>
    <cellStyle name="Date" xfId="14"/>
    <cellStyle name="Fixed" xfId="15"/>
    <cellStyle name="Heading 1" xfId="16"/>
    <cellStyle name="Heading 2" xfId="17"/>
    <cellStyle name="Iau?iue_?ac?.oaa.90-92" xfId="18"/>
    <cellStyle name="Îáû÷íûé_93ãîä (2)" xfId="19"/>
    <cellStyle name="normal" xfId="20"/>
    <cellStyle name="Normální 6" xfId="21"/>
    <cellStyle name="Ouny?e [0]_Eeno1" xfId="22"/>
    <cellStyle name="Ouny?e_Eeno1" xfId="23"/>
    <cellStyle name="Òûñÿ÷è [0]_Ëèñò1" xfId="24"/>
    <cellStyle name="Òûñÿ÷è_Ëèñò1" xfId="25"/>
    <cellStyle name="Percent" xfId="26"/>
    <cellStyle name="S10" xfId="27"/>
    <cellStyle name="S12" xfId="28"/>
    <cellStyle name="S13" xfId="29"/>
    <cellStyle name="S14" xfId="30"/>
    <cellStyle name="S15" xfId="31"/>
    <cellStyle name="S16" xfId="32"/>
    <cellStyle name="S2" xfId="33"/>
    <cellStyle name="S3_mis_НПС(объем)" xfId="34"/>
    <cellStyle name="S4 3 2" xfId="35"/>
    <cellStyle name="S4_mis_НПС(объем)" xfId="36"/>
    <cellStyle name="S5_mis_НПС(объем)" xfId="37"/>
    <cellStyle name="S6" xfId="38"/>
    <cellStyle name="S7" xfId="39"/>
    <cellStyle name="S8_mis_НПС(объем)" xfId="40"/>
    <cellStyle name="S9_mis_НПС(объем)" xfId="41"/>
    <cellStyle name="Total" xfId="42"/>
    <cellStyle name="Гиперссылка" xfId="5" builtinId="8"/>
    <cellStyle name="Денежный 2" xfId="43"/>
    <cellStyle name="Обычный" xfId="0" builtinId="0"/>
    <cellStyle name="Обычный 10" xfId="59"/>
    <cellStyle name="Обычный 14" xfId="1"/>
    <cellStyle name="Обычный 2" xfId="2"/>
    <cellStyle name="Обычный 2 2" xfId="4"/>
    <cellStyle name="Обычный 3" xfId="44"/>
    <cellStyle name="Обычный 3 2" xfId="45"/>
    <cellStyle name="Обычный 3 3" xfId="46"/>
    <cellStyle name="Обычный 4" xfId="47"/>
    <cellStyle name="Обычный 5" xfId="48"/>
    <cellStyle name="Обычный 6" xfId="49"/>
    <cellStyle name="Обычный 6 2" xfId="50"/>
    <cellStyle name="Обычный 7" xfId="51"/>
    <cellStyle name="Обычный 7 2" xfId="52"/>
    <cellStyle name="Обычный 8" xfId="53"/>
    <cellStyle name="Обычный 9" xfId="54"/>
    <cellStyle name="Обычный_Лист1" xfId="3"/>
    <cellStyle name="Процентный 2" xfId="55"/>
    <cellStyle name="Тысячи_Sheet1" xfId="56"/>
    <cellStyle name="Финансовый 2 2" xfId="57"/>
    <cellStyle name="Финансовый 2 3" xfId="5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s://stat.gov.kz/upload/iblock/849/uqr53qvcmskzp95psgp1qvsd3k6vqufq.rar" TargetMode="External"/><Relationship Id="rId7" Type="http://schemas.openxmlformats.org/officeDocument/2006/relationships/hyperlink" Target="https://stat.gov.kz/ru/industries/economy/national-accounts/publications/279598/" TargetMode="External"/><Relationship Id="rId2" Type="http://schemas.openxmlformats.org/officeDocument/2006/relationships/hyperlink" Target="https://stat.gov.kz/ru/classifiers/statistical/21/" TargetMode="External"/><Relationship Id="rId1" Type="http://schemas.openxmlformats.org/officeDocument/2006/relationships/hyperlink" Target="https://taldau.stat.gov.kz/ru/NewIndex/GetIndex/700946?keyword=" TargetMode="External"/><Relationship Id="rId6" Type="http://schemas.openxmlformats.org/officeDocument/2006/relationships/hyperlink" Target="https://stat.gov.kz/ru/industries/economy/national-accounts/publications/279592/" TargetMode="External"/><Relationship Id="rId5" Type="http://schemas.openxmlformats.org/officeDocument/2006/relationships/hyperlink" Target="https://stat.gov.kz/ru/industries/economy/national-accounts/publications/346593/" TargetMode="External"/><Relationship Id="rId4" Type="http://schemas.openxmlformats.org/officeDocument/2006/relationships/hyperlink" Target="mailto:a.ermagambetova@aspire.gov.kz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3"/>
  <sheetViews>
    <sheetView tabSelected="1" zoomScale="95" zoomScaleNormal="95" workbookViewId="0"/>
  </sheetViews>
  <sheetFormatPr defaultRowHeight="12.75"/>
  <cols>
    <col min="1" max="1" width="44.85546875" customWidth="1"/>
    <col min="2" max="2" width="83.140625" customWidth="1"/>
  </cols>
  <sheetData>
    <row r="1" spans="1:2">
      <c r="A1" s="90"/>
      <c r="B1" s="30"/>
    </row>
    <row r="2" spans="1:2">
      <c r="A2" s="31" t="s">
        <v>96</v>
      </c>
      <c r="B2" s="38">
        <v>111399</v>
      </c>
    </row>
    <row r="3" spans="1:2">
      <c r="A3" s="31" t="s">
        <v>97</v>
      </c>
      <c r="B3" s="38" t="s">
        <v>128</v>
      </c>
    </row>
    <row r="4" spans="1:2">
      <c r="A4" s="31" t="s">
        <v>98</v>
      </c>
      <c r="B4" s="39" t="s">
        <v>99</v>
      </c>
    </row>
    <row r="5" spans="1:2">
      <c r="A5" s="32" t="s">
        <v>100</v>
      </c>
      <c r="B5" s="38" t="s">
        <v>16</v>
      </c>
    </row>
    <row r="6" spans="1:2">
      <c r="A6" s="32" t="s">
        <v>101</v>
      </c>
      <c r="B6" s="38" t="s">
        <v>169</v>
      </c>
    </row>
    <row r="7" spans="1:2" ht="51">
      <c r="A7" s="31" t="s">
        <v>102</v>
      </c>
      <c r="B7" s="40" t="s">
        <v>131</v>
      </c>
    </row>
    <row r="8" spans="1:2">
      <c r="A8" s="31" t="s">
        <v>103</v>
      </c>
      <c r="B8" s="40" t="s">
        <v>132</v>
      </c>
    </row>
    <row r="9" spans="1:2" ht="38.25">
      <c r="A9" s="31" t="s">
        <v>104</v>
      </c>
      <c r="B9" s="40" t="s">
        <v>133</v>
      </c>
    </row>
    <row r="10" spans="1:2">
      <c r="A10" s="31" t="s">
        <v>105</v>
      </c>
      <c r="B10" s="41" t="s">
        <v>168</v>
      </c>
    </row>
    <row r="11" spans="1:2">
      <c r="A11" s="31" t="s">
        <v>106</v>
      </c>
      <c r="B11" s="33"/>
    </row>
    <row r="12" spans="1:2">
      <c r="A12" s="31" t="s">
        <v>107</v>
      </c>
      <c r="B12" s="42" t="s">
        <v>108</v>
      </c>
    </row>
    <row r="13" spans="1:2">
      <c r="A13" s="34" t="s">
        <v>109</v>
      </c>
      <c r="B13" s="101" t="s">
        <v>110</v>
      </c>
    </row>
    <row r="14" spans="1:2" ht="18.75" customHeight="1">
      <c r="A14" s="106" t="s">
        <v>111</v>
      </c>
      <c r="B14" s="104" t="s">
        <v>170</v>
      </c>
    </row>
    <row r="15" spans="1:2" ht="18.75" customHeight="1">
      <c r="A15" s="107"/>
      <c r="B15" s="104" t="s">
        <v>171</v>
      </c>
    </row>
    <row r="16" spans="1:2" ht="18.75" customHeight="1">
      <c r="A16" s="108"/>
      <c r="B16" s="104" t="s">
        <v>158</v>
      </c>
    </row>
    <row r="17" spans="1:2">
      <c r="A17" s="34" t="s">
        <v>112</v>
      </c>
      <c r="B17" s="91" t="s">
        <v>134</v>
      </c>
    </row>
    <row r="18" spans="1:2">
      <c r="A18" s="31" t="s">
        <v>113</v>
      </c>
      <c r="B18" s="102">
        <v>46203</v>
      </c>
    </row>
    <row r="19" spans="1:2">
      <c r="A19" s="31" t="s">
        <v>114</v>
      </c>
      <c r="B19" s="102">
        <v>46237</v>
      </c>
    </row>
    <row r="20" spans="1:2">
      <c r="A20" s="31" t="s">
        <v>115</v>
      </c>
      <c r="B20" s="39" t="s">
        <v>116</v>
      </c>
    </row>
    <row r="21" spans="1:2">
      <c r="A21" s="31" t="s">
        <v>117</v>
      </c>
      <c r="B21" s="39" t="s">
        <v>178</v>
      </c>
    </row>
    <row r="22" spans="1:2">
      <c r="A22" s="31" t="s">
        <v>118</v>
      </c>
      <c r="B22" s="89" t="s">
        <v>119</v>
      </c>
    </row>
    <row r="23" spans="1:2">
      <c r="A23" s="31" t="s">
        <v>120</v>
      </c>
      <c r="B23" s="105" t="s">
        <v>177</v>
      </c>
    </row>
  </sheetData>
  <mergeCells count="1">
    <mergeCell ref="A14:A16"/>
  </mergeCells>
  <hyperlinks>
    <hyperlink ref="B17" r:id="rId1"/>
    <hyperlink ref="B12" r:id="rId2"/>
    <hyperlink ref="B13" r:id="rId3"/>
    <hyperlink ref="B23" r:id="rId4"/>
    <hyperlink ref="B14" r:id="rId5"/>
    <hyperlink ref="B16" r:id="rId6"/>
    <hyperlink ref="B15" r:id="rId7"/>
  </hyperlinks>
  <pageMargins left="0.7" right="0.7" top="0.75" bottom="0.75" header="0.3" footer="0.3"/>
  <pageSetup paperSize="9" orientation="portrait"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B18"/>
  <sheetViews>
    <sheetView zoomScale="95" zoomScaleNormal="95" workbookViewId="0"/>
  </sheetViews>
  <sheetFormatPr defaultRowHeight="12.75"/>
  <cols>
    <col min="1" max="1" width="4.5703125" customWidth="1"/>
    <col min="2" max="2" width="119.5703125" customWidth="1"/>
  </cols>
  <sheetData>
    <row r="6" spans="2:2">
      <c r="B6" s="35" t="s">
        <v>121</v>
      </c>
    </row>
    <row r="7" spans="2:2">
      <c r="B7" s="35" t="s">
        <v>122</v>
      </c>
    </row>
    <row r="8" spans="2:2">
      <c r="B8" s="35" t="s">
        <v>123</v>
      </c>
    </row>
    <row r="9" spans="2:2">
      <c r="B9" s="35" t="s">
        <v>124</v>
      </c>
    </row>
    <row r="10" spans="2:2">
      <c r="B10" s="35" t="s">
        <v>125</v>
      </c>
    </row>
    <row r="11" spans="2:2">
      <c r="B11" s="35"/>
    </row>
    <row r="12" spans="2:2">
      <c r="B12" s="36" t="s">
        <v>126</v>
      </c>
    </row>
    <row r="13" spans="2:2">
      <c r="B13" s="35"/>
    </row>
    <row r="14" spans="2:2">
      <c r="B14" s="35"/>
    </row>
    <row r="15" spans="2:2">
      <c r="B15" s="2"/>
    </row>
    <row r="16" spans="2:2">
      <c r="B16" s="2"/>
    </row>
    <row r="17" spans="2:2">
      <c r="B17" s="2"/>
    </row>
    <row r="18" spans="2:2">
      <c r="B18" s="37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5"/>
  <sheetViews>
    <sheetView workbookViewId="0">
      <selection activeCell="A2" sqref="A2"/>
    </sheetView>
  </sheetViews>
  <sheetFormatPr defaultColWidth="9.140625" defaultRowHeight="12.75"/>
  <cols>
    <col min="1" max="1" width="62.28515625" style="45" customWidth="1"/>
    <col min="2" max="9" width="9.5703125" style="45" customWidth="1"/>
    <col min="10" max="16384" width="9.140625" style="45"/>
  </cols>
  <sheetData>
    <row r="1" spans="1:18">
      <c r="A1" s="43" t="s">
        <v>129</v>
      </c>
      <c r="B1" s="43"/>
      <c r="C1" s="43"/>
      <c r="D1" s="43"/>
      <c r="E1" s="43"/>
      <c r="F1" s="43"/>
      <c r="G1" s="44"/>
      <c r="H1" s="44"/>
      <c r="I1" s="44"/>
    </row>
    <row r="2" spans="1:18">
      <c r="A2" s="46"/>
      <c r="B2" s="46"/>
      <c r="C2" s="46"/>
      <c r="D2" s="46"/>
      <c r="E2" s="46"/>
      <c r="F2" s="46"/>
      <c r="G2" s="47"/>
      <c r="H2" s="47"/>
      <c r="I2" s="47"/>
    </row>
    <row r="3" spans="1:18" ht="13.5" customHeight="1">
      <c r="A3" s="93" t="s">
        <v>135</v>
      </c>
      <c r="B3" s="109" t="s">
        <v>136</v>
      </c>
      <c r="C3" s="109"/>
      <c r="D3" s="109"/>
      <c r="E3" s="109" t="s">
        <v>17</v>
      </c>
      <c r="F3" s="109"/>
      <c r="G3" s="109"/>
      <c r="H3" s="109"/>
      <c r="I3" s="109"/>
      <c r="J3" s="48"/>
      <c r="L3" s="48"/>
    </row>
    <row r="4" spans="1:18" s="51" customFormat="1">
      <c r="A4" s="93"/>
      <c r="B4" s="93">
        <v>1990</v>
      </c>
      <c r="C4" s="93">
        <v>1991</v>
      </c>
      <c r="D4" s="93">
        <v>1992</v>
      </c>
      <c r="E4" s="93">
        <v>1993</v>
      </c>
      <c r="F4" s="93">
        <v>1994</v>
      </c>
      <c r="G4" s="93">
        <v>1995</v>
      </c>
      <c r="H4" s="93">
        <v>1996</v>
      </c>
      <c r="I4" s="93">
        <v>1997</v>
      </c>
      <c r="J4" s="49"/>
      <c r="K4" s="49"/>
      <c r="L4" s="50"/>
      <c r="M4" s="50"/>
      <c r="N4" s="50"/>
      <c r="O4" s="50"/>
      <c r="P4" s="50"/>
    </row>
    <row r="5" spans="1:18">
      <c r="A5" s="57" t="s">
        <v>13</v>
      </c>
      <c r="B5" s="92">
        <v>1679.4</v>
      </c>
      <c r="C5" s="92">
        <v>3979.6</v>
      </c>
      <c r="D5" s="92">
        <v>63004.3</v>
      </c>
      <c r="E5" s="92">
        <v>682.6</v>
      </c>
      <c r="F5" s="92">
        <v>23493.7</v>
      </c>
      <c r="G5" s="92">
        <v>21038.2</v>
      </c>
      <c r="H5" s="92">
        <v>21265.9</v>
      </c>
      <c r="I5" s="92">
        <v>33429.5</v>
      </c>
      <c r="J5" s="54"/>
      <c r="K5" s="87"/>
      <c r="L5" s="87"/>
      <c r="M5" s="87"/>
      <c r="N5" s="87"/>
      <c r="O5" s="87"/>
      <c r="P5" s="87"/>
      <c r="Q5" s="87"/>
      <c r="R5" s="87"/>
    </row>
    <row r="6" spans="1:18">
      <c r="A6" s="57" t="s">
        <v>137</v>
      </c>
      <c r="B6" s="53">
        <v>498.6</v>
      </c>
      <c r="C6" s="53">
        <v>806.5</v>
      </c>
      <c r="D6" s="53">
        <v>8304.2000000000007</v>
      </c>
      <c r="E6" s="53">
        <v>66.400000000000006</v>
      </c>
      <c r="F6" s="53">
        <v>2497.3000000000002</v>
      </c>
      <c r="G6" s="53">
        <v>1612.3</v>
      </c>
      <c r="H6" s="53">
        <v>4452.1000000000004</v>
      </c>
      <c r="I6" s="53">
        <v>3193.7</v>
      </c>
      <c r="K6" s="87"/>
      <c r="L6" s="87"/>
      <c r="M6" s="87"/>
      <c r="N6" s="87"/>
      <c r="O6" s="87"/>
      <c r="P6" s="87"/>
      <c r="Q6" s="87"/>
      <c r="R6" s="87"/>
    </row>
    <row r="7" spans="1:18">
      <c r="A7" s="52" t="s">
        <v>12</v>
      </c>
      <c r="B7" s="53">
        <v>268.3</v>
      </c>
      <c r="C7" s="53">
        <v>412.1</v>
      </c>
      <c r="D7" s="53">
        <v>5680</v>
      </c>
      <c r="E7" s="53">
        <v>43.5</v>
      </c>
      <c r="F7" s="53">
        <v>3269.3</v>
      </c>
      <c r="G7" s="53">
        <v>2711.5</v>
      </c>
      <c r="H7" s="53">
        <v>2277.6</v>
      </c>
      <c r="I7" s="53">
        <v>1342.2</v>
      </c>
      <c r="K7" s="87"/>
      <c r="L7" s="87"/>
      <c r="M7" s="87"/>
      <c r="N7" s="87"/>
      <c r="O7" s="87"/>
      <c r="P7" s="87"/>
      <c r="Q7" s="87"/>
      <c r="R7" s="87"/>
    </row>
    <row r="8" spans="1:18">
      <c r="A8" s="52" t="s">
        <v>8</v>
      </c>
      <c r="B8" s="53">
        <v>221.3</v>
      </c>
      <c r="C8" s="53">
        <v>388.5</v>
      </c>
      <c r="D8" s="53">
        <v>5825.1</v>
      </c>
      <c r="E8" s="53">
        <v>16.399999999999999</v>
      </c>
      <c r="F8" s="53">
        <v>2730.9</v>
      </c>
      <c r="G8" s="53">
        <v>3097.7</v>
      </c>
      <c r="H8" s="53">
        <v>3903.1</v>
      </c>
      <c r="I8" s="53">
        <v>6835.9</v>
      </c>
      <c r="K8" s="87"/>
      <c r="L8" s="87"/>
      <c r="M8" s="87"/>
      <c r="N8" s="87"/>
      <c r="O8" s="87"/>
      <c r="P8" s="87"/>
      <c r="Q8" s="87"/>
      <c r="R8" s="87"/>
    </row>
    <row r="9" spans="1:18">
      <c r="A9" s="58" t="s">
        <v>138</v>
      </c>
      <c r="B9" s="53">
        <v>206.2</v>
      </c>
      <c r="C9" s="53">
        <v>342.4</v>
      </c>
      <c r="D9" s="53">
        <v>5524.1</v>
      </c>
      <c r="E9" s="53">
        <v>15.2</v>
      </c>
      <c r="F9" s="53">
        <v>2396.9</v>
      </c>
      <c r="G9" s="53">
        <v>2872.3</v>
      </c>
      <c r="H9" s="53">
        <v>3515.4</v>
      </c>
      <c r="I9" s="53">
        <v>6127.7</v>
      </c>
      <c r="K9" s="87"/>
      <c r="L9" s="87"/>
      <c r="M9" s="87"/>
      <c r="N9" s="87"/>
      <c r="O9" s="87"/>
      <c r="P9" s="87"/>
      <c r="Q9" s="87"/>
      <c r="R9" s="87"/>
    </row>
    <row r="10" spans="1:18">
      <c r="A10" s="58" t="s">
        <v>139</v>
      </c>
      <c r="B10" s="53">
        <v>15.1</v>
      </c>
      <c r="C10" s="53">
        <v>46.1</v>
      </c>
      <c r="D10" s="53">
        <v>301</v>
      </c>
      <c r="E10" s="53">
        <v>1.2</v>
      </c>
      <c r="F10" s="53">
        <v>334</v>
      </c>
      <c r="G10" s="53">
        <v>225.4</v>
      </c>
      <c r="H10" s="53">
        <v>387.7</v>
      </c>
      <c r="I10" s="53">
        <v>708.2</v>
      </c>
      <c r="J10" s="55"/>
      <c r="K10" s="87"/>
      <c r="L10" s="87"/>
      <c r="M10" s="87"/>
      <c r="N10" s="87"/>
      <c r="O10" s="87"/>
      <c r="P10" s="87"/>
      <c r="Q10" s="87"/>
      <c r="R10" s="87"/>
    </row>
    <row r="11" spans="1:18">
      <c r="A11" s="52" t="s">
        <v>140</v>
      </c>
      <c r="B11" s="53">
        <v>14.8</v>
      </c>
      <c r="C11" s="53">
        <v>24</v>
      </c>
      <c r="D11" s="53">
        <v>228.9</v>
      </c>
      <c r="E11" s="53">
        <v>228.9</v>
      </c>
      <c r="F11" s="53">
        <v>1482.7</v>
      </c>
      <c r="G11" s="53">
        <v>1942.6</v>
      </c>
      <c r="H11" s="53">
        <v>3051.4</v>
      </c>
      <c r="I11" s="53">
        <v>3612.5</v>
      </c>
      <c r="J11" s="46"/>
      <c r="K11" s="87"/>
      <c r="L11" s="87"/>
      <c r="M11" s="87"/>
      <c r="N11" s="87"/>
      <c r="O11" s="87"/>
      <c r="P11" s="87"/>
      <c r="Q11" s="87"/>
      <c r="R11" s="87"/>
    </row>
    <row r="12" spans="1:18">
      <c r="A12" s="52" t="s">
        <v>141</v>
      </c>
      <c r="B12" s="53">
        <v>0</v>
      </c>
      <c r="C12" s="53">
        <v>3.9</v>
      </c>
      <c r="D12" s="53">
        <v>20</v>
      </c>
      <c r="E12" s="53">
        <v>2.5</v>
      </c>
      <c r="F12" s="53">
        <v>36.299999999999997</v>
      </c>
      <c r="G12" s="53">
        <v>11.9</v>
      </c>
      <c r="H12" s="53">
        <v>7.2</v>
      </c>
      <c r="I12" s="53">
        <v>6.8</v>
      </c>
      <c r="J12" s="47"/>
      <c r="K12" s="87"/>
      <c r="L12" s="87"/>
      <c r="M12" s="87"/>
      <c r="N12" s="87"/>
      <c r="O12" s="87"/>
      <c r="P12" s="87"/>
      <c r="Q12" s="87"/>
      <c r="R12" s="87"/>
    </row>
    <row r="13" spans="1:18" ht="25.5">
      <c r="A13" s="52" t="s">
        <v>142</v>
      </c>
      <c r="B13" s="53">
        <v>29.4</v>
      </c>
      <c r="C13" s="53">
        <v>43.7</v>
      </c>
      <c r="D13" s="53">
        <v>378.1</v>
      </c>
      <c r="E13" s="53">
        <v>2.6</v>
      </c>
      <c r="F13" s="53">
        <v>160.9</v>
      </c>
      <c r="G13" s="53">
        <v>195.8</v>
      </c>
      <c r="H13" s="53">
        <v>94.7</v>
      </c>
      <c r="I13" s="53">
        <v>92.5</v>
      </c>
      <c r="J13" s="47"/>
      <c r="K13" s="87"/>
      <c r="L13" s="87"/>
      <c r="M13" s="87"/>
      <c r="N13" s="87"/>
      <c r="O13" s="87"/>
      <c r="P13" s="87"/>
      <c r="Q13" s="87"/>
      <c r="R13" s="87"/>
    </row>
    <row r="14" spans="1:18">
      <c r="A14" s="52" t="s">
        <v>143</v>
      </c>
      <c r="B14" s="53">
        <v>95.9</v>
      </c>
      <c r="C14" s="53">
        <v>212.6</v>
      </c>
      <c r="D14" s="53">
        <v>2076</v>
      </c>
      <c r="E14" s="60" t="s">
        <v>144</v>
      </c>
      <c r="F14" s="53">
        <v>28.1</v>
      </c>
      <c r="G14" s="53">
        <v>320.60000000000002</v>
      </c>
      <c r="H14" s="53">
        <v>212.7</v>
      </c>
      <c r="I14" s="53">
        <v>32.1</v>
      </c>
      <c r="J14" s="47"/>
      <c r="K14" s="87"/>
      <c r="L14" s="87"/>
      <c r="M14" s="87"/>
      <c r="N14" s="87"/>
      <c r="O14" s="87"/>
      <c r="P14" s="87"/>
      <c r="Q14" s="87"/>
      <c r="R14" s="87"/>
    </row>
    <row r="15" spans="1:18">
      <c r="A15" s="52" t="s">
        <v>145</v>
      </c>
      <c r="B15" s="60" t="s">
        <v>144</v>
      </c>
      <c r="C15" s="60" t="s">
        <v>144</v>
      </c>
      <c r="D15" s="60" t="s">
        <v>144</v>
      </c>
      <c r="E15" s="60">
        <v>33.299999999999997</v>
      </c>
      <c r="F15" s="60">
        <v>1558</v>
      </c>
      <c r="G15" s="60">
        <v>471.7</v>
      </c>
      <c r="H15" s="60">
        <v>1036.7</v>
      </c>
      <c r="I15" s="60">
        <v>948.7</v>
      </c>
      <c r="J15" s="47"/>
      <c r="K15" s="87"/>
      <c r="L15" s="87"/>
      <c r="M15" s="87"/>
      <c r="N15" s="87"/>
      <c r="O15" s="87"/>
      <c r="P15" s="87"/>
      <c r="Q15" s="87"/>
      <c r="R15" s="87"/>
    </row>
    <row r="16" spans="1:18">
      <c r="A16" s="52" t="s">
        <v>146</v>
      </c>
      <c r="B16" s="60" t="s">
        <v>144</v>
      </c>
      <c r="C16" s="60" t="s">
        <v>144</v>
      </c>
      <c r="D16" s="60" t="s">
        <v>144</v>
      </c>
      <c r="E16" s="60" t="s">
        <v>144</v>
      </c>
      <c r="F16" s="60">
        <v>128.4</v>
      </c>
      <c r="G16" s="60">
        <v>53.3</v>
      </c>
      <c r="H16" s="60">
        <v>87.5</v>
      </c>
      <c r="I16" s="60">
        <v>63.8</v>
      </c>
      <c r="J16" s="46"/>
      <c r="K16" s="87"/>
      <c r="L16" s="87"/>
      <c r="M16" s="87"/>
      <c r="N16" s="87"/>
      <c r="O16" s="87"/>
      <c r="P16" s="87"/>
      <c r="Q16" s="87"/>
      <c r="R16" s="87"/>
    </row>
    <row r="17" spans="1:18">
      <c r="A17" s="52" t="s">
        <v>147</v>
      </c>
      <c r="B17" s="60" t="s">
        <v>144</v>
      </c>
      <c r="C17" s="60" t="s">
        <v>144</v>
      </c>
      <c r="D17" s="60" t="s">
        <v>144</v>
      </c>
      <c r="E17" s="61">
        <v>4.7</v>
      </c>
      <c r="F17" s="60" t="s">
        <v>144</v>
      </c>
      <c r="G17" s="60" t="s">
        <v>144</v>
      </c>
      <c r="H17" s="60">
        <v>26.6</v>
      </c>
      <c r="I17" s="60">
        <v>29.9</v>
      </c>
      <c r="J17" s="47"/>
      <c r="K17" s="87"/>
      <c r="L17" s="87"/>
      <c r="M17" s="87"/>
      <c r="N17" s="87"/>
      <c r="O17" s="87"/>
      <c r="P17" s="87"/>
      <c r="Q17" s="87"/>
      <c r="R17" s="87"/>
    </row>
    <row r="18" spans="1:18">
      <c r="A18" s="52" t="s">
        <v>4</v>
      </c>
      <c r="B18" s="60" t="s">
        <v>144</v>
      </c>
      <c r="C18" s="60" t="s">
        <v>144</v>
      </c>
      <c r="D18" s="60" t="s">
        <v>144</v>
      </c>
      <c r="E18" s="60" t="s">
        <v>144</v>
      </c>
      <c r="F18" s="60" t="s">
        <v>144</v>
      </c>
      <c r="G18" s="60" t="s">
        <v>144</v>
      </c>
      <c r="H18" s="60">
        <v>52</v>
      </c>
      <c r="I18" s="60">
        <v>41.7</v>
      </c>
      <c r="J18" s="56"/>
      <c r="K18" s="87"/>
      <c r="L18" s="87"/>
      <c r="M18" s="87"/>
      <c r="N18" s="87"/>
      <c r="O18" s="87"/>
      <c r="P18" s="87"/>
      <c r="Q18" s="87"/>
      <c r="R18" s="87"/>
    </row>
    <row r="19" spans="1:18">
      <c r="A19" s="52" t="s">
        <v>148</v>
      </c>
      <c r="B19" s="60" t="s">
        <v>144</v>
      </c>
      <c r="C19" s="60" t="s">
        <v>144</v>
      </c>
      <c r="D19" s="60" t="s">
        <v>144</v>
      </c>
      <c r="E19" s="60" t="s">
        <v>144</v>
      </c>
      <c r="F19" s="60" t="s">
        <v>144</v>
      </c>
      <c r="G19" s="60" t="s">
        <v>144</v>
      </c>
      <c r="H19" s="60" t="s">
        <v>144</v>
      </c>
      <c r="I19" s="60" t="s">
        <v>144</v>
      </c>
      <c r="J19" s="56"/>
      <c r="K19" s="87"/>
      <c r="L19" s="87"/>
      <c r="M19" s="87"/>
      <c r="N19" s="87"/>
      <c r="O19" s="87"/>
      <c r="P19" s="87"/>
      <c r="Q19" s="87"/>
      <c r="R19" s="87"/>
    </row>
    <row r="20" spans="1:18">
      <c r="A20" s="52" t="s">
        <v>149</v>
      </c>
      <c r="B20" s="60" t="s">
        <v>144</v>
      </c>
      <c r="C20" s="60" t="s">
        <v>144</v>
      </c>
      <c r="D20" s="60" t="s">
        <v>144</v>
      </c>
      <c r="E20" s="60" t="s">
        <v>144</v>
      </c>
      <c r="F20" s="60" t="s">
        <v>144</v>
      </c>
      <c r="G20" s="60" t="s">
        <v>144</v>
      </c>
      <c r="H20" s="60" t="s">
        <v>144</v>
      </c>
      <c r="I20" s="60" t="s">
        <v>144</v>
      </c>
      <c r="J20" s="56"/>
      <c r="K20" s="87"/>
      <c r="L20" s="87"/>
      <c r="M20" s="87"/>
      <c r="N20" s="87"/>
      <c r="O20" s="87"/>
      <c r="P20" s="87"/>
      <c r="Q20" s="87"/>
      <c r="R20" s="87"/>
    </row>
    <row r="21" spans="1:18">
      <c r="A21" s="52" t="s">
        <v>150</v>
      </c>
      <c r="B21" s="60" t="s">
        <v>144</v>
      </c>
      <c r="C21" s="60" t="s">
        <v>144</v>
      </c>
      <c r="D21" s="60" t="s">
        <v>144</v>
      </c>
      <c r="E21" s="60" t="s">
        <v>144</v>
      </c>
      <c r="F21" s="60" t="s">
        <v>144</v>
      </c>
      <c r="G21" s="60" t="s">
        <v>144</v>
      </c>
      <c r="H21" s="60" t="s">
        <v>144</v>
      </c>
      <c r="I21" s="60" t="s">
        <v>144</v>
      </c>
      <c r="J21" s="56"/>
      <c r="K21" s="87"/>
      <c r="L21" s="87"/>
      <c r="M21" s="87"/>
      <c r="N21" s="87"/>
      <c r="O21" s="87"/>
      <c r="P21" s="87"/>
      <c r="Q21" s="87"/>
      <c r="R21" s="87"/>
    </row>
    <row r="22" spans="1:18">
      <c r="A22" s="52" t="s">
        <v>5</v>
      </c>
      <c r="B22" s="60" t="s">
        <v>144</v>
      </c>
      <c r="C22" s="60" t="s">
        <v>144</v>
      </c>
      <c r="D22" s="60" t="s">
        <v>144</v>
      </c>
      <c r="E22" s="60" t="s">
        <v>144</v>
      </c>
      <c r="F22" s="60" t="s">
        <v>144</v>
      </c>
      <c r="G22" s="60" t="s">
        <v>144</v>
      </c>
      <c r="H22" s="60" t="s">
        <v>144</v>
      </c>
      <c r="I22" s="60" t="s">
        <v>144</v>
      </c>
      <c r="J22" s="47"/>
      <c r="K22" s="87"/>
      <c r="L22" s="87"/>
      <c r="M22" s="87"/>
      <c r="N22" s="87"/>
      <c r="O22" s="87"/>
      <c r="P22" s="87"/>
      <c r="Q22" s="87"/>
      <c r="R22" s="87"/>
    </row>
    <row r="23" spans="1:18">
      <c r="A23" s="52" t="s">
        <v>151</v>
      </c>
      <c r="B23" s="60" t="s">
        <v>144</v>
      </c>
      <c r="C23" s="60" t="s">
        <v>144</v>
      </c>
      <c r="D23" s="60" t="s">
        <v>144</v>
      </c>
      <c r="E23" s="60" t="s">
        <v>144</v>
      </c>
      <c r="F23" s="60" t="s">
        <v>144</v>
      </c>
      <c r="G23" s="60" t="s">
        <v>144</v>
      </c>
      <c r="H23" s="60" t="s">
        <v>144</v>
      </c>
      <c r="I23" s="60">
        <v>28.5</v>
      </c>
      <c r="J23" s="47"/>
      <c r="K23" s="87"/>
      <c r="L23" s="87"/>
      <c r="M23" s="87"/>
      <c r="N23" s="87"/>
      <c r="O23" s="87"/>
      <c r="P23" s="87"/>
      <c r="Q23" s="87"/>
      <c r="R23" s="87"/>
    </row>
    <row r="24" spans="1:18">
      <c r="A24" s="52" t="s">
        <v>152</v>
      </c>
      <c r="B24" s="60" t="s">
        <v>144</v>
      </c>
      <c r="C24" s="60">
        <v>15</v>
      </c>
      <c r="D24" s="60">
        <v>0.1</v>
      </c>
      <c r="E24" s="60">
        <v>27.1</v>
      </c>
      <c r="F24" s="60">
        <v>421.1</v>
      </c>
      <c r="G24" s="60">
        <v>1388.1</v>
      </c>
      <c r="H24" s="60">
        <v>950.5</v>
      </c>
      <c r="I24" s="60">
        <v>364.8</v>
      </c>
      <c r="J24" s="47"/>
      <c r="K24" s="87"/>
      <c r="L24" s="87"/>
      <c r="M24" s="87"/>
      <c r="N24" s="87"/>
      <c r="O24" s="87"/>
      <c r="P24" s="87"/>
      <c r="Q24" s="87"/>
      <c r="R24" s="87"/>
    </row>
    <row r="25" spans="1:18">
      <c r="A25" s="62" t="s">
        <v>30</v>
      </c>
      <c r="B25" s="63">
        <f>B5+B6+B7+B8+B11+B12+B13+B14</f>
        <v>2807.7000000000007</v>
      </c>
      <c r="C25" s="63">
        <f>C5+C6+C7+C8+C11+C12+C13+C14+C24</f>
        <v>5885.9000000000005</v>
      </c>
      <c r="D25" s="63">
        <f>D5+D6+D7+D8+D11+D12+D13+D14+D24</f>
        <v>85516.700000000012</v>
      </c>
      <c r="E25" s="63">
        <f>E5+E6+E7+E8+E11+E12+E13+E15+E17+E24</f>
        <v>1107.9999999999998</v>
      </c>
      <c r="F25" s="63">
        <f>F5+F6+F7+F8+F11+F12+F13+F14+F15+F16+F24</f>
        <v>35806.700000000004</v>
      </c>
      <c r="G25" s="63">
        <f>G5+G6+G7+G8+G11+G12+G13+G14+G15+G16+G24</f>
        <v>32843.699999999997</v>
      </c>
      <c r="H25" s="63">
        <f>H5+H6+H7+H8+H11+H12+H13+H14+H15+H16+H17+H18+H24</f>
        <v>37417.999999999985</v>
      </c>
      <c r="I25" s="63">
        <f>I5+I6+I7+I8+I11+I12+I13+I14+I15+I16+I17+I18+I23+I24</f>
        <v>50022.6</v>
      </c>
      <c r="J25" s="56"/>
      <c r="K25" s="87"/>
      <c r="L25" s="87"/>
      <c r="M25" s="87"/>
      <c r="N25" s="87"/>
      <c r="O25" s="87"/>
      <c r="P25" s="87"/>
      <c r="Q25" s="87"/>
      <c r="R25" s="87"/>
    </row>
    <row r="26" spans="1:18">
      <c r="B26" s="44"/>
      <c r="D26" s="64"/>
      <c r="J26" s="47"/>
      <c r="K26" s="59"/>
      <c r="L26" s="59"/>
      <c r="M26" s="59"/>
      <c r="N26" s="59"/>
      <c r="O26" s="59"/>
    </row>
    <row r="27" spans="1:18">
      <c r="B27" s="44"/>
      <c r="J27" s="48"/>
      <c r="K27" s="48"/>
      <c r="L27" s="48"/>
      <c r="M27" s="48"/>
      <c r="N27" s="48"/>
      <c r="O27" s="48"/>
    </row>
    <row r="28" spans="1:18">
      <c r="B28" s="44"/>
      <c r="J28" s="48"/>
      <c r="K28" s="48"/>
      <c r="L28" s="48"/>
      <c r="M28" s="48"/>
      <c r="N28" s="48"/>
      <c r="O28" s="48"/>
    </row>
    <row r="29" spans="1:18">
      <c r="J29" s="48"/>
      <c r="K29" s="48"/>
      <c r="L29" s="48"/>
      <c r="M29" s="48"/>
      <c r="N29" s="48"/>
      <c r="O29" s="48"/>
    </row>
    <row r="30" spans="1:18">
      <c r="J30" s="48"/>
      <c r="K30" s="48"/>
      <c r="L30" s="48"/>
      <c r="M30" s="48"/>
      <c r="N30" s="48"/>
      <c r="O30" s="48"/>
    </row>
    <row r="31" spans="1:18">
      <c r="J31" s="48"/>
      <c r="K31" s="48"/>
      <c r="L31" s="48"/>
      <c r="M31" s="48"/>
      <c r="N31" s="48"/>
      <c r="O31" s="48"/>
    </row>
    <row r="32" spans="1:18">
      <c r="J32" s="48"/>
      <c r="K32" s="48"/>
      <c r="L32" s="48"/>
      <c r="M32" s="48"/>
      <c r="N32" s="48"/>
      <c r="O32" s="48"/>
    </row>
    <row r="33" spans="10:15">
      <c r="J33" s="48"/>
      <c r="K33" s="48"/>
      <c r="L33" s="48"/>
      <c r="M33" s="48"/>
      <c r="N33" s="48"/>
      <c r="O33" s="48"/>
    </row>
    <row r="34" spans="10:15">
      <c r="J34" s="48"/>
      <c r="K34" s="48"/>
      <c r="L34" s="48"/>
      <c r="M34" s="48"/>
      <c r="N34" s="48"/>
      <c r="O34" s="48"/>
    </row>
    <row r="35" spans="10:15">
      <c r="J35" s="48"/>
      <c r="K35" s="48"/>
      <c r="L35" s="48"/>
      <c r="M35" s="48"/>
      <c r="N35" s="48"/>
      <c r="O35" s="48"/>
    </row>
    <row r="36" spans="10:15">
      <c r="J36" s="48"/>
      <c r="K36" s="48"/>
      <c r="L36" s="48"/>
      <c r="M36" s="48"/>
      <c r="N36" s="48"/>
      <c r="O36" s="48"/>
    </row>
    <row r="37" spans="10:15">
      <c r="J37" s="48"/>
      <c r="K37" s="48"/>
      <c r="L37" s="48"/>
      <c r="M37" s="48"/>
      <c r="N37" s="48"/>
      <c r="O37" s="48"/>
    </row>
    <row r="38" spans="10:15">
      <c r="J38" s="48"/>
      <c r="K38" s="48"/>
      <c r="L38" s="48"/>
      <c r="M38" s="48"/>
      <c r="N38" s="48"/>
      <c r="O38" s="48"/>
    </row>
    <row r="39" spans="10:15">
      <c r="J39" s="48"/>
      <c r="K39" s="48"/>
      <c r="L39" s="48"/>
      <c r="M39" s="48"/>
      <c r="N39" s="48"/>
      <c r="O39" s="48"/>
    </row>
    <row r="40" spans="10:15">
      <c r="J40" s="48"/>
      <c r="K40" s="48"/>
      <c r="L40" s="48"/>
      <c r="M40" s="48"/>
      <c r="N40" s="48"/>
      <c r="O40" s="48"/>
    </row>
    <row r="41" spans="10:15">
      <c r="J41" s="48"/>
      <c r="K41" s="48"/>
      <c r="L41" s="48"/>
      <c r="M41" s="48"/>
      <c r="N41" s="48"/>
      <c r="O41" s="48"/>
    </row>
    <row r="42" spans="10:15">
      <c r="J42" s="48"/>
      <c r="K42" s="48"/>
      <c r="L42" s="48"/>
      <c r="M42" s="48"/>
      <c r="N42" s="48"/>
      <c r="O42" s="48"/>
    </row>
    <row r="43" spans="10:15">
      <c r="J43" s="48"/>
      <c r="K43" s="48"/>
      <c r="L43" s="48"/>
      <c r="M43" s="48"/>
      <c r="N43" s="48"/>
      <c r="O43" s="48"/>
    </row>
    <row r="44" spans="10:15">
      <c r="J44" s="48"/>
      <c r="K44" s="48"/>
      <c r="L44" s="48"/>
      <c r="M44" s="48"/>
      <c r="N44" s="48"/>
      <c r="O44" s="48"/>
    </row>
    <row r="45" spans="10:15">
      <c r="J45" s="48"/>
      <c r="K45" s="48"/>
      <c r="L45" s="48"/>
      <c r="M45" s="48"/>
      <c r="N45" s="48"/>
      <c r="O45" s="48"/>
    </row>
    <row r="46" spans="10:15">
      <c r="J46" s="48"/>
      <c r="K46" s="48"/>
      <c r="L46" s="48"/>
      <c r="M46" s="48"/>
      <c r="N46" s="48"/>
      <c r="O46" s="48"/>
    </row>
    <row r="47" spans="10:15">
      <c r="J47" s="48"/>
      <c r="K47" s="48"/>
      <c r="L47" s="48"/>
      <c r="M47" s="48"/>
      <c r="N47" s="48"/>
      <c r="O47" s="48"/>
    </row>
    <row r="48" spans="10:15">
      <c r="J48" s="48"/>
      <c r="K48" s="48"/>
      <c r="L48" s="48"/>
      <c r="M48" s="48"/>
      <c r="N48" s="48"/>
      <c r="O48" s="48"/>
    </row>
    <row r="49" spans="10:15">
      <c r="J49" s="48"/>
      <c r="K49" s="48"/>
      <c r="L49" s="48"/>
      <c r="M49" s="48"/>
      <c r="N49" s="48"/>
      <c r="O49" s="48"/>
    </row>
    <row r="50" spans="10:15">
      <c r="J50" s="48"/>
      <c r="K50" s="48"/>
      <c r="L50" s="48"/>
      <c r="M50" s="48"/>
      <c r="N50" s="48"/>
      <c r="O50" s="48"/>
    </row>
    <row r="51" spans="10:15">
      <c r="J51" s="48"/>
      <c r="K51" s="48"/>
      <c r="L51" s="48"/>
      <c r="M51" s="48"/>
      <c r="N51" s="48"/>
      <c r="O51" s="48"/>
    </row>
    <row r="52" spans="10:15">
      <c r="J52" s="48"/>
      <c r="K52" s="48"/>
      <c r="L52" s="48"/>
      <c r="M52" s="48"/>
      <c r="N52" s="48"/>
      <c r="O52" s="48"/>
    </row>
    <row r="53" spans="10:15">
      <c r="J53" s="48"/>
      <c r="K53" s="48"/>
      <c r="L53" s="48"/>
      <c r="M53" s="48"/>
      <c r="N53" s="48"/>
      <c r="O53" s="48"/>
    </row>
    <row r="54" spans="10:15">
      <c r="J54" s="48"/>
      <c r="K54" s="48"/>
      <c r="L54" s="48"/>
      <c r="M54" s="48"/>
      <c r="N54" s="48"/>
      <c r="O54" s="48"/>
    </row>
    <row r="55" spans="10:15">
      <c r="J55" s="48"/>
      <c r="K55" s="48"/>
      <c r="L55" s="48"/>
      <c r="M55" s="48"/>
      <c r="N55" s="48"/>
      <c r="O55" s="48"/>
    </row>
    <row r="56" spans="10:15">
      <c r="J56" s="48"/>
      <c r="K56" s="48"/>
      <c r="L56" s="48"/>
      <c r="M56" s="48"/>
      <c r="N56" s="48"/>
      <c r="O56" s="48"/>
    </row>
    <row r="57" spans="10:15">
      <c r="J57" s="48"/>
      <c r="K57" s="48"/>
      <c r="L57" s="48"/>
      <c r="M57" s="48"/>
      <c r="N57" s="48"/>
      <c r="O57" s="48"/>
    </row>
    <row r="58" spans="10:15">
      <c r="J58" s="48"/>
      <c r="K58" s="48"/>
      <c r="L58" s="48"/>
      <c r="M58" s="48"/>
      <c r="N58" s="48"/>
      <c r="O58" s="48"/>
    </row>
    <row r="59" spans="10:15">
      <c r="J59" s="48"/>
      <c r="K59" s="48"/>
      <c r="L59" s="48"/>
      <c r="M59" s="48"/>
      <c r="N59" s="48"/>
      <c r="O59" s="48"/>
    </row>
    <row r="60" spans="10:15">
      <c r="J60" s="48"/>
      <c r="K60" s="48"/>
      <c r="L60" s="48"/>
      <c r="M60" s="48"/>
      <c r="N60" s="48"/>
      <c r="O60" s="48"/>
    </row>
    <row r="61" spans="10:15">
      <c r="J61" s="48"/>
      <c r="K61" s="48"/>
      <c r="L61" s="48"/>
      <c r="M61" s="48"/>
      <c r="N61" s="48"/>
      <c r="O61" s="48"/>
    </row>
    <row r="62" spans="10:15">
      <c r="J62" s="48"/>
      <c r="K62" s="48"/>
      <c r="L62" s="48"/>
      <c r="M62" s="48"/>
      <c r="N62" s="48"/>
      <c r="O62" s="48"/>
    </row>
    <row r="63" spans="10:15">
      <c r="J63" s="48"/>
      <c r="K63" s="48"/>
      <c r="L63" s="48"/>
      <c r="M63" s="48"/>
      <c r="N63" s="48"/>
      <c r="O63" s="48"/>
    </row>
    <row r="64" spans="10:15">
      <c r="J64" s="48"/>
      <c r="K64" s="48"/>
      <c r="L64" s="48"/>
      <c r="M64" s="48"/>
      <c r="N64" s="48"/>
      <c r="O64" s="48"/>
    </row>
    <row r="65" spans="10:15">
      <c r="J65" s="48"/>
      <c r="K65" s="48"/>
      <c r="L65" s="48"/>
      <c r="M65" s="48"/>
      <c r="N65" s="48"/>
      <c r="O65" s="48"/>
    </row>
    <row r="66" spans="10:15">
      <c r="J66" s="48"/>
      <c r="K66" s="48"/>
      <c r="L66" s="48"/>
      <c r="M66" s="48"/>
      <c r="N66" s="48"/>
      <c r="O66" s="48"/>
    </row>
    <row r="67" spans="10:15">
      <c r="J67" s="48"/>
      <c r="K67" s="48"/>
      <c r="L67" s="48"/>
      <c r="M67" s="48"/>
      <c r="N67" s="48"/>
      <c r="O67" s="48"/>
    </row>
    <row r="68" spans="10:15">
      <c r="J68" s="48"/>
      <c r="K68" s="48"/>
      <c r="L68" s="48"/>
      <c r="M68" s="48"/>
      <c r="N68" s="48"/>
      <c r="O68" s="48"/>
    </row>
    <row r="69" spans="10:15">
      <c r="J69" s="48"/>
      <c r="K69" s="48"/>
      <c r="L69" s="48"/>
      <c r="M69" s="48"/>
      <c r="N69" s="48"/>
      <c r="O69" s="48"/>
    </row>
    <row r="70" spans="10:15">
      <c r="J70" s="48"/>
      <c r="K70" s="48"/>
      <c r="L70" s="48"/>
      <c r="M70" s="48"/>
      <c r="N70" s="48"/>
      <c r="O70" s="48"/>
    </row>
    <row r="71" spans="10:15">
      <c r="J71" s="48"/>
      <c r="K71" s="48"/>
      <c r="L71" s="48"/>
      <c r="M71" s="48"/>
      <c r="N71" s="48"/>
      <c r="O71" s="48"/>
    </row>
    <row r="72" spans="10:15">
      <c r="J72" s="48"/>
      <c r="K72" s="48"/>
      <c r="L72" s="48"/>
      <c r="M72" s="48"/>
      <c r="N72" s="48"/>
      <c r="O72" s="48"/>
    </row>
    <row r="73" spans="10:15">
      <c r="J73" s="48"/>
      <c r="K73" s="48"/>
      <c r="L73" s="48"/>
      <c r="M73" s="48"/>
      <c r="N73" s="48"/>
      <c r="O73" s="48"/>
    </row>
    <row r="74" spans="10:15">
      <c r="J74" s="48"/>
      <c r="K74" s="48"/>
      <c r="L74" s="48"/>
      <c r="M74" s="48"/>
      <c r="N74" s="48"/>
      <c r="O74" s="48"/>
    </row>
    <row r="75" spans="10:15">
      <c r="J75" s="48"/>
      <c r="K75" s="48"/>
      <c r="L75" s="48"/>
      <c r="M75" s="48"/>
      <c r="N75" s="48"/>
      <c r="O75" s="48"/>
    </row>
    <row r="76" spans="10:15">
      <c r="J76" s="48"/>
      <c r="K76" s="48"/>
      <c r="L76" s="48"/>
      <c r="M76" s="48"/>
      <c r="N76" s="48"/>
      <c r="O76" s="48"/>
    </row>
    <row r="77" spans="10:15">
      <c r="J77" s="48"/>
      <c r="K77" s="48"/>
      <c r="L77" s="48"/>
      <c r="M77" s="48"/>
      <c r="N77" s="48"/>
      <c r="O77" s="48"/>
    </row>
    <row r="78" spans="10:15">
      <c r="J78" s="48"/>
      <c r="K78" s="48"/>
      <c r="L78" s="48"/>
      <c r="M78" s="48"/>
      <c r="N78" s="48"/>
      <c r="O78" s="48"/>
    </row>
    <row r="79" spans="10:15">
      <c r="J79" s="48"/>
      <c r="K79" s="48"/>
      <c r="L79" s="48"/>
      <c r="M79" s="48"/>
      <c r="N79" s="48"/>
      <c r="O79" s="48"/>
    </row>
    <row r="80" spans="10:15">
      <c r="J80" s="48"/>
      <c r="K80" s="48"/>
      <c r="L80" s="48"/>
      <c r="M80" s="48"/>
      <c r="N80" s="48"/>
      <c r="O80" s="48"/>
    </row>
    <row r="81" spans="10:15">
      <c r="J81" s="48"/>
      <c r="K81" s="48"/>
      <c r="L81" s="48"/>
      <c r="M81" s="48"/>
      <c r="N81" s="48"/>
      <c r="O81" s="48"/>
    </row>
    <row r="82" spans="10:15">
      <c r="J82" s="48"/>
      <c r="K82" s="48"/>
      <c r="L82" s="48"/>
      <c r="M82" s="48"/>
      <c r="N82" s="48"/>
      <c r="O82" s="48"/>
    </row>
    <row r="83" spans="10:15">
      <c r="J83" s="48"/>
      <c r="K83" s="48"/>
      <c r="L83" s="48"/>
      <c r="M83" s="48"/>
      <c r="N83" s="48"/>
      <c r="O83" s="48"/>
    </row>
    <row r="84" spans="10:15">
      <c r="J84" s="48"/>
      <c r="K84" s="48"/>
      <c r="L84" s="48"/>
      <c r="M84" s="48"/>
      <c r="N84" s="48"/>
      <c r="O84" s="48"/>
    </row>
    <row r="85" spans="10:15">
      <c r="J85" s="48"/>
      <c r="K85" s="48"/>
      <c r="L85" s="48"/>
      <c r="M85" s="48"/>
      <c r="N85" s="48"/>
      <c r="O85" s="48"/>
    </row>
    <row r="86" spans="10:15">
      <c r="J86" s="48"/>
      <c r="K86" s="48"/>
      <c r="L86" s="48"/>
      <c r="M86" s="48"/>
      <c r="N86" s="48"/>
      <c r="O86" s="48"/>
    </row>
    <row r="87" spans="10:15">
      <c r="J87" s="48"/>
      <c r="K87" s="48"/>
      <c r="L87" s="48"/>
      <c r="M87" s="48"/>
      <c r="N87" s="48"/>
      <c r="O87" s="48"/>
    </row>
    <row r="88" spans="10:15">
      <c r="J88" s="48"/>
      <c r="K88" s="48"/>
      <c r="L88" s="48"/>
      <c r="M88" s="48"/>
      <c r="N88" s="48"/>
      <c r="O88" s="48"/>
    </row>
    <row r="89" spans="10:15">
      <c r="J89" s="48"/>
      <c r="K89" s="48"/>
      <c r="L89" s="48"/>
      <c r="M89" s="48"/>
      <c r="N89" s="48"/>
      <c r="O89" s="48"/>
    </row>
    <row r="90" spans="10:15">
      <c r="J90" s="48"/>
      <c r="K90" s="48"/>
      <c r="L90" s="48"/>
      <c r="M90" s="48"/>
      <c r="N90" s="48"/>
      <c r="O90" s="48"/>
    </row>
    <row r="91" spans="10:15">
      <c r="J91" s="48"/>
      <c r="K91" s="48"/>
      <c r="L91" s="48"/>
      <c r="M91" s="48"/>
      <c r="N91" s="48"/>
      <c r="O91" s="48"/>
    </row>
    <row r="92" spans="10:15">
      <c r="J92" s="48"/>
      <c r="K92" s="48"/>
      <c r="L92" s="48"/>
      <c r="M92" s="48"/>
      <c r="N92" s="48"/>
      <c r="O92" s="48"/>
    </row>
    <row r="93" spans="10:15">
      <c r="J93" s="48"/>
      <c r="K93" s="48"/>
      <c r="L93" s="48"/>
      <c r="M93" s="48"/>
      <c r="N93" s="48"/>
      <c r="O93" s="48"/>
    </row>
    <row r="94" spans="10:15">
      <c r="J94" s="48"/>
      <c r="K94" s="48"/>
      <c r="L94" s="48"/>
      <c r="M94" s="48"/>
      <c r="N94" s="48"/>
      <c r="O94" s="48"/>
    </row>
    <row r="95" spans="10:15">
      <c r="J95" s="48"/>
      <c r="K95" s="48"/>
      <c r="L95" s="48"/>
      <c r="M95" s="48"/>
      <c r="N95" s="48"/>
      <c r="O95" s="48"/>
    </row>
    <row r="96" spans="10:15">
      <c r="J96" s="48"/>
      <c r="K96" s="48"/>
      <c r="L96" s="48"/>
      <c r="M96" s="48"/>
      <c r="N96" s="48"/>
      <c r="O96" s="48"/>
    </row>
    <row r="97" spans="10:15">
      <c r="J97" s="48"/>
      <c r="K97" s="48"/>
      <c r="L97" s="48"/>
      <c r="M97" s="48"/>
      <c r="N97" s="48"/>
      <c r="O97" s="48"/>
    </row>
    <row r="98" spans="10:15">
      <c r="J98" s="48"/>
      <c r="K98" s="48"/>
      <c r="L98" s="48"/>
      <c r="M98" s="48"/>
      <c r="N98" s="48"/>
      <c r="O98" s="48"/>
    </row>
    <row r="99" spans="10:15">
      <c r="J99" s="48"/>
      <c r="K99" s="48"/>
      <c r="L99" s="48"/>
      <c r="M99" s="48"/>
      <c r="N99" s="48"/>
      <c r="O99" s="48"/>
    </row>
    <row r="100" spans="10:15">
      <c r="J100" s="48"/>
      <c r="K100" s="48"/>
      <c r="L100" s="48"/>
      <c r="M100" s="48"/>
      <c r="N100" s="48"/>
      <c r="O100" s="48"/>
    </row>
    <row r="101" spans="10:15">
      <c r="J101" s="48"/>
      <c r="K101" s="48"/>
      <c r="L101" s="48"/>
      <c r="M101" s="48"/>
      <c r="N101" s="48"/>
      <c r="O101" s="48"/>
    </row>
    <row r="102" spans="10:15">
      <c r="J102" s="48"/>
      <c r="K102" s="48"/>
      <c r="L102" s="48"/>
      <c r="M102" s="48"/>
      <c r="N102" s="48"/>
      <c r="O102" s="48"/>
    </row>
    <row r="103" spans="10:15">
      <c r="J103" s="48"/>
      <c r="K103" s="48"/>
      <c r="L103" s="48"/>
      <c r="M103" s="48"/>
      <c r="N103" s="48"/>
      <c r="O103" s="48"/>
    </row>
    <row r="104" spans="10:15">
      <c r="J104" s="48"/>
      <c r="K104" s="48"/>
      <c r="L104" s="48"/>
      <c r="M104" s="48"/>
      <c r="N104" s="48"/>
      <c r="O104" s="48"/>
    </row>
    <row r="105" spans="10:15">
      <c r="J105" s="48"/>
      <c r="K105" s="48"/>
      <c r="L105" s="48"/>
      <c r="M105" s="48"/>
      <c r="N105" s="48"/>
      <c r="O105" s="48"/>
    </row>
  </sheetData>
  <mergeCells count="2">
    <mergeCell ref="E3:I3"/>
    <mergeCell ref="B3:D3"/>
  </mergeCells>
  <pageMargins left="0.75" right="0.75" top="1" bottom="1" header="0.5" footer="0.5"/>
  <pageSetup paperSize="9" orientation="portrait" horizontalDpi="0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1"/>
  <sheetViews>
    <sheetView workbookViewId="0">
      <selection activeCell="A2" sqref="A2"/>
    </sheetView>
  </sheetViews>
  <sheetFormatPr defaultColWidth="9.140625" defaultRowHeight="12.75"/>
  <cols>
    <col min="1" max="1" width="59.42578125" style="65" customWidth="1"/>
    <col min="2" max="13" width="10.85546875" style="65" customWidth="1"/>
    <col min="14" max="14" width="10.28515625" style="65" customWidth="1"/>
    <col min="15" max="16384" width="9.140625" style="65"/>
  </cols>
  <sheetData>
    <row r="1" spans="1:22">
      <c r="A1" s="85" t="s">
        <v>129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6"/>
    </row>
    <row r="2" spans="1:22">
      <c r="B2" s="83"/>
      <c r="C2" s="83"/>
      <c r="D2" s="83"/>
      <c r="E2" s="83"/>
      <c r="F2" s="83"/>
      <c r="G2" s="83"/>
      <c r="H2" s="83"/>
      <c r="I2" s="83"/>
      <c r="J2" s="83"/>
      <c r="K2" s="83"/>
      <c r="L2" s="94"/>
      <c r="M2" s="83" t="s">
        <v>17</v>
      </c>
    </row>
    <row r="3" spans="1:22" s="66" customFormat="1" ht="16.5" customHeight="1">
      <c r="A3" s="96" t="s">
        <v>15</v>
      </c>
      <c r="B3" s="96">
        <v>1998</v>
      </c>
      <c r="C3" s="96">
        <v>1999</v>
      </c>
      <c r="D3" s="96">
        <v>2000</v>
      </c>
      <c r="E3" s="96">
        <v>2001</v>
      </c>
      <c r="F3" s="96">
        <v>2002</v>
      </c>
      <c r="G3" s="96">
        <v>2003</v>
      </c>
      <c r="H3" s="96">
        <v>2004</v>
      </c>
      <c r="I3" s="96">
        <v>2005</v>
      </c>
      <c r="J3" s="96">
        <v>2006</v>
      </c>
      <c r="K3" s="96">
        <v>2007</v>
      </c>
      <c r="L3" s="96">
        <v>2008</v>
      </c>
      <c r="M3" s="96">
        <v>2009</v>
      </c>
      <c r="O3" s="65"/>
      <c r="P3" s="65"/>
      <c r="Q3" s="65"/>
      <c r="R3" s="65"/>
      <c r="S3" s="65"/>
      <c r="T3" s="65"/>
      <c r="U3" s="65"/>
      <c r="V3" s="65"/>
    </row>
    <row r="4" spans="1:22">
      <c r="A4" s="67" t="s">
        <v>14</v>
      </c>
      <c r="B4" s="95">
        <f>B5+B8+B12</f>
        <v>33127.5</v>
      </c>
      <c r="C4" s="95">
        <f t="shared" ref="C4:L4" si="0">C5+C8+C12</f>
        <v>43828</v>
      </c>
      <c r="D4" s="95">
        <f>D5+D8+D12</f>
        <v>60348.399999999994</v>
      </c>
      <c r="E4" s="95">
        <f t="shared" si="0"/>
        <v>76564</v>
      </c>
      <c r="F4" s="95">
        <f t="shared" si="0"/>
        <v>85594.3</v>
      </c>
      <c r="G4" s="95">
        <f t="shared" si="0"/>
        <v>48847.8</v>
      </c>
      <c r="H4" s="95">
        <f t="shared" si="0"/>
        <v>61989.5</v>
      </c>
      <c r="I4" s="95">
        <f>I5+I8+I12</f>
        <v>86268.7</v>
      </c>
      <c r="J4" s="95">
        <f t="shared" si="0"/>
        <v>87381.099999999991</v>
      </c>
      <c r="K4" s="95">
        <f t="shared" si="0"/>
        <v>133390.9</v>
      </c>
      <c r="L4" s="95">
        <f t="shared" si="0"/>
        <v>134472.70000000001</v>
      </c>
      <c r="M4" s="95">
        <f>M5+M8+M12</f>
        <v>147127.9</v>
      </c>
      <c r="N4" s="69"/>
    </row>
    <row r="5" spans="1:22" ht="25.5">
      <c r="A5" s="70" t="s">
        <v>153</v>
      </c>
      <c r="B5" s="71">
        <v>1454.1000000000001</v>
      </c>
      <c r="C5" s="71">
        <v>2012.5</v>
      </c>
      <c r="D5" s="71">
        <f>D6+D7</f>
        <v>1236.3</v>
      </c>
      <c r="E5" s="71">
        <v>1194.9000000000001</v>
      </c>
      <c r="F5" s="71">
        <v>1279.0999999999999</v>
      </c>
      <c r="G5" s="71">
        <v>3095.9</v>
      </c>
      <c r="H5" s="71">
        <v>2921.7</v>
      </c>
      <c r="I5" s="71">
        <f>I6+I7</f>
        <v>3511</v>
      </c>
      <c r="J5" s="71">
        <v>3910.9</v>
      </c>
      <c r="K5" s="71">
        <v>6055.7000000000007</v>
      </c>
      <c r="L5" s="71">
        <v>6728.3</v>
      </c>
      <c r="M5" s="71">
        <v>6601.2</v>
      </c>
      <c r="N5" s="72"/>
    </row>
    <row r="6" spans="1:22">
      <c r="A6" s="73" t="s">
        <v>154</v>
      </c>
      <c r="B6" s="74">
        <v>1425.2</v>
      </c>
      <c r="C6" s="74">
        <v>1985.6000000000001</v>
      </c>
      <c r="D6" s="71">
        <v>1209</v>
      </c>
      <c r="E6" s="71">
        <v>1135.9000000000001</v>
      </c>
      <c r="F6" s="71">
        <v>1206.6999999999998</v>
      </c>
      <c r="G6" s="71">
        <v>2973.6</v>
      </c>
      <c r="H6" s="71">
        <v>2816.7</v>
      </c>
      <c r="I6" s="71">
        <v>3403.7</v>
      </c>
      <c r="J6" s="71">
        <v>3809.3999999999996</v>
      </c>
      <c r="K6" s="71">
        <v>5911.3</v>
      </c>
      <c r="L6" s="71">
        <v>6574.2</v>
      </c>
      <c r="M6" s="71">
        <v>6443.4</v>
      </c>
    </row>
    <row r="7" spans="1:22">
      <c r="A7" s="73" t="s">
        <v>155</v>
      </c>
      <c r="B7" s="74">
        <v>28.9</v>
      </c>
      <c r="C7" s="74">
        <v>26.900000000000002</v>
      </c>
      <c r="D7" s="71">
        <v>27.3</v>
      </c>
      <c r="E7" s="71">
        <v>59</v>
      </c>
      <c r="F7" s="71">
        <v>72.400000000000006</v>
      </c>
      <c r="G7" s="71">
        <v>122.3</v>
      </c>
      <c r="H7" s="71">
        <v>105</v>
      </c>
      <c r="I7" s="71">
        <v>107.3</v>
      </c>
      <c r="J7" s="71">
        <v>101.5</v>
      </c>
      <c r="K7" s="71">
        <v>144.4</v>
      </c>
      <c r="L7" s="71">
        <v>154.1</v>
      </c>
      <c r="M7" s="71">
        <v>157.80000000000001</v>
      </c>
    </row>
    <row r="8" spans="1:22">
      <c r="A8" s="75" t="s">
        <v>13</v>
      </c>
      <c r="B8" s="71">
        <v>30757.600000000002</v>
      </c>
      <c r="C8" s="71">
        <v>39874.699999999997</v>
      </c>
      <c r="D8" s="71">
        <f>D9+D10+D11</f>
        <v>57705.899999999994</v>
      </c>
      <c r="E8" s="71">
        <v>74177.600000000006</v>
      </c>
      <c r="F8" s="71">
        <v>82917.3</v>
      </c>
      <c r="G8" s="71">
        <v>39582.1</v>
      </c>
      <c r="H8" s="71">
        <v>51576</v>
      </c>
      <c r="I8" s="71">
        <v>68946.7</v>
      </c>
      <c r="J8" s="71">
        <v>65625</v>
      </c>
      <c r="K8" s="71">
        <v>101122.2</v>
      </c>
      <c r="L8" s="71">
        <v>101238.5</v>
      </c>
      <c r="M8" s="71">
        <v>111769.9</v>
      </c>
    </row>
    <row r="9" spans="1:22">
      <c r="A9" s="76" t="s">
        <v>156</v>
      </c>
      <c r="B9" s="74">
        <v>14381.2</v>
      </c>
      <c r="C9" s="74">
        <v>22369.7</v>
      </c>
      <c r="D9" s="71">
        <v>37563.1</v>
      </c>
      <c r="E9" s="71">
        <v>57765.8</v>
      </c>
      <c r="F9" s="71">
        <v>65473.1</v>
      </c>
      <c r="G9" s="71">
        <v>19649.099999999999</v>
      </c>
      <c r="H9" s="71">
        <v>27898.2</v>
      </c>
      <c r="I9" s="71">
        <v>40532.6</v>
      </c>
      <c r="J9" s="71">
        <v>37710.400000000001</v>
      </c>
      <c r="K9" s="71">
        <v>57575</v>
      </c>
      <c r="L9" s="71">
        <v>57099</v>
      </c>
      <c r="M9" s="71">
        <v>64037.8</v>
      </c>
    </row>
    <row r="10" spans="1:22">
      <c r="A10" s="76" t="s">
        <v>20</v>
      </c>
      <c r="B10" s="74">
        <v>10320.1</v>
      </c>
      <c r="C10" s="74">
        <v>10426.1</v>
      </c>
      <c r="D10" s="71">
        <v>14755.8</v>
      </c>
      <c r="E10" s="71">
        <v>9735.2000000000007</v>
      </c>
      <c r="F10" s="71">
        <v>10734.1</v>
      </c>
      <c r="G10" s="71">
        <v>16627.400000000001</v>
      </c>
      <c r="H10" s="71">
        <v>20059.3</v>
      </c>
      <c r="I10" s="71">
        <v>24204.3</v>
      </c>
      <c r="J10" s="71">
        <v>24040</v>
      </c>
      <c r="K10" s="71">
        <v>37757.1</v>
      </c>
      <c r="L10" s="71">
        <v>38397.300000000003</v>
      </c>
      <c r="M10" s="71">
        <v>41387.4</v>
      </c>
    </row>
    <row r="11" spans="1:22">
      <c r="A11" s="76" t="s">
        <v>157</v>
      </c>
      <c r="B11" s="74">
        <v>6056.3</v>
      </c>
      <c r="C11" s="74">
        <v>7078.9</v>
      </c>
      <c r="D11" s="71">
        <v>5387</v>
      </c>
      <c r="E11" s="71">
        <v>6676.6</v>
      </c>
      <c r="F11" s="71">
        <v>6710.1</v>
      </c>
      <c r="G11" s="71">
        <v>3305.6</v>
      </c>
      <c r="H11" s="71">
        <v>3618.5</v>
      </c>
      <c r="I11" s="71">
        <v>4209.8</v>
      </c>
      <c r="J11" s="71">
        <v>3874.6</v>
      </c>
      <c r="K11" s="71">
        <v>5790.1</v>
      </c>
      <c r="L11" s="71">
        <v>5742.2</v>
      </c>
      <c r="M11" s="71">
        <v>6344.7</v>
      </c>
    </row>
    <row r="12" spans="1:22">
      <c r="A12" s="75" t="s">
        <v>12</v>
      </c>
      <c r="B12" s="71">
        <v>915.80000000000007</v>
      </c>
      <c r="C12" s="71">
        <v>1940.8</v>
      </c>
      <c r="D12" s="71">
        <v>1406.2</v>
      </c>
      <c r="E12" s="71">
        <v>1191.5</v>
      </c>
      <c r="F12" s="71">
        <v>1397.9</v>
      </c>
      <c r="G12" s="71">
        <v>6169.8</v>
      </c>
      <c r="H12" s="71">
        <v>7491.8</v>
      </c>
      <c r="I12" s="71">
        <v>13811</v>
      </c>
      <c r="J12" s="71">
        <v>17845.199999999997</v>
      </c>
      <c r="K12" s="71">
        <v>26213</v>
      </c>
      <c r="L12" s="71">
        <v>26505.9</v>
      </c>
      <c r="M12" s="71">
        <v>28756.799999999999</v>
      </c>
    </row>
    <row r="13" spans="1:22">
      <c r="A13" s="79" t="s">
        <v>11</v>
      </c>
      <c r="B13" s="68">
        <f>B14+B15+B16+B17+B18+B19+B20+B21+B22</f>
        <v>12894.9</v>
      </c>
      <c r="C13" s="68">
        <f>C14+C15+C16+C17+C18+C19+C20+C21+C22</f>
        <v>10576</v>
      </c>
      <c r="D13" s="68">
        <f>D14+D15+D16+D17+D18+D19+D20+D21+D22+D23</f>
        <v>20958.599999999999</v>
      </c>
      <c r="E13" s="68">
        <f t="shared" ref="E13:M13" si="1">E14+E15+E16+E17+E18+E19+E20+E21+E22+E23</f>
        <v>19553.100000000002</v>
      </c>
      <c r="F13" s="68">
        <f t="shared" si="1"/>
        <v>24864.799999999996</v>
      </c>
      <c r="G13" s="68">
        <f t="shared" si="1"/>
        <v>33769.9</v>
      </c>
      <c r="H13" s="68">
        <f t="shared" si="1"/>
        <v>45130.3</v>
      </c>
      <c r="I13" s="68">
        <f t="shared" si="1"/>
        <v>60693.9</v>
      </c>
      <c r="J13" s="68">
        <f t="shared" si="1"/>
        <v>69505.3</v>
      </c>
      <c r="K13" s="68">
        <f t="shared" si="1"/>
        <v>105475.30000000003</v>
      </c>
      <c r="L13" s="68">
        <f t="shared" si="1"/>
        <v>107513.9</v>
      </c>
      <c r="M13" s="68">
        <f t="shared" si="1"/>
        <v>114055.5</v>
      </c>
    </row>
    <row r="14" spans="1:22" ht="25.5">
      <c r="A14" s="70" t="s">
        <v>10</v>
      </c>
      <c r="B14" s="74">
        <v>2759.6</v>
      </c>
      <c r="C14" s="74">
        <v>2935.5</v>
      </c>
      <c r="D14" s="71">
        <v>1887.5</v>
      </c>
      <c r="E14" s="71">
        <v>2562.4</v>
      </c>
      <c r="F14" s="71">
        <v>3111.4</v>
      </c>
      <c r="G14" s="71">
        <v>11146</v>
      </c>
      <c r="H14" s="71">
        <v>15261.7</v>
      </c>
      <c r="I14" s="71">
        <v>19635.900000000001</v>
      </c>
      <c r="J14" s="71">
        <v>21920.9</v>
      </c>
      <c r="K14" s="71">
        <v>37779.4</v>
      </c>
      <c r="L14" s="71">
        <v>39335.4</v>
      </c>
      <c r="M14" s="71">
        <v>42594.2</v>
      </c>
    </row>
    <row r="15" spans="1:22">
      <c r="A15" s="70" t="s">
        <v>9</v>
      </c>
      <c r="B15" s="74">
        <v>191.6</v>
      </c>
      <c r="C15" s="74">
        <v>212.5</v>
      </c>
      <c r="D15" s="71">
        <v>779.2</v>
      </c>
      <c r="E15" s="71">
        <v>426.3</v>
      </c>
      <c r="F15" s="71">
        <v>417.6</v>
      </c>
      <c r="G15" s="71">
        <v>1005.5</v>
      </c>
      <c r="H15" s="71">
        <v>1367.1</v>
      </c>
      <c r="I15" s="71">
        <v>1740.5</v>
      </c>
      <c r="J15" s="71">
        <v>1664.3999999999999</v>
      </c>
      <c r="K15" s="71">
        <v>2651.4</v>
      </c>
      <c r="L15" s="71">
        <v>2676.5</v>
      </c>
      <c r="M15" s="71">
        <v>2919.3</v>
      </c>
    </row>
    <row r="16" spans="1:22">
      <c r="A16" s="70" t="s">
        <v>8</v>
      </c>
      <c r="B16" s="71">
        <v>8542.5</v>
      </c>
      <c r="C16" s="71">
        <v>3150.2000000000003</v>
      </c>
      <c r="D16" s="71">
        <v>12508.9</v>
      </c>
      <c r="E16" s="71">
        <v>8406.6</v>
      </c>
      <c r="F16" s="71">
        <v>12241.5</v>
      </c>
      <c r="G16" s="71">
        <v>11556.1</v>
      </c>
      <c r="H16" s="71">
        <v>15863.4</v>
      </c>
      <c r="I16" s="71">
        <v>21569</v>
      </c>
      <c r="J16" s="71">
        <v>21257.200000000001</v>
      </c>
      <c r="K16" s="71">
        <v>30825.9</v>
      </c>
      <c r="L16" s="71">
        <v>30772.7</v>
      </c>
      <c r="M16" s="71">
        <v>33420.300000000003</v>
      </c>
    </row>
    <row r="17" spans="1:14">
      <c r="A17" s="70" t="s">
        <v>7</v>
      </c>
      <c r="B17" s="74">
        <v>587.9</v>
      </c>
      <c r="C17" s="74">
        <v>1111.2</v>
      </c>
      <c r="D17" s="71">
        <v>3022.6</v>
      </c>
      <c r="E17" s="71">
        <v>6333.2</v>
      </c>
      <c r="F17" s="71">
        <v>6298.8</v>
      </c>
      <c r="G17" s="71">
        <v>1895.6</v>
      </c>
      <c r="H17" s="71">
        <v>1991.8</v>
      </c>
      <c r="I17" s="71">
        <v>3202.9</v>
      </c>
      <c r="J17" s="71">
        <v>6170.7</v>
      </c>
      <c r="K17" s="71">
        <v>7658.4</v>
      </c>
      <c r="L17" s="71">
        <v>8053</v>
      </c>
      <c r="M17" s="71">
        <v>6364.7</v>
      </c>
    </row>
    <row r="18" spans="1:14" ht="25.5">
      <c r="A18" s="70" t="s">
        <v>6</v>
      </c>
      <c r="B18" s="74">
        <v>494.4</v>
      </c>
      <c r="C18" s="74">
        <v>2581.1999999999998</v>
      </c>
      <c r="D18" s="71">
        <v>1952.2</v>
      </c>
      <c r="E18" s="71">
        <v>1319.3999999999999</v>
      </c>
      <c r="F18" s="71">
        <v>1858.5</v>
      </c>
      <c r="G18" s="71">
        <v>6273.4</v>
      </c>
      <c r="H18" s="71">
        <v>8410.9</v>
      </c>
      <c r="I18" s="71">
        <v>11876.9</v>
      </c>
      <c r="J18" s="71">
        <v>15801.3</v>
      </c>
      <c r="K18" s="71">
        <v>21895.1</v>
      </c>
      <c r="L18" s="71">
        <v>21603.7</v>
      </c>
      <c r="M18" s="71">
        <v>23002.400000000001</v>
      </c>
    </row>
    <row r="19" spans="1:14">
      <c r="A19" s="70" t="s">
        <v>5</v>
      </c>
      <c r="B19" s="74">
        <v>15.1</v>
      </c>
      <c r="C19" s="80">
        <v>0</v>
      </c>
      <c r="D19" s="71">
        <v>41.9</v>
      </c>
      <c r="E19" s="71">
        <v>56</v>
      </c>
      <c r="F19" s="71">
        <v>56.1</v>
      </c>
      <c r="G19" s="71">
        <v>57.9</v>
      </c>
      <c r="H19" s="71">
        <v>59.9</v>
      </c>
      <c r="I19" s="71">
        <v>60.5</v>
      </c>
      <c r="J19" s="71">
        <v>53.4</v>
      </c>
      <c r="K19" s="71">
        <v>78.599999999999994</v>
      </c>
      <c r="L19" s="71">
        <v>70.5</v>
      </c>
      <c r="M19" s="71">
        <v>73.5</v>
      </c>
    </row>
    <row r="20" spans="1:14">
      <c r="A20" s="70" t="s">
        <v>4</v>
      </c>
      <c r="B20" s="74">
        <v>105.8</v>
      </c>
      <c r="C20" s="74">
        <v>68.099999999999994</v>
      </c>
      <c r="D20" s="71">
        <v>105.8</v>
      </c>
      <c r="E20" s="71">
        <v>96.4</v>
      </c>
      <c r="F20" s="71">
        <v>137.19999999999999</v>
      </c>
      <c r="G20" s="71">
        <v>335.7</v>
      </c>
      <c r="H20" s="71">
        <v>269</v>
      </c>
      <c r="I20" s="71">
        <v>372.2</v>
      </c>
      <c r="J20" s="71">
        <v>385.3</v>
      </c>
      <c r="K20" s="71">
        <v>551.5</v>
      </c>
      <c r="L20" s="71">
        <v>633.70000000000005</v>
      </c>
      <c r="M20" s="71">
        <v>597.6</v>
      </c>
    </row>
    <row r="21" spans="1:14">
      <c r="A21" s="70" t="s">
        <v>3</v>
      </c>
      <c r="B21" s="74">
        <v>51.4</v>
      </c>
      <c r="C21" s="74">
        <v>62.8</v>
      </c>
      <c r="D21" s="71">
        <v>390.3</v>
      </c>
      <c r="E21" s="71">
        <v>139.80000000000001</v>
      </c>
      <c r="F21" s="71">
        <v>175.3</v>
      </c>
      <c r="G21" s="71">
        <v>167.4</v>
      </c>
      <c r="H21" s="71">
        <v>220.3</v>
      </c>
      <c r="I21" s="71">
        <v>187.4</v>
      </c>
      <c r="J21" s="71">
        <v>197.5</v>
      </c>
      <c r="K21" s="71">
        <v>391.8</v>
      </c>
      <c r="L21" s="71">
        <v>413.2</v>
      </c>
      <c r="M21" s="71">
        <v>736.3</v>
      </c>
    </row>
    <row r="22" spans="1:14">
      <c r="A22" s="75" t="s">
        <v>2</v>
      </c>
      <c r="B22" s="75">
        <v>146.6</v>
      </c>
      <c r="C22" s="75">
        <v>454.5</v>
      </c>
      <c r="D22" s="71">
        <v>270.2</v>
      </c>
      <c r="E22" s="71">
        <v>213</v>
      </c>
      <c r="F22" s="71">
        <v>512.59999999999991</v>
      </c>
      <c r="G22" s="71">
        <v>1299.7</v>
      </c>
      <c r="H22" s="71">
        <v>1638.7</v>
      </c>
      <c r="I22" s="71">
        <v>2017.1</v>
      </c>
      <c r="J22" s="71">
        <v>2018.1</v>
      </c>
      <c r="K22" s="71">
        <v>3582.1</v>
      </c>
      <c r="L22" s="71">
        <v>3881.4</v>
      </c>
      <c r="M22" s="71">
        <v>4290.7</v>
      </c>
    </row>
    <row r="23" spans="1:14">
      <c r="A23" s="70" t="s">
        <v>1</v>
      </c>
      <c r="B23" s="81" t="s">
        <v>144</v>
      </c>
      <c r="C23" s="81" t="s">
        <v>144</v>
      </c>
      <c r="D23" s="71"/>
      <c r="E23" s="71"/>
      <c r="F23" s="71">
        <v>55.8</v>
      </c>
      <c r="G23" s="71">
        <v>32.6</v>
      </c>
      <c r="H23" s="71">
        <v>47.5</v>
      </c>
      <c r="I23" s="71">
        <v>31.5</v>
      </c>
      <c r="J23" s="71">
        <v>36.5</v>
      </c>
      <c r="K23" s="71">
        <v>61.1</v>
      </c>
      <c r="L23" s="71">
        <v>73.8</v>
      </c>
      <c r="M23" s="71">
        <v>56.5</v>
      </c>
    </row>
    <row r="24" spans="1:14">
      <c r="A24" s="82" t="s">
        <v>0</v>
      </c>
      <c r="B24" s="68">
        <f t="shared" ref="B24:K24" si="2">B4+B13</f>
        <v>46022.400000000001</v>
      </c>
      <c r="C24" s="68">
        <f t="shared" si="2"/>
        <v>54404</v>
      </c>
      <c r="D24" s="68">
        <f>D4+D13</f>
        <v>81307</v>
      </c>
      <c r="E24" s="68">
        <f t="shared" si="2"/>
        <v>96117.1</v>
      </c>
      <c r="F24" s="68">
        <f>F4+F13</f>
        <v>110459.1</v>
      </c>
      <c r="G24" s="68">
        <f t="shared" si="2"/>
        <v>82617.700000000012</v>
      </c>
      <c r="H24" s="68">
        <f t="shared" si="2"/>
        <v>107119.8</v>
      </c>
      <c r="I24" s="68">
        <f>I4+I13</f>
        <v>146962.6</v>
      </c>
      <c r="J24" s="68">
        <f t="shared" si="2"/>
        <v>156886.39999999999</v>
      </c>
      <c r="K24" s="68">
        <f t="shared" si="2"/>
        <v>238866.2</v>
      </c>
      <c r="L24" s="68">
        <f>L4+L13</f>
        <v>241986.6</v>
      </c>
      <c r="M24" s="68">
        <f>M4+M13</f>
        <v>261183.4</v>
      </c>
    </row>
    <row r="25" spans="1:14">
      <c r="G25" s="83"/>
    </row>
    <row r="26" spans="1:14">
      <c r="L26" s="84"/>
      <c r="M26" s="78"/>
      <c r="N26" s="78"/>
    </row>
    <row r="27" spans="1:14">
      <c r="L27" s="77"/>
      <c r="M27" s="78"/>
      <c r="N27" s="78"/>
    </row>
    <row r="28" spans="1:14">
      <c r="L28" s="77"/>
      <c r="M28" s="78"/>
      <c r="N28" s="78"/>
    </row>
    <row r="29" spans="1:14">
      <c r="L29" s="77"/>
      <c r="M29" s="78"/>
      <c r="N29" s="78"/>
    </row>
    <row r="30" spans="1:14">
      <c r="L30" s="77"/>
      <c r="M30" s="78"/>
      <c r="N30" s="78"/>
    </row>
    <row r="31" spans="1:14">
      <c r="L31" s="77"/>
      <c r="M31" s="77"/>
      <c r="N31" s="77"/>
    </row>
  </sheetData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R35"/>
  <sheetViews>
    <sheetView workbookViewId="0">
      <pane xSplit="1" ySplit="3" topLeftCell="BE4" activePane="bottomRight" state="frozen"/>
      <selection pane="topRight" activeCell="B1" sqref="B1"/>
      <selection pane="bottomLeft" activeCell="A4" sqref="A4"/>
      <selection pane="bottomRight" activeCell="A2" sqref="A2"/>
    </sheetView>
  </sheetViews>
  <sheetFormatPr defaultRowHeight="12.75"/>
  <cols>
    <col min="1" max="1" width="82.28515625" style="3" customWidth="1"/>
    <col min="2" max="2" width="12.28515625" style="3" customWidth="1"/>
    <col min="3" max="5" width="13.42578125" style="3" customWidth="1"/>
    <col min="6" max="6" width="12.85546875" style="3" customWidth="1"/>
    <col min="7" max="7" width="13.85546875" style="3" bestFit="1" customWidth="1"/>
    <col min="8" max="9" width="13" style="3" bestFit="1" customWidth="1"/>
    <col min="10" max="10" width="12.5703125" style="3" customWidth="1"/>
    <col min="11" max="11" width="14.140625" style="3" customWidth="1"/>
    <col min="12" max="13" width="13.28515625" style="3" customWidth="1"/>
    <col min="14" max="14" width="13" style="3" customWidth="1"/>
    <col min="15" max="15" width="13.5703125" style="3" customWidth="1"/>
    <col min="16" max="16" width="14.28515625" style="3" customWidth="1"/>
    <col min="17" max="17" width="13" style="3" bestFit="1" customWidth="1"/>
    <col min="18" max="18" width="11.85546875" style="3" customWidth="1"/>
    <col min="19" max="19" width="15.42578125" style="3" customWidth="1"/>
    <col min="20" max="21" width="13.28515625" style="3" customWidth="1"/>
    <col min="22" max="22" width="11.85546875" style="3" customWidth="1"/>
    <col min="23" max="23" width="14.7109375" style="3" customWidth="1"/>
    <col min="24" max="25" width="13.140625" style="3" customWidth="1"/>
    <col min="26" max="26" width="12.140625" style="3" customWidth="1"/>
    <col min="27" max="27" width="14.5703125" style="3" customWidth="1"/>
    <col min="28" max="28" width="13" style="3" customWidth="1"/>
    <col min="29" max="29" width="14.5703125" style="3" customWidth="1"/>
    <col min="30" max="30" width="13" style="3" customWidth="1"/>
    <col min="31" max="31" width="14.28515625" style="3" customWidth="1"/>
    <col min="32" max="32" width="13" style="3" bestFit="1" customWidth="1"/>
    <col min="33" max="33" width="13.7109375" style="3" customWidth="1"/>
    <col min="34" max="34" width="12.7109375" style="3" customWidth="1"/>
    <col min="35" max="35" width="13.42578125" style="3" customWidth="1"/>
    <col min="36" max="36" width="12.7109375" style="3" customWidth="1"/>
    <col min="37" max="37" width="13.7109375" style="3" customWidth="1"/>
    <col min="38" max="38" width="12.7109375" style="3" customWidth="1"/>
    <col min="39" max="39" width="13.42578125" style="3" customWidth="1"/>
    <col min="40" max="41" width="13" style="3" bestFit="1" customWidth="1"/>
    <col min="42" max="42" width="13.140625" style="3" customWidth="1"/>
    <col min="43" max="43" width="13.7109375" style="3" customWidth="1"/>
    <col min="44" max="45" width="12.7109375" style="3" customWidth="1"/>
    <col min="46" max="46" width="12.85546875" style="3" customWidth="1"/>
    <col min="47" max="47" width="13.7109375" style="3" customWidth="1"/>
    <col min="48" max="48" width="12.85546875" style="3" customWidth="1"/>
    <col min="49" max="49" width="15.5703125" style="3" customWidth="1"/>
    <col min="50" max="50" width="14.28515625" style="3" customWidth="1"/>
    <col min="51" max="51" width="14.42578125" style="3" customWidth="1"/>
    <col min="52" max="52" width="13.85546875" style="3" customWidth="1"/>
    <col min="53" max="53" width="15.42578125" style="3" customWidth="1"/>
    <col min="54" max="54" width="14.28515625" style="3" customWidth="1"/>
    <col min="55" max="55" width="14.42578125" style="3" customWidth="1"/>
    <col min="56" max="56" width="15.140625" style="3" customWidth="1"/>
    <col min="57" max="57" width="17.28515625" style="3" customWidth="1"/>
    <col min="58" max="58" width="14" style="3" customWidth="1"/>
    <col min="59" max="59" width="14.85546875" style="3" customWidth="1"/>
    <col min="60" max="60" width="15.42578125" style="3" customWidth="1"/>
    <col min="61" max="61" width="13.28515625" style="3" customWidth="1"/>
    <col min="62" max="62" width="13.85546875" style="3" customWidth="1"/>
    <col min="63" max="63" width="13.85546875" style="3" bestFit="1" customWidth="1"/>
    <col min="64" max="64" width="14.28515625" style="3" customWidth="1"/>
    <col min="65" max="65" width="15.140625" style="3" customWidth="1"/>
    <col min="66" max="89" width="14.28515625" style="3" customWidth="1"/>
    <col min="90" max="16384" width="9.140625" style="3"/>
  </cols>
  <sheetData>
    <row r="1" spans="1:70">
      <c r="A1" s="110" t="s">
        <v>130</v>
      </c>
      <c r="B1" s="110"/>
      <c r="C1" s="110"/>
      <c r="D1" s="110"/>
      <c r="E1" s="1"/>
    </row>
    <row r="2" spans="1:70">
      <c r="A2" s="4"/>
      <c r="F2" s="5"/>
      <c r="G2" s="5"/>
      <c r="H2" s="5"/>
      <c r="I2" s="5"/>
      <c r="J2" s="5"/>
      <c r="K2" s="5"/>
      <c r="L2" s="5"/>
      <c r="M2" s="5"/>
      <c r="O2" s="5"/>
      <c r="R2" s="5"/>
      <c r="S2" s="5"/>
      <c r="V2" s="5"/>
      <c r="W2" s="5"/>
      <c r="X2" s="5"/>
      <c r="Y2" s="5"/>
      <c r="Z2" s="5"/>
      <c r="AE2" s="5"/>
      <c r="AM2" s="5"/>
      <c r="AN2" s="5"/>
      <c r="AO2" s="5"/>
      <c r="AP2" s="5"/>
      <c r="AQ2" s="5"/>
      <c r="AR2" s="5"/>
      <c r="AY2" s="5"/>
      <c r="BC2" s="5"/>
      <c r="BN2" s="5" t="s">
        <v>17</v>
      </c>
    </row>
    <row r="3" spans="1:70" ht="40.5" customHeight="1">
      <c r="A3" s="98" t="s">
        <v>54</v>
      </c>
      <c r="B3" s="99" t="s">
        <v>32</v>
      </c>
      <c r="C3" s="99" t="s">
        <v>33</v>
      </c>
      <c r="D3" s="99" t="s">
        <v>34</v>
      </c>
      <c r="E3" s="99" t="s">
        <v>55</v>
      </c>
      <c r="F3" s="99" t="s">
        <v>40</v>
      </c>
      <c r="G3" s="99" t="s">
        <v>41</v>
      </c>
      <c r="H3" s="99" t="s">
        <v>42</v>
      </c>
      <c r="I3" s="99" t="s">
        <v>56</v>
      </c>
      <c r="J3" s="99" t="s">
        <v>43</v>
      </c>
      <c r="K3" s="99" t="s">
        <v>44</v>
      </c>
      <c r="L3" s="99" t="s">
        <v>45</v>
      </c>
      <c r="M3" s="99" t="s">
        <v>57</v>
      </c>
      <c r="N3" s="99" t="s">
        <v>46</v>
      </c>
      <c r="O3" s="99" t="s">
        <v>47</v>
      </c>
      <c r="P3" s="99" t="s">
        <v>48</v>
      </c>
      <c r="Q3" s="99" t="s">
        <v>58</v>
      </c>
      <c r="R3" s="99" t="s">
        <v>49</v>
      </c>
      <c r="S3" s="99" t="s">
        <v>50</v>
      </c>
      <c r="T3" s="99" t="s">
        <v>51</v>
      </c>
      <c r="U3" s="99" t="s">
        <v>59</v>
      </c>
      <c r="V3" s="99" t="s">
        <v>35</v>
      </c>
      <c r="W3" s="99" t="s">
        <v>36</v>
      </c>
      <c r="X3" s="99" t="s">
        <v>38</v>
      </c>
      <c r="Y3" s="99" t="s">
        <v>60</v>
      </c>
      <c r="Z3" s="99" t="s">
        <v>39</v>
      </c>
      <c r="AA3" s="99" t="s">
        <v>52</v>
      </c>
      <c r="AB3" s="99" t="s">
        <v>53</v>
      </c>
      <c r="AC3" s="99" t="s">
        <v>61</v>
      </c>
      <c r="AD3" s="99" t="s">
        <v>62</v>
      </c>
      <c r="AE3" s="99" t="s">
        <v>63</v>
      </c>
      <c r="AF3" s="99" t="s">
        <v>64</v>
      </c>
      <c r="AG3" s="99" t="s">
        <v>83</v>
      </c>
      <c r="AH3" s="99" t="s">
        <v>65</v>
      </c>
      <c r="AI3" s="99" t="s">
        <v>66</v>
      </c>
      <c r="AJ3" s="99" t="s">
        <v>67</v>
      </c>
      <c r="AK3" s="99" t="s">
        <v>84</v>
      </c>
      <c r="AL3" s="99" t="s">
        <v>68</v>
      </c>
      <c r="AM3" s="99" t="s">
        <v>69</v>
      </c>
      <c r="AN3" s="99" t="s">
        <v>70</v>
      </c>
      <c r="AO3" s="99" t="s">
        <v>85</v>
      </c>
      <c r="AP3" s="99" t="s">
        <v>71</v>
      </c>
      <c r="AQ3" s="99" t="s">
        <v>72</v>
      </c>
      <c r="AR3" s="99" t="s">
        <v>73</v>
      </c>
      <c r="AS3" s="100" t="s">
        <v>86</v>
      </c>
      <c r="AT3" s="99" t="s">
        <v>80</v>
      </c>
      <c r="AU3" s="99" t="s">
        <v>81</v>
      </c>
      <c r="AV3" s="99" t="s">
        <v>82</v>
      </c>
      <c r="AW3" s="99" t="s">
        <v>167</v>
      </c>
      <c r="AX3" s="99" t="s">
        <v>166</v>
      </c>
      <c r="AY3" s="99" t="s">
        <v>165</v>
      </c>
      <c r="AZ3" s="99" t="s">
        <v>87</v>
      </c>
      <c r="BA3" s="100" t="s">
        <v>164</v>
      </c>
      <c r="BB3" s="99" t="s">
        <v>163</v>
      </c>
      <c r="BC3" s="99" t="s">
        <v>88</v>
      </c>
      <c r="BD3" s="99" t="s">
        <v>89</v>
      </c>
      <c r="BE3" s="100" t="s">
        <v>92</v>
      </c>
      <c r="BF3" s="99" t="s">
        <v>90</v>
      </c>
      <c r="BG3" s="99" t="s">
        <v>91</v>
      </c>
      <c r="BH3" s="99" t="s">
        <v>162</v>
      </c>
      <c r="BI3" s="99" t="s">
        <v>94</v>
      </c>
      <c r="BJ3" s="99" t="s">
        <v>161</v>
      </c>
      <c r="BK3" s="99" t="s">
        <v>160</v>
      </c>
      <c r="BL3" s="99" t="s">
        <v>159</v>
      </c>
      <c r="BM3" s="99" t="s">
        <v>172</v>
      </c>
      <c r="BN3" s="99" t="s">
        <v>176</v>
      </c>
    </row>
    <row r="4" spans="1:70" s="4" customFormat="1">
      <c r="A4" s="6" t="s">
        <v>14</v>
      </c>
      <c r="B4" s="7">
        <f>B5+B6+B11</f>
        <v>45413.2</v>
      </c>
      <c r="C4" s="7">
        <f t="shared" ref="C4:Y4" si="0">C5+C6+C11</f>
        <v>93249.699999999983</v>
      </c>
      <c r="D4" s="7">
        <f t="shared" si="0"/>
        <v>145923</v>
      </c>
      <c r="E4" s="97">
        <f t="shared" si="0"/>
        <v>213566.69999999998</v>
      </c>
      <c r="F4" s="7">
        <f>F5+F6+F11</f>
        <v>50194.200000000004</v>
      </c>
      <c r="G4" s="7">
        <f t="shared" si="0"/>
        <v>107444.6</v>
      </c>
      <c r="H4" s="7">
        <f t="shared" si="0"/>
        <v>160434.40000000002</v>
      </c>
      <c r="I4" s="97">
        <f t="shared" si="0"/>
        <v>211033.2</v>
      </c>
      <c r="J4" s="7">
        <f t="shared" si="0"/>
        <v>54377.599999999999</v>
      </c>
      <c r="K4" s="7">
        <f t="shared" si="0"/>
        <v>123311.8</v>
      </c>
      <c r="L4" s="7">
        <f t="shared" si="0"/>
        <v>176969.89999999997</v>
      </c>
      <c r="M4" s="97">
        <f t="shared" si="0"/>
        <v>241174.2</v>
      </c>
      <c r="N4" s="7">
        <f t="shared" si="0"/>
        <v>61435.3</v>
      </c>
      <c r="O4" s="7">
        <f t="shared" si="0"/>
        <v>137687.39999999997</v>
      </c>
      <c r="P4" s="7">
        <f t="shared" si="0"/>
        <v>223699.9</v>
      </c>
      <c r="Q4" s="97">
        <f t="shared" si="0"/>
        <v>295925.89999999997</v>
      </c>
      <c r="R4" s="7">
        <f t="shared" si="0"/>
        <v>84902</v>
      </c>
      <c r="S4" s="7">
        <f t="shared" si="0"/>
        <v>161889.5</v>
      </c>
      <c r="T4" s="7">
        <f t="shared" si="0"/>
        <v>232158.39999999997</v>
      </c>
      <c r="U4" s="9">
        <f t="shared" si="0"/>
        <v>326971.3</v>
      </c>
      <c r="V4" s="7">
        <f t="shared" si="0"/>
        <v>82777.100000000006</v>
      </c>
      <c r="W4" s="7">
        <f t="shared" si="0"/>
        <v>163038.20000000001</v>
      </c>
      <c r="X4" s="7">
        <f t="shared" si="0"/>
        <v>236221.3</v>
      </c>
      <c r="Y4" s="97">
        <f t="shared" si="0"/>
        <v>330539.5</v>
      </c>
      <c r="Z4" s="7">
        <f t="shared" ref="Z4:AE4" si="1">Z5+Z6+Z11</f>
        <v>115223.3</v>
      </c>
      <c r="AA4" s="7">
        <f t="shared" si="1"/>
        <v>276133.39999999997</v>
      </c>
      <c r="AB4" s="7">
        <f t="shared" si="1"/>
        <v>389505.60000000003</v>
      </c>
      <c r="AC4" s="9">
        <f t="shared" si="1"/>
        <v>492153.2</v>
      </c>
      <c r="AD4" s="9">
        <f t="shared" si="1"/>
        <v>122044.3</v>
      </c>
      <c r="AE4" s="7">
        <f t="shared" si="1"/>
        <v>230363.5</v>
      </c>
      <c r="AF4" s="7">
        <f t="shared" ref="AF4:AL4" si="2">AF5+AF6+AF11</f>
        <v>326878.89999999997</v>
      </c>
      <c r="AG4" s="9">
        <f t="shared" si="2"/>
        <v>442426.9</v>
      </c>
      <c r="AH4" s="9">
        <f t="shared" si="2"/>
        <v>108101.7</v>
      </c>
      <c r="AI4" s="9">
        <f t="shared" si="2"/>
        <v>217909.69999999998</v>
      </c>
      <c r="AJ4" s="9">
        <f t="shared" si="2"/>
        <v>328282.10000000003</v>
      </c>
      <c r="AK4" s="9">
        <f t="shared" si="2"/>
        <v>452159.39999999997</v>
      </c>
      <c r="AL4" s="9">
        <f t="shared" si="2"/>
        <v>112196.5</v>
      </c>
      <c r="AM4" s="9">
        <f t="shared" ref="AM4:BN4" si="3">AM5+AM6+AM11</f>
        <v>229901.50000000003</v>
      </c>
      <c r="AN4" s="9">
        <f t="shared" si="3"/>
        <v>352021</v>
      </c>
      <c r="AO4" s="9">
        <f t="shared" si="3"/>
        <v>531290.5</v>
      </c>
      <c r="AP4" s="9">
        <f t="shared" si="3"/>
        <v>108847.3</v>
      </c>
      <c r="AQ4" s="9">
        <f t="shared" si="3"/>
        <v>221561.09999999998</v>
      </c>
      <c r="AR4" s="9">
        <f t="shared" si="3"/>
        <v>340103</v>
      </c>
      <c r="AS4" s="7">
        <f t="shared" si="3"/>
        <v>976551.1</v>
      </c>
      <c r="AT4" s="7">
        <f t="shared" si="3"/>
        <v>130699.49999999999</v>
      </c>
      <c r="AU4" s="7">
        <f t="shared" si="3"/>
        <v>266467.8</v>
      </c>
      <c r="AV4" s="7">
        <f t="shared" si="3"/>
        <v>383850.8</v>
      </c>
      <c r="AW4" s="7">
        <f t="shared" si="3"/>
        <v>576305</v>
      </c>
      <c r="AX4" s="7">
        <f t="shared" si="3"/>
        <v>161159.70000000001</v>
      </c>
      <c r="AY4" s="7">
        <f t="shared" si="3"/>
        <v>307960.8</v>
      </c>
      <c r="AZ4" s="7">
        <f t="shared" si="3"/>
        <v>475747</v>
      </c>
      <c r="BA4" s="7">
        <f t="shared" si="3"/>
        <v>621348.69999999995</v>
      </c>
      <c r="BB4" s="7">
        <f t="shared" si="3"/>
        <v>180027.2</v>
      </c>
      <c r="BC4" s="7">
        <f t="shared" si="3"/>
        <v>365572.5</v>
      </c>
      <c r="BD4" s="7">
        <f t="shared" si="3"/>
        <v>576209.60000000009</v>
      </c>
      <c r="BE4" s="7">
        <v>236936.1</v>
      </c>
      <c r="BF4" s="7">
        <f t="shared" si="3"/>
        <v>262956.89999999997</v>
      </c>
      <c r="BG4" s="7">
        <f t="shared" si="3"/>
        <v>472631.7</v>
      </c>
      <c r="BH4" s="7">
        <f t="shared" si="3"/>
        <v>720052.5</v>
      </c>
      <c r="BI4" s="7">
        <f t="shared" si="3"/>
        <v>421469.19999999995</v>
      </c>
      <c r="BJ4" s="7">
        <f t="shared" si="3"/>
        <v>314771.8</v>
      </c>
      <c r="BK4" s="7">
        <f t="shared" si="3"/>
        <v>558532.10000000009</v>
      </c>
      <c r="BL4" s="7">
        <f t="shared" si="3"/>
        <v>856927.09999999986</v>
      </c>
      <c r="BM4" s="7">
        <f t="shared" si="3"/>
        <v>622079.70000000007</v>
      </c>
      <c r="BN4" s="7">
        <f t="shared" si="3"/>
        <v>330057.59999999992</v>
      </c>
      <c r="BO4" s="29"/>
      <c r="BP4" s="29"/>
      <c r="BQ4" s="29"/>
      <c r="BR4" s="29"/>
    </row>
    <row r="5" spans="1:70">
      <c r="A5" s="10" t="s">
        <v>18</v>
      </c>
      <c r="B5" s="11">
        <v>218.7</v>
      </c>
      <c r="C5" s="12">
        <v>451.5</v>
      </c>
      <c r="D5" s="12">
        <v>706.5</v>
      </c>
      <c r="E5" s="13">
        <v>1033.9000000000001</v>
      </c>
      <c r="F5" s="12">
        <v>265.39999999999998</v>
      </c>
      <c r="G5" s="14">
        <v>569.1</v>
      </c>
      <c r="H5" s="14">
        <v>849.4</v>
      </c>
      <c r="I5" s="15">
        <v>1117.5</v>
      </c>
      <c r="J5" s="14">
        <v>260.60000000000002</v>
      </c>
      <c r="K5" s="14">
        <v>639.79999999999995</v>
      </c>
      <c r="L5" s="14">
        <v>936.8</v>
      </c>
      <c r="M5" s="15">
        <v>1276.7</v>
      </c>
      <c r="N5" s="14">
        <v>323.8</v>
      </c>
      <c r="O5" s="14">
        <v>714.9</v>
      </c>
      <c r="P5" s="14">
        <v>1184.0999999999999</v>
      </c>
      <c r="Q5" s="15">
        <v>1650.1</v>
      </c>
      <c r="R5" s="11">
        <v>447.5</v>
      </c>
      <c r="S5" s="11">
        <v>840.7</v>
      </c>
      <c r="T5" s="11">
        <v>1230.9000000000001</v>
      </c>
      <c r="U5" s="15">
        <v>1822.7</v>
      </c>
      <c r="V5" s="11">
        <v>436.4</v>
      </c>
      <c r="W5" s="11">
        <v>846.8</v>
      </c>
      <c r="X5" s="11">
        <v>1252.4000000000001</v>
      </c>
      <c r="Y5" s="13">
        <v>1842.8</v>
      </c>
      <c r="Z5" s="11">
        <v>607.29999999999995</v>
      </c>
      <c r="AA5" s="11">
        <v>1434.2</v>
      </c>
      <c r="AB5" s="12">
        <v>2065.1999999999998</v>
      </c>
      <c r="AC5" s="16">
        <v>2743.9</v>
      </c>
      <c r="AD5" s="16">
        <v>643.29999999999995</v>
      </c>
      <c r="AE5" s="11">
        <v>1196.5</v>
      </c>
      <c r="AF5" s="11">
        <v>1733.1</v>
      </c>
      <c r="AG5" s="16">
        <v>2345.6999999999998</v>
      </c>
      <c r="AH5" s="16">
        <v>569.79999999999995</v>
      </c>
      <c r="AI5" s="16">
        <v>1149.5</v>
      </c>
      <c r="AJ5" s="16">
        <v>1731.9</v>
      </c>
      <c r="AK5" s="16">
        <v>2393.5</v>
      </c>
      <c r="AL5" s="16">
        <v>591.4</v>
      </c>
      <c r="AM5" s="16">
        <v>1211.8</v>
      </c>
      <c r="AN5" s="16">
        <v>1863.5</v>
      </c>
      <c r="AO5" s="16">
        <v>2669.1</v>
      </c>
      <c r="AP5" s="16">
        <v>573.70000000000005</v>
      </c>
      <c r="AQ5" s="16">
        <v>1167.9000000000001</v>
      </c>
      <c r="AR5" s="16">
        <v>1792.8</v>
      </c>
      <c r="AS5" s="17">
        <v>4228.1000000000004</v>
      </c>
      <c r="AT5" s="17">
        <v>688.9</v>
      </c>
      <c r="AU5" s="17">
        <v>1404.6</v>
      </c>
      <c r="AV5" s="17">
        <v>2023.3</v>
      </c>
      <c r="AW5" s="14">
        <v>12850</v>
      </c>
      <c r="AX5" s="14">
        <v>2940.6</v>
      </c>
      <c r="AY5" s="14">
        <v>6064.2</v>
      </c>
      <c r="AZ5" s="14">
        <v>10007.299999999999</v>
      </c>
      <c r="BA5" s="14">
        <v>14131.1</v>
      </c>
      <c r="BB5" s="14">
        <v>3574</v>
      </c>
      <c r="BC5" s="14">
        <v>8018.8</v>
      </c>
      <c r="BD5" s="14">
        <v>12165.7</v>
      </c>
      <c r="BE5" s="14">
        <v>-288593.2</v>
      </c>
      <c r="BF5" s="14">
        <v>4113.8999999999996</v>
      </c>
      <c r="BG5" s="14">
        <v>9656.5</v>
      </c>
      <c r="BH5" s="14">
        <v>17307.2</v>
      </c>
      <c r="BI5" s="14">
        <v>-290977.59999999998</v>
      </c>
      <c r="BJ5" s="14">
        <v>4474.3</v>
      </c>
      <c r="BK5" s="14">
        <v>10143.299999999999</v>
      </c>
      <c r="BL5" s="14">
        <v>18855.2</v>
      </c>
      <c r="BM5" s="14">
        <v>-259827.9</v>
      </c>
      <c r="BN5" s="12">
        <v>4844.3</v>
      </c>
      <c r="BO5" s="29"/>
      <c r="BP5" s="29"/>
    </row>
    <row r="6" spans="1:70">
      <c r="A6" s="10" t="s">
        <v>13</v>
      </c>
      <c r="B6" s="12">
        <f>SUM(B7:B10)</f>
        <v>44042.6</v>
      </c>
      <c r="C6" s="12">
        <f t="shared" ref="C6:X6" si="4">SUM(C7:C10)</f>
        <v>90419.999999999985</v>
      </c>
      <c r="D6" s="12">
        <f t="shared" si="4"/>
        <v>139964.9</v>
      </c>
      <c r="E6" s="13">
        <f>E7+E8+E9+E10</f>
        <v>204846.8</v>
      </c>
      <c r="F6" s="12">
        <f t="shared" si="4"/>
        <v>48623.200000000004</v>
      </c>
      <c r="G6" s="12">
        <f t="shared" si="4"/>
        <v>104076.8</v>
      </c>
      <c r="H6" s="12">
        <f t="shared" si="4"/>
        <v>155406.00000000003</v>
      </c>
      <c r="I6" s="13">
        <f>I7+I8+I9+I10</f>
        <v>204418.7</v>
      </c>
      <c r="J6" s="12">
        <f t="shared" si="4"/>
        <v>53393.2</v>
      </c>
      <c r="K6" s="12">
        <f t="shared" si="4"/>
        <v>121031.3</v>
      </c>
      <c r="L6" s="12">
        <f t="shared" si="4"/>
        <v>171411.89999999997</v>
      </c>
      <c r="M6" s="13">
        <f>M7+M8+M9+M10</f>
        <v>233603.9</v>
      </c>
      <c r="N6" s="12">
        <f t="shared" si="4"/>
        <v>59519.1</v>
      </c>
      <c r="O6" s="12">
        <f t="shared" si="4"/>
        <v>135139.59999999998</v>
      </c>
      <c r="P6" s="12">
        <f t="shared" si="4"/>
        <v>216674.3</v>
      </c>
      <c r="Q6" s="13">
        <f>Q7+Q8+Q9+Q10</f>
        <v>286077.59999999998</v>
      </c>
      <c r="R6" s="12">
        <f t="shared" si="4"/>
        <v>82253.8</v>
      </c>
      <c r="S6" s="12">
        <f t="shared" si="4"/>
        <v>158848.79999999999</v>
      </c>
      <c r="T6" s="12">
        <f t="shared" si="4"/>
        <v>225044.59999999998</v>
      </c>
      <c r="U6" s="13">
        <f>U7+U8+U9+U10</f>
        <v>316090.39999999997</v>
      </c>
      <c r="V6" s="12">
        <f t="shared" si="4"/>
        <v>80195.100000000006</v>
      </c>
      <c r="W6" s="12">
        <f t="shared" si="4"/>
        <v>159975.90000000002</v>
      </c>
      <c r="X6" s="12">
        <f t="shared" si="4"/>
        <v>228983</v>
      </c>
      <c r="Y6" s="13">
        <f>Y7+Y8+Y9+Y10</f>
        <v>319539.60000000003</v>
      </c>
      <c r="Z6" s="12">
        <f>SUM(Z7:Z10)</f>
        <v>111629.4</v>
      </c>
      <c r="AA6" s="12">
        <f>SUM(AA7:AA10)</f>
        <v>270946.89999999997</v>
      </c>
      <c r="AB6" s="12">
        <f>SUM(AB7:AB10)</f>
        <v>377570.30000000005</v>
      </c>
      <c r="AC6" s="16">
        <v>475775</v>
      </c>
      <c r="AD6" s="16">
        <v>118237.6</v>
      </c>
      <c r="AE6" s="12">
        <v>225479.4</v>
      </c>
      <c r="AF6" s="12">
        <v>316862.59999999998</v>
      </c>
      <c r="AG6" s="13">
        <f>AG7+AG8+AG9+AG10</f>
        <v>428870</v>
      </c>
      <c r="AH6" s="16">
        <v>104729.9</v>
      </c>
      <c r="AI6" s="16">
        <v>211267.9</v>
      </c>
      <c r="AJ6" s="16">
        <v>318033.90000000002</v>
      </c>
      <c r="AK6" s="13">
        <f>AK7+AK8+AK9+AK10</f>
        <v>437996.79999999999</v>
      </c>
      <c r="AL6" s="16">
        <v>108697</v>
      </c>
      <c r="AM6" s="15">
        <f>AM7+AM8+AM9+AM10</f>
        <v>222730.70000000004</v>
      </c>
      <c r="AN6" s="15">
        <v>340993.8</v>
      </c>
      <c r="AO6" s="15">
        <v>514787.7</v>
      </c>
      <c r="AP6" s="15">
        <v>105452.3</v>
      </c>
      <c r="AQ6" s="15">
        <v>214650.4</v>
      </c>
      <c r="AR6" s="15">
        <v>329494.8</v>
      </c>
      <c r="AS6" s="15">
        <v>946986.1</v>
      </c>
      <c r="AT6" s="17">
        <v>126622.9</v>
      </c>
      <c r="AU6" s="17">
        <v>258156.4</v>
      </c>
      <c r="AV6" s="17">
        <v>371878.1</v>
      </c>
      <c r="AW6" s="14">
        <v>494616.2</v>
      </c>
      <c r="AX6" s="14">
        <v>140952.70000000001</v>
      </c>
      <c r="AY6" s="14">
        <v>263271.09999999998</v>
      </c>
      <c r="AZ6" s="14">
        <v>405603.7</v>
      </c>
      <c r="BA6" s="13">
        <f t="shared" ref="BA6:BN6" si="5">BA7+BA8+BA9+BA10</f>
        <v>527797</v>
      </c>
      <c r="BB6" s="13">
        <f t="shared" si="5"/>
        <v>156116.5</v>
      </c>
      <c r="BC6" s="13">
        <f t="shared" si="5"/>
        <v>317137.3</v>
      </c>
      <c r="BD6" s="13">
        <f t="shared" si="5"/>
        <v>491511.4</v>
      </c>
      <c r="BE6" s="14">
        <v>428099.1</v>
      </c>
      <c r="BF6" s="14">
        <f t="shared" si="5"/>
        <v>229356.79999999999</v>
      </c>
      <c r="BG6" s="14">
        <f t="shared" si="5"/>
        <v>409068.10000000003</v>
      </c>
      <c r="BH6" s="14">
        <f t="shared" si="5"/>
        <v>604030.70000000007</v>
      </c>
      <c r="BI6" s="14">
        <v>595278.69999999995</v>
      </c>
      <c r="BJ6" s="14">
        <f t="shared" si="5"/>
        <v>275007</v>
      </c>
      <c r="BK6" s="14">
        <f t="shared" si="5"/>
        <v>483263.70000000007</v>
      </c>
      <c r="BL6" s="14">
        <f t="shared" si="5"/>
        <v>724891.79999999993</v>
      </c>
      <c r="BM6" s="14">
        <f t="shared" si="5"/>
        <v>740812.70000000007</v>
      </c>
      <c r="BN6" s="14">
        <f t="shared" si="5"/>
        <v>287868.19999999995</v>
      </c>
      <c r="BO6" s="29"/>
      <c r="BP6" s="29"/>
    </row>
    <row r="7" spans="1:70">
      <c r="A7" s="18" t="s">
        <v>19</v>
      </c>
      <c r="B7" s="11">
        <v>33677.4</v>
      </c>
      <c r="C7" s="12">
        <v>69526.899999999994</v>
      </c>
      <c r="D7" s="12">
        <v>107669.9</v>
      </c>
      <c r="E7" s="13">
        <v>157581.29999999999</v>
      </c>
      <c r="F7" s="12">
        <v>37982.6</v>
      </c>
      <c r="G7" s="14">
        <v>81421</v>
      </c>
      <c r="H7" s="14">
        <v>121580.1</v>
      </c>
      <c r="I7" s="15">
        <v>159924.5</v>
      </c>
      <c r="J7" s="14">
        <v>41255.699999999997</v>
      </c>
      <c r="K7" s="14">
        <v>93518.2</v>
      </c>
      <c r="L7" s="14">
        <v>134102.29999999999</v>
      </c>
      <c r="M7" s="15">
        <v>182757.1</v>
      </c>
      <c r="N7" s="14">
        <v>45569.4</v>
      </c>
      <c r="O7" s="14">
        <v>104468.6</v>
      </c>
      <c r="P7" s="14">
        <v>169510.9</v>
      </c>
      <c r="Q7" s="15">
        <v>221756</v>
      </c>
      <c r="R7" s="11">
        <v>62975.9</v>
      </c>
      <c r="S7" s="11">
        <v>122831.2</v>
      </c>
      <c r="T7" s="11">
        <v>176207.3</v>
      </c>
      <c r="U7" s="15">
        <v>245021.1</v>
      </c>
      <c r="V7" s="11">
        <v>61399.5</v>
      </c>
      <c r="W7" s="11">
        <v>123702.39999999999</v>
      </c>
      <c r="X7" s="11">
        <v>179291.2</v>
      </c>
      <c r="Y7" s="13">
        <v>247694.4</v>
      </c>
      <c r="Z7" s="11">
        <v>85466.7</v>
      </c>
      <c r="AA7" s="11">
        <v>209512.3</v>
      </c>
      <c r="AB7" s="12">
        <v>295633.09999999998</v>
      </c>
      <c r="AC7" s="16">
        <v>368802.1</v>
      </c>
      <c r="AD7" s="16">
        <v>90526.1</v>
      </c>
      <c r="AE7" s="11">
        <v>174227.9</v>
      </c>
      <c r="AF7" s="11">
        <v>248099.9</v>
      </c>
      <c r="AG7" s="16">
        <v>335800.3</v>
      </c>
      <c r="AH7" s="16">
        <v>80184.3</v>
      </c>
      <c r="AI7" s="16">
        <v>161752.9</v>
      </c>
      <c r="AJ7" s="16">
        <v>243430</v>
      </c>
      <c r="AK7" s="16">
        <v>336297.6</v>
      </c>
      <c r="AL7" s="16">
        <v>83221.399999999994</v>
      </c>
      <c r="AM7" s="16">
        <v>170529.1</v>
      </c>
      <c r="AN7" s="16">
        <v>262237.2</v>
      </c>
      <c r="AO7" s="16">
        <v>395877.9</v>
      </c>
      <c r="AP7" s="16">
        <v>80737</v>
      </c>
      <c r="AQ7" s="16">
        <v>164342.39999999999</v>
      </c>
      <c r="AR7" s="16">
        <v>252270.5</v>
      </c>
      <c r="AS7" s="17">
        <v>725031.2</v>
      </c>
      <c r="AT7" s="17">
        <v>96946</v>
      </c>
      <c r="AU7" s="17">
        <v>197652</v>
      </c>
      <c r="AV7" s="17">
        <v>284720.2</v>
      </c>
      <c r="AW7" s="14">
        <v>266637.8</v>
      </c>
      <c r="AX7" s="14">
        <v>75031.399999999994</v>
      </c>
      <c r="AY7" s="14">
        <v>139742.70000000001</v>
      </c>
      <c r="AZ7" s="14">
        <v>218540.5</v>
      </c>
      <c r="BA7" s="14">
        <v>288895.59999999998</v>
      </c>
      <c r="BB7" s="14">
        <v>83324.7</v>
      </c>
      <c r="BC7" s="14">
        <v>168182.3</v>
      </c>
      <c r="BD7" s="14">
        <v>256020.4</v>
      </c>
      <c r="BE7" s="14">
        <v>316709.2</v>
      </c>
      <c r="BF7" s="14">
        <v>122944.7</v>
      </c>
      <c r="BG7" s="14">
        <v>219596.6</v>
      </c>
      <c r="BH7" s="14">
        <v>314636.7</v>
      </c>
      <c r="BI7" s="14">
        <v>437302.5</v>
      </c>
      <c r="BJ7" s="14">
        <v>149456.6</v>
      </c>
      <c r="BK7" s="14">
        <v>260075.7</v>
      </c>
      <c r="BL7" s="14">
        <v>382950.6</v>
      </c>
      <c r="BM7" s="14">
        <v>547124.80000000005</v>
      </c>
      <c r="BN7" s="12">
        <v>150056.29999999999</v>
      </c>
      <c r="BO7" s="29"/>
      <c r="BP7" s="29"/>
    </row>
    <row r="8" spans="1:70">
      <c r="A8" s="18" t="s">
        <v>20</v>
      </c>
      <c r="B8" s="11">
        <v>8469.5</v>
      </c>
      <c r="C8" s="12">
        <v>16979.400000000001</v>
      </c>
      <c r="D8" s="12">
        <v>26270.6</v>
      </c>
      <c r="E8" s="13">
        <v>38448.400000000001</v>
      </c>
      <c r="F8" s="12">
        <v>8496.7000000000007</v>
      </c>
      <c r="G8" s="14">
        <v>18060.3</v>
      </c>
      <c r="H8" s="14">
        <v>26964</v>
      </c>
      <c r="I8" s="15">
        <v>35468.199999999997</v>
      </c>
      <c r="J8" s="14">
        <v>9858</v>
      </c>
      <c r="K8" s="14">
        <v>22345.9</v>
      </c>
      <c r="L8" s="14">
        <v>29740.9</v>
      </c>
      <c r="M8" s="15">
        <v>40532.1</v>
      </c>
      <c r="N8" s="14">
        <v>11355.4</v>
      </c>
      <c r="O8" s="14">
        <v>24898.7</v>
      </c>
      <c r="P8" s="14">
        <v>37596.6</v>
      </c>
      <c r="Q8" s="15">
        <v>51017.8</v>
      </c>
      <c r="R8" s="11">
        <v>15692.6</v>
      </c>
      <c r="S8" s="11">
        <v>29275.599999999999</v>
      </c>
      <c r="T8" s="11">
        <v>39081.800000000003</v>
      </c>
      <c r="U8" s="15">
        <v>56369.9</v>
      </c>
      <c r="V8" s="11">
        <v>15300.1</v>
      </c>
      <c r="W8" s="11">
        <v>29483.7</v>
      </c>
      <c r="X8" s="11">
        <v>39765.599999999999</v>
      </c>
      <c r="Y8" s="13">
        <v>56985.3</v>
      </c>
      <c r="Z8" s="11">
        <v>21297</v>
      </c>
      <c r="AA8" s="11">
        <v>49934.8</v>
      </c>
      <c r="AB8" s="12">
        <v>65569.899999999994</v>
      </c>
      <c r="AC8" s="16">
        <v>84847.4</v>
      </c>
      <c r="AD8" s="16">
        <v>22557.8</v>
      </c>
      <c r="AE8" s="11">
        <v>41657.800000000003</v>
      </c>
      <c r="AF8" s="11">
        <v>55027</v>
      </c>
      <c r="AG8" s="16">
        <v>74478.600000000006</v>
      </c>
      <c r="AH8" s="16">
        <v>19980.7</v>
      </c>
      <c r="AI8" s="16">
        <v>40306.300000000003</v>
      </c>
      <c r="AJ8" s="16">
        <v>60729.2</v>
      </c>
      <c r="AK8" s="16">
        <v>82525.100000000006</v>
      </c>
      <c r="AL8" s="16">
        <v>20737.7</v>
      </c>
      <c r="AM8" s="16">
        <v>42493.3</v>
      </c>
      <c r="AN8" s="16">
        <v>63827.199999999997</v>
      </c>
      <c r="AO8" s="16">
        <v>96372.2</v>
      </c>
      <c r="AP8" s="16">
        <v>20118.7</v>
      </c>
      <c r="AQ8" s="16">
        <v>40951.800000000003</v>
      </c>
      <c r="AR8" s="16">
        <v>62862.400000000001</v>
      </c>
      <c r="AS8" s="17">
        <v>180676.5</v>
      </c>
      <c r="AT8" s="17">
        <v>24157.7</v>
      </c>
      <c r="AU8" s="17">
        <v>49252</v>
      </c>
      <c r="AV8" s="17">
        <v>70948.5</v>
      </c>
      <c r="AW8" s="14">
        <v>151097.20000000001</v>
      </c>
      <c r="AX8" s="14">
        <v>43744.6</v>
      </c>
      <c r="AY8" s="14">
        <v>82844.399999999994</v>
      </c>
      <c r="AZ8" s="14">
        <v>128190.3</v>
      </c>
      <c r="BA8" s="14">
        <v>164323.1</v>
      </c>
      <c r="BB8" s="14">
        <v>49031</v>
      </c>
      <c r="BC8" s="14">
        <v>104025.1</v>
      </c>
      <c r="BD8" s="14">
        <v>167401.4</v>
      </c>
      <c r="BE8" s="14">
        <v>55103.9</v>
      </c>
      <c r="BF8" s="14">
        <v>72136.800000000003</v>
      </c>
      <c r="BG8" s="14">
        <v>131779.70000000001</v>
      </c>
      <c r="BH8" s="14">
        <v>199186.1</v>
      </c>
      <c r="BI8" s="14">
        <v>91520.9</v>
      </c>
      <c r="BJ8" s="14">
        <v>87899.8</v>
      </c>
      <c r="BK8" s="14">
        <v>157149.6</v>
      </c>
      <c r="BL8" s="14">
        <v>236163.8</v>
      </c>
      <c r="BM8" s="14">
        <v>115941.4</v>
      </c>
      <c r="BN8" s="12">
        <v>94011.7</v>
      </c>
      <c r="BO8" s="29"/>
      <c r="BP8" s="29"/>
    </row>
    <row r="9" spans="1:70" ht="25.5">
      <c r="A9" s="19" t="s">
        <v>74</v>
      </c>
      <c r="B9" s="11">
        <v>1586.2</v>
      </c>
      <c r="C9" s="12">
        <v>3274.7</v>
      </c>
      <c r="D9" s="12">
        <v>5024.3999999999996</v>
      </c>
      <c r="E9" s="13">
        <v>7353.6</v>
      </c>
      <c r="F9" s="12">
        <v>1795</v>
      </c>
      <c r="G9" s="14">
        <v>3847.7</v>
      </c>
      <c r="H9" s="14">
        <v>5744.7</v>
      </c>
      <c r="I9" s="15">
        <v>7556.5</v>
      </c>
      <c r="J9" s="14">
        <v>1908.6</v>
      </c>
      <c r="K9" s="14">
        <v>4326.3999999999996</v>
      </c>
      <c r="L9" s="14">
        <v>6336.4</v>
      </c>
      <c r="M9" s="15">
        <v>8635.2999999999993</v>
      </c>
      <c r="N9" s="14">
        <v>2168.6999999999998</v>
      </c>
      <c r="O9" s="14">
        <v>4833</v>
      </c>
      <c r="P9" s="14">
        <v>8009.3</v>
      </c>
      <c r="Q9" s="15">
        <v>11472.5</v>
      </c>
      <c r="R9" s="11">
        <v>2997.1</v>
      </c>
      <c r="S9" s="11">
        <v>5682.4</v>
      </c>
      <c r="T9" s="11">
        <v>8136.4</v>
      </c>
      <c r="U9" s="15">
        <v>12676.1</v>
      </c>
      <c r="V9" s="11">
        <v>2922</v>
      </c>
      <c r="W9" s="11">
        <v>5722.7</v>
      </c>
      <c r="X9" s="11">
        <v>8278.7999999999993</v>
      </c>
      <c r="Y9" s="13">
        <v>12814.5</v>
      </c>
      <c r="Z9" s="11">
        <v>4067.4</v>
      </c>
      <c r="AA9" s="11">
        <v>9692.5</v>
      </c>
      <c r="AB9" s="12">
        <v>13650.9</v>
      </c>
      <c r="AC9" s="16">
        <v>19080</v>
      </c>
      <c r="AD9" s="16">
        <v>4308.2</v>
      </c>
      <c r="AE9" s="11">
        <v>8085.9</v>
      </c>
      <c r="AF9" s="11">
        <v>11456</v>
      </c>
      <c r="AG9" s="16">
        <v>15505.6</v>
      </c>
      <c r="AH9" s="16">
        <v>3816</v>
      </c>
      <c r="AI9" s="16">
        <v>7697.9</v>
      </c>
      <c r="AJ9" s="16">
        <v>11598.3</v>
      </c>
      <c r="AK9" s="16">
        <v>16028.4</v>
      </c>
      <c r="AL9" s="16">
        <v>3960.6</v>
      </c>
      <c r="AM9" s="16">
        <v>8115.6</v>
      </c>
      <c r="AN9" s="16">
        <v>12480.1</v>
      </c>
      <c r="AO9" s="16">
        <v>18840.099999999999</v>
      </c>
      <c r="AP9" s="16">
        <v>3842.3</v>
      </c>
      <c r="AQ9" s="16">
        <v>7821.2</v>
      </c>
      <c r="AR9" s="16">
        <v>12005.7</v>
      </c>
      <c r="AS9" s="17">
        <v>34506.400000000001</v>
      </c>
      <c r="AT9" s="17">
        <v>4613.7</v>
      </c>
      <c r="AU9" s="17">
        <v>9406.4</v>
      </c>
      <c r="AV9" s="17">
        <v>13550.1</v>
      </c>
      <c r="AW9" s="14">
        <v>64794.8</v>
      </c>
      <c r="AX9" s="14">
        <v>18929.2</v>
      </c>
      <c r="AY9" s="14">
        <v>34534.300000000003</v>
      </c>
      <c r="AZ9" s="14">
        <v>49389.9</v>
      </c>
      <c r="BA9" s="14">
        <v>61481.8</v>
      </c>
      <c r="BB9" s="14">
        <v>19023.400000000001</v>
      </c>
      <c r="BC9" s="14">
        <v>37042.1</v>
      </c>
      <c r="BD9" s="14">
        <v>56991.9</v>
      </c>
      <c r="BE9" s="14">
        <v>42967.8</v>
      </c>
      <c r="BF9" s="14">
        <v>27560.5</v>
      </c>
      <c r="BG9" s="14">
        <v>48786.3</v>
      </c>
      <c r="BH9" s="14">
        <v>77166.8</v>
      </c>
      <c r="BI9" s="14">
        <v>50707.6</v>
      </c>
      <c r="BJ9" s="14">
        <v>30041.1</v>
      </c>
      <c r="BK9" s="14">
        <v>56422.7</v>
      </c>
      <c r="BL9" s="14">
        <v>91574.399999999994</v>
      </c>
      <c r="BM9" s="14">
        <v>60066.7</v>
      </c>
      <c r="BN9" s="12">
        <v>35095.599999999999</v>
      </c>
      <c r="BO9" s="29"/>
      <c r="BP9" s="29"/>
    </row>
    <row r="10" spans="1:70" ht="25.5">
      <c r="A10" s="19" t="s">
        <v>95</v>
      </c>
      <c r="B10" s="11">
        <v>309.5</v>
      </c>
      <c r="C10" s="12">
        <v>639</v>
      </c>
      <c r="D10" s="12">
        <v>1000</v>
      </c>
      <c r="E10" s="13">
        <v>1463.5</v>
      </c>
      <c r="F10" s="12">
        <v>348.9</v>
      </c>
      <c r="G10" s="14">
        <v>747.8</v>
      </c>
      <c r="H10" s="14">
        <v>1117.2</v>
      </c>
      <c r="I10" s="15">
        <v>1469.5</v>
      </c>
      <c r="J10" s="14">
        <v>370.9</v>
      </c>
      <c r="K10" s="14">
        <v>840.8</v>
      </c>
      <c r="L10" s="14">
        <v>1232.3</v>
      </c>
      <c r="M10" s="15">
        <v>1679.4</v>
      </c>
      <c r="N10" s="14">
        <v>425.6</v>
      </c>
      <c r="O10" s="14">
        <v>939.3</v>
      </c>
      <c r="P10" s="14">
        <v>1557.5</v>
      </c>
      <c r="Q10" s="15">
        <v>1831.3</v>
      </c>
      <c r="R10" s="11">
        <v>588.20000000000005</v>
      </c>
      <c r="S10" s="11">
        <v>1059.5999999999999</v>
      </c>
      <c r="T10" s="11">
        <v>1619.1</v>
      </c>
      <c r="U10" s="15">
        <v>2023.3</v>
      </c>
      <c r="V10" s="11">
        <v>573.5</v>
      </c>
      <c r="W10" s="11">
        <v>1067.0999999999999</v>
      </c>
      <c r="X10" s="11">
        <v>1647.4</v>
      </c>
      <c r="Y10" s="13">
        <v>2045.4</v>
      </c>
      <c r="Z10" s="11">
        <v>798.3</v>
      </c>
      <c r="AA10" s="11">
        <v>1807.3</v>
      </c>
      <c r="AB10" s="12">
        <v>2716.4</v>
      </c>
      <c r="AC10" s="16">
        <v>3045.5</v>
      </c>
      <c r="AD10" s="16">
        <v>845.5</v>
      </c>
      <c r="AE10" s="11">
        <v>1507.8</v>
      </c>
      <c r="AF10" s="11">
        <v>2279.6999999999998</v>
      </c>
      <c r="AG10" s="16">
        <v>3085.5</v>
      </c>
      <c r="AH10" s="16">
        <v>748.9</v>
      </c>
      <c r="AI10" s="16">
        <v>1510.8</v>
      </c>
      <c r="AJ10" s="16">
        <v>2276.4</v>
      </c>
      <c r="AK10" s="16">
        <v>3145.7</v>
      </c>
      <c r="AL10" s="16">
        <v>777.3</v>
      </c>
      <c r="AM10" s="16">
        <v>1592.7</v>
      </c>
      <c r="AN10" s="16">
        <v>2449.3000000000002</v>
      </c>
      <c r="AO10" s="16">
        <v>3697.5</v>
      </c>
      <c r="AP10" s="16">
        <v>754.3</v>
      </c>
      <c r="AQ10" s="16">
        <v>1535</v>
      </c>
      <c r="AR10" s="16">
        <v>2356.1999999999998</v>
      </c>
      <c r="AS10" s="17">
        <v>6772</v>
      </c>
      <c r="AT10" s="17">
        <v>905.5</v>
      </c>
      <c r="AU10" s="17">
        <v>1846</v>
      </c>
      <c r="AV10" s="17">
        <v>2659.3</v>
      </c>
      <c r="AW10" s="14">
        <v>12086.4</v>
      </c>
      <c r="AX10" s="14">
        <v>3247.5</v>
      </c>
      <c r="AY10" s="14">
        <v>6149.7</v>
      </c>
      <c r="AZ10" s="14">
        <v>9483</v>
      </c>
      <c r="BA10" s="14">
        <v>13096.5</v>
      </c>
      <c r="BB10" s="14">
        <v>4737.3999999999996</v>
      </c>
      <c r="BC10" s="14">
        <v>7887.8</v>
      </c>
      <c r="BD10" s="14">
        <v>11097.7</v>
      </c>
      <c r="BE10" s="14">
        <v>13318.2</v>
      </c>
      <c r="BF10" s="14">
        <v>6714.8</v>
      </c>
      <c r="BG10" s="14">
        <v>8905.5</v>
      </c>
      <c r="BH10" s="14">
        <v>13041.1</v>
      </c>
      <c r="BI10" s="14">
        <v>15747.7</v>
      </c>
      <c r="BJ10" s="14">
        <v>7609.5</v>
      </c>
      <c r="BK10" s="14">
        <v>9615.7000000000007</v>
      </c>
      <c r="BL10" s="14">
        <v>14203</v>
      </c>
      <c r="BM10" s="14">
        <v>17679.8</v>
      </c>
      <c r="BN10" s="12">
        <v>8704.6</v>
      </c>
      <c r="BO10" s="29"/>
      <c r="BP10" s="29"/>
    </row>
    <row r="11" spans="1:70">
      <c r="A11" s="10" t="s">
        <v>21</v>
      </c>
      <c r="B11" s="11">
        <v>1151.9000000000001</v>
      </c>
      <c r="C11" s="12">
        <v>2378.1999999999998</v>
      </c>
      <c r="D11" s="12">
        <v>5251.6</v>
      </c>
      <c r="E11" s="13">
        <v>7686</v>
      </c>
      <c r="F11" s="12">
        <v>1305.5999999999999</v>
      </c>
      <c r="G11" s="14">
        <v>2798.7</v>
      </c>
      <c r="H11" s="14">
        <v>4179</v>
      </c>
      <c r="I11" s="15">
        <v>5497</v>
      </c>
      <c r="J11" s="14">
        <v>723.8</v>
      </c>
      <c r="K11" s="14">
        <v>1640.7</v>
      </c>
      <c r="L11" s="14">
        <v>4621.2</v>
      </c>
      <c r="M11" s="15">
        <v>6293.6</v>
      </c>
      <c r="N11" s="14">
        <v>1592.4</v>
      </c>
      <c r="O11" s="14">
        <v>1832.9</v>
      </c>
      <c r="P11" s="14">
        <v>5841.5</v>
      </c>
      <c r="Q11" s="15">
        <v>8198.2000000000007</v>
      </c>
      <c r="R11" s="11">
        <v>2200.6999999999998</v>
      </c>
      <c r="S11" s="11">
        <v>2200</v>
      </c>
      <c r="T11" s="11">
        <v>5882.9</v>
      </c>
      <c r="U11" s="15">
        <v>9058.2000000000007</v>
      </c>
      <c r="V11" s="11">
        <v>2145.6</v>
      </c>
      <c r="W11" s="11">
        <v>2215.5</v>
      </c>
      <c r="X11" s="11">
        <v>5985.9</v>
      </c>
      <c r="Y11" s="13">
        <v>9157.1</v>
      </c>
      <c r="Z11" s="11">
        <v>2986.6</v>
      </c>
      <c r="AA11" s="11">
        <v>3752.3</v>
      </c>
      <c r="AB11" s="12">
        <v>9870.1</v>
      </c>
      <c r="AC11" s="16">
        <v>13634.3</v>
      </c>
      <c r="AD11" s="16">
        <v>3163.4</v>
      </c>
      <c r="AE11" s="11">
        <v>3687.6</v>
      </c>
      <c r="AF11" s="11">
        <v>8283.2000000000007</v>
      </c>
      <c r="AG11" s="16">
        <v>11211.2</v>
      </c>
      <c r="AH11" s="16">
        <v>2802</v>
      </c>
      <c r="AI11" s="16">
        <v>5492.3</v>
      </c>
      <c r="AJ11" s="16">
        <v>8516.2999999999993</v>
      </c>
      <c r="AK11" s="16">
        <v>11769.1</v>
      </c>
      <c r="AL11" s="16">
        <v>2908.1</v>
      </c>
      <c r="AM11" s="16">
        <v>5959</v>
      </c>
      <c r="AN11" s="16">
        <v>9163.7000000000007</v>
      </c>
      <c r="AO11" s="16">
        <v>13833.7</v>
      </c>
      <c r="AP11" s="16">
        <v>2821.3</v>
      </c>
      <c r="AQ11" s="16">
        <v>5742.8</v>
      </c>
      <c r="AR11" s="16">
        <v>8815.4</v>
      </c>
      <c r="AS11" s="17">
        <v>25336.9</v>
      </c>
      <c r="AT11" s="17">
        <v>3387.7</v>
      </c>
      <c r="AU11" s="17">
        <v>6906.8</v>
      </c>
      <c r="AV11" s="17">
        <v>9949.4</v>
      </c>
      <c r="AW11" s="14">
        <v>68838.8</v>
      </c>
      <c r="AX11" s="14">
        <v>17266.400000000001</v>
      </c>
      <c r="AY11" s="14">
        <v>38625.5</v>
      </c>
      <c r="AZ11" s="14">
        <v>60136</v>
      </c>
      <c r="BA11" s="14">
        <v>79420.600000000006</v>
      </c>
      <c r="BB11" s="14">
        <v>20336.7</v>
      </c>
      <c r="BC11" s="14">
        <v>40416.400000000001</v>
      </c>
      <c r="BD11" s="14">
        <v>72532.5</v>
      </c>
      <c r="BE11" s="14">
        <v>97430.2</v>
      </c>
      <c r="BF11" s="14">
        <v>29486.2</v>
      </c>
      <c r="BG11" s="14">
        <v>53907.1</v>
      </c>
      <c r="BH11" s="14">
        <v>98714.6</v>
      </c>
      <c r="BI11" s="14">
        <v>117168.1</v>
      </c>
      <c r="BJ11" s="14">
        <v>35290.5</v>
      </c>
      <c r="BK11" s="14">
        <v>65125.1</v>
      </c>
      <c r="BL11" s="14">
        <v>113180.1</v>
      </c>
      <c r="BM11" s="14">
        <v>141094.9</v>
      </c>
      <c r="BN11" s="12">
        <v>37345.1</v>
      </c>
      <c r="BO11" s="29"/>
      <c r="BP11" s="29"/>
    </row>
    <row r="12" spans="1:70" s="4" customFormat="1">
      <c r="A12" s="20" t="s">
        <v>11</v>
      </c>
      <c r="B12" s="21">
        <f>SUM(B13:B26)</f>
        <v>15310.900000000001</v>
      </c>
      <c r="C12" s="21">
        <f>SUM(C13:C26)</f>
        <v>31609.299999999996</v>
      </c>
      <c r="D12" s="21">
        <f>SUM(D13:D26)</f>
        <v>49463.899999999994</v>
      </c>
      <c r="E12" s="22">
        <f>SUM(E13:E26)</f>
        <v>71391.5</v>
      </c>
      <c r="F12" s="21">
        <f>SUM(F13:F26)</f>
        <v>17874.899999999998</v>
      </c>
      <c r="G12" s="21">
        <f t="shared" ref="G12:X12" si="6">SUM(G13:G26)</f>
        <v>38393.899999999994</v>
      </c>
      <c r="H12" s="21">
        <f t="shared" si="6"/>
        <v>57328.600000000006</v>
      </c>
      <c r="I12" s="22">
        <f>SUM(I13:I26)</f>
        <v>75395.900000000009</v>
      </c>
      <c r="J12" s="21">
        <f t="shared" si="6"/>
        <v>18816.5</v>
      </c>
      <c r="K12" s="21">
        <f>SUM(K13:K26)</f>
        <v>42642.8</v>
      </c>
      <c r="L12" s="21">
        <f t="shared" si="6"/>
        <v>63221.900000000009</v>
      </c>
      <c r="M12" s="22">
        <f>SUM(M13:M26)</f>
        <v>86160.6</v>
      </c>
      <c r="N12" s="21">
        <f t="shared" si="6"/>
        <v>21579.600000000002</v>
      </c>
      <c r="O12" s="21">
        <f t="shared" si="6"/>
        <v>47966.100000000013</v>
      </c>
      <c r="P12" s="21">
        <f t="shared" si="6"/>
        <v>79914.2</v>
      </c>
      <c r="Q12" s="22">
        <f>SUM(Q13:Q26)</f>
        <v>118184.9</v>
      </c>
      <c r="R12" s="21">
        <f t="shared" si="6"/>
        <v>29822.2</v>
      </c>
      <c r="S12" s="21">
        <f t="shared" si="6"/>
        <v>56397.299999999996</v>
      </c>
      <c r="T12" s="21">
        <f t="shared" si="6"/>
        <v>83449.999999999971</v>
      </c>
      <c r="U12" s="8">
        <f>SUM(U13:U26)</f>
        <v>130584.8</v>
      </c>
      <c r="V12" s="21">
        <f t="shared" si="6"/>
        <v>29076.200000000004</v>
      </c>
      <c r="W12" s="21">
        <f t="shared" si="6"/>
        <v>56796.700000000004</v>
      </c>
      <c r="X12" s="21">
        <f t="shared" si="6"/>
        <v>84910.500000000015</v>
      </c>
      <c r="Y12" s="22">
        <f t="shared" ref="Y12:AE12" si="7">SUM(Y13:Y26)</f>
        <v>132009.29999999999</v>
      </c>
      <c r="Z12" s="21">
        <f t="shared" si="7"/>
        <v>40473.1</v>
      </c>
      <c r="AA12" s="21">
        <f t="shared" si="7"/>
        <v>96196.800000000003</v>
      </c>
      <c r="AB12" s="21">
        <f t="shared" si="7"/>
        <v>140009.10000000003</v>
      </c>
      <c r="AC12" s="8">
        <f t="shared" si="7"/>
        <v>196554.2</v>
      </c>
      <c r="AD12" s="8">
        <f t="shared" si="7"/>
        <v>42869.399999999994</v>
      </c>
      <c r="AE12" s="8">
        <f t="shared" si="7"/>
        <v>80251.7</v>
      </c>
      <c r="AF12" s="8">
        <f t="shared" ref="AF12:AL12" si="8">SUM(AF13:AF26)</f>
        <v>117497.59999999999</v>
      </c>
      <c r="AG12" s="8">
        <f t="shared" si="8"/>
        <v>159031.59999999998</v>
      </c>
      <c r="AH12" s="8">
        <f t="shared" si="8"/>
        <v>37971.5</v>
      </c>
      <c r="AI12" s="8">
        <f t="shared" si="8"/>
        <v>76759.000000000015</v>
      </c>
      <c r="AJ12" s="8">
        <f t="shared" si="8"/>
        <v>115689.7</v>
      </c>
      <c r="AK12" s="8">
        <f t="shared" si="8"/>
        <v>161391.1</v>
      </c>
      <c r="AL12" s="8">
        <f t="shared" si="8"/>
        <v>39410.099999999991</v>
      </c>
      <c r="AM12" s="8">
        <f t="shared" ref="AM12:AR12" si="9">SUM(AM13:AM26)</f>
        <v>80755.199999999997</v>
      </c>
      <c r="AN12" s="8">
        <f t="shared" si="9"/>
        <v>125703.2</v>
      </c>
      <c r="AO12" s="8">
        <f t="shared" si="9"/>
        <v>189890.59999999998</v>
      </c>
      <c r="AP12" s="8">
        <f t="shared" si="9"/>
        <v>38233.400000000009</v>
      </c>
      <c r="AQ12" s="8">
        <f t="shared" si="9"/>
        <v>77825.700000000012</v>
      </c>
      <c r="AR12" s="8">
        <f t="shared" si="9"/>
        <v>119464.5</v>
      </c>
      <c r="AS12" s="21">
        <f t="shared" ref="AS12:BN12" si="10">AS13+AS14+AS15+AS16+AS17+AS18+AS19+AS20+AS21+AS22+AS23+AS24+AS25+AS26</f>
        <v>344317</v>
      </c>
      <c r="AT12" s="21">
        <f t="shared" si="10"/>
        <v>45909.7</v>
      </c>
      <c r="AU12" s="21">
        <f t="shared" si="10"/>
        <v>93599.799999999988</v>
      </c>
      <c r="AV12" s="21">
        <f t="shared" si="10"/>
        <v>134831.70000000001</v>
      </c>
      <c r="AW12" s="21">
        <f t="shared" si="10"/>
        <v>723107.60000000009</v>
      </c>
      <c r="AX12" s="21">
        <f t="shared" si="10"/>
        <v>186973.7</v>
      </c>
      <c r="AY12" s="21">
        <f t="shared" si="10"/>
        <v>410128.9</v>
      </c>
      <c r="AZ12" s="21">
        <f t="shared" si="10"/>
        <v>614297.79999999993</v>
      </c>
      <c r="BA12" s="21">
        <f t="shared" si="10"/>
        <v>883463.1</v>
      </c>
      <c r="BB12" s="21">
        <f t="shared" si="10"/>
        <v>227748.30000000002</v>
      </c>
      <c r="BC12" s="21">
        <f t="shared" si="10"/>
        <v>470814.1</v>
      </c>
      <c r="BD12" s="21">
        <f t="shared" si="10"/>
        <v>760128.20000000007</v>
      </c>
      <c r="BE12" s="21">
        <v>937748.8</v>
      </c>
      <c r="BF12" s="21">
        <f t="shared" si="10"/>
        <v>306884.59999999998</v>
      </c>
      <c r="BG12" s="21">
        <f t="shared" si="10"/>
        <v>606798.6</v>
      </c>
      <c r="BH12" s="21">
        <f t="shared" si="10"/>
        <v>957427.40000000014</v>
      </c>
      <c r="BI12" s="21">
        <f t="shared" si="10"/>
        <v>1162146.8999999999</v>
      </c>
      <c r="BJ12" s="21">
        <f t="shared" si="10"/>
        <v>363166.1</v>
      </c>
      <c r="BK12" s="21">
        <f t="shared" si="10"/>
        <v>719042.4</v>
      </c>
      <c r="BL12" s="21">
        <f t="shared" si="10"/>
        <v>1115380.4000000001</v>
      </c>
      <c r="BM12" s="21">
        <f t="shared" si="10"/>
        <v>1362542.0999999996</v>
      </c>
      <c r="BN12" s="21">
        <f t="shared" si="10"/>
        <v>347070.7</v>
      </c>
      <c r="BO12" s="29"/>
      <c r="BP12" s="29"/>
    </row>
    <row r="13" spans="1:70">
      <c r="A13" s="23" t="s">
        <v>75</v>
      </c>
      <c r="B13" s="11">
        <v>2077.1</v>
      </c>
      <c r="C13" s="12">
        <v>4288.3999999999996</v>
      </c>
      <c r="D13" s="12">
        <v>6710.4</v>
      </c>
      <c r="E13" s="13">
        <v>9821.1</v>
      </c>
      <c r="F13" s="12">
        <v>2350.4</v>
      </c>
      <c r="G13" s="14">
        <v>5038.3999999999996</v>
      </c>
      <c r="H13" s="14">
        <v>7523.9</v>
      </c>
      <c r="I13" s="15">
        <v>9896.6</v>
      </c>
      <c r="J13" s="14">
        <v>2499.1999999999998</v>
      </c>
      <c r="K13" s="14">
        <v>5665.3</v>
      </c>
      <c r="L13" s="14">
        <v>8298.7999999999993</v>
      </c>
      <c r="M13" s="15">
        <v>11309.7</v>
      </c>
      <c r="N13" s="14">
        <v>2866.9</v>
      </c>
      <c r="O13" s="14">
        <v>6328.7</v>
      </c>
      <c r="P13" s="14">
        <v>10489.8</v>
      </c>
      <c r="Q13" s="15">
        <v>17073.8</v>
      </c>
      <c r="R13" s="11">
        <v>3962.1</v>
      </c>
      <c r="S13" s="11">
        <v>7441.2</v>
      </c>
      <c r="T13" s="11">
        <v>10904.3</v>
      </c>
      <c r="U13" s="15">
        <v>18865</v>
      </c>
      <c r="V13" s="11">
        <v>3862.8</v>
      </c>
      <c r="W13" s="11">
        <v>7494</v>
      </c>
      <c r="X13" s="11">
        <v>11095.2</v>
      </c>
      <c r="Y13" s="13">
        <v>19071</v>
      </c>
      <c r="Z13" s="11">
        <v>5377</v>
      </c>
      <c r="AA13" s="11">
        <v>12692.3</v>
      </c>
      <c r="AB13" s="12">
        <v>18294.7</v>
      </c>
      <c r="AC13" s="16">
        <v>28370.5</v>
      </c>
      <c r="AD13" s="16">
        <v>5695.3</v>
      </c>
      <c r="AE13" s="11">
        <v>10587.9</v>
      </c>
      <c r="AF13" s="11">
        <v>15353.1</v>
      </c>
      <c r="AG13" s="16">
        <v>20780.400000000001</v>
      </c>
      <c r="AH13" s="16">
        <v>5044.6000000000004</v>
      </c>
      <c r="AI13" s="16">
        <v>10176.4</v>
      </c>
      <c r="AJ13" s="16">
        <v>15332.7</v>
      </c>
      <c r="AK13" s="16">
        <v>21189</v>
      </c>
      <c r="AL13" s="16">
        <v>5235.8</v>
      </c>
      <c r="AM13" s="16">
        <v>10728.6</v>
      </c>
      <c r="AN13" s="16">
        <v>16498.3</v>
      </c>
      <c r="AO13" s="16">
        <v>24906</v>
      </c>
      <c r="AP13" s="16">
        <v>5079.3999999999996</v>
      </c>
      <c r="AQ13" s="16">
        <v>10339.4</v>
      </c>
      <c r="AR13" s="16">
        <v>15871.2</v>
      </c>
      <c r="AS13" s="17">
        <v>45616.1</v>
      </c>
      <c r="AT13" s="17">
        <v>6099.2</v>
      </c>
      <c r="AU13" s="17">
        <v>12435</v>
      </c>
      <c r="AV13" s="17">
        <v>17912.7</v>
      </c>
      <c r="AW13" s="14">
        <v>93810.7</v>
      </c>
      <c r="AX13" s="14">
        <v>24086.7</v>
      </c>
      <c r="AY13" s="14">
        <v>49290.2</v>
      </c>
      <c r="AZ13" s="14">
        <v>78811.3</v>
      </c>
      <c r="BA13" s="14">
        <v>99793.7</v>
      </c>
      <c r="BB13" s="14">
        <v>32259</v>
      </c>
      <c r="BC13" s="14">
        <v>54052.2</v>
      </c>
      <c r="BD13" s="14">
        <v>101254</v>
      </c>
      <c r="BE13" s="14">
        <v>134666.29999999999</v>
      </c>
      <c r="BF13" s="14">
        <v>46790.7</v>
      </c>
      <c r="BG13" s="14">
        <v>77865.3</v>
      </c>
      <c r="BH13" s="14">
        <v>169813.2</v>
      </c>
      <c r="BI13" s="14">
        <v>204891.4</v>
      </c>
      <c r="BJ13" s="14">
        <v>55920.1</v>
      </c>
      <c r="BK13" s="14">
        <v>104588</v>
      </c>
      <c r="BL13" s="14">
        <v>222567</v>
      </c>
      <c r="BM13" s="14">
        <v>239159.4</v>
      </c>
      <c r="BN13" s="12">
        <v>55963.3</v>
      </c>
      <c r="BO13" s="29"/>
      <c r="BP13" s="29"/>
    </row>
    <row r="14" spans="1:70">
      <c r="A14" s="23" t="s">
        <v>22</v>
      </c>
      <c r="B14" s="11">
        <v>4743.1000000000004</v>
      </c>
      <c r="C14" s="12">
        <v>9792.2999999999993</v>
      </c>
      <c r="D14" s="12">
        <v>15323.6</v>
      </c>
      <c r="E14" s="13">
        <v>22427</v>
      </c>
      <c r="F14" s="12">
        <v>5801.6</v>
      </c>
      <c r="G14" s="14">
        <v>12436.5</v>
      </c>
      <c r="H14" s="14">
        <v>18569</v>
      </c>
      <c r="I14" s="15">
        <v>24425.5</v>
      </c>
      <c r="J14" s="14">
        <v>5978.5</v>
      </c>
      <c r="K14" s="14">
        <v>13551.9</v>
      </c>
      <c r="L14" s="14">
        <v>20481.400000000001</v>
      </c>
      <c r="M14" s="15">
        <v>27912.6</v>
      </c>
      <c r="N14" s="14">
        <v>6858</v>
      </c>
      <c r="O14" s="14">
        <v>15468.8</v>
      </c>
      <c r="P14" s="14">
        <v>25889.3</v>
      </c>
      <c r="Q14" s="15">
        <v>36214.6</v>
      </c>
      <c r="R14" s="11">
        <v>9477.5</v>
      </c>
      <c r="S14" s="11">
        <v>18187.900000000001</v>
      </c>
      <c r="T14" s="11">
        <v>26911.9</v>
      </c>
      <c r="U14" s="15">
        <v>40013.699999999997</v>
      </c>
      <c r="V14" s="11">
        <v>9240.2000000000007</v>
      </c>
      <c r="W14" s="11">
        <v>18316.900000000001</v>
      </c>
      <c r="X14" s="11">
        <v>27383</v>
      </c>
      <c r="Y14" s="13">
        <v>40450.199999999997</v>
      </c>
      <c r="Z14" s="11">
        <v>12862.2</v>
      </c>
      <c r="AA14" s="11">
        <v>31022.9</v>
      </c>
      <c r="AB14" s="12">
        <v>45151.8</v>
      </c>
      <c r="AC14" s="16">
        <v>60205</v>
      </c>
      <c r="AD14" s="16">
        <v>13623.7</v>
      </c>
      <c r="AE14" s="11">
        <v>25881.599999999999</v>
      </c>
      <c r="AF14" s="11">
        <v>37892</v>
      </c>
      <c r="AG14" s="16">
        <v>51286.400000000001</v>
      </c>
      <c r="AH14" s="16">
        <v>12067.2</v>
      </c>
      <c r="AI14" s="16">
        <v>24342.9</v>
      </c>
      <c r="AJ14" s="16">
        <v>36676.9</v>
      </c>
      <c r="AK14" s="16">
        <v>51686</v>
      </c>
      <c r="AL14" s="16">
        <v>12524.3</v>
      </c>
      <c r="AM14" s="16">
        <v>25663.599999999999</v>
      </c>
      <c r="AN14" s="16">
        <v>40722.1</v>
      </c>
      <c r="AO14" s="16">
        <v>61475.1</v>
      </c>
      <c r="AP14" s="16">
        <v>12150.5</v>
      </c>
      <c r="AQ14" s="16">
        <v>24732.3</v>
      </c>
      <c r="AR14" s="16">
        <v>37965.300000000003</v>
      </c>
      <c r="AS14" s="17">
        <v>109118.2</v>
      </c>
      <c r="AT14" s="17">
        <v>14589.9</v>
      </c>
      <c r="AU14" s="17">
        <v>29745.599999999999</v>
      </c>
      <c r="AV14" s="17">
        <v>42849</v>
      </c>
      <c r="AW14" s="14">
        <v>134259.20000000001</v>
      </c>
      <c r="AX14" s="14">
        <v>36680.699999999997</v>
      </c>
      <c r="AY14" s="14">
        <v>70676</v>
      </c>
      <c r="AZ14" s="14">
        <v>113212</v>
      </c>
      <c r="BA14" s="14">
        <v>148390.39999999999</v>
      </c>
      <c r="BB14" s="14">
        <v>40576.400000000001</v>
      </c>
      <c r="BC14" s="14">
        <v>74640.5</v>
      </c>
      <c r="BD14" s="14">
        <v>129606.3</v>
      </c>
      <c r="BE14" s="14">
        <v>187010.7</v>
      </c>
      <c r="BF14" s="14">
        <v>58420.5</v>
      </c>
      <c r="BG14" s="14">
        <v>99624.9</v>
      </c>
      <c r="BH14" s="14">
        <v>166227.5</v>
      </c>
      <c r="BI14" s="14">
        <v>209962.8</v>
      </c>
      <c r="BJ14" s="14">
        <v>69153.2</v>
      </c>
      <c r="BK14" s="14">
        <v>124703.1</v>
      </c>
      <c r="BL14" s="14">
        <v>201594.1</v>
      </c>
      <c r="BM14" s="14">
        <v>264151.7</v>
      </c>
      <c r="BN14" s="12">
        <v>69416.3</v>
      </c>
      <c r="BO14" s="29"/>
      <c r="BP14" s="29"/>
    </row>
    <row r="15" spans="1:70">
      <c r="A15" s="23" t="s">
        <v>76</v>
      </c>
      <c r="B15" s="11">
        <v>232.8</v>
      </c>
      <c r="C15" s="12">
        <v>480.7</v>
      </c>
      <c r="D15" s="12">
        <v>752.2</v>
      </c>
      <c r="E15" s="13">
        <v>1100.9000000000001</v>
      </c>
      <c r="F15" s="12">
        <v>263.8</v>
      </c>
      <c r="G15" s="14">
        <v>641.79999999999995</v>
      </c>
      <c r="H15" s="14">
        <v>958.2</v>
      </c>
      <c r="I15" s="15">
        <v>1257.3</v>
      </c>
      <c r="J15" s="14">
        <v>282.3</v>
      </c>
      <c r="K15" s="14">
        <v>629.20000000000005</v>
      </c>
      <c r="L15" s="14">
        <v>1054.3</v>
      </c>
      <c r="M15" s="15">
        <v>1437</v>
      </c>
      <c r="N15" s="14">
        <v>318.39999999999998</v>
      </c>
      <c r="O15" s="14">
        <v>703</v>
      </c>
      <c r="P15" s="14">
        <v>1332.7</v>
      </c>
      <c r="Q15" s="15">
        <v>1746.1</v>
      </c>
      <c r="R15" s="11">
        <v>439.9</v>
      </c>
      <c r="S15" s="11">
        <v>826.6</v>
      </c>
      <c r="T15" s="11">
        <v>1385.6</v>
      </c>
      <c r="U15" s="15">
        <v>1929.4</v>
      </c>
      <c r="V15" s="11">
        <v>429</v>
      </c>
      <c r="W15" s="11">
        <v>832.5</v>
      </c>
      <c r="X15" s="11">
        <v>1409.7</v>
      </c>
      <c r="Y15" s="13">
        <v>1950.5</v>
      </c>
      <c r="Z15" s="11">
        <v>597.29999999999995</v>
      </c>
      <c r="AA15" s="11">
        <v>1410</v>
      </c>
      <c r="AB15" s="12">
        <v>2324.6</v>
      </c>
      <c r="AC15" s="16">
        <v>2904.3</v>
      </c>
      <c r="AD15" s="16">
        <v>632.6</v>
      </c>
      <c r="AE15" s="11">
        <v>1176.3</v>
      </c>
      <c r="AF15" s="11">
        <v>1950.8</v>
      </c>
      <c r="AG15" s="16">
        <v>2640.4</v>
      </c>
      <c r="AH15" s="16">
        <v>560.29999999999995</v>
      </c>
      <c r="AI15" s="16">
        <v>1130.2</v>
      </c>
      <c r="AJ15" s="16">
        <v>1703.1</v>
      </c>
      <c r="AK15" s="16">
        <v>2753.6</v>
      </c>
      <c r="AL15" s="16">
        <v>581.6</v>
      </c>
      <c r="AM15" s="16">
        <v>1191.7</v>
      </c>
      <c r="AN15" s="16">
        <v>1832.2</v>
      </c>
      <c r="AO15" s="16">
        <v>2765.7</v>
      </c>
      <c r="AP15" s="16">
        <v>564.20000000000005</v>
      </c>
      <c r="AQ15" s="16">
        <v>1148.5999999999999</v>
      </c>
      <c r="AR15" s="16">
        <v>1762.8</v>
      </c>
      <c r="AS15" s="17">
        <v>5066.8</v>
      </c>
      <c r="AT15" s="17">
        <v>677.5</v>
      </c>
      <c r="AU15" s="17">
        <v>1381.2</v>
      </c>
      <c r="AV15" s="17">
        <v>1989.7</v>
      </c>
      <c r="AW15" s="14">
        <v>13734.3</v>
      </c>
      <c r="AX15" s="14">
        <v>3717.5</v>
      </c>
      <c r="AY15" s="14">
        <v>7607.1</v>
      </c>
      <c r="AZ15" s="14">
        <v>11410.6</v>
      </c>
      <c r="BA15" s="14">
        <v>15086.6</v>
      </c>
      <c r="BB15" s="14">
        <v>5345.9</v>
      </c>
      <c r="BC15" s="14">
        <v>10374.6</v>
      </c>
      <c r="BD15" s="14">
        <v>13721.8</v>
      </c>
      <c r="BE15" s="14">
        <v>16157.8</v>
      </c>
      <c r="BF15" s="14">
        <v>6977.4</v>
      </c>
      <c r="BG15" s="14">
        <v>15462.9</v>
      </c>
      <c r="BH15" s="14">
        <v>21097.5</v>
      </c>
      <c r="BI15" s="14">
        <v>20485</v>
      </c>
      <c r="BJ15" s="14">
        <v>8109.3</v>
      </c>
      <c r="BK15" s="14">
        <v>17933.400000000001</v>
      </c>
      <c r="BL15" s="14">
        <v>26209.7</v>
      </c>
      <c r="BM15" s="14">
        <v>24315</v>
      </c>
      <c r="BN15" s="12">
        <v>8125.9</v>
      </c>
      <c r="BO15" s="29"/>
      <c r="BP15" s="29"/>
    </row>
    <row r="16" spans="1:70">
      <c r="A16" s="23" t="s">
        <v>23</v>
      </c>
      <c r="B16" s="11">
        <v>1361.7</v>
      </c>
      <c r="C16" s="12">
        <v>2811.2</v>
      </c>
      <c r="D16" s="12">
        <v>4399.1000000000004</v>
      </c>
      <c r="E16" s="13">
        <v>6438.4</v>
      </c>
      <c r="F16" s="12">
        <v>1634</v>
      </c>
      <c r="G16" s="14">
        <v>3502.5</v>
      </c>
      <c r="H16" s="14">
        <v>5230.8</v>
      </c>
      <c r="I16" s="15">
        <v>6877.8</v>
      </c>
      <c r="J16" s="14">
        <v>1737.4</v>
      </c>
      <c r="K16" s="14">
        <v>3938.4</v>
      </c>
      <c r="L16" s="14">
        <v>5767.1</v>
      </c>
      <c r="M16" s="15">
        <v>7859.7</v>
      </c>
      <c r="N16" s="14">
        <v>1992.9</v>
      </c>
      <c r="O16" s="14">
        <v>4399.5</v>
      </c>
      <c r="P16" s="14">
        <v>7289.8</v>
      </c>
      <c r="Q16" s="15">
        <v>9601.1</v>
      </c>
      <c r="R16" s="11">
        <v>2754.4</v>
      </c>
      <c r="S16" s="11">
        <v>5172.7</v>
      </c>
      <c r="T16" s="11">
        <v>7577.7</v>
      </c>
      <c r="U16" s="15">
        <v>10608.5</v>
      </c>
      <c r="V16" s="11">
        <v>2685.7</v>
      </c>
      <c r="W16" s="11">
        <v>5209.5</v>
      </c>
      <c r="X16" s="11">
        <v>7710.4</v>
      </c>
      <c r="Y16" s="13">
        <v>10724.2</v>
      </c>
      <c r="Z16" s="11">
        <v>3738.3</v>
      </c>
      <c r="AA16" s="11">
        <v>8823.1</v>
      </c>
      <c r="AB16" s="12">
        <v>12713.7</v>
      </c>
      <c r="AC16" s="16">
        <v>15967.8</v>
      </c>
      <c r="AD16" s="16">
        <v>3959.6</v>
      </c>
      <c r="AE16" s="11">
        <v>7360.6</v>
      </c>
      <c r="AF16" s="11">
        <v>10669.5</v>
      </c>
      <c r="AG16" s="16">
        <v>14441</v>
      </c>
      <c r="AH16" s="16">
        <v>3507.3</v>
      </c>
      <c r="AI16" s="16">
        <v>7075.1</v>
      </c>
      <c r="AJ16" s="16">
        <v>10659.9</v>
      </c>
      <c r="AK16" s="16">
        <v>14731.4</v>
      </c>
      <c r="AL16" s="16">
        <v>3640</v>
      </c>
      <c r="AM16" s="16">
        <v>7458.9</v>
      </c>
      <c r="AN16" s="16">
        <v>11470.1</v>
      </c>
      <c r="AO16" s="16">
        <v>17315.5</v>
      </c>
      <c r="AP16" s="16">
        <v>3531.5</v>
      </c>
      <c r="AQ16" s="16">
        <v>7188.3</v>
      </c>
      <c r="AR16" s="16">
        <v>11034.2</v>
      </c>
      <c r="AS16" s="17">
        <v>31714.1</v>
      </c>
      <c r="AT16" s="17">
        <v>4240.3999999999996</v>
      </c>
      <c r="AU16" s="17">
        <v>8645.2999999999993</v>
      </c>
      <c r="AV16" s="17">
        <v>12453.6</v>
      </c>
      <c r="AW16" s="14">
        <v>30170.7</v>
      </c>
      <c r="AX16" s="14">
        <v>8672.7999999999993</v>
      </c>
      <c r="AY16" s="14">
        <v>16567.900000000001</v>
      </c>
      <c r="AZ16" s="14">
        <v>27648.7</v>
      </c>
      <c r="BA16" s="14">
        <v>123113.4</v>
      </c>
      <c r="BB16" s="14">
        <v>10278</v>
      </c>
      <c r="BC16" s="14">
        <v>22978.1</v>
      </c>
      <c r="BD16" s="14">
        <v>35998.400000000001</v>
      </c>
      <c r="BE16" s="14">
        <v>47541.4</v>
      </c>
      <c r="BF16" s="14">
        <v>16085.2</v>
      </c>
      <c r="BG16" s="14">
        <v>29068.5</v>
      </c>
      <c r="BH16" s="14">
        <v>46881.599999999999</v>
      </c>
      <c r="BI16" s="14">
        <v>65682.100000000006</v>
      </c>
      <c r="BJ16" s="14">
        <v>19653.400000000001</v>
      </c>
      <c r="BK16" s="14">
        <v>38003.800000000003</v>
      </c>
      <c r="BL16" s="14">
        <v>52449.7</v>
      </c>
      <c r="BM16" s="14">
        <v>81704.2</v>
      </c>
      <c r="BN16" s="12">
        <v>20868.900000000001</v>
      </c>
      <c r="BO16" s="29"/>
      <c r="BP16" s="29"/>
    </row>
    <row r="17" spans="1:68">
      <c r="A17" s="23" t="s">
        <v>24</v>
      </c>
      <c r="B17" s="11">
        <v>1735.8</v>
      </c>
      <c r="C17" s="12">
        <v>3583.5</v>
      </c>
      <c r="D17" s="12">
        <v>5607.7</v>
      </c>
      <c r="E17" s="13">
        <v>8207.2000000000007</v>
      </c>
      <c r="F17" s="12">
        <v>1948.9</v>
      </c>
      <c r="G17" s="14">
        <v>4177.5</v>
      </c>
      <c r="H17" s="14">
        <v>6238</v>
      </c>
      <c r="I17" s="15">
        <v>8203.9</v>
      </c>
      <c r="J17" s="14">
        <v>2072.1999999999998</v>
      </c>
      <c r="K17" s="14">
        <v>4697.2</v>
      </c>
      <c r="L17" s="14">
        <v>6879.3</v>
      </c>
      <c r="M17" s="15">
        <v>9375.2000000000007</v>
      </c>
      <c r="N17" s="14">
        <v>2377.1</v>
      </c>
      <c r="O17" s="14">
        <v>5247.1</v>
      </c>
      <c r="P17" s="14">
        <v>8695.5</v>
      </c>
      <c r="Q17" s="15">
        <v>15290.4</v>
      </c>
      <c r="R17" s="11">
        <v>3285.2</v>
      </c>
      <c r="S17" s="11">
        <v>6169.4</v>
      </c>
      <c r="T17" s="11">
        <v>9038.9</v>
      </c>
      <c r="U17" s="15">
        <v>16894.8</v>
      </c>
      <c r="V17" s="11">
        <v>3202.9</v>
      </c>
      <c r="W17" s="11">
        <v>6213.1</v>
      </c>
      <c r="X17" s="11">
        <v>9197.2000000000007</v>
      </c>
      <c r="Y17" s="13">
        <v>17079.2</v>
      </c>
      <c r="Z17" s="11">
        <v>4458.3999999999996</v>
      </c>
      <c r="AA17" s="11">
        <v>10523.1</v>
      </c>
      <c r="AB17" s="12">
        <v>15165.3</v>
      </c>
      <c r="AC17" s="16">
        <v>25429.8</v>
      </c>
      <c r="AD17" s="16">
        <v>4722.3</v>
      </c>
      <c r="AE17" s="11">
        <v>8778.7999999999993</v>
      </c>
      <c r="AF17" s="11">
        <v>12726.9</v>
      </c>
      <c r="AG17" s="16">
        <v>17225.8</v>
      </c>
      <c r="AH17" s="16">
        <v>4182.8</v>
      </c>
      <c r="AI17" s="16">
        <v>8437.7999999999993</v>
      </c>
      <c r="AJ17" s="16">
        <v>12713.1</v>
      </c>
      <c r="AK17" s="16">
        <v>17569</v>
      </c>
      <c r="AL17" s="16">
        <v>4341.3</v>
      </c>
      <c r="AM17" s="16">
        <v>8895.7000000000007</v>
      </c>
      <c r="AN17" s="16">
        <v>13679.6</v>
      </c>
      <c r="AO17" s="16">
        <v>20651.099999999999</v>
      </c>
      <c r="AP17" s="16">
        <v>4211.6000000000004</v>
      </c>
      <c r="AQ17" s="16">
        <v>8572.9</v>
      </c>
      <c r="AR17" s="16">
        <v>13159.7</v>
      </c>
      <c r="AS17" s="17">
        <v>37823.1</v>
      </c>
      <c r="AT17" s="17">
        <v>5057.2</v>
      </c>
      <c r="AU17" s="17">
        <v>10310.5</v>
      </c>
      <c r="AV17" s="17">
        <v>14852.4</v>
      </c>
      <c r="AW17" s="14">
        <v>49779.9</v>
      </c>
      <c r="AX17" s="14">
        <v>10816.9</v>
      </c>
      <c r="AY17" s="14">
        <v>25179</v>
      </c>
      <c r="AZ17" s="14">
        <v>40929.699999999997</v>
      </c>
      <c r="BA17" s="14">
        <v>54101.5</v>
      </c>
      <c r="BB17" s="14">
        <v>10806.8</v>
      </c>
      <c r="BC17" s="14">
        <v>34636.1</v>
      </c>
      <c r="BD17" s="14">
        <v>51067.4</v>
      </c>
      <c r="BE17" s="14">
        <v>75380.399999999994</v>
      </c>
      <c r="BF17" s="14">
        <v>18823.3</v>
      </c>
      <c r="BG17" s="14">
        <v>46250.7</v>
      </c>
      <c r="BH17" s="14">
        <v>63833.2</v>
      </c>
      <c r="BI17" s="14">
        <v>92463.1</v>
      </c>
      <c r="BJ17" s="14">
        <v>24024</v>
      </c>
      <c r="BK17" s="14">
        <v>57907.1</v>
      </c>
      <c r="BL17" s="14">
        <v>77637.100000000006</v>
      </c>
      <c r="BM17" s="14">
        <v>114069.6</v>
      </c>
      <c r="BN17" s="12">
        <v>24210.799999999999</v>
      </c>
      <c r="BO17" s="29"/>
      <c r="BP17" s="29"/>
    </row>
    <row r="18" spans="1:68">
      <c r="A18" s="23" t="s">
        <v>25</v>
      </c>
      <c r="B18" s="11">
        <v>2174</v>
      </c>
      <c r="C18" s="12">
        <v>4488.3</v>
      </c>
      <c r="D18" s="12">
        <v>7023.5</v>
      </c>
      <c r="E18" s="13">
        <v>10279.4</v>
      </c>
      <c r="F18" s="12">
        <v>2470.9</v>
      </c>
      <c r="G18" s="14">
        <v>5296.8</v>
      </c>
      <c r="H18" s="14">
        <v>7909.3</v>
      </c>
      <c r="I18" s="15">
        <v>10403.799999999999</v>
      </c>
      <c r="J18" s="14">
        <v>2627.3</v>
      </c>
      <c r="K18" s="14">
        <v>5955.6</v>
      </c>
      <c r="L18" s="14">
        <v>8724</v>
      </c>
      <c r="M18" s="15">
        <v>11889.3</v>
      </c>
      <c r="N18" s="14">
        <v>3013.8</v>
      </c>
      <c r="O18" s="14">
        <v>6652.9</v>
      </c>
      <c r="P18" s="14">
        <v>11027.2</v>
      </c>
      <c r="Q18" s="15">
        <v>15941.6</v>
      </c>
      <c r="R18" s="11">
        <v>4165</v>
      </c>
      <c r="S18" s="11">
        <v>7822.3</v>
      </c>
      <c r="T18" s="11">
        <v>11462.9</v>
      </c>
      <c r="U18" s="15">
        <v>17613.599999999999</v>
      </c>
      <c r="V18" s="11">
        <v>4060.9</v>
      </c>
      <c r="W18" s="11">
        <v>7877.8</v>
      </c>
      <c r="X18" s="11">
        <v>11663.5</v>
      </c>
      <c r="Y18" s="13">
        <v>17805.8</v>
      </c>
      <c r="Z18" s="11">
        <v>5652.6</v>
      </c>
      <c r="AA18" s="11">
        <v>13342.5</v>
      </c>
      <c r="AB18" s="12">
        <v>19232</v>
      </c>
      <c r="AC18" s="16">
        <v>26511.7</v>
      </c>
      <c r="AD18" s="16">
        <v>5987.2</v>
      </c>
      <c r="AE18" s="11">
        <v>11130.9</v>
      </c>
      <c r="AF18" s="11">
        <v>16139.8</v>
      </c>
      <c r="AG18" s="16">
        <v>22445</v>
      </c>
      <c r="AH18" s="16">
        <v>5303.2</v>
      </c>
      <c r="AI18" s="16">
        <v>10697.9</v>
      </c>
      <c r="AJ18" s="16">
        <v>16118.4</v>
      </c>
      <c r="AK18" s="16">
        <v>22275</v>
      </c>
      <c r="AL18" s="16">
        <v>5504</v>
      </c>
      <c r="AM18" s="16">
        <v>11278.4</v>
      </c>
      <c r="AN18" s="16">
        <v>17343.7</v>
      </c>
      <c r="AO18" s="16">
        <v>26182.5</v>
      </c>
      <c r="AP18" s="16">
        <v>5339.7</v>
      </c>
      <c r="AQ18" s="16">
        <v>10869.3</v>
      </c>
      <c r="AR18" s="16">
        <v>16684.599999999999</v>
      </c>
      <c r="AS18" s="17">
        <v>47954.1</v>
      </c>
      <c r="AT18" s="17">
        <v>6411.8</v>
      </c>
      <c r="AU18" s="17">
        <v>13072.3</v>
      </c>
      <c r="AV18" s="17">
        <v>18830.8</v>
      </c>
      <c r="AW18" s="14">
        <v>40295.4</v>
      </c>
      <c r="AX18" s="14">
        <v>11903</v>
      </c>
      <c r="AY18" s="14">
        <v>22042.5</v>
      </c>
      <c r="AZ18" s="14">
        <v>31361.200000000001</v>
      </c>
      <c r="BA18" s="14">
        <v>42070.3</v>
      </c>
      <c r="BB18" s="14">
        <v>12954.4</v>
      </c>
      <c r="BC18" s="14">
        <v>24961.8</v>
      </c>
      <c r="BD18" s="14">
        <v>42819.199999999997</v>
      </c>
      <c r="BE18" s="14">
        <v>24254.9</v>
      </c>
      <c r="BF18" s="14">
        <v>16568.7</v>
      </c>
      <c r="BG18" s="14">
        <v>36323.1</v>
      </c>
      <c r="BH18" s="14">
        <v>58056.3</v>
      </c>
      <c r="BI18" s="14">
        <v>28711.5</v>
      </c>
      <c r="BJ18" s="14">
        <v>19721.7</v>
      </c>
      <c r="BK18" s="14">
        <v>42288.4</v>
      </c>
      <c r="BL18" s="14">
        <v>63842.400000000001</v>
      </c>
      <c r="BM18" s="14">
        <v>37900.800000000003</v>
      </c>
      <c r="BN18" s="12">
        <v>20851.2</v>
      </c>
      <c r="BO18" s="29"/>
      <c r="BP18" s="29"/>
    </row>
    <row r="19" spans="1:68">
      <c r="A19" s="23" t="s">
        <v>26</v>
      </c>
      <c r="B19" s="11">
        <v>1505.7</v>
      </c>
      <c r="C19" s="12">
        <v>3108.5</v>
      </c>
      <c r="D19" s="12">
        <v>4864.5</v>
      </c>
      <c r="E19" s="13">
        <v>7119.3</v>
      </c>
      <c r="F19" s="12">
        <v>1735.7</v>
      </c>
      <c r="G19" s="14">
        <v>3720.8</v>
      </c>
      <c r="H19" s="14">
        <v>5555.3</v>
      </c>
      <c r="I19" s="15">
        <v>7307.2</v>
      </c>
      <c r="J19" s="14">
        <v>1845.6</v>
      </c>
      <c r="K19" s="14">
        <v>4183.7</v>
      </c>
      <c r="L19" s="14">
        <v>6127.4</v>
      </c>
      <c r="M19" s="15">
        <v>8350.4</v>
      </c>
      <c r="N19" s="14">
        <v>2117.3000000000002</v>
      </c>
      <c r="O19" s="14">
        <v>4673.6000000000004</v>
      </c>
      <c r="P19" s="14">
        <v>7745.1</v>
      </c>
      <c r="Q19" s="15">
        <v>12094.1</v>
      </c>
      <c r="R19" s="11">
        <v>2926.3</v>
      </c>
      <c r="S19" s="11">
        <v>5495.1</v>
      </c>
      <c r="T19" s="11">
        <v>8051.2</v>
      </c>
      <c r="U19" s="15">
        <v>13363</v>
      </c>
      <c r="V19" s="11">
        <v>2853</v>
      </c>
      <c r="W19" s="11">
        <v>5534.2</v>
      </c>
      <c r="X19" s="11">
        <v>8192.1</v>
      </c>
      <c r="Y19" s="13">
        <v>13508.8</v>
      </c>
      <c r="Z19" s="11">
        <v>3971</v>
      </c>
      <c r="AA19" s="11">
        <v>9373.1</v>
      </c>
      <c r="AB19" s="12">
        <v>13507.8</v>
      </c>
      <c r="AC19" s="16">
        <v>20088.599999999999</v>
      </c>
      <c r="AD19" s="16">
        <v>4206.3999999999996</v>
      </c>
      <c r="AE19" s="11">
        <v>7819.3</v>
      </c>
      <c r="AF19" s="11">
        <v>11336.1</v>
      </c>
      <c r="AG19" s="16">
        <v>15343.2</v>
      </c>
      <c r="AH19" s="16">
        <v>3725.7</v>
      </c>
      <c r="AI19" s="16">
        <v>7515.7</v>
      </c>
      <c r="AJ19" s="16">
        <v>11322.7</v>
      </c>
      <c r="AK19" s="16">
        <v>15647.8</v>
      </c>
      <c r="AL19" s="16">
        <v>3866.9</v>
      </c>
      <c r="AM19" s="16">
        <v>7923.6</v>
      </c>
      <c r="AN19" s="16">
        <v>12184.8</v>
      </c>
      <c r="AO19" s="16">
        <v>18394.599999999999</v>
      </c>
      <c r="AP19" s="16">
        <v>3751.3</v>
      </c>
      <c r="AQ19" s="16">
        <v>7636.2</v>
      </c>
      <c r="AR19" s="16">
        <v>11721.7</v>
      </c>
      <c r="AS19" s="17">
        <v>33690.1</v>
      </c>
      <c r="AT19" s="17">
        <v>4504.5</v>
      </c>
      <c r="AU19" s="17">
        <v>9183.9</v>
      </c>
      <c r="AV19" s="17">
        <v>13229.6</v>
      </c>
      <c r="AW19" s="14">
        <v>59693.599999999999</v>
      </c>
      <c r="AX19" s="14">
        <v>13854.3</v>
      </c>
      <c r="AY19" s="14">
        <v>28809.9</v>
      </c>
      <c r="AZ19" s="14">
        <v>47148.7</v>
      </c>
      <c r="BA19" s="14">
        <v>65974.8</v>
      </c>
      <c r="BB19" s="14">
        <v>15969.3</v>
      </c>
      <c r="BC19" s="14">
        <v>36645.5</v>
      </c>
      <c r="BD19" s="14">
        <v>60882.400000000001</v>
      </c>
      <c r="BE19" s="14">
        <v>69118.7</v>
      </c>
      <c r="BF19" s="14">
        <v>19737.7</v>
      </c>
      <c r="BG19" s="14">
        <v>47990.3</v>
      </c>
      <c r="BH19" s="14">
        <v>73340.3</v>
      </c>
      <c r="BI19" s="14">
        <v>96682.3</v>
      </c>
      <c r="BJ19" s="14">
        <v>23162.6</v>
      </c>
      <c r="BK19" s="14">
        <v>49455</v>
      </c>
      <c r="BL19" s="14">
        <v>78714.3</v>
      </c>
      <c r="BM19" s="14">
        <v>113013.7</v>
      </c>
      <c r="BN19" s="12">
        <v>22733.1</v>
      </c>
      <c r="BO19" s="29"/>
      <c r="BP19" s="29"/>
    </row>
    <row r="20" spans="1:68">
      <c r="A20" s="23" t="s">
        <v>27</v>
      </c>
      <c r="B20" s="11">
        <v>740.5</v>
      </c>
      <c r="C20" s="12">
        <v>1528.8</v>
      </c>
      <c r="D20" s="12">
        <v>2392.4</v>
      </c>
      <c r="E20" s="13">
        <v>3501.3</v>
      </c>
      <c r="F20" s="12">
        <v>830.4</v>
      </c>
      <c r="G20" s="14">
        <v>1780.1</v>
      </c>
      <c r="H20" s="14">
        <v>2659</v>
      </c>
      <c r="I20" s="15">
        <v>3494.5</v>
      </c>
      <c r="J20" s="14">
        <v>883</v>
      </c>
      <c r="K20" s="14">
        <v>2001.6</v>
      </c>
      <c r="L20" s="14">
        <v>2930.3</v>
      </c>
      <c r="M20" s="15">
        <v>3993.5</v>
      </c>
      <c r="N20" s="14">
        <v>1012.9</v>
      </c>
      <c r="O20" s="14">
        <v>2236</v>
      </c>
      <c r="P20" s="14">
        <v>3704</v>
      </c>
      <c r="Q20" s="15">
        <v>5077.5</v>
      </c>
      <c r="R20" s="11">
        <v>1399.8</v>
      </c>
      <c r="S20" s="11">
        <v>2629.2</v>
      </c>
      <c r="T20" s="11">
        <v>3850.4</v>
      </c>
      <c r="U20" s="15">
        <v>5610.1</v>
      </c>
      <c r="V20" s="11">
        <v>1364.8</v>
      </c>
      <c r="W20" s="11">
        <v>2647.9</v>
      </c>
      <c r="X20" s="11">
        <v>3917.8</v>
      </c>
      <c r="Y20" s="13">
        <v>5671.4</v>
      </c>
      <c r="Z20" s="11">
        <v>1899.8</v>
      </c>
      <c r="AA20" s="11">
        <v>4261</v>
      </c>
      <c r="AB20" s="12">
        <v>6460.1</v>
      </c>
      <c r="AC20" s="16">
        <v>8444.2999999999993</v>
      </c>
      <c r="AD20" s="16">
        <v>2012.3</v>
      </c>
      <c r="AE20" s="11">
        <v>3554.7</v>
      </c>
      <c r="AF20" s="11">
        <v>5421.4</v>
      </c>
      <c r="AG20" s="16">
        <v>7337.9</v>
      </c>
      <c r="AH20" s="16">
        <v>1782.4</v>
      </c>
      <c r="AI20" s="16">
        <v>3595.5</v>
      </c>
      <c r="AJ20" s="16">
        <v>5417.5</v>
      </c>
      <c r="AK20" s="16">
        <v>7486.5</v>
      </c>
      <c r="AL20" s="16">
        <v>1849.9</v>
      </c>
      <c r="AM20" s="16">
        <v>3790.6</v>
      </c>
      <c r="AN20" s="16">
        <v>5829.2</v>
      </c>
      <c r="AO20" s="16">
        <v>8799.7000000000007</v>
      </c>
      <c r="AP20" s="16">
        <v>1794.7</v>
      </c>
      <c r="AQ20" s="16">
        <v>3653.2</v>
      </c>
      <c r="AR20" s="16">
        <v>5607.7</v>
      </c>
      <c r="AS20" s="17">
        <v>16117.2</v>
      </c>
      <c r="AT20" s="17">
        <v>2155</v>
      </c>
      <c r="AU20" s="17">
        <v>4393.6000000000004</v>
      </c>
      <c r="AV20" s="17">
        <v>6328.9</v>
      </c>
      <c r="AW20" s="14">
        <v>40971</v>
      </c>
      <c r="AX20" s="14">
        <v>10772.1</v>
      </c>
      <c r="AY20" s="14">
        <v>22923.7</v>
      </c>
      <c r="AZ20" s="14">
        <v>37533.5</v>
      </c>
      <c r="BA20" s="14">
        <v>48902</v>
      </c>
      <c r="BB20" s="14">
        <v>13620.7</v>
      </c>
      <c r="BC20" s="14">
        <v>30047</v>
      </c>
      <c r="BD20" s="14">
        <v>47626.8</v>
      </c>
      <c r="BE20" s="14">
        <v>72147.199999999997</v>
      </c>
      <c r="BF20" s="14">
        <v>19156.2</v>
      </c>
      <c r="BG20" s="14">
        <v>39755.1</v>
      </c>
      <c r="BH20" s="14">
        <v>56656.3</v>
      </c>
      <c r="BI20" s="14">
        <v>80711.7</v>
      </c>
      <c r="BJ20" s="14">
        <v>21704.1</v>
      </c>
      <c r="BK20" s="14">
        <v>45012.4</v>
      </c>
      <c r="BL20" s="14">
        <v>59600.2</v>
      </c>
      <c r="BM20" s="14">
        <v>92070.7</v>
      </c>
      <c r="BN20" s="12">
        <v>20744</v>
      </c>
      <c r="BO20" s="29"/>
      <c r="BP20" s="29"/>
    </row>
    <row r="21" spans="1:68">
      <c r="A21" s="23" t="s">
        <v>28</v>
      </c>
      <c r="B21" s="11">
        <v>79.099999999999994</v>
      </c>
      <c r="C21" s="12">
        <v>163.30000000000001</v>
      </c>
      <c r="D21" s="12">
        <v>255.5</v>
      </c>
      <c r="E21" s="13">
        <v>84</v>
      </c>
      <c r="F21" s="12">
        <v>88.7</v>
      </c>
      <c r="G21" s="14">
        <v>190.1</v>
      </c>
      <c r="H21" s="14">
        <v>283.10000000000002</v>
      </c>
      <c r="I21" s="15">
        <v>372.4</v>
      </c>
      <c r="J21" s="14">
        <v>94.3</v>
      </c>
      <c r="K21" s="14">
        <v>213.8</v>
      </c>
      <c r="L21" s="14">
        <v>312.3</v>
      </c>
      <c r="M21" s="15">
        <v>425.6</v>
      </c>
      <c r="N21" s="14">
        <v>50.1</v>
      </c>
      <c r="O21" s="14">
        <v>238.9</v>
      </c>
      <c r="P21" s="14">
        <v>0</v>
      </c>
      <c r="Q21" s="15">
        <v>433.6</v>
      </c>
      <c r="R21" s="11">
        <v>69.3</v>
      </c>
      <c r="S21" s="11">
        <v>280.89999999999998</v>
      </c>
      <c r="T21" s="11">
        <v>378.7</v>
      </c>
      <c r="U21" s="15">
        <v>479.1</v>
      </c>
      <c r="V21" s="11">
        <v>67.599999999999994</v>
      </c>
      <c r="W21" s="11">
        <v>282.89999999999998</v>
      </c>
      <c r="X21" s="11">
        <v>385.4</v>
      </c>
      <c r="Y21" s="13">
        <v>484.3</v>
      </c>
      <c r="Z21" s="11">
        <v>94</v>
      </c>
      <c r="AA21" s="11">
        <v>479.2</v>
      </c>
      <c r="AB21" s="12">
        <v>635.4</v>
      </c>
      <c r="AC21" s="16">
        <v>721.1</v>
      </c>
      <c r="AD21" s="16">
        <v>99.6</v>
      </c>
      <c r="AE21" s="11">
        <v>399.8</v>
      </c>
      <c r="AF21" s="11">
        <v>533.29999999999995</v>
      </c>
      <c r="AG21" s="16">
        <v>721.8</v>
      </c>
      <c r="AH21" s="16">
        <v>88.2</v>
      </c>
      <c r="AI21" s="16">
        <v>338</v>
      </c>
      <c r="AJ21" s="16">
        <v>548.20000000000005</v>
      </c>
      <c r="AK21" s="16">
        <v>870.6</v>
      </c>
      <c r="AL21" s="16">
        <v>91.6</v>
      </c>
      <c r="AM21" s="16">
        <v>187.6</v>
      </c>
      <c r="AN21" s="16">
        <v>551.1</v>
      </c>
      <c r="AO21" s="16">
        <v>958.3</v>
      </c>
      <c r="AP21" s="16">
        <v>88.8</v>
      </c>
      <c r="AQ21" s="16">
        <v>180.8</v>
      </c>
      <c r="AR21" s="16">
        <v>277.60000000000002</v>
      </c>
      <c r="AS21" s="17">
        <v>1755.2</v>
      </c>
      <c r="AT21" s="17">
        <v>106.7</v>
      </c>
      <c r="AU21" s="17">
        <v>217.5</v>
      </c>
      <c r="AV21" s="17">
        <v>313.3</v>
      </c>
      <c r="AW21" s="14">
        <v>55331.5</v>
      </c>
      <c r="AX21" s="14">
        <v>13893.5</v>
      </c>
      <c r="AY21" s="14">
        <v>31500.799999999999</v>
      </c>
      <c r="AZ21" s="14">
        <v>46828.2</v>
      </c>
      <c r="BA21" s="14">
        <v>60841.3</v>
      </c>
      <c r="BB21" s="14">
        <v>17415</v>
      </c>
      <c r="BC21" s="14">
        <v>33820</v>
      </c>
      <c r="BD21" s="14">
        <v>57757.9</v>
      </c>
      <c r="BE21" s="14">
        <v>47588.6</v>
      </c>
      <c r="BF21" s="14">
        <v>11498.2</v>
      </c>
      <c r="BG21" s="14">
        <v>23618.7</v>
      </c>
      <c r="BH21" s="14">
        <v>34273.4</v>
      </c>
      <c r="BI21" s="14">
        <v>51508.6</v>
      </c>
      <c r="BJ21" s="14">
        <v>13926.8</v>
      </c>
      <c r="BK21" s="14">
        <v>26903.599999999999</v>
      </c>
      <c r="BL21" s="14">
        <v>39125.699999999997</v>
      </c>
      <c r="BM21" s="14">
        <v>58067.199999999997</v>
      </c>
      <c r="BN21" s="12">
        <v>13646.9</v>
      </c>
      <c r="BO21" s="29"/>
      <c r="BP21" s="29"/>
    </row>
    <row r="22" spans="1:68">
      <c r="A22" s="23" t="s">
        <v>4</v>
      </c>
      <c r="B22" s="11">
        <v>222.1</v>
      </c>
      <c r="C22" s="12">
        <v>458.5</v>
      </c>
      <c r="D22" s="12">
        <v>717.5</v>
      </c>
      <c r="E22" s="13">
        <v>1050.2</v>
      </c>
      <c r="F22" s="12">
        <v>249.1</v>
      </c>
      <c r="G22" s="14">
        <v>534.1</v>
      </c>
      <c r="H22" s="14">
        <v>797</v>
      </c>
      <c r="I22" s="15">
        <v>1048.5</v>
      </c>
      <c r="J22" s="14">
        <v>264.89999999999998</v>
      </c>
      <c r="K22" s="14">
        <v>600.5</v>
      </c>
      <c r="L22" s="14">
        <v>879.1</v>
      </c>
      <c r="M22" s="15">
        <v>1198.2</v>
      </c>
      <c r="N22" s="14">
        <v>303.89999999999998</v>
      </c>
      <c r="O22" s="14">
        <v>670.8</v>
      </c>
      <c r="P22" s="14">
        <v>1409.5</v>
      </c>
      <c r="Q22" s="15">
        <v>1498.2</v>
      </c>
      <c r="R22" s="11">
        <v>419.9</v>
      </c>
      <c r="S22" s="11">
        <v>788.7</v>
      </c>
      <c r="T22" s="11">
        <v>1465.1</v>
      </c>
      <c r="U22" s="15">
        <v>1655.4</v>
      </c>
      <c r="V22" s="11">
        <v>409.5</v>
      </c>
      <c r="W22" s="11">
        <v>794.3</v>
      </c>
      <c r="X22" s="11">
        <v>1490.6</v>
      </c>
      <c r="Y22" s="13">
        <v>1673.6</v>
      </c>
      <c r="Z22" s="11">
        <v>570</v>
      </c>
      <c r="AA22" s="11">
        <v>1345.3</v>
      </c>
      <c r="AB22" s="12">
        <v>2458.1</v>
      </c>
      <c r="AC22" s="16">
        <v>2491.8000000000002</v>
      </c>
      <c r="AD22" s="16">
        <v>603.70000000000005</v>
      </c>
      <c r="AE22" s="11">
        <v>1122.3</v>
      </c>
      <c r="AF22" s="11">
        <v>2062.8000000000002</v>
      </c>
      <c r="AG22" s="16">
        <v>2192</v>
      </c>
      <c r="AH22" s="16">
        <v>534.79999999999995</v>
      </c>
      <c r="AI22" s="16">
        <v>1078.8</v>
      </c>
      <c r="AJ22" s="16">
        <v>1625.4</v>
      </c>
      <c r="AK22" s="16">
        <v>2246.1999999999998</v>
      </c>
      <c r="AL22" s="16">
        <v>555</v>
      </c>
      <c r="AM22" s="16">
        <v>1137.3</v>
      </c>
      <c r="AN22" s="16">
        <v>1748.9</v>
      </c>
      <c r="AO22" s="16">
        <v>2640.3</v>
      </c>
      <c r="AP22" s="16">
        <v>538.5</v>
      </c>
      <c r="AQ22" s="16">
        <v>1096.0999999999999</v>
      </c>
      <c r="AR22" s="16">
        <v>1682.5</v>
      </c>
      <c r="AS22" s="17">
        <v>4835.7</v>
      </c>
      <c r="AT22" s="17">
        <v>646.6</v>
      </c>
      <c r="AU22" s="17">
        <v>1318.2</v>
      </c>
      <c r="AV22" s="17">
        <v>1898.9</v>
      </c>
      <c r="AW22" s="14">
        <v>109176.9</v>
      </c>
      <c r="AX22" s="14">
        <v>27793.7</v>
      </c>
      <c r="AY22" s="14">
        <v>74690</v>
      </c>
      <c r="AZ22" s="14">
        <v>99027.7</v>
      </c>
      <c r="BA22" s="14">
        <v>120370.5</v>
      </c>
      <c r="BB22" s="14">
        <v>39209.699999999997</v>
      </c>
      <c r="BC22" s="14">
        <v>77041.8</v>
      </c>
      <c r="BD22" s="14">
        <v>119278.9</v>
      </c>
      <c r="BE22" s="14">
        <v>144439.5</v>
      </c>
      <c r="BF22" s="14">
        <v>50883</v>
      </c>
      <c r="BG22" s="14">
        <v>93294.9</v>
      </c>
      <c r="BH22" s="14">
        <v>146197.6</v>
      </c>
      <c r="BI22" s="14">
        <v>162544.1</v>
      </c>
      <c r="BJ22" s="14">
        <v>56906.6</v>
      </c>
      <c r="BK22" s="14">
        <v>100857.60000000001</v>
      </c>
      <c r="BL22" s="14">
        <v>158342.29999999999</v>
      </c>
      <c r="BM22" s="14">
        <v>176067.4</v>
      </c>
      <c r="BN22" s="12">
        <v>55364.9</v>
      </c>
      <c r="BO22" s="29"/>
      <c r="BP22" s="29"/>
    </row>
    <row r="23" spans="1:68">
      <c r="A23" s="23" t="s">
        <v>77</v>
      </c>
      <c r="B23" s="11">
        <v>168</v>
      </c>
      <c r="C23" s="12">
        <v>346.8</v>
      </c>
      <c r="D23" s="12">
        <v>542.70000000000005</v>
      </c>
      <c r="E23" s="13">
        <v>82.5</v>
      </c>
      <c r="F23" s="12">
        <v>193.3</v>
      </c>
      <c r="G23" s="14">
        <v>414.5</v>
      </c>
      <c r="H23" s="14">
        <v>618.5</v>
      </c>
      <c r="I23" s="15">
        <v>813.6</v>
      </c>
      <c r="J23" s="14">
        <v>204</v>
      </c>
      <c r="K23" s="14">
        <v>462.7</v>
      </c>
      <c r="L23" s="14">
        <v>682.2</v>
      </c>
      <c r="M23" s="15">
        <v>929.7</v>
      </c>
      <c r="N23" s="14">
        <v>234.2</v>
      </c>
      <c r="O23" s="14">
        <v>516.9</v>
      </c>
      <c r="P23" s="14">
        <v>958.9</v>
      </c>
      <c r="Q23" s="15">
        <v>1079.0999999999999</v>
      </c>
      <c r="R23" s="11">
        <v>323.60000000000002</v>
      </c>
      <c r="S23" s="11">
        <v>607.70000000000005</v>
      </c>
      <c r="T23" s="11">
        <v>996.7</v>
      </c>
      <c r="U23" s="15">
        <v>1192.4000000000001</v>
      </c>
      <c r="V23" s="11">
        <v>315.5</v>
      </c>
      <c r="W23" s="11">
        <v>612.1</v>
      </c>
      <c r="X23" s="11">
        <v>1014.1</v>
      </c>
      <c r="Y23" s="13">
        <v>1205.4000000000001</v>
      </c>
      <c r="Z23" s="11">
        <v>439.2</v>
      </c>
      <c r="AA23" s="11">
        <v>1036.5</v>
      </c>
      <c r="AB23" s="12">
        <v>1672.2</v>
      </c>
      <c r="AC23" s="16">
        <v>1794.7</v>
      </c>
      <c r="AD23" s="16">
        <v>465.2</v>
      </c>
      <c r="AE23" s="11">
        <v>864.7</v>
      </c>
      <c r="AF23" s="11">
        <v>1403.3</v>
      </c>
      <c r="AG23" s="16">
        <v>1899.5</v>
      </c>
      <c r="AH23" s="16">
        <v>412</v>
      </c>
      <c r="AI23" s="16">
        <v>831.3</v>
      </c>
      <c r="AJ23" s="16">
        <v>1252.5</v>
      </c>
      <c r="AK23" s="16">
        <v>1730.9</v>
      </c>
      <c r="AL23" s="16">
        <v>427.7</v>
      </c>
      <c r="AM23" s="16">
        <v>876.4</v>
      </c>
      <c r="AN23" s="16">
        <v>1347.7</v>
      </c>
      <c r="AO23" s="16">
        <v>2034.5</v>
      </c>
      <c r="AP23" s="16">
        <v>414.8</v>
      </c>
      <c r="AQ23" s="16">
        <v>844.6</v>
      </c>
      <c r="AR23" s="16">
        <v>1296.5</v>
      </c>
      <c r="AS23" s="17">
        <v>3726.2</v>
      </c>
      <c r="AT23" s="17">
        <v>498.2</v>
      </c>
      <c r="AU23" s="17">
        <v>1015.7</v>
      </c>
      <c r="AV23" s="17">
        <v>1463.2</v>
      </c>
      <c r="AW23" s="14">
        <v>64132</v>
      </c>
      <c r="AX23" s="14">
        <v>17078.599999999999</v>
      </c>
      <c r="AY23" s="14">
        <v>42759.3</v>
      </c>
      <c r="AZ23" s="14">
        <v>55941.7</v>
      </c>
      <c r="BA23" s="14">
        <v>69619.5</v>
      </c>
      <c r="BB23" s="14">
        <v>20492.099999999999</v>
      </c>
      <c r="BC23" s="14">
        <v>46729.5</v>
      </c>
      <c r="BD23" s="14">
        <v>68931.600000000006</v>
      </c>
      <c r="BE23" s="14">
        <v>69369</v>
      </c>
      <c r="BF23" s="14">
        <v>28802.799999999999</v>
      </c>
      <c r="BG23" s="14">
        <v>65354.5</v>
      </c>
      <c r="BH23" s="14">
        <v>81676.399999999994</v>
      </c>
      <c r="BI23" s="14">
        <v>83714.399999999994</v>
      </c>
      <c r="BJ23" s="14">
        <v>35847.800000000003</v>
      </c>
      <c r="BK23" s="14">
        <v>74644</v>
      </c>
      <c r="BL23" s="14">
        <v>90732</v>
      </c>
      <c r="BM23" s="14">
        <v>87145</v>
      </c>
      <c r="BN23" s="12">
        <v>20157.400000000001</v>
      </c>
      <c r="BO23" s="29"/>
      <c r="BP23" s="29"/>
    </row>
    <row r="24" spans="1:68">
      <c r="A24" s="23" t="s">
        <v>29</v>
      </c>
      <c r="B24" s="11">
        <v>62.8</v>
      </c>
      <c r="C24" s="12">
        <v>129.69999999999999</v>
      </c>
      <c r="D24" s="12">
        <v>203</v>
      </c>
      <c r="E24" s="13">
        <v>297</v>
      </c>
      <c r="F24" s="12">
        <v>74.8</v>
      </c>
      <c r="G24" s="14">
        <v>160.69999999999999</v>
      </c>
      <c r="H24" s="14">
        <v>239.5</v>
      </c>
      <c r="I24" s="15">
        <v>315.2</v>
      </c>
      <c r="J24" s="14">
        <v>79.7</v>
      </c>
      <c r="K24" s="14">
        <v>180.6</v>
      </c>
      <c r="L24" s="14">
        <v>264.3</v>
      </c>
      <c r="M24" s="15">
        <v>360.1</v>
      </c>
      <c r="N24" s="14">
        <v>149.5</v>
      </c>
      <c r="O24" s="14">
        <v>201.8</v>
      </c>
      <c r="P24" s="14">
        <v>334</v>
      </c>
      <c r="Q24" s="15">
        <v>488.9</v>
      </c>
      <c r="R24" s="11">
        <v>206.5</v>
      </c>
      <c r="S24" s="11">
        <v>237.2</v>
      </c>
      <c r="T24" s="11">
        <v>347.2</v>
      </c>
      <c r="U24" s="15">
        <v>540.4</v>
      </c>
      <c r="V24" s="11">
        <v>201.4</v>
      </c>
      <c r="W24" s="11">
        <v>238.9</v>
      </c>
      <c r="X24" s="11">
        <v>353.2</v>
      </c>
      <c r="Y24" s="13">
        <v>546.20000000000005</v>
      </c>
      <c r="Z24" s="11">
        <v>280.3</v>
      </c>
      <c r="AA24" s="11">
        <v>628.1</v>
      </c>
      <c r="AB24" s="12">
        <v>847.2</v>
      </c>
      <c r="AC24" s="16">
        <v>878.2</v>
      </c>
      <c r="AD24" s="16">
        <v>297</v>
      </c>
      <c r="AE24" s="11">
        <v>524</v>
      </c>
      <c r="AF24" s="11">
        <v>711</v>
      </c>
      <c r="AG24" s="16">
        <v>962.3</v>
      </c>
      <c r="AH24" s="16">
        <v>263</v>
      </c>
      <c r="AI24" s="16">
        <v>530.70000000000005</v>
      </c>
      <c r="AJ24" s="16">
        <v>799.6</v>
      </c>
      <c r="AK24" s="16">
        <v>1104.9000000000001</v>
      </c>
      <c r="AL24" s="16">
        <v>273</v>
      </c>
      <c r="AM24" s="16">
        <v>559.4</v>
      </c>
      <c r="AN24" s="16">
        <v>860.3</v>
      </c>
      <c r="AO24" s="16">
        <v>1298.8</v>
      </c>
      <c r="AP24" s="16">
        <v>264.89999999999998</v>
      </c>
      <c r="AQ24" s="16">
        <v>539.20000000000005</v>
      </c>
      <c r="AR24" s="16">
        <v>827.6</v>
      </c>
      <c r="AS24" s="17">
        <v>2378.9</v>
      </c>
      <c r="AT24" s="17">
        <v>318.10000000000002</v>
      </c>
      <c r="AU24" s="17">
        <v>648.5</v>
      </c>
      <c r="AV24" s="17">
        <v>934.1</v>
      </c>
      <c r="AW24" s="14">
        <v>12979.5</v>
      </c>
      <c r="AX24" s="14">
        <v>3249.8</v>
      </c>
      <c r="AY24" s="14">
        <v>7479.7</v>
      </c>
      <c r="AZ24" s="14">
        <v>10508.6</v>
      </c>
      <c r="BA24" s="14">
        <v>16846.099999999999</v>
      </c>
      <c r="BB24" s="14">
        <v>3737.7</v>
      </c>
      <c r="BC24" s="14">
        <v>9615</v>
      </c>
      <c r="BD24" s="14">
        <v>13199.1</v>
      </c>
      <c r="BE24" s="14">
        <v>21870.5</v>
      </c>
      <c r="BF24" s="14">
        <v>5628.8</v>
      </c>
      <c r="BG24" s="14">
        <v>12565.9</v>
      </c>
      <c r="BH24" s="14">
        <v>15540.9</v>
      </c>
      <c r="BI24" s="14">
        <v>28308.6</v>
      </c>
      <c r="BJ24" s="14">
        <v>6764.2</v>
      </c>
      <c r="BK24" s="14">
        <v>15491.6</v>
      </c>
      <c r="BL24" s="14">
        <v>18248.099999999999</v>
      </c>
      <c r="BM24" s="14">
        <v>32426.2</v>
      </c>
      <c r="BN24" s="12">
        <v>6894.3</v>
      </c>
      <c r="BO24" s="29"/>
      <c r="BP24" s="29"/>
    </row>
    <row r="25" spans="1:68">
      <c r="A25" s="23" t="s">
        <v>78</v>
      </c>
      <c r="B25" s="11">
        <v>199.2</v>
      </c>
      <c r="C25" s="12">
        <v>411.3</v>
      </c>
      <c r="D25" s="12">
        <v>643.6</v>
      </c>
      <c r="E25" s="13">
        <v>942</v>
      </c>
      <c r="F25" s="12">
        <v>223.6</v>
      </c>
      <c r="G25" s="14">
        <v>479.2</v>
      </c>
      <c r="H25" s="14">
        <v>716.5</v>
      </c>
      <c r="I25" s="15">
        <v>939.5</v>
      </c>
      <c r="J25" s="14">
        <v>237.7</v>
      </c>
      <c r="K25" s="14">
        <v>538.79999999999995</v>
      </c>
      <c r="L25" s="14">
        <v>787.8</v>
      </c>
      <c r="M25" s="15">
        <v>1073.8</v>
      </c>
      <c r="N25" s="14">
        <v>272.7</v>
      </c>
      <c r="O25" s="14">
        <v>601.79999999999995</v>
      </c>
      <c r="P25" s="14">
        <v>995.9</v>
      </c>
      <c r="Q25" s="15">
        <v>1602.5</v>
      </c>
      <c r="R25" s="11">
        <v>376.3</v>
      </c>
      <c r="S25" s="11">
        <v>707.4</v>
      </c>
      <c r="T25" s="11">
        <v>1035.2</v>
      </c>
      <c r="U25" s="15">
        <v>1770.8</v>
      </c>
      <c r="V25" s="11">
        <v>366.9</v>
      </c>
      <c r="W25" s="11">
        <v>712.5</v>
      </c>
      <c r="X25" s="11">
        <v>1053.3</v>
      </c>
      <c r="Y25" s="15">
        <v>1790.1</v>
      </c>
      <c r="Z25" s="11">
        <v>510.7</v>
      </c>
      <c r="AA25" s="11">
        <v>1206.8</v>
      </c>
      <c r="AB25" s="12">
        <v>1472.1</v>
      </c>
      <c r="AC25" s="16">
        <v>2665.3</v>
      </c>
      <c r="AD25" s="16">
        <v>540.9</v>
      </c>
      <c r="AE25" s="11">
        <v>1006.7</v>
      </c>
      <c r="AF25" s="11">
        <v>1235.4000000000001</v>
      </c>
      <c r="AG25" s="16">
        <v>1672</v>
      </c>
      <c r="AH25" s="16">
        <v>479.1</v>
      </c>
      <c r="AI25" s="16">
        <v>966.6</v>
      </c>
      <c r="AJ25" s="16">
        <v>1456.2</v>
      </c>
      <c r="AK25" s="16">
        <v>2012.5</v>
      </c>
      <c r="AL25" s="16">
        <v>497.3</v>
      </c>
      <c r="AM25" s="16">
        <v>1019</v>
      </c>
      <c r="AN25" s="16">
        <v>1566.9</v>
      </c>
      <c r="AO25" s="16">
        <v>2365.4</v>
      </c>
      <c r="AP25" s="16">
        <v>482.5</v>
      </c>
      <c r="AQ25" s="16">
        <v>982</v>
      </c>
      <c r="AR25" s="16">
        <v>1507.5</v>
      </c>
      <c r="AS25" s="17">
        <v>4332.5</v>
      </c>
      <c r="AT25" s="17">
        <v>579.29999999999995</v>
      </c>
      <c r="AU25" s="17">
        <v>1181</v>
      </c>
      <c r="AV25" s="17">
        <v>1701.3</v>
      </c>
      <c r="AW25" s="14">
        <v>18772.900000000001</v>
      </c>
      <c r="AX25" s="14">
        <v>4454.1000000000004</v>
      </c>
      <c r="AY25" s="14">
        <v>10602.8</v>
      </c>
      <c r="AZ25" s="14">
        <v>13935.9</v>
      </c>
      <c r="BA25" s="14">
        <v>18164.3</v>
      </c>
      <c r="BB25" s="14">
        <v>5083.3</v>
      </c>
      <c r="BC25" s="14">
        <v>15272</v>
      </c>
      <c r="BD25" s="14">
        <v>17984.400000000001</v>
      </c>
      <c r="BE25" s="14">
        <v>28203.8</v>
      </c>
      <c r="BF25" s="14">
        <v>7512.1</v>
      </c>
      <c r="BG25" s="14">
        <v>19623.8</v>
      </c>
      <c r="BH25" s="14">
        <v>23833.200000000001</v>
      </c>
      <c r="BI25" s="14">
        <v>36481.300000000003</v>
      </c>
      <c r="BJ25" s="14">
        <v>8272.2999999999993</v>
      </c>
      <c r="BK25" s="14">
        <v>21254.400000000001</v>
      </c>
      <c r="BL25" s="14">
        <v>26317.8</v>
      </c>
      <c r="BM25" s="14">
        <v>42451.199999999997</v>
      </c>
      <c r="BN25" s="12">
        <v>8093.7</v>
      </c>
      <c r="BO25" s="29"/>
      <c r="BP25" s="29"/>
    </row>
    <row r="26" spans="1:68" ht="25.5">
      <c r="A26" s="23" t="s">
        <v>79</v>
      </c>
      <c r="B26" s="11">
        <v>9</v>
      </c>
      <c r="C26" s="12">
        <v>18</v>
      </c>
      <c r="D26" s="12">
        <v>28.2</v>
      </c>
      <c r="E26" s="13">
        <v>41.2</v>
      </c>
      <c r="F26" s="12">
        <v>9.6999999999999993</v>
      </c>
      <c r="G26" s="14">
        <v>20.9</v>
      </c>
      <c r="H26" s="14">
        <v>30.5</v>
      </c>
      <c r="I26" s="15">
        <v>40.1</v>
      </c>
      <c r="J26" s="14">
        <v>10.4</v>
      </c>
      <c r="K26" s="14">
        <v>23.5</v>
      </c>
      <c r="L26" s="14">
        <v>33.6</v>
      </c>
      <c r="M26" s="15">
        <v>45.8</v>
      </c>
      <c r="N26" s="14">
        <v>11.9</v>
      </c>
      <c r="O26" s="14">
        <v>26.3</v>
      </c>
      <c r="P26" s="14">
        <v>42.5</v>
      </c>
      <c r="Q26" s="15">
        <v>43.4</v>
      </c>
      <c r="R26" s="11">
        <v>16.399999999999999</v>
      </c>
      <c r="S26" s="11">
        <v>31</v>
      </c>
      <c r="T26" s="11">
        <v>44.2</v>
      </c>
      <c r="U26" s="15">
        <v>48.6</v>
      </c>
      <c r="V26" s="11">
        <v>16</v>
      </c>
      <c r="W26" s="11">
        <v>30.1</v>
      </c>
      <c r="X26" s="11">
        <v>45</v>
      </c>
      <c r="Y26" s="15">
        <v>48.6</v>
      </c>
      <c r="Z26" s="11">
        <v>22.3</v>
      </c>
      <c r="AA26" s="11">
        <v>52.9</v>
      </c>
      <c r="AB26" s="12">
        <v>74.099999999999994</v>
      </c>
      <c r="AC26" s="16">
        <v>81.099999999999994</v>
      </c>
      <c r="AD26" s="16">
        <v>23.6</v>
      </c>
      <c r="AE26" s="11">
        <v>44.1</v>
      </c>
      <c r="AF26" s="11">
        <v>62.2</v>
      </c>
      <c r="AG26" s="16">
        <v>83.9</v>
      </c>
      <c r="AH26" s="16">
        <v>20.9</v>
      </c>
      <c r="AI26" s="16">
        <v>42.1</v>
      </c>
      <c r="AJ26" s="16">
        <v>63.5</v>
      </c>
      <c r="AK26" s="16">
        <v>87.7</v>
      </c>
      <c r="AL26" s="16">
        <v>21.7</v>
      </c>
      <c r="AM26" s="16">
        <v>44.4</v>
      </c>
      <c r="AN26" s="16">
        <v>68.3</v>
      </c>
      <c r="AO26" s="16">
        <v>103.1</v>
      </c>
      <c r="AP26" s="16">
        <v>21</v>
      </c>
      <c r="AQ26" s="16">
        <v>42.8</v>
      </c>
      <c r="AR26" s="16">
        <v>65.599999999999994</v>
      </c>
      <c r="AS26" s="17">
        <v>188.8</v>
      </c>
      <c r="AT26" s="17">
        <v>25.3</v>
      </c>
      <c r="AU26" s="17">
        <v>51.5</v>
      </c>
      <c r="AV26" s="17">
        <v>74.2</v>
      </c>
      <c r="AW26" s="14">
        <v>0</v>
      </c>
      <c r="AX26" s="14">
        <v>0</v>
      </c>
      <c r="AY26" s="14">
        <v>0</v>
      </c>
      <c r="AZ26" s="14">
        <v>0</v>
      </c>
      <c r="BA26" s="14">
        <v>188.7</v>
      </c>
      <c r="BB26" s="14">
        <v>0</v>
      </c>
      <c r="BC26" s="14">
        <v>0</v>
      </c>
      <c r="BD26" s="14">
        <v>0</v>
      </c>
      <c r="BE26" s="14">
        <v>0</v>
      </c>
      <c r="BF26" s="14">
        <v>0</v>
      </c>
      <c r="BG26" s="14">
        <v>0</v>
      </c>
      <c r="BH26" s="14">
        <v>0</v>
      </c>
      <c r="BI26" s="14">
        <v>0</v>
      </c>
      <c r="BJ26" s="14">
        <v>0</v>
      </c>
      <c r="BK26" s="14">
        <v>0</v>
      </c>
      <c r="BL26" s="14">
        <v>0</v>
      </c>
      <c r="BM26" s="14">
        <v>0</v>
      </c>
      <c r="BN26" s="12">
        <v>0</v>
      </c>
      <c r="BO26" s="29"/>
      <c r="BP26" s="29"/>
    </row>
    <row r="27" spans="1:68" s="4" customFormat="1">
      <c r="A27" s="20" t="s">
        <v>30</v>
      </c>
      <c r="B27" s="21">
        <f>B4+B12</f>
        <v>60724.1</v>
      </c>
      <c r="C27" s="21">
        <f t="shared" ref="C27:Y27" si="11">C4+C12</f>
        <v>124858.99999999997</v>
      </c>
      <c r="D27" s="21">
        <f t="shared" si="11"/>
        <v>195386.9</v>
      </c>
      <c r="E27" s="22">
        <f t="shared" si="11"/>
        <v>284958.19999999995</v>
      </c>
      <c r="F27" s="21">
        <f t="shared" si="11"/>
        <v>68069.100000000006</v>
      </c>
      <c r="G27" s="21">
        <f t="shared" si="11"/>
        <v>145838.5</v>
      </c>
      <c r="H27" s="21">
        <f t="shared" si="11"/>
        <v>217763.00000000003</v>
      </c>
      <c r="I27" s="22">
        <f t="shared" si="11"/>
        <v>286429.10000000003</v>
      </c>
      <c r="J27" s="21">
        <f t="shared" si="11"/>
        <v>73194.100000000006</v>
      </c>
      <c r="K27" s="21">
        <f t="shared" si="11"/>
        <v>165954.6</v>
      </c>
      <c r="L27" s="21">
        <f t="shared" si="11"/>
        <v>240191.8</v>
      </c>
      <c r="M27" s="22">
        <f t="shared" si="11"/>
        <v>327334.80000000005</v>
      </c>
      <c r="N27" s="21">
        <f t="shared" si="11"/>
        <v>83014.900000000009</v>
      </c>
      <c r="O27" s="21">
        <f t="shared" si="11"/>
        <v>185653.49999999997</v>
      </c>
      <c r="P27" s="21">
        <f t="shared" si="11"/>
        <v>303614.09999999998</v>
      </c>
      <c r="Q27" s="22">
        <f t="shared" si="11"/>
        <v>414110.79999999993</v>
      </c>
      <c r="R27" s="21">
        <f t="shared" si="11"/>
        <v>114724.2</v>
      </c>
      <c r="S27" s="21">
        <f t="shared" si="11"/>
        <v>218286.8</v>
      </c>
      <c r="T27" s="21">
        <f t="shared" si="11"/>
        <v>315608.39999999991</v>
      </c>
      <c r="U27" s="8">
        <f t="shared" si="11"/>
        <v>457556.1</v>
      </c>
      <c r="V27" s="21">
        <f t="shared" si="11"/>
        <v>111853.30000000002</v>
      </c>
      <c r="W27" s="21">
        <f t="shared" si="11"/>
        <v>219834.90000000002</v>
      </c>
      <c r="X27" s="21">
        <f t="shared" si="11"/>
        <v>321131.8</v>
      </c>
      <c r="Y27" s="8">
        <f t="shared" si="11"/>
        <v>462548.8</v>
      </c>
      <c r="Z27" s="21">
        <f>Z4+Z12</f>
        <v>155696.4</v>
      </c>
      <c r="AA27" s="21">
        <f>AA4+AA12</f>
        <v>372330.19999999995</v>
      </c>
      <c r="AB27" s="21">
        <f>AB4+AB12</f>
        <v>529514.70000000007</v>
      </c>
      <c r="AC27" s="8">
        <f>AC4+AC12</f>
        <v>688707.4</v>
      </c>
      <c r="AD27" s="8">
        <v>164913.70000000001</v>
      </c>
      <c r="AE27" s="21">
        <f t="shared" ref="AE27:AK27" si="12">AE4+AE12</f>
        <v>310615.2</v>
      </c>
      <c r="AF27" s="21">
        <f t="shared" si="12"/>
        <v>444376.49999999994</v>
      </c>
      <c r="AG27" s="8">
        <f t="shared" si="12"/>
        <v>601458.5</v>
      </c>
      <c r="AH27" s="8">
        <f t="shared" si="12"/>
        <v>146073.20000000001</v>
      </c>
      <c r="AI27" s="8">
        <f t="shared" si="12"/>
        <v>294668.7</v>
      </c>
      <c r="AJ27" s="8">
        <f t="shared" si="12"/>
        <v>443971.80000000005</v>
      </c>
      <c r="AK27" s="8">
        <f t="shared" si="12"/>
        <v>613550.5</v>
      </c>
      <c r="AL27" s="8">
        <f t="shared" ref="AL27:AQ27" si="13">AL4+AL12</f>
        <v>151606.59999999998</v>
      </c>
      <c r="AM27" s="8">
        <f t="shared" si="13"/>
        <v>310656.7</v>
      </c>
      <c r="AN27" s="8">
        <f t="shared" si="13"/>
        <v>477724.2</v>
      </c>
      <c r="AO27" s="8">
        <f t="shared" si="13"/>
        <v>721181.1</v>
      </c>
      <c r="AP27" s="8">
        <f t="shared" si="13"/>
        <v>147080.70000000001</v>
      </c>
      <c r="AQ27" s="8">
        <f t="shared" si="13"/>
        <v>299386.8</v>
      </c>
      <c r="AR27" s="8">
        <f t="shared" ref="AR27:BN27" si="14">AR4+AR12</f>
        <v>459567.5</v>
      </c>
      <c r="AS27" s="21">
        <f t="shared" si="14"/>
        <v>1320868.1000000001</v>
      </c>
      <c r="AT27" s="21">
        <f t="shared" si="14"/>
        <v>176609.19999999998</v>
      </c>
      <c r="AU27" s="21">
        <f t="shared" si="14"/>
        <v>360067.6</v>
      </c>
      <c r="AV27" s="21">
        <f t="shared" si="14"/>
        <v>518682.5</v>
      </c>
      <c r="AW27" s="21">
        <f t="shared" si="14"/>
        <v>1299412.6000000001</v>
      </c>
      <c r="AX27" s="21">
        <f t="shared" si="14"/>
        <v>348133.4</v>
      </c>
      <c r="AY27" s="21">
        <f t="shared" si="14"/>
        <v>718089.7</v>
      </c>
      <c r="AZ27" s="21">
        <f t="shared" si="14"/>
        <v>1090044.7999999998</v>
      </c>
      <c r="BA27" s="21">
        <f t="shared" si="14"/>
        <v>1504811.7999999998</v>
      </c>
      <c r="BB27" s="21">
        <f t="shared" si="14"/>
        <v>407775.5</v>
      </c>
      <c r="BC27" s="21">
        <f t="shared" si="14"/>
        <v>836386.6</v>
      </c>
      <c r="BD27" s="21">
        <f t="shared" si="14"/>
        <v>1336337.8000000003</v>
      </c>
      <c r="BE27" s="21">
        <f t="shared" si="14"/>
        <v>1174684.9000000001</v>
      </c>
      <c r="BF27" s="21">
        <f t="shared" si="14"/>
        <v>569841.5</v>
      </c>
      <c r="BG27" s="21">
        <f t="shared" si="14"/>
        <v>1079430.3</v>
      </c>
      <c r="BH27" s="21">
        <f t="shared" si="14"/>
        <v>1677479.9000000001</v>
      </c>
      <c r="BI27" s="21">
        <f t="shared" si="14"/>
        <v>1583616.0999999999</v>
      </c>
      <c r="BJ27" s="21">
        <f t="shared" si="14"/>
        <v>677937.89999999991</v>
      </c>
      <c r="BK27" s="21">
        <f t="shared" si="14"/>
        <v>1277574.5</v>
      </c>
      <c r="BL27" s="21">
        <f t="shared" si="14"/>
        <v>1972307.5</v>
      </c>
      <c r="BM27" s="21">
        <f t="shared" si="14"/>
        <v>1984621.7999999998</v>
      </c>
      <c r="BN27" s="21">
        <f t="shared" si="14"/>
        <v>677128.29999999993</v>
      </c>
      <c r="BO27" s="29"/>
      <c r="BP27" s="29"/>
    </row>
    <row r="28" spans="1:68">
      <c r="A28" s="20" t="s">
        <v>37</v>
      </c>
      <c r="B28" s="24">
        <v>197493.9</v>
      </c>
      <c r="C28" s="24">
        <v>433491.7</v>
      </c>
      <c r="D28" s="24">
        <v>740329.7</v>
      </c>
      <c r="E28" s="8">
        <v>1166485.3999999999</v>
      </c>
      <c r="F28" s="24">
        <v>499739.6</v>
      </c>
      <c r="G28" s="24">
        <v>1159816.2</v>
      </c>
      <c r="H28" s="24">
        <v>1875192.6</v>
      </c>
      <c r="I28" s="9">
        <v>2501177.9</v>
      </c>
      <c r="J28" s="24">
        <v>561539.5</v>
      </c>
      <c r="K28" s="24">
        <v>1197943</v>
      </c>
      <c r="L28" s="7">
        <v>1837571.7</v>
      </c>
      <c r="M28" s="9">
        <v>2487096.5</v>
      </c>
      <c r="N28" s="7">
        <v>648286.30000000005</v>
      </c>
      <c r="O28" s="7">
        <v>1441778.2</v>
      </c>
      <c r="P28" s="7">
        <v>2222084.5</v>
      </c>
      <c r="Q28" s="9">
        <v>3102424.1</v>
      </c>
      <c r="R28" s="7">
        <v>709363.7</v>
      </c>
      <c r="S28" s="7">
        <v>1412003.4</v>
      </c>
      <c r="T28" s="7">
        <v>2230696.2999999998</v>
      </c>
      <c r="U28" s="9">
        <v>3024260.7</v>
      </c>
      <c r="V28" s="7">
        <v>401401.8</v>
      </c>
      <c r="W28" s="7">
        <v>843475.6</v>
      </c>
      <c r="X28" s="7">
        <v>1455119.5</v>
      </c>
      <c r="Y28" s="9">
        <v>2100233.2000000002</v>
      </c>
      <c r="Z28" s="7">
        <v>600425</v>
      </c>
      <c r="AA28" s="7">
        <v>1236464.7</v>
      </c>
      <c r="AB28" s="24">
        <v>1983304.5</v>
      </c>
      <c r="AC28" s="9">
        <v>2633564.5</v>
      </c>
      <c r="AD28" s="9">
        <v>750660.9</v>
      </c>
      <c r="AE28" s="7">
        <v>1506256.2</v>
      </c>
      <c r="AF28" s="7">
        <v>2262429</v>
      </c>
      <c r="AG28" s="9">
        <v>3182998.5</v>
      </c>
      <c r="AH28" s="9">
        <v>866324.2</v>
      </c>
      <c r="AI28" s="9">
        <v>1858322.1</v>
      </c>
      <c r="AJ28" s="9">
        <v>3005344.7</v>
      </c>
      <c r="AK28" s="9">
        <v>4112983.1</v>
      </c>
      <c r="AL28" s="9">
        <v>1084877.5</v>
      </c>
      <c r="AM28" s="9">
        <v>2270493.1</v>
      </c>
      <c r="AN28" s="9">
        <v>3570894.3</v>
      </c>
      <c r="AO28" s="9">
        <v>4851021.7</v>
      </c>
      <c r="AP28" s="9">
        <v>1039215.9</v>
      </c>
      <c r="AQ28" s="9">
        <v>1728197.9</v>
      </c>
      <c r="AR28" s="9">
        <v>2795566.4</v>
      </c>
      <c r="AS28" s="9">
        <v>3820798.1</v>
      </c>
      <c r="AT28" s="9">
        <v>864011.3</v>
      </c>
      <c r="AU28" s="9">
        <v>2281756.7000000002</v>
      </c>
      <c r="AV28" s="9">
        <v>3737341.1</v>
      </c>
      <c r="AW28" s="7">
        <v>4855517.5999999996</v>
      </c>
      <c r="AX28" s="7">
        <v>1668111.4</v>
      </c>
      <c r="AY28" s="7">
        <v>3513474.8</v>
      </c>
      <c r="AZ28" s="7">
        <v>5609404.5</v>
      </c>
      <c r="BA28" s="7">
        <v>7398002.7000000002</v>
      </c>
      <c r="BB28" s="7">
        <v>2103666.6</v>
      </c>
      <c r="BC28" s="7">
        <v>4224846.2</v>
      </c>
      <c r="BD28" s="7">
        <v>6521152.4000000004</v>
      </c>
      <c r="BE28" s="7">
        <v>8841170.6999999993</v>
      </c>
      <c r="BF28" s="7">
        <v>1832253</v>
      </c>
      <c r="BG28" s="7">
        <v>3688521.3</v>
      </c>
      <c r="BH28" s="7">
        <v>6003087.0999999996</v>
      </c>
      <c r="BI28" s="8">
        <v>8286490.2000000002</v>
      </c>
      <c r="BJ28" s="8">
        <v>2005707</v>
      </c>
      <c r="BK28" s="7">
        <v>4367484.9000000004</v>
      </c>
      <c r="BL28" s="7">
        <v>6978645.7000000002</v>
      </c>
      <c r="BM28" s="7">
        <v>9329876.3000000007</v>
      </c>
      <c r="BN28" s="24">
        <v>2666640.6</v>
      </c>
      <c r="BP28" s="29"/>
    </row>
    <row r="29" spans="1:68" s="4" customFormat="1">
      <c r="A29" s="25" t="s">
        <v>31</v>
      </c>
      <c r="B29" s="24">
        <f>B27+B28</f>
        <v>258218</v>
      </c>
      <c r="C29" s="24">
        <f>C27+C28</f>
        <v>558350.69999999995</v>
      </c>
      <c r="D29" s="24">
        <f>D27+D28</f>
        <v>935716.6</v>
      </c>
      <c r="E29" s="8">
        <f>E27+E28</f>
        <v>1451443.5999999999</v>
      </c>
      <c r="F29" s="24">
        <f>F27+F28</f>
        <v>567808.69999999995</v>
      </c>
      <c r="G29" s="24">
        <f t="shared" ref="G29:Y29" si="15">G27+G28</f>
        <v>1305654.7</v>
      </c>
      <c r="H29" s="24">
        <f t="shared" si="15"/>
        <v>2092955.6</v>
      </c>
      <c r="I29" s="8">
        <f t="shared" si="15"/>
        <v>2787607</v>
      </c>
      <c r="J29" s="24">
        <f t="shared" si="15"/>
        <v>634733.6</v>
      </c>
      <c r="K29" s="24">
        <f t="shared" si="15"/>
        <v>1363897.6</v>
      </c>
      <c r="L29" s="24">
        <f>L27+L28</f>
        <v>2077763.5</v>
      </c>
      <c r="M29" s="8">
        <f>M27+M28</f>
        <v>2814431.3</v>
      </c>
      <c r="N29" s="24">
        <f t="shared" si="15"/>
        <v>731301.20000000007</v>
      </c>
      <c r="O29" s="24">
        <f t="shared" si="15"/>
        <v>1627431.7</v>
      </c>
      <c r="P29" s="24">
        <f t="shared" si="15"/>
        <v>2525698.6</v>
      </c>
      <c r="Q29" s="8">
        <f t="shared" si="15"/>
        <v>3516534.9</v>
      </c>
      <c r="R29" s="24">
        <f t="shared" si="15"/>
        <v>824087.89999999991</v>
      </c>
      <c r="S29" s="24">
        <f t="shared" si="15"/>
        <v>1630290.2</v>
      </c>
      <c r="T29" s="24">
        <f t="shared" si="15"/>
        <v>2546304.6999999997</v>
      </c>
      <c r="U29" s="8">
        <f t="shared" si="15"/>
        <v>3481816.8000000003</v>
      </c>
      <c r="V29" s="24">
        <f t="shared" si="15"/>
        <v>513255.1</v>
      </c>
      <c r="W29" s="24">
        <f t="shared" si="15"/>
        <v>1063310.5</v>
      </c>
      <c r="X29" s="24">
        <f t="shared" si="15"/>
        <v>1776251.3</v>
      </c>
      <c r="Y29" s="8">
        <f t="shared" si="15"/>
        <v>2562782</v>
      </c>
      <c r="Z29" s="24">
        <f t="shared" ref="Z29:AE29" si="16">Z27+Z28</f>
        <v>756121.4</v>
      </c>
      <c r="AA29" s="24">
        <f t="shared" si="16"/>
        <v>1608794.9</v>
      </c>
      <c r="AB29" s="24">
        <f t="shared" si="16"/>
        <v>2512819.2000000002</v>
      </c>
      <c r="AC29" s="8">
        <f t="shared" si="16"/>
        <v>3322271.9</v>
      </c>
      <c r="AD29" s="8">
        <f t="shared" si="16"/>
        <v>915574.60000000009</v>
      </c>
      <c r="AE29" s="24">
        <f t="shared" si="16"/>
        <v>1816871.4</v>
      </c>
      <c r="AF29" s="24">
        <f t="shared" ref="AF29:AL29" si="17">AF27+AF28</f>
        <v>2706805.5</v>
      </c>
      <c r="AG29" s="8">
        <f t="shared" si="17"/>
        <v>3784457</v>
      </c>
      <c r="AH29" s="8">
        <f t="shared" si="17"/>
        <v>1012397.3999999999</v>
      </c>
      <c r="AI29" s="8">
        <f t="shared" si="17"/>
        <v>2152990.8000000003</v>
      </c>
      <c r="AJ29" s="8">
        <f t="shared" si="17"/>
        <v>3449316.5</v>
      </c>
      <c r="AK29" s="8">
        <f t="shared" si="17"/>
        <v>4726533.5999999996</v>
      </c>
      <c r="AL29" s="8">
        <f t="shared" si="17"/>
        <v>1236484.1000000001</v>
      </c>
      <c r="AM29" s="8">
        <f t="shared" ref="AM29:BJ29" si="18">AM27+AM28</f>
        <v>2581149.8000000003</v>
      </c>
      <c r="AN29" s="8">
        <f t="shared" si="18"/>
        <v>4048618.5</v>
      </c>
      <c r="AO29" s="8">
        <f t="shared" si="18"/>
        <v>5572202.7999999998</v>
      </c>
      <c r="AP29" s="8">
        <f t="shared" si="18"/>
        <v>1186296.6000000001</v>
      </c>
      <c r="AQ29" s="8">
        <f t="shared" si="18"/>
        <v>2027584.7</v>
      </c>
      <c r="AR29" s="8">
        <f t="shared" si="18"/>
        <v>3255133.9</v>
      </c>
      <c r="AS29" s="8">
        <f t="shared" si="18"/>
        <v>5141666.2</v>
      </c>
      <c r="AT29" s="8">
        <f t="shared" si="18"/>
        <v>1040620.5</v>
      </c>
      <c r="AU29" s="8">
        <f t="shared" si="18"/>
        <v>2641824.3000000003</v>
      </c>
      <c r="AV29" s="8">
        <f t="shared" si="18"/>
        <v>4256023.5999999996</v>
      </c>
      <c r="AW29" s="8">
        <f t="shared" si="18"/>
        <v>6154930.1999999993</v>
      </c>
      <c r="AX29" s="8">
        <f t="shared" si="18"/>
        <v>2016244.7999999998</v>
      </c>
      <c r="AY29" s="8">
        <f t="shared" si="18"/>
        <v>4231564.5</v>
      </c>
      <c r="AZ29" s="8">
        <f t="shared" si="18"/>
        <v>6699449.2999999998</v>
      </c>
      <c r="BA29" s="8">
        <f t="shared" si="18"/>
        <v>8902814.5</v>
      </c>
      <c r="BB29" s="8">
        <f t="shared" si="18"/>
        <v>2511442.1</v>
      </c>
      <c r="BC29" s="8">
        <f t="shared" si="18"/>
        <v>5061232.8</v>
      </c>
      <c r="BD29" s="8">
        <f t="shared" si="18"/>
        <v>7857490.2000000011</v>
      </c>
      <c r="BE29" s="8">
        <f t="shared" si="18"/>
        <v>10015855.6</v>
      </c>
      <c r="BF29" s="8">
        <f t="shared" si="18"/>
        <v>2402094.5</v>
      </c>
      <c r="BG29" s="8">
        <f t="shared" si="18"/>
        <v>4767951.5999999996</v>
      </c>
      <c r="BH29" s="8">
        <f t="shared" si="18"/>
        <v>7680567</v>
      </c>
      <c r="BI29" s="8">
        <f t="shared" si="18"/>
        <v>9870106.3000000007</v>
      </c>
      <c r="BJ29" s="8">
        <f t="shared" si="18"/>
        <v>2683644.9</v>
      </c>
      <c r="BK29" s="8">
        <f t="shared" ref="BK29:BN29" si="19">BK27+BK28</f>
        <v>5645059.4000000004</v>
      </c>
      <c r="BL29" s="8">
        <f t="shared" si="19"/>
        <v>8950953.1999999993</v>
      </c>
      <c r="BM29" s="8">
        <f t="shared" si="19"/>
        <v>11314498.100000001</v>
      </c>
      <c r="BN29" s="8">
        <f t="shared" si="19"/>
        <v>3343768.9</v>
      </c>
      <c r="BP29" s="29"/>
    </row>
    <row r="30" spans="1:68">
      <c r="R30" s="26"/>
      <c r="S30" s="26"/>
    </row>
    <row r="31" spans="1:68" ht="33.75" customHeight="1">
      <c r="A31" s="28" t="s">
        <v>93</v>
      </c>
      <c r="B31" s="27"/>
      <c r="C31" s="27"/>
      <c r="D31" s="27"/>
      <c r="E31" s="27"/>
      <c r="F31" s="27"/>
    </row>
    <row r="32" spans="1:68" ht="44.25" customHeight="1">
      <c r="A32" s="28" t="s">
        <v>173</v>
      </c>
    </row>
    <row r="33" spans="1:53" ht="17.25" customHeight="1">
      <c r="A33" s="28" t="s">
        <v>174</v>
      </c>
    </row>
    <row r="34" spans="1:53" ht="35.25">
      <c r="A34" s="103" t="s">
        <v>175</v>
      </c>
    </row>
    <row r="35" spans="1:53">
      <c r="B35" s="88"/>
      <c r="C35" s="88"/>
      <c r="D35" s="88"/>
      <c r="E35" s="88"/>
      <c r="F35" s="88"/>
      <c r="G35" s="88"/>
      <c r="H35" s="88"/>
      <c r="I35" s="88"/>
      <c r="J35" s="88"/>
      <c r="K35" s="88"/>
      <c r="L35" s="88"/>
      <c r="M35" s="88"/>
      <c r="N35" s="88"/>
      <c r="O35" s="88"/>
      <c r="P35" s="88"/>
      <c r="Q35" s="88"/>
      <c r="R35" s="88"/>
      <c r="S35" s="88"/>
      <c r="T35" s="88"/>
      <c r="U35" s="88"/>
      <c r="V35" s="88"/>
      <c r="W35" s="88"/>
      <c r="X35" s="88"/>
      <c r="Y35" s="88"/>
      <c r="Z35" s="88"/>
      <c r="AA35" s="88"/>
      <c r="AB35" s="88"/>
      <c r="AC35" s="88"/>
      <c r="AD35" s="88"/>
      <c r="AE35" s="88"/>
      <c r="AF35" s="88"/>
      <c r="AG35" s="88"/>
      <c r="AH35" s="88"/>
      <c r="AI35" s="88"/>
      <c r="AJ35" s="88"/>
      <c r="AK35" s="88"/>
      <c r="AL35" s="88"/>
      <c r="AM35" s="88"/>
      <c r="AN35" s="88"/>
      <c r="AO35" s="88"/>
      <c r="AP35" s="88"/>
      <c r="AQ35" s="88"/>
      <c r="AR35" s="88"/>
      <c r="AS35" s="88"/>
      <c r="AT35" s="88"/>
      <c r="AU35" s="88"/>
      <c r="AV35" s="88"/>
      <c r="AW35" s="88"/>
      <c r="AX35" s="88"/>
      <c r="AY35" s="88"/>
      <c r="AZ35" s="88"/>
      <c r="BA35" s="88"/>
    </row>
  </sheetData>
  <mergeCells count="1">
    <mergeCell ref="A1:D1"/>
  </mergeCells>
  <phoneticPr fontId="4" type="noConversion"/>
  <pageMargins left="0.75" right="0.75" top="1" bottom="1" header="0.5" footer="0.5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D097B620F85DB248BD79569E5B5257B2" ma:contentTypeVersion="0" ma:contentTypeDescription="Создание документа." ma:contentTypeScope="" ma:versionID="038c68e01ee3cb3c8ba4c774756736f5">
  <xsd:schema xmlns:xsd="http://www.w3.org/2001/XMLSchema" xmlns:p="http://schemas.microsoft.com/office/2006/metadata/properties" targetNamespace="http://schemas.microsoft.com/office/2006/metadata/properties" ma:root="true" ma:fieldsID="53974d1da0c14f073d2cc649cae9f3e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содержимого" ma:readOnly="true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0240CC46-576D-4B89-9D1D-7010FC9255D6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732AB4CD-A8E8-413C-91F2-A4FF3F6A0B3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FE90236-F3A4-4232-98B3-5BD7B105506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Метаданные</vt:lpstr>
      <vt:lpstr>Условные обозначения</vt:lpstr>
      <vt:lpstr>ОКОНХ</vt:lpstr>
      <vt:lpstr>ОКЭД (ГК РК 03-2003)</vt:lpstr>
      <vt:lpstr>ОКЭД (НК РК 03-2007)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A.Doszhanova</dc:creator>
  <cp:lastModifiedBy>Алия Ермагамбетова</cp:lastModifiedBy>
  <dcterms:created xsi:type="dcterms:W3CDTF">2009-04-16T11:59:09Z</dcterms:created>
  <dcterms:modified xsi:type="dcterms:W3CDTF">2026-06-30T07:36:11Z</dcterms:modified>
</cp:coreProperties>
</file>