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505" yWindow="-15" windowWidth="14310" windowHeight="12300" activeTab="1"/>
  </bookViews>
  <sheets>
    <sheet name="1990-2006" sheetId="2" r:id="rId1"/>
    <sheet name="2007-2023" sheetId="1" r:id="rId2"/>
  </sheets>
  <definedNames>
    <definedName name="_xlnm._FilterDatabase" localSheetId="0" hidden="1">'1990-2006'!$A$1:$AH$17</definedName>
    <definedName name="_xlnm.Print_Titles" localSheetId="1">'2007-2023'!$A:$A</definedName>
  </definedNames>
  <calcPr calcId="144525"/>
</workbook>
</file>

<file path=xl/calcChain.xml><?xml version="1.0" encoding="utf-8"?>
<calcChain xmlns="http://schemas.openxmlformats.org/spreadsheetml/2006/main">
  <c r="BQ13" i="1" l="1"/>
  <c r="BQ10" i="1"/>
  <c r="BQ4" i="1"/>
  <c r="BQ17" i="1" l="1"/>
  <c r="BP13" i="1"/>
  <c r="BP10" i="1"/>
  <c r="BP4" i="1"/>
  <c r="BO13" i="1"/>
  <c r="BO10" i="1"/>
  <c r="BO4" i="1"/>
  <c r="BN4" i="1"/>
  <c r="BN13" i="1"/>
  <c r="BN10" i="1"/>
  <c r="BP17" i="1" l="1"/>
  <c r="BO17" i="1"/>
  <c r="BN17" i="1"/>
  <c r="R13" i="2" l="1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R6" i="2"/>
  <c r="R4" i="2" s="1"/>
  <c r="Q6" i="2"/>
  <c r="P6" i="2"/>
  <c r="P4" i="2" s="1"/>
  <c r="O6" i="2"/>
  <c r="O4" i="2" s="1"/>
  <c r="N6" i="2"/>
  <c r="N4" i="2" s="1"/>
  <c r="N17" i="2" s="1"/>
  <c r="M6" i="2"/>
  <c r="M4" i="2" s="1"/>
  <c r="M17" i="2" s="1"/>
  <c r="L6" i="2"/>
  <c r="K6" i="2"/>
  <c r="K4" i="2" s="1"/>
  <c r="K17" i="2" s="1"/>
  <c r="J6" i="2"/>
  <c r="J4" i="2" s="1"/>
  <c r="J17" i="2" s="1"/>
  <c r="I6" i="2"/>
  <c r="I4" i="2" s="1"/>
  <c r="H6" i="2"/>
  <c r="G6" i="2"/>
  <c r="G4" i="2" s="1"/>
  <c r="F6" i="2"/>
  <c r="F4" i="2" s="1"/>
  <c r="F17" i="2" s="1"/>
  <c r="E6" i="2"/>
  <c r="D6" i="2"/>
  <c r="C6" i="2"/>
  <c r="C4" i="2" s="1"/>
  <c r="B6" i="2"/>
  <c r="B4" i="2" s="1"/>
  <c r="Q4" i="2"/>
  <c r="L4" i="2"/>
  <c r="H4" i="2"/>
  <c r="E4" i="2"/>
  <c r="D4" i="2"/>
  <c r="D17" i="2" s="1"/>
  <c r="BM13" i="1"/>
  <c r="BK13" i="1"/>
  <c r="BK10" i="1"/>
  <c r="BK4" i="1"/>
  <c r="BK17" i="1" s="1"/>
  <c r="BJ4" i="1"/>
  <c r="BJ17" i="1" s="1"/>
  <c r="BI4" i="1"/>
  <c r="BE13" i="1"/>
  <c r="BE10" i="1"/>
  <c r="BE4" i="1"/>
  <c r="BE17" i="1" s="1"/>
  <c r="BI13" i="1"/>
  <c r="BI10" i="1"/>
  <c r="BH13" i="1"/>
  <c r="BH10" i="1"/>
  <c r="BH4" i="1"/>
  <c r="BG13" i="1"/>
  <c r="BG10" i="1"/>
  <c r="BG4" i="1"/>
  <c r="BG17" i="1" s="1"/>
  <c r="BA13" i="1"/>
  <c r="BB13" i="1"/>
  <c r="BC13" i="1"/>
  <c r="BD13" i="1"/>
  <c r="BF13" i="1"/>
  <c r="BA10" i="1"/>
  <c r="BB10" i="1"/>
  <c r="BC10" i="1"/>
  <c r="BD10" i="1"/>
  <c r="BF10" i="1"/>
  <c r="BF17" i="1" s="1"/>
  <c r="BA4" i="1"/>
  <c r="BC4" i="1"/>
  <c r="BC17" i="1" s="1"/>
  <c r="BD4" i="1"/>
  <c r="BD17" i="1" s="1"/>
  <c r="BF4" i="1"/>
  <c r="BB6" i="1"/>
  <c r="BB4" i="1" s="1"/>
  <c r="AZ4" i="1"/>
  <c r="AZ17" i="1" s="1"/>
  <c r="AZ10" i="1"/>
  <c r="AZ13" i="1"/>
  <c r="AW13" i="1"/>
  <c r="AW10" i="1"/>
  <c r="AW6" i="1"/>
  <c r="AW4" i="1" s="1"/>
  <c r="AW17" i="1" s="1"/>
  <c r="AS13" i="1"/>
  <c r="AS17" i="1" s="1"/>
  <c r="AS10" i="1"/>
  <c r="AS6" i="1"/>
  <c r="AS4" i="1"/>
  <c r="AY6" i="1"/>
  <c r="AY4" i="1" s="1"/>
  <c r="AY10" i="1"/>
  <c r="AY13" i="1"/>
  <c r="AV6" i="1"/>
  <c r="AV4" i="1"/>
  <c r="AU6" i="1"/>
  <c r="AU4" i="1" s="1"/>
  <c r="AT6" i="1"/>
  <c r="AT4" i="1"/>
  <c r="AQ6" i="1"/>
  <c r="AQ4" i="1"/>
  <c r="AX6" i="1"/>
  <c r="AX4" i="1" s="1"/>
  <c r="AX13" i="1"/>
  <c r="AX10" i="1"/>
  <c r="AV13" i="1"/>
  <c r="AU13" i="1"/>
  <c r="AT13" i="1"/>
  <c r="AT10" i="1"/>
  <c r="AR6" i="1"/>
  <c r="AR4" i="1"/>
  <c r="AR17" i="1"/>
  <c r="AR10" i="1"/>
  <c r="AQ10" i="1"/>
  <c r="AP13" i="1"/>
  <c r="AP10" i="1"/>
  <c r="AP6" i="1"/>
  <c r="AP4" i="1" s="1"/>
  <c r="AO13" i="1"/>
  <c r="AO10" i="1"/>
  <c r="AO4" i="1"/>
  <c r="AN13" i="1"/>
  <c r="AN10" i="1"/>
  <c r="AN6" i="1"/>
  <c r="AN4" i="1"/>
  <c r="AN17" i="1"/>
  <c r="AK13" i="1"/>
  <c r="AK10" i="1"/>
  <c r="AK6" i="1"/>
  <c r="AK4" i="1" s="1"/>
  <c r="AK17" i="1" s="1"/>
  <c r="AM6" i="1"/>
  <c r="AM4" i="1"/>
  <c r="AM17" i="1"/>
  <c r="AM10" i="1"/>
  <c r="AM13" i="1"/>
  <c r="AJ13" i="1"/>
  <c r="AI13" i="1"/>
  <c r="AH13" i="1"/>
  <c r="AJ10" i="1"/>
  <c r="AI10" i="1"/>
  <c r="AH10" i="1"/>
  <c r="AJ6" i="1"/>
  <c r="AJ4" i="1" s="1"/>
  <c r="AI6" i="1"/>
  <c r="AI4" i="1" s="1"/>
  <c r="AI17" i="1" s="1"/>
  <c r="AH6" i="1"/>
  <c r="AH4" i="1"/>
  <c r="AH17" i="1" s="1"/>
  <c r="AF13" i="1"/>
  <c r="AE13" i="1"/>
  <c r="AD13" i="1"/>
  <c r="AF10" i="1"/>
  <c r="AE10" i="1"/>
  <c r="AD10" i="1"/>
  <c r="AF6" i="1"/>
  <c r="AF4" i="1" s="1"/>
  <c r="AE6" i="1"/>
  <c r="AE4" i="1" s="1"/>
  <c r="AE17" i="1" s="1"/>
  <c r="AD6" i="1"/>
  <c r="AD4" i="1"/>
  <c r="AD17" i="1" s="1"/>
  <c r="AB13" i="1"/>
  <c r="AA13" i="1"/>
  <c r="Z13" i="1"/>
  <c r="AB10" i="1"/>
  <c r="AA10" i="1"/>
  <c r="Z10" i="1"/>
  <c r="AB6" i="1"/>
  <c r="AB4" i="1"/>
  <c r="AB17" i="1" s="1"/>
  <c r="AA6" i="1"/>
  <c r="AA4" i="1" s="1"/>
  <c r="AA17" i="1" s="1"/>
  <c r="Z6" i="1"/>
  <c r="Z4" i="1" s="1"/>
  <c r="Z17" i="1" s="1"/>
  <c r="X13" i="1"/>
  <c r="W13" i="1"/>
  <c r="V13" i="1"/>
  <c r="X10" i="1"/>
  <c r="W10" i="1"/>
  <c r="V10" i="1"/>
  <c r="X6" i="1"/>
  <c r="X4" i="1" s="1"/>
  <c r="X17" i="1" s="1"/>
  <c r="W6" i="1"/>
  <c r="W4" i="1" s="1"/>
  <c r="V6" i="1"/>
  <c r="V4" i="1" s="1"/>
  <c r="T13" i="1"/>
  <c r="S13" i="1"/>
  <c r="R13" i="1"/>
  <c r="T10" i="1"/>
  <c r="S10" i="1"/>
  <c r="R10" i="1"/>
  <c r="T6" i="1"/>
  <c r="T4" i="1" s="1"/>
  <c r="T17" i="1" s="1"/>
  <c r="S6" i="1"/>
  <c r="S4" i="1" s="1"/>
  <c r="S17" i="1" s="1"/>
  <c r="R6" i="1"/>
  <c r="R4" i="1" s="1"/>
  <c r="R17" i="1" s="1"/>
  <c r="AG13" i="1"/>
  <c r="AG10" i="1"/>
  <c r="AG6" i="1"/>
  <c r="AG4" i="1" s="1"/>
  <c r="AG17" i="1" s="1"/>
  <c r="AC13" i="1"/>
  <c r="AC10" i="1"/>
  <c r="AC6" i="1"/>
  <c r="AC4" i="1" s="1"/>
  <c r="Y13" i="1"/>
  <c r="Y10" i="1"/>
  <c r="Y6" i="1"/>
  <c r="Y4" i="1"/>
  <c r="Y17" i="1"/>
  <c r="U13" i="1"/>
  <c r="U10" i="1"/>
  <c r="U6" i="1"/>
  <c r="U4" i="1"/>
  <c r="AL13" i="1"/>
  <c r="AL10" i="1"/>
  <c r="AL6" i="1"/>
  <c r="AL4" i="1"/>
  <c r="AL17" i="1" s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C10" i="1"/>
  <c r="D10" i="1"/>
  <c r="E10" i="1"/>
  <c r="F10" i="1"/>
  <c r="G10" i="1"/>
  <c r="H10" i="1"/>
  <c r="I10" i="1"/>
  <c r="J10" i="1"/>
  <c r="K10" i="1"/>
  <c r="L10" i="1"/>
  <c r="M10" i="1"/>
  <c r="O10" i="1"/>
  <c r="P10" i="1"/>
  <c r="Q10" i="1"/>
  <c r="C6" i="1"/>
  <c r="C4" i="1"/>
  <c r="D6" i="1"/>
  <c r="D4" i="1" s="1"/>
  <c r="D17" i="1" s="1"/>
  <c r="E6" i="1"/>
  <c r="E4" i="1" s="1"/>
  <c r="F6" i="1"/>
  <c r="F4" i="1" s="1"/>
  <c r="G6" i="1"/>
  <c r="G4" i="1" s="1"/>
  <c r="G17" i="1" s="1"/>
  <c r="H6" i="1"/>
  <c r="H4" i="1"/>
  <c r="H17" i="1" s="1"/>
  <c r="I6" i="1"/>
  <c r="I4" i="1" s="1"/>
  <c r="J6" i="1"/>
  <c r="J4" i="1" s="1"/>
  <c r="J17" i="1" s="1"/>
  <c r="K6" i="1"/>
  <c r="K4" i="1" s="1"/>
  <c r="K17" i="1" s="1"/>
  <c r="L6" i="1"/>
  <c r="L4" i="1"/>
  <c r="L17" i="1" s="1"/>
  <c r="M6" i="1"/>
  <c r="M4" i="1" s="1"/>
  <c r="O6" i="1"/>
  <c r="O4" i="1" s="1"/>
  <c r="P6" i="1"/>
  <c r="P4" i="1"/>
  <c r="Q6" i="1"/>
  <c r="Q4" i="1"/>
  <c r="Q17" i="1" s="1"/>
  <c r="B6" i="1"/>
  <c r="B4" i="1" s="1"/>
  <c r="N5" i="1"/>
  <c r="N7" i="1"/>
  <c r="N8" i="1"/>
  <c r="N9" i="1"/>
  <c r="N11" i="1"/>
  <c r="N12" i="1"/>
  <c r="N10" i="1" s="1"/>
  <c r="B10" i="1"/>
  <c r="B13" i="1"/>
  <c r="AQ13" i="1"/>
  <c r="AR13" i="1"/>
  <c r="AU10" i="1"/>
  <c r="AV10" i="1"/>
  <c r="BJ13" i="1"/>
  <c r="BJ10" i="1"/>
  <c r="BI17" i="1"/>
  <c r="N6" i="1" l="1"/>
  <c r="E17" i="2"/>
  <c r="O17" i="2"/>
  <c r="B17" i="1"/>
  <c r="U17" i="1"/>
  <c r="E17" i="1"/>
  <c r="AX17" i="1"/>
  <c r="L17" i="2"/>
  <c r="R17" i="2"/>
  <c r="AJ17" i="1"/>
  <c r="BB17" i="1"/>
  <c r="F17" i="1"/>
  <c r="P17" i="1"/>
  <c r="BH17" i="1"/>
  <c r="C17" i="1"/>
  <c r="AO17" i="1"/>
  <c r="B17" i="2"/>
  <c r="O17" i="1"/>
  <c r="W17" i="1"/>
  <c r="AU17" i="1"/>
  <c r="C17" i="2"/>
  <c r="AV17" i="1"/>
  <c r="AP17" i="1"/>
  <c r="AT17" i="1"/>
  <c r="V17" i="1"/>
  <c r="M17" i="1"/>
  <c r="BA17" i="1"/>
  <c r="AQ17" i="1"/>
  <c r="AC17" i="1"/>
  <c r="G17" i="2"/>
  <c r="AY17" i="1"/>
  <c r="AF17" i="1"/>
  <c r="I17" i="1"/>
  <c r="H17" i="2"/>
  <c r="P17" i="2"/>
  <c r="I17" i="2"/>
  <c r="Q17" i="2"/>
  <c r="BM4" i="1"/>
  <c r="BM10" i="1"/>
  <c r="BL13" i="1"/>
  <c r="BL4" i="1"/>
  <c r="BL10" i="1"/>
  <c r="N4" i="1"/>
  <c r="N17" i="1" s="1"/>
  <c r="BM17" i="1" l="1"/>
  <c r="BL17" i="1"/>
</calcChain>
</file>

<file path=xl/sharedStrings.xml><?xml version="1.0" encoding="utf-8"?>
<sst xmlns="http://schemas.openxmlformats.org/spreadsheetml/2006/main" count="127" uniqueCount="116">
  <si>
    <t>Валовое накопление</t>
  </si>
  <si>
    <t>Расходы на конечное потребление</t>
  </si>
  <si>
    <t xml:space="preserve">домашних хозяйств </t>
  </si>
  <si>
    <t>валовое накопление основного капитала</t>
  </si>
  <si>
    <t>на индивидуальные товары и услуги</t>
  </si>
  <si>
    <t>на коллективные услуги</t>
  </si>
  <si>
    <t>млн.тенге</t>
  </si>
  <si>
    <t>9 месяцев 2007 г.</t>
  </si>
  <si>
    <t>Валовой внутренний продукт методом конечного использования, в текущих ценах</t>
  </si>
  <si>
    <t>9 месяцев 2008 г.</t>
  </si>
  <si>
    <t>9 месяцев 2009 г.</t>
  </si>
  <si>
    <t>1 квартал 2007 г.</t>
  </si>
  <si>
    <t>2007 г.</t>
  </si>
  <si>
    <t>1 квартал 2008 г.</t>
  </si>
  <si>
    <t>2008 г.</t>
  </si>
  <si>
    <t>1 квартал 2009 г.</t>
  </si>
  <si>
    <t>2009 г.</t>
  </si>
  <si>
    <t>1 квартал 2010 г.</t>
  </si>
  <si>
    <t>9 месяцев 2010 г.</t>
  </si>
  <si>
    <t>2010 г.</t>
  </si>
  <si>
    <t>1 квартал 2011 г.</t>
  </si>
  <si>
    <t>9 месяцев 2011 г.</t>
  </si>
  <si>
    <t>2011 г.</t>
  </si>
  <si>
    <t>1 квартал 2012 г.</t>
  </si>
  <si>
    <t>9 месяцев 2012 г.</t>
  </si>
  <si>
    <t>1 квартал 2013 г.</t>
  </si>
  <si>
    <t xml:space="preserve"> 2012 г.</t>
  </si>
  <si>
    <t>9 месяцев 2013 г.</t>
  </si>
  <si>
    <t>2013 г.</t>
  </si>
  <si>
    <t>1 квартал 2014 г.</t>
  </si>
  <si>
    <t>9 месяцев 2014 г.</t>
  </si>
  <si>
    <t>1 квартал 2015 г.</t>
  </si>
  <si>
    <t>9 месяцев 2015 г.</t>
  </si>
  <si>
    <t>2014 г.</t>
  </si>
  <si>
    <t>1 квартал 2016 г.</t>
  </si>
  <si>
    <t>2015 г.</t>
  </si>
  <si>
    <t>органов государственного управления</t>
  </si>
  <si>
    <t>некоммерческих организаций, обслуживающих домашние хозяйства</t>
  </si>
  <si>
    <t>изменение запасов материальных оборотных средств</t>
  </si>
  <si>
    <t>Чистый экспорт</t>
  </si>
  <si>
    <t>9 месяцев 2016 г.</t>
  </si>
  <si>
    <t>1 квартал 2017 г.</t>
  </si>
  <si>
    <t>9 месяцев 2017 г.</t>
  </si>
  <si>
    <t>2016 г.</t>
  </si>
  <si>
    <t>1 квартал 2018 г.</t>
  </si>
  <si>
    <t>1 полугодие 2007 г.</t>
  </si>
  <si>
    <t>1 полугодие 2008 г.</t>
  </si>
  <si>
    <t>1 полугодие 2009 г.</t>
  </si>
  <si>
    <t>1 полугодие 2010 г.</t>
  </si>
  <si>
    <t>1 полугодие 2011 г.</t>
  </si>
  <si>
    <t>1 полугодие 2012 г.</t>
  </si>
  <si>
    <t>1 полугодие 2013 г.</t>
  </si>
  <si>
    <t>1 полугодие 2014 г.</t>
  </si>
  <si>
    <t>1 полугодие 2015 г.</t>
  </si>
  <si>
    <t>1 полугодие 2016 г.</t>
  </si>
  <si>
    <t>1 полугодие 2017 г.</t>
  </si>
  <si>
    <t>1 полугодие 2018 г.</t>
  </si>
  <si>
    <t>Статистическое расхождение</t>
  </si>
  <si>
    <t>9 месяцев 2018 г.</t>
  </si>
  <si>
    <t>1 квартал 2019 г.</t>
  </si>
  <si>
    <t>1 полугодие 2019 г.</t>
  </si>
  <si>
    <t>2018 г.</t>
  </si>
  <si>
    <t>9 месяцев 2019 г.</t>
  </si>
  <si>
    <t>1 квартал 2020 г.</t>
  </si>
  <si>
    <t>1 полугодие 2020 г.</t>
  </si>
  <si>
    <t>2019 г.</t>
  </si>
  <si>
    <t>9 месяцев 2020 г.</t>
  </si>
  <si>
    <r>
      <t>1 квартал 2021г.</t>
    </r>
    <r>
      <rPr>
        <sz val="10"/>
        <rFont val="Arial Cyr"/>
        <charset val="204"/>
      </rPr>
      <t/>
    </r>
  </si>
  <si>
    <t>1 полугодие 2021г.</t>
  </si>
  <si>
    <t>2020г.</t>
  </si>
  <si>
    <t>9 месяцев 2021г.</t>
  </si>
  <si>
    <r>
      <t>1 квартал 2022г.</t>
    </r>
    <r>
      <rPr>
        <sz val="10"/>
        <rFont val="Arial Cyr"/>
        <charset val="204"/>
      </rPr>
      <t/>
    </r>
  </si>
  <si>
    <t>1 полугодие 2022г.</t>
  </si>
  <si>
    <t xml:space="preserve"> 2021г.</t>
  </si>
  <si>
    <t>9 месяцев 2022г.</t>
  </si>
  <si>
    <t>Валовой внутренний продукт методом конечного использования,  в текущих ценах</t>
  </si>
  <si>
    <t xml:space="preserve">млн. тенге </t>
  </si>
  <si>
    <t>1993г.</t>
  </si>
  <si>
    <t>1994г.</t>
  </si>
  <si>
    <t>1995г.</t>
  </si>
  <si>
    <t>1996г.</t>
  </si>
  <si>
    <t>1997г.</t>
  </si>
  <si>
    <t>1998г.</t>
  </si>
  <si>
    <t>1999г.</t>
  </si>
  <si>
    <t>2000г.</t>
  </si>
  <si>
    <t>2001г.</t>
  </si>
  <si>
    <t>2002г.</t>
  </si>
  <si>
    <t>2003г.</t>
  </si>
  <si>
    <t>2004г.</t>
  </si>
  <si>
    <t>2005г.</t>
  </si>
  <si>
    <t>2006г.</t>
  </si>
  <si>
    <r>
      <t>1 квартал 2023г.</t>
    </r>
    <r>
      <rPr>
        <sz val="10"/>
        <rFont val="Arial Cyr"/>
        <charset val="204"/>
      </rPr>
      <t/>
    </r>
  </si>
  <si>
    <t>1 полугодие 2023г.</t>
  </si>
  <si>
    <t>9 месяцев 2023г.</t>
  </si>
  <si>
    <t xml:space="preserve"> 2022г.</t>
  </si>
  <si>
    <r>
      <t>2017 г.</t>
    </r>
    <r>
      <rPr>
        <b/>
        <vertAlign val="superscript"/>
        <sz val="10"/>
        <rFont val="Roboto"/>
        <charset val="204"/>
      </rPr>
      <t>3</t>
    </r>
  </si>
  <si>
    <r>
      <t xml:space="preserve"> 2023г.</t>
    </r>
    <r>
      <rPr>
        <b/>
        <vertAlign val="superscript"/>
        <sz val="10"/>
        <rFont val="Roboto"/>
        <charset val="204"/>
      </rPr>
      <t>4</t>
    </r>
  </si>
  <si>
    <r>
      <t>экспорт товаров и услуг</t>
    </r>
    <r>
      <rPr>
        <b/>
        <vertAlign val="superscript"/>
        <sz val="10"/>
        <rFont val="Roboto"/>
        <charset val="204"/>
      </rPr>
      <t>1</t>
    </r>
  </si>
  <si>
    <r>
      <t>импорт товаров и услуг</t>
    </r>
    <r>
      <rPr>
        <b/>
        <vertAlign val="superscript"/>
        <sz val="10"/>
        <rFont val="Roboto"/>
        <charset val="204"/>
      </rPr>
      <t>1</t>
    </r>
  </si>
  <si>
    <r>
      <t>Валовой внутренний продукт</t>
    </r>
    <r>
      <rPr>
        <b/>
        <vertAlign val="superscript"/>
        <sz val="10"/>
        <rFont val="Roboto"/>
        <charset val="204"/>
      </rPr>
      <t>2</t>
    </r>
  </si>
  <si>
    <r>
      <rPr>
        <i/>
        <vertAlign val="superscript"/>
        <sz val="8"/>
        <rFont val="Roboto"/>
        <charset val="204"/>
      </rPr>
      <t>1</t>
    </r>
    <r>
      <rPr>
        <i/>
        <sz val="8"/>
        <rFont val="Roboto"/>
        <charset val="204"/>
      </rPr>
      <t xml:space="preserve"> - Проведены пересчеты данных с 2005 года, в связи с переходом Национального Банка Республики Казахстан на руководство по Платежному балансу  и Международной инвестиционной позиции, 6-е издание 2009 года выпуска (РПБ6)</t>
    </r>
  </si>
  <si>
    <r>
      <t>2</t>
    </r>
    <r>
      <rPr>
        <i/>
        <sz val="8"/>
        <rFont val="Roboto"/>
        <charset val="204"/>
      </rPr>
      <t xml:space="preserve"> - методом производства</t>
    </r>
  </si>
  <si>
    <r>
      <rPr>
        <i/>
        <vertAlign val="superscript"/>
        <sz val="8"/>
        <rFont val="Roboto"/>
        <charset val="204"/>
      </rPr>
      <t>3</t>
    </r>
    <r>
      <rPr>
        <i/>
        <sz val="8"/>
        <rFont val="Roboto"/>
        <charset val="204"/>
      </rPr>
      <t xml:space="preserve"> Произведен пересчет ВВП в соответствии с новой Методикой оценки ненаблюдаемой экономики, зарегистрированной в Министерстве юстиции  Республики Казахстан №19215 от 8.08.2019г.</t>
    </r>
  </si>
  <si>
    <r>
      <rPr>
        <i/>
        <vertAlign val="superscript"/>
        <sz val="8"/>
        <rFont val="Roboto"/>
        <charset val="204"/>
      </rPr>
      <t>4</t>
    </r>
    <r>
      <rPr>
        <i/>
        <sz val="8"/>
        <rFont val="Roboto"/>
        <charset val="204"/>
      </rPr>
      <t>-предварительные данные</t>
    </r>
  </si>
  <si>
    <r>
      <t>1990</t>
    </r>
    <r>
      <rPr>
        <b/>
        <vertAlign val="superscript"/>
        <sz val="10"/>
        <rFont val="Roboto"/>
        <charset val="204"/>
      </rPr>
      <t>1</t>
    </r>
    <r>
      <rPr>
        <b/>
        <sz val="10"/>
        <rFont val="Roboto"/>
        <charset val="204"/>
      </rPr>
      <t>г.</t>
    </r>
  </si>
  <si>
    <r>
      <t>1991</t>
    </r>
    <r>
      <rPr>
        <b/>
        <vertAlign val="superscript"/>
        <sz val="10"/>
        <rFont val="Roboto"/>
        <charset val="204"/>
      </rPr>
      <t>1</t>
    </r>
    <r>
      <rPr>
        <b/>
        <sz val="10"/>
        <rFont val="Roboto"/>
        <charset val="204"/>
      </rPr>
      <t>г.</t>
    </r>
  </si>
  <si>
    <r>
      <t>1992</t>
    </r>
    <r>
      <rPr>
        <b/>
        <vertAlign val="superscript"/>
        <sz val="10"/>
        <rFont val="Roboto"/>
        <charset val="204"/>
      </rPr>
      <t>1</t>
    </r>
    <r>
      <rPr>
        <b/>
        <sz val="10"/>
        <rFont val="Roboto"/>
        <charset val="204"/>
      </rPr>
      <t>г.</t>
    </r>
  </si>
  <si>
    <r>
      <t>экспорт товаров и услуг</t>
    </r>
    <r>
      <rPr>
        <vertAlign val="superscript"/>
        <sz val="11"/>
        <rFont val="Roboto"/>
        <charset val="204"/>
      </rPr>
      <t>2</t>
    </r>
  </si>
  <si>
    <r>
      <t>импорт товаров и услуг</t>
    </r>
    <r>
      <rPr>
        <vertAlign val="superscript"/>
        <sz val="11"/>
        <rFont val="Roboto"/>
        <charset val="204"/>
      </rPr>
      <t xml:space="preserve">2 </t>
    </r>
  </si>
  <si>
    <r>
      <t>Валовой внутренний продукт</t>
    </r>
    <r>
      <rPr>
        <b/>
        <vertAlign val="superscript"/>
        <sz val="11"/>
        <rFont val="Roboto"/>
        <charset val="204"/>
      </rPr>
      <t>3</t>
    </r>
  </si>
  <si>
    <r>
      <rPr>
        <vertAlign val="superscript"/>
        <sz val="9"/>
        <rFont val="Roboto"/>
        <charset val="204"/>
      </rPr>
      <t xml:space="preserve">1 </t>
    </r>
    <r>
      <rPr>
        <sz val="8"/>
        <rFont val="Roboto"/>
        <charset val="204"/>
      </rPr>
      <t xml:space="preserve"> </t>
    </r>
    <r>
      <rPr>
        <i/>
        <sz val="8"/>
        <rFont val="Roboto"/>
        <charset val="204"/>
      </rPr>
      <t>В млн. рублях</t>
    </r>
  </si>
  <si>
    <r>
      <rPr>
        <vertAlign val="superscript"/>
        <sz val="9"/>
        <rFont val="Roboto"/>
        <charset val="204"/>
      </rPr>
      <t>2</t>
    </r>
    <r>
      <rPr>
        <i/>
        <vertAlign val="superscript"/>
        <sz val="9"/>
        <rFont val="Roboto"/>
        <charset val="204"/>
      </rPr>
      <t xml:space="preserve"> </t>
    </r>
    <r>
      <rPr>
        <i/>
        <sz val="8"/>
        <rFont val="Roboto"/>
        <charset val="204"/>
      </rPr>
      <t>Проведены пересчеты данных с 2005 года, в связи с переходом Национального Банка Республики Казахстан на руководство по Платежному балансу  и Международной инвестиционной позиции, 6-е издание 2009 года выпуска (РПБ6)</t>
    </r>
  </si>
  <si>
    <r>
      <rPr>
        <vertAlign val="superscript"/>
        <sz val="9"/>
        <rFont val="Roboto"/>
        <charset val="204"/>
      </rPr>
      <t>3</t>
    </r>
    <r>
      <rPr>
        <i/>
        <sz val="8"/>
        <rFont val="Roboto"/>
        <charset val="204"/>
      </rPr>
      <t xml:space="preserve"> Методом производства</t>
    </r>
  </si>
  <si>
    <r>
      <t>458374,7</t>
    </r>
    <r>
      <rPr>
        <vertAlign val="superscript"/>
        <sz val="10"/>
        <rFont val="Arial"/>
        <family val="2"/>
        <charset val="204"/>
      </rPr>
      <t>5</t>
    </r>
  </si>
  <si>
    <r>
      <t>347176,5</t>
    </r>
    <r>
      <rPr>
        <vertAlign val="superscript"/>
        <sz val="10"/>
        <rFont val="Arial"/>
        <family val="2"/>
        <charset val="204"/>
      </rPr>
      <t>5</t>
    </r>
  </si>
  <si>
    <r>
      <rPr>
        <i/>
        <vertAlign val="superscript"/>
        <sz val="8"/>
        <rFont val="Arial"/>
        <family val="2"/>
        <charset val="204"/>
      </rPr>
      <t>5</t>
    </r>
    <r>
      <rPr>
        <i/>
        <sz val="8"/>
        <rFont val="Arial"/>
        <family val="2"/>
        <charset val="204"/>
      </rPr>
      <t xml:space="preserve"> - в связи с проведением единовременного обследования некоммерческих организаций.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</si>
</sst>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#,##0&quot;р.&quot;;\-#,##0&quot;р.&quot;"/>
    <numFmt numFmtId="165" formatCode="#,##0.00&quot;р.&quot;;\-#,##0.00&quot;р.&quot;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#,##0.0"/>
    <numFmt numFmtId="171" formatCode="_(* #,##0.00_);_(* \(#,##0.00\);_(* &quot;-&quot;??_);_(@_)"/>
    <numFmt numFmtId="172" formatCode="mmmm\ d\,\ yyyy"/>
    <numFmt numFmtId="173" formatCode="_-* #,##0_?_._-;\-* #,##0_?_._-;_-* &quot;-&quot;_?_._-;_-@_-"/>
    <numFmt numFmtId="174" formatCode="_-* #,##0.00_?_._-;\-* #,##0.00_?_._-;_-* &quot;-&quot;??_?_._-;_-@_-"/>
    <numFmt numFmtId="175" formatCode="#,##0.0_р_."/>
    <numFmt numFmtId="176" formatCode="_-* #,##0_ð_._-;\-* #,##0_ð_._-;_-* &quot;-&quot;_ð_._-;_-@_-"/>
    <numFmt numFmtId="177" formatCode="_-* #,##0.00_ð_._-;\-* #,##0.00_ð_._-;_-* &quot;-&quot;??_ð_._-;_-@_-"/>
    <numFmt numFmtId="178" formatCode="_-* #,##0\ _р_._-;\-* #,##0\ _р_._-;_-* &quot;-&quot;\ _р_._-;_-@_-"/>
  </numFmts>
  <fonts count="72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8"/>
      <name val="Academy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12"/>
      <name val="Academy"/>
    </font>
    <font>
      <sz val="10"/>
      <name val="NTHarmonica"/>
      <charset val="204"/>
    </font>
    <font>
      <sz val="10"/>
      <name val="Arial"/>
      <family val="2"/>
      <charset val="204"/>
    </font>
    <font>
      <sz val="8"/>
      <name val="Academy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i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Times New Roman Cyr"/>
      <family val="2"/>
      <charset val="204"/>
    </font>
    <font>
      <sz val="10"/>
      <color indexed="0"/>
      <name val="Helv"/>
    </font>
    <font>
      <sz val="10"/>
      <name val="Helv"/>
    </font>
    <font>
      <sz val="11"/>
      <color indexed="53"/>
      <name val="Calibri"/>
      <family val="2"/>
      <charset val="204"/>
    </font>
    <font>
      <sz val="8"/>
      <name val="Arial Cy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indexed="57"/>
      <name val="Times New Roman"/>
      <family val="1"/>
      <charset val="204"/>
    </font>
    <font>
      <b/>
      <sz val="10"/>
      <name val="Roboto"/>
      <charset val="204"/>
    </font>
    <font>
      <sz val="10"/>
      <name val="Roboto"/>
      <charset val="204"/>
    </font>
    <font>
      <b/>
      <vertAlign val="superscript"/>
      <sz val="10"/>
      <name val="Roboto"/>
      <charset val="204"/>
    </font>
    <font>
      <i/>
      <sz val="10"/>
      <name val="Roboto"/>
      <charset val="204"/>
    </font>
    <font>
      <i/>
      <sz val="8"/>
      <name val="Roboto"/>
      <charset val="204"/>
    </font>
    <font>
      <i/>
      <vertAlign val="superscript"/>
      <sz val="8"/>
      <name val="Roboto"/>
      <charset val="204"/>
    </font>
    <font>
      <sz val="8"/>
      <name val="Roboto"/>
      <charset val="204"/>
    </font>
    <font>
      <sz val="10"/>
      <color indexed="10"/>
      <name val="Roboto"/>
      <charset val="204"/>
    </font>
    <font>
      <vertAlign val="superscript"/>
      <sz val="11"/>
      <name val="Roboto"/>
      <charset val="204"/>
    </font>
    <font>
      <b/>
      <vertAlign val="superscript"/>
      <sz val="11"/>
      <name val="Roboto"/>
      <charset val="204"/>
    </font>
    <font>
      <sz val="10"/>
      <color indexed="17"/>
      <name val="Roboto"/>
      <charset val="204"/>
    </font>
    <font>
      <b/>
      <i/>
      <sz val="8"/>
      <name val="Roboto"/>
      <charset val="204"/>
    </font>
    <font>
      <vertAlign val="superscript"/>
      <sz val="9"/>
      <name val="Roboto"/>
      <charset val="204"/>
    </font>
    <font>
      <i/>
      <vertAlign val="superscript"/>
      <sz val="9"/>
      <name val="Roboto"/>
      <charset val="204"/>
    </font>
    <font>
      <vertAlign val="superscript"/>
      <sz val="10"/>
      <name val="Arial"/>
      <family val="2"/>
      <charset val="204"/>
    </font>
    <font>
      <i/>
      <vertAlign val="superscript"/>
      <sz val="8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2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4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8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170" fontId="3" fillId="0" borderId="0" applyFill="0" applyBorder="0" applyAlignment="0" applyProtection="0"/>
    <xf numFmtId="16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3" fontId="3" fillId="0" borderId="0" applyFill="0" applyBorder="0" applyAlignment="0" applyProtection="0"/>
    <xf numFmtId="165" fontId="3" fillId="0" borderId="0" applyFill="0" applyBorder="0" applyAlignment="0" applyProtection="0"/>
    <xf numFmtId="16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3" fillId="0" borderId="0" applyFill="0" applyBorder="0" applyAlignment="0" applyProtection="0"/>
    <xf numFmtId="172" fontId="3" fillId="0" borderId="0" applyFill="0" applyBorder="0" applyAlignment="0" applyProtection="0"/>
    <xf numFmtId="2" fontId="3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 wrapText="1"/>
    </xf>
    <xf numFmtId="0" fontId="4" fillId="0" borderId="0"/>
    <xf numFmtId="0" fontId="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0" fontId="3" fillId="0" borderId="0" applyFill="0" applyBorder="0" applyAlignment="0" applyProtection="0"/>
    <xf numFmtId="0" fontId="41" fillId="0" borderId="0">
      <alignment horizontal="center" vertical="center"/>
    </xf>
    <xf numFmtId="0" fontId="41" fillId="0" borderId="0">
      <alignment horizontal="right"/>
    </xf>
    <xf numFmtId="0" fontId="41" fillId="0" borderId="0">
      <alignment horizontal="right"/>
    </xf>
    <xf numFmtId="0" fontId="41" fillId="0" borderId="0">
      <alignment horizontal="right"/>
    </xf>
    <xf numFmtId="0" fontId="41" fillId="0" borderId="0">
      <alignment horizontal="right"/>
    </xf>
    <xf numFmtId="0" fontId="41" fillId="0" borderId="0">
      <alignment horizontal="right"/>
    </xf>
    <xf numFmtId="0" fontId="41" fillId="0" borderId="0">
      <alignment horizontal="center" vertical="center"/>
    </xf>
    <xf numFmtId="0" fontId="40" fillId="0" borderId="0">
      <alignment horizontal="center" vertical="center"/>
    </xf>
    <xf numFmtId="0" fontId="53" fillId="0" borderId="0">
      <alignment horizontal="right" vertical="center"/>
    </xf>
    <xf numFmtId="0" fontId="40" fillId="0" borderId="0">
      <alignment horizontal="center" vertical="center"/>
    </xf>
    <xf numFmtId="0" fontId="40" fillId="0" borderId="0">
      <alignment horizontal="center" vertical="center"/>
    </xf>
    <xf numFmtId="0" fontId="40" fillId="0" borderId="0">
      <alignment horizontal="center" vertical="center"/>
    </xf>
    <xf numFmtId="0" fontId="40" fillId="0" borderId="0">
      <alignment horizontal="center" vertical="center"/>
    </xf>
    <xf numFmtId="0" fontId="40" fillId="0" borderId="0">
      <alignment horizontal="center" vertical="center"/>
    </xf>
    <xf numFmtId="0" fontId="40" fillId="0" borderId="0">
      <alignment horizontal="center" vertical="center"/>
    </xf>
    <xf numFmtId="4" fontId="33" fillId="22" borderId="1" applyNumberFormat="0" applyProtection="0">
      <alignment vertical="center"/>
    </xf>
    <xf numFmtId="4" fontId="34" fillId="23" borderId="1" applyNumberFormat="0" applyProtection="0">
      <alignment vertical="center"/>
    </xf>
    <xf numFmtId="4" fontId="33" fillId="23" borderId="1" applyNumberFormat="0" applyProtection="0">
      <alignment horizontal="left" vertical="center" indent="1"/>
    </xf>
    <xf numFmtId="0" fontId="33" fillId="23" borderId="1" applyNumberFormat="0" applyProtection="0">
      <alignment horizontal="left" vertical="top" indent="1"/>
    </xf>
    <xf numFmtId="4" fontId="33" fillId="24" borderId="0" applyNumberFormat="0" applyProtection="0">
      <alignment horizontal="left" vertical="center" indent="1"/>
    </xf>
    <xf numFmtId="4" fontId="32" fillId="4" borderId="1" applyNumberFormat="0" applyProtection="0">
      <alignment horizontal="right" vertical="center"/>
    </xf>
    <xf numFmtId="4" fontId="32" fillId="5" borderId="1" applyNumberFormat="0" applyProtection="0">
      <alignment horizontal="right" vertical="center"/>
    </xf>
    <xf numFmtId="4" fontId="32" fillId="25" borderId="1" applyNumberFormat="0" applyProtection="0">
      <alignment horizontal="right" vertical="center"/>
    </xf>
    <xf numFmtId="4" fontId="32" fillId="17" borderId="1" applyNumberFormat="0" applyProtection="0">
      <alignment horizontal="right" vertical="center"/>
    </xf>
    <xf numFmtId="4" fontId="32" fillId="21" borderId="1" applyNumberFormat="0" applyProtection="0">
      <alignment horizontal="right" vertical="center"/>
    </xf>
    <xf numFmtId="4" fontId="32" fillId="26" borderId="1" applyNumberFormat="0" applyProtection="0">
      <alignment horizontal="right" vertical="center"/>
    </xf>
    <xf numFmtId="4" fontId="32" fillId="15" borderId="1" applyNumberFormat="0" applyProtection="0">
      <alignment horizontal="right" vertical="center"/>
    </xf>
    <xf numFmtId="4" fontId="32" fillId="27" borderId="1" applyNumberFormat="0" applyProtection="0">
      <alignment horizontal="right" vertical="center"/>
    </xf>
    <xf numFmtId="4" fontId="32" fillId="14" borderId="1" applyNumberFormat="0" applyProtection="0">
      <alignment horizontal="right" vertical="center"/>
    </xf>
    <xf numFmtId="4" fontId="33" fillId="28" borderId="2" applyNumberFormat="0" applyProtection="0">
      <alignment horizontal="left" vertical="center" indent="1"/>
    </xf>
    <xf numFmtId="4" fontId="32" fillId="29" borderId="0" applyNumberFormat="0" applyProtection="0">
      <alignment horizontal="left" vertical="center" indent="1"/>
    </xf>
    <xf numFmtId="4" fontId="35" fillId="30" borderId="0" applyNumberFormat="0" applyProtection="0">
      <alignment horizontal="left" vertical="center" indent="1"/>
    </xf>
    <xf numFmtId="4" fontId="35" fillId="30" borderId="0" applyNumberFormat="0" applyProtection="0">
      <alignment horizontal="left" vertical="center" indent="1"/>
    </xf>
    <xf numFmtId="4" fontId="35" fillId="30" borderId="0" applyNumberFormat="0" applyProtection="0">
      <alignment horizontal="left" vertical="center" indent="1"/>
    </xf>
    <xf numFmtId="4" fontId="35" fillId="30" borderId="0" applyNumberFormat="0" applyProtection="0">
      <alignment horizontal="left" vertical="center" indent="1"/>
    </xf>
    <xf numFmtId="4" fontId="35" fillId="30" borderId="0" applyNumberFormat="0" applyProtection="0">
      <alignment horizontal="left" vertical="center" indent="1"/>
    </xf>
    <xf numFmtId="4" fontId="32" fillId="3" borderId="1" applyNumberFormat="0" applyProtection="0">
      <alignment horizontal="right" vertical="center"/>
    </xf>
    <xf numFmtId="4" fontId="36" fillId="29" borderId="0" applyNumberFormat="0" applyProtection="0">
      <alignment horizontal="left" vertical="center" indent="1"/>
    </xf>
    <xf numFmtId="4" fontId="36" fillId="29" borderId="0" applyNumberFormat="0" applyProtection="0">
      <alignment horizontal="left" vertical="center" indent="1"/>
    </xf>
    <xf numFmtId="4" fontId="36" fillId="29" borderId="0" applyNumberFormat="0" applyProtection="0">
      <alignment horizontal="left" vertical="center" indent="1"/>
    </xf>
    <xf numFmtId="4" fontId="36" fillId="29" borderId="0" applyNumberFormat="0" applyProtection="0">
      <alignment horizontal="left" vertical="center" indent="1"/>
    </xf>
    <xf numFmtId="4" fontId="36" fillId="29" borderId="0" applyNumberFormat="0" applyProtection="0">
      <alignment horizontal="left" vertical="center" indent="1"/>
    </xf>
    <xf numFmtId="4" fontId="36" fillId="24" borderId="0" applyNumberFormat="0" applyProtection="0">
      <alignment horizontal="left" vertical="center" indent="1"/>
    </xf>
    <xf numFmtId="4" fontId="36" fillId="24" borderId="0" applyNumberFormat="0" applyProtection="0">
      <alignment horizontal="left" vertical="center" indent="1"/>
    </xf>
    <xf numFmtId="4" fontId="36" fillId="24" borderId="0" applyNumberFormat="0" applyProtection="0">
      <alignment horizontal="left" vertical="center" indent="1"/>
    </xf>
    <xf numFmtId="4" fontId="36" fillId="24" borderId="0" applyNumberFormat="0" applyProtection="0">
      <alignment horizontal="left" vertical="center" indent="1"/>
    </xf>
    <xf numFmtId="4" fontId="36" fillId="24" borderId="0" applyNumberFormat="0" applyProtection="0">
      <alignment horizontal="left" vertical="center" indent="1"/>
    </xf>
    <xf numFmtId="0" fontId="3" fillId="30" borderId="1" applyNumberFormat="0" applyProtection="0">
      <alignment horizontal="left" vertical="center" indent="1"/>
    </xf>
    <xf numFmtId="0" fontId="3" fillId="30" borderId="1" applyNumberFormat="0" applyProtection="0">
      <alignment horizontal="left" vertical="center" indent="1"/>
    </xf>
    <xf numFmtId="0" fontId="3" fillId="30" borderId="1" applyNumberFormat="0" applyProtection="0">
      <alignment horizontal="left" vertical="center" indent="1"/>
    </xf>
    <xf numFmtId="0" fontId="3" fillId="30" borderId="1" applyNumberFormat="0" applyProtection="0">
      <alignment horizontal="left" vertical="center" indent="1"/>
    </xf>
    <xf numFmtId="0" fontId="3" fillId="30" borderId="1" applyNumberFormat="0" applyProtection="0">
      <alignment horizontal="left" vertical="center" indent="1"/>
    </xf>
    <xf numFmtId="0" fontId="3" fillId="30" borderId="1" applyNumberFormat="0" applyProtection="0">
      <alignment horizontal="left" vertical="top" indent="1"/>
    </xf>
    <xf numFmtId="0" fontId="3" fillId="30" borderId="1" applyNumberFormat="0" applyProtection="0">
      <alignment horizontal="left" vertical="top" indent="1"/>
    </xf>
    <xf numFmtId="0" fontId="3" fillId="30" borderId="1" applyNumberFormat="0" applyProtection="0">
      <alignment horizontal="left" vertical="top" indent="1"/>
    </xf>
    <xf numFmtId="0" fontId="3" fillId="30" borderId="1" applyNumberFormat="0" applyProtection="0">
      <alignment horizontal="left" vertical="top" indent="1"/>
    </xf>
    <xf numFmtId="0" fontId="3" fillId="30" borderId="1" applyNumberFormat="0" applyProtection="0">
      <alignment horizontal="left" vertical="top" indent="1"/>
    </xf>
    <xf numFmtId="0" fontId="3" fillId="24" borderId="1" applyNumberFormat="0" applyProtection="0">
      <alignment horizontal="left" vertical="center" indent="1"/>
    </xf>
    <xf numFmtId="0" fontId="3" fillId="24" borderId="1" applyNumberFormat="0" applyProtection="0">
      <alignment horizontal="left" vertical="center" indent="1"/>
    </xf>
    <xf numFmtId="0" fontId="3" fillId="24" borderId="1" applyNumberFormat="0" applyProtection="0">
      <alignment horizontal="left" vertical="center" indent="1"/>
    </xf>
    <xf numFmtId="0" fontId="3" fillId="24" borderId="1" applyNumberFormat="0" applyProtection="0">
      <alignment horizontal="left" vertical="center" indent="1"/>
    </xf>
    <xf numFmtId="0" fontId="3" fillId="24" borderId="1" applyNumberFormat="0" applyProtection="0">
      <alignment horizontal="left" vertical="center" indent="1"/>
    </xf>
    <xf numFmtId="0" fontId="3" fillId="24" borderId="1" applyNumberFormat="0" applyProtection="0">
      <alignment horizontal="left" vertical="top" indent="1"/>
    </xf>
    <xf numFmtId="0" fontId="3" fillId="24" borderId="1" applyNumberFormat="0" applyProtection="0">
      <alignment horizontal="left" vertical="top" indent="1"/>
    </xf>
    <xf numFmtId="0" fontId="3" fillId="24" borderId="1" applyNumberFormat="0" applyProtection="0">
      <alignment horizontal="left" vertical="top" indent="1"/>
    </xf>
    <xf numFmtId="0" fontId="3" fillId="24" borderId="1" applyNumberFormat="0" applyProtection="0">
      <alignment horizontal="left" vertical="top" indent="1"/>
    </xf>
    <xf numFmtId="0" fontId="3" fillId="24" borderId="1" applyNumberFormat="0" applyProtection="0">
      <alignment horizontal="left" vertical="top" indent="1"/>
    </xf>
    <xf numFmtId="0" fontId="3" fillId="31" borderId="1" applyNumberFormat="0" applyProtection="0">
      <alignment horizontal="left" vertical="center" indent="1"/>
    </xf>
    <xf numFmtId="0" fontId="3" fillId="31" borderId="1" applyNumberFormat="0" applyProtection="0">
      <alignment horizontal="left" vertical="center" indent="1"/>
    </xf>
    <xf numFmtId="0" fontId="3" fillId="31" borderId="1" applyNumberFormat="0" applyProtection="0">
      <alignment horizontal="left" vertical="center" indent="1"/>
    </xf>
    <xf numFmtId="0" fontId="3" fillId="31" borderId="1" applyNumberFormat="0" applyProtection="0">
      <alignment horizontal="left" vertical="center" indent="1"/>
    </xf>
    <xf numFmtId="0" fontId="3" fillId="31" borderId="1" applyNumberFormat="0" applyProtection="0">
      <alignment horizontal="left" vertical="center" indent="1"/>
    </xf>
    <xf numFmtId="0" fontId="3" fillId="31" borderId="1" applyNumberFormat="0" applyProtection="0">
      <alignment horizontal="left" vertical="top" indent="1"/>
    </xf>
    <xf numFmtId="0" fontId="3" fillId="31" borderId="1" applyNumberFormat="0" applyProtection="0">
      <alignment horizontal="left" vertical="top" indent="1"/>
    </xf>
    <xf numFmtId="0" fontId="3" fillId="31" borderId="1" applyNumberFormat="0" applyProtection="0">
      <alignment horizontal="left" vertical="top" indent="1"/>
    </xf>
    <xf numFmtId="0" fontId="3" fillId="31" borderId="1" applyNumberFormat="0" applyProtection="0">
      <alignment horizontal="left" vertical="top" indent="1"/>
    </xf>
    <xf numFmtId="0" fontId="3" fillId="31" borderId="1" applyNumberFormat="0" applyProtection="0">
      <alignment horizontal="left" vertical="top" indent="1"/>
    </xf>
    <xf numFmtId="0" fontId="3" fillId="32" borderId="1" applyNumberFormat="0" applyProtection="0">
      <alignment horizontal="left" vertical="center" indent="1"/>
    </xf>
    <xf numFmtId="0" fontId="3" fillId="32" borderId="1" applyNumberFormat="0" applyProtection="0">
      <alignment horizontal="left" vertical="center" indent="1"/>
    </xf>
    <xf numFmtId="0" fontId="3" fillId="32" borderId="1" applyNumberFormat="0" applyProtection="0">
      <alignment horizontal="left" vertical="center" indent="1"/>
    </xf>
    <xf numFmtId="0" fontId="3" fillId="32" borderId="1" applyNumberFormat="0" applyProtection="0">
      <alignment horizontal="left" vertical="center" indent="1"/>
    </xf>
    <xf numFmtId="0" fontId="3" fillId="32" borderId="1" applyNumberFormat="0" applyProtection="0">
      <alignment horizontal="left" vertical="center" indent="1"/>
    </xf>
    <xf numFmtId="0" fontId="3" fillId="32" borderId="1" applyNumberFormat="0" applyProtection="0">
      <alignment horizontal="left" vertical="top" indent="1"/>
    </xf>
    <xf numFmtId="0" fontId="3" fillId="32" borderId="1" applyNumberFormat="0" applyProtection="0">
      <alignment horizontal="left" vertical="top" indent="1"/>
    </xf>
    <xf numFmtId="0" fontId="3" fillId="32" borderId="1" applyNumberFormat="0" applyProtection="0">
      <alignment horizontal="left" vertical="top" indent="1"/>
    </xf>
    <xf numFmtId="0" fontId="3" fillId="32" borderId="1" applyNumberFormat="0" applyProtection="0">
      <alignment horizontal="left" vertical="top" indent="1"/>
    </xf>
    <xf numFmtId="0" fontId="3" fillId="32" borderId="1" applyNumberFormat="0" applyProtection="0">
      <alignment horizontal="left" vertical="top" indent="1"/>
    </xf>
    <xf numFmtId="4" fontId="32" fillId="33" borderId="1" applyNumberFormat="0" applyProtection="0">
      <alignment vertical="center"/>
    </xf>
    <xf numFmtId="4" fontId="37" fillId="33" borderId="1" applyNumberFormat="0" applyProtection="0">
      <alignment vertical="center"/>
    </xf>
    <xf numFmtId="4" fontId="32" fillId="33" borderId="1" applyNumberFormat="0" applyProtection="0">
      <alignment horizontal="left" vertical="center" indent="1"/>
    </xf>
    <xf numFmtId="0" fontId="32" fillId="33" borderId="1" applyNumberFormat="0" applyProtection="0">
      <alignment horizontal="left" vertical="top" indent="1"/>
    </xf>
    <xf numFmtId="4" fontId="32" fillId="29" borderId="1" applyNumberFormat="0" applyProtection="0">
      <alignment horizontal="right" vertical="center"/>
    </xf>
    <xf numFmtId="4" fontId="37" fillId="29" borderId="1" applyNumberFormat="0" applyProtection="0">
      <alignment horizontal="right" vertical="center"/>
    </xf>
    <xf numFmtId="4" fontId="32" fillId="3" borderId="1" applyNumberFormat="0" applyProtection="0">
      <alignment horizontal="left" vertical="center" indent="1"/>
    </xf>
    <xf numFmtId="0" fontId="32" fillId="24" borderId="1" applyNumberFormat="0" applyProtection="0">
      <alignment horizontal="left" vertical="top" indent="1"/>
    </xf>
    <xf numFmtId="4" fontId="38" fillId="34" borderId="0" applyNumberFormat="0" applyProtection="0">
      <alignment horizontal="left" vertical="center" indent="1"/>
    </xf>
    <xf numFmtId="4" fontId="38" fillId="34" borderId="0" applyNumberFormat="0" applyProtection="0">
      <alignment horizontal="left" vertical="center" indent="1"/>
    </xf>
    <xf numFmtId="4" fontId="38" fillId="34" borderId="0" applyNumberFormat="0" applyProtection="0">
      <alignment horizontal="left" vertical="center" indent="1"/>
    </xf>
    <xf numFmtId="4" fontId="38" fillId="34" borderId="0" applyNumberFormat="0" applyProtection="0">
      <alignment horizontal="left" vertical="center" indent="1"/>
    </xf>
    <xf numFmtId="4" fontId="38" fillId="34" borderId="0" applyNumberFormat="0" applyProtection="0">
      <alignment horizontal="left" vertical="center" indent="1"/>
    </xf>
    <xf numFmtId="4" fontId="39" fillId="29" borderId="1" applyNumberFormat="0" applyProtection="0">
      <alignment horizontal="right" vertical="center"/>
    </xf>
    <xf numFmtId="0" fontId="3" fillId="0" borderId="3" applyNumberFormat="0" applyFill="0" applyAlignment="0" applyProtection="0"/>
    <xf numFmtId="0" fontId="16" fillId="35" borderId="0" applyNumberFormat="0" applyBorder="0" applyAlignment="0" applyProtection="0"/>
    <xf numFmtId="0" fontId="16" fillId="20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3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6" borderId="0" applyNumberFormat="0" applyBorder="0" applyAlignment="0" applyProtection="0"/>
    <xf numFmtId="0" fontId="16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7" fillId="12" borderId="4" applyNumberFormat="0" applyAlignment="0" applyProtection="0"/>
    <xf numFmtId="0" fontId="17" fillId="12" borderId="4" applyNumberFormat="0" applyAlignment="0" applyProtection="0"/>
    <xf numFmtId="0" fontId="17" fillId="12" borderId="4" applyNumberFormat="0" applyAlignment="0" applyProtection="0"/>
    <xf numFmtId="0" fontId="17" fillId="12" borderId="4" applyNumberFormat="0" applyAlignment="0" applyProtection="0"/>
    <xf numFmtId="0" fontId="17" fillId="12" borderId="4" applyNumberFormat="0" applyAlignment="0" applyProtection="0"/>
    <xf numFmtId="0" fontId="18" fillId="16" borderId="5" applyNumberFormat="0" applyAlignment="0" applyProtection="0"/>
    <xf numFmtId="0" fontId="18" fillId="9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9" fillId="16" borderId="4" applyNumberFormat="0" applyAlignment="0" applyProtection="0"/>
    <xf numFmtId="0" fontId="42" fillId="9" borderId="4" applyNumberFormat="0" applyAlignment="0" applyProtection="0"/>
    <xf numFmtId="0" fontId="19" fillId="16" borderId="4" applyNumberFormat="0" applyAlignment="0" applyProtection="0"/>
    <xf numFmtId="0" fontId="19" fillId="16" borderId="4" applyNumberFormat="0" applyAlignment="0" applyProtection="0"/>
    <xf numFmtId="0" fontId="19" fillId="16" borderId="4" applyNumberFormat="0" applyAlignment="0" applyProtection="0"/>
    <xf numFmtId="0" fontId="19" fillId="16" borderId="4" applyNumberFormat="0" applyAlignment="0" applyProtection="0"/>
    <xf numFmtId="0" fontId="19" fillId="16" borderId="4" applyNumberFormat="0" applyAlignment="0" applyProtection="0"/>
    <xf numFmtId="168" fontId="13" fillId="0" borderId="0" applyFont="0" applyFill="0" applyBorder="0" applyAlignment="0" applyProtection="0"/>
    <xf numFmtId="0" fontId="20" fillId="0" borderId="6" applyNumberFormat="0" applyFill="0" applyAlignment="0" applyProtection="0"/>
    <xf numFmtId="0" fontId="43" fillId="0" borderId="7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8" applyNumberFormat="0" applyFill="0" applyAlignment="0" applyProtection="0"/>
    <xf numFmtId="0" fontId="44" fillId="0" borderId="9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2" fillId="0" borderId="10" applyNumberFormat="0" applyFill="0" applyAlignment="0" applyProtection="0"/>
    <xf numFmtId="0" fontId="45" fillId="0" borderId="11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3" fillId="0" borderId="13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4" fillId="37" borderId="14" applyNumberFormat="0" applyAlignment="0" applyProtection="0"/>
    <xf numFmtId="0" fontId="24" fillId="37" borderId="14" applyNumberFormat="0" applyAlignment="0" applyProtection="0"/>
    <xf numFmtId="0" fontId="24" fillId="37" borderId="14" applyNumberFormat="0" applyAlignment="0" applyProtection="0"/>
    <xf numFmtId="0" fontId="24" fillId="37" borderId="14" applyNumberFormat="0" applyAlignment="0" applyProtection="0"/>
    <xf numFmtId="0" fontId="24" fillId="37" borderId="14" applyNumberFormat="0" applyAlignment="0" applyProtection="0"/>
    <xf numFmtId="0" fontId="2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1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54" fillId="0" borderId="0"/>
    <xf numFmtId="0" fontId="13" fillId="0" borderId="0"/>
    <xf numFmtId="0" fontId="3" fillId="0" borderId="0"/>
    <xf numFmtId="0" fontId="13" fillId="0" borderId="0"/>
    <xf numFmtId="0" fontId="52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47" fillId="0" borderId="0"/>
    <xf numFmtId="0" fontId="10" fillId="0" borderId="0"/>
    <xf numFmtId="0" fontId="27" fillId="4" borderId="0" applyNumberFormat="0" applyBorder="0" applyAlignment="0" applyProtection="0"/>
    <xf numFmtId="0" fontId="27" fillId="8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7" borderId="15" applyNumberFormat="0" applyFont="0" applyAlignment="0" applyProtection="0"/>
    <xf numFmtId="0" fontId="3" fillId="7" borderId="15" applyNumberFormat="0" applyFont="0" applyAlignment="0" applyProtection="0"/>
    <xf numFmtId="0" fontId="15" fillId="7" borderId="15" applyNumberFormat="0" applyFont="0" applyAlignment="0" applyProtection="0"/>
    <xf numFmtId="0" fontId="15" fillId="7" borderId="15" applyNumberFormat="0" applyFont="0" applyAlignment="0" applyProtection="0"/>
    <xf numFmtId="0" fontId="15" fillId="7" borderId="15" applyNumberFormat="0" applyFont="0" applyAlignment="0" applyProtection="0"/>
    <xf numFmtId="0" fontId="15" fillId="7" borderId="15" applyNumberFormat="0" applyFont="0" applyAlignment="0" applyProtection="0"/>
    <xf numFmtId="0" fontId="15" fillId="7" borderId="15" applyNumberFormat="0" applyFont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9" fillId="0" borderId="16" applyNumberFormat="0" applyFill="0" applyAlignment="0" applyProtection="0"/>
    <xf numFmtId="0" fontId="50" fillId="0" borderId="17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49" fillId="0" borderId="0"/>
    <xf numFmtId="0" fontId="48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8" fontId="51" fillId="0" borderId="0" applyFont="0" applyFill="0" applyBorder="0" applyAlignment="0" applyProtection="0"/>
    <xf numFmtId="171" fontId="9" fillId="0" borderId="0" applyFont="0" applyFill="0" applyBorder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31" fillId="6" borderId="0" applyNumberFormat="0" applyBorder="0" applyAlignment="0" applyProtection="0"/>
    <xf numFmtId="0" fontId="31" fillId="27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</cellStyleXfs>
  <cellXfs count="76">
    <xf numFmtId="0" fontId="0" fillId="0" borderId="0" xfId="0"/>
    <xf numFmtId="0" fontId="1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/>
    <xf numFmtId="170" fontId="1" fillId="0" borderId="0" xfId="0" applyNumberFormat="1" applyFont="1" applyFill="1"/>
    <xf numFmtId="170" fontId="1" fillId="0" borderId="0" xfId="0" applyNumberFormat="1" applyFont="1" applyFill="1" applyBorder="1"/>
    <xf numFmtId="0" fontId="1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170" fontId="3" fillId="0" borderId="0" xfId="0" applyNumberFormat="1" applyFont="1" applyFill="1" applyBorder="1"/>
    <xf numFmtId="49" fontId="14" fillId="0" borderId="0" xfId="0" applyNumberFormat="1" applyFont="1" applyFill="1" applyBorder="1" applyAlignment="1">
      <alignment wrapText="1"/>
    </xf>
    <xf numFmtId="0" fontId="12" fillId="0" borderId="0" xfId="0" applyFont="1" applyFill="1" applyAlignment="1">
      <alignment horizontal="right"/>
    </xf>
    <xf numFmtId="0" fontId="55" fillId="0" borderId="0" xfId="0" applyFont="1" applyFill="1"/>
    <xf numFmtId="175" fontId="3" fillId="0" borderId="0" xfId="403" applyNumberFormat="1" applyFont="1" applyFill="1" applyBorder="1" applyAlignment="1">
      <alignment horizontal="left" wrapText="1" indent="1"/>
    </xf>
    <xf numFmtId="170" fontId="3" fillId="0" borderId="0" xfId="403" applyNumberFormat="1" applyFont="1" applyFill="1" applyBorder="1" applyAlignment="1">
      <alignment wrapText="1"/>
    </xf>
    <xf numFmtId="175" fontId="3" fillId="0" borderId="0" xfId="403" applyNumberFormat="1" applyFont="1" applyFill="1" applyBorder="1" applyAlignment="1">
      <alignment horizontal="left" wrapText="1" indent="2"/>
    </xf>
    <xf numFmtId="170" fontId="12" fillId="0" borderId="0" xfId="403" applyNumberFormat="1" applyFont="1" applyFill="1" applyBorder="1" applyAlignment="1">
      <alignment wrapText="1"/>
    </xf>
    <xf numFmtId="4" fontId="12" fillId="0" borderId="0" xfId="403" applyNumberFormat="1" applyFont="1" applyFill="1" applyBorder="1"/>
    <xf numFmtId="170" fontId="12" fillId="0" borderId="0" xfId="403" applyNumberFormat="1" applyFont="1" applyFill="1" applyBorder="1"/>
    <xf numFmtId="0" fontId="1" fillId="0" borderId="0" xfId="0" applyFont="1" applyFill="1" applyBorder="1"/>
    <xf numFmtId="0" fontId="56" fillId="0" borderId="0" xfId="0" applyFont="1" applyFill="1" applyAlignment="1">
      <alignment wrapText="1"/>
    </xf>
    <xf numFmtId="0" fontId="57" fillId="0" borderId="0" xfId="0" applyFont="1" applyFill="1"/>
    <xf numFmtId="0" fontId="57" fillId="0" borderId="0" xfId="0" applyFont="1" applyFill="1" applyAlignment="1">
      <alignment horizontal="right"/>
    </xf>
    <xf numFmtId="0" fontId="57" fillId="0" borderId="26" xfId="0" applyFont="1" applyFill="1" applyBorder="1" applyAlignment="1">
      <alignment horizontal="right"/>
    </xf>
    <xf numFmtId="0" fontId="56" fillId="0" borderId="22" xfId="0" applyFont="1" applyFill="1" applyBorder="1" applyAlignment="1">
      <alignment horizontal="center" vertical="center"/>
    </xf>
    <xf numFmtId="0" fontId="56" fillId="0" borderId="19" xfId="0" applyFont="1" applyFill="1" applyBorder="1" applyAlignment="1">
      <alignment horizontal="center" vertical="center" wrapText="1"/>
    </xf>
    <xf numFmtId="0" fontId="56" fillId="0" borderId="29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56" fillId="0" borderId="27" xfId="0" applyFont="1" applyFill="1" applyBorder="1" applyAlignment="1">
      <alignment horizontal="center" vertical="center" wrapText="1"/>
    </xf>
    <xf numFmtId="0" fontId="56" fillId="0" borderId="25" xfId="0" applyFont="1" applyFill="1" applyBorder="1" applyAlignment="1">
      <alignment horizontal="center" vertical="center" wrapText="1"/>
    </xf>
    <xf numFmtId="0" fontId="56" fillId="38" borderId="21" xfId="0" applyFont="1" applyFill="1" applyBorder="1" applyAlignment="1">
      <alignment horizontal="center" vertical="center" wrapText="1"/>
    </xf>
    <xf numFmtId="0" fontId="56" fillId="38" borderId="19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/>
    </xf>
    <xf numFmtId="170" fontId="56" fillId="0" borderId="20" xfId="403" applyNumberFormat="1" applyFont="1" applyFill="1" applyBorder="1" applyAlignment="1">
      <alignment wrapText="1"/>
    </xf>
    <xf numFmtId="170" fontId="56" fillId="0" borderId="28" xfId="403" applyNumberFormat="1" applyFont="1" applyFill="1" applyBorder="1"/>
    <xf numFmtId="170" fontId="56" fillId="0" borderId="20" xfId="403" applyNumberFormat="1" applyFont="1" applyFill="1" applyBorder="1"/>
    <xf numFmtId="170" fontId="56" fillId="38" borderId="28" xfId="403" applyNumberFormat="1" applyFont="1" applyFill="1" applyBorder="1"/>
    <xf numFmtId="170" fontId="56" fillId="38" borderId="20" xfId="403" applyNumberFormat="1" applyFont="1" applyFill="1" applyBorder="1"/>
    <xf numFmtId="170" fontId="56" fillId="0" borderId="30" xfId="403" applyNumberFormat="1" applyFont="1" applyFill="1" applyBorder="1"/>
    <xf numFmtId="175" fontId="57" fillId="0" borderId="18" xfId="403" applyNumberFormat="1" applyFont="1" applyFill="1" applyBorder="1" applyAlignment="1">
      <alignment horizontal="left" wrapText="1" indent="1"/>
    </xf>
    <xf numFmtId="170" fontId="57" fillId="0" borderId="20" xfId="403" applyNumberFormat="1" applyFont="1" applyFill="1" applyBorder="1"/>
    <xf numFmtId="170" fontId="57" fillId="0" borderId="18" xfId="403" applyNumberFormat="1" applyFont="1" applyFill="1" applyBorder="1"/>
    <xf numFmtId="170" fontId="57" fillId="0" borderId="18" xfId="0" applyNumberFormat="1" applyFont="1" applyFill="1" applyBorder="1"/>
    <xf numFmtId="170" fontId="57" fillId="0" borderId="20" xfId="0" applyNumberFormat="1" applyFont="1" applyFill="1" applyBorder="1"/>
    <xf numFmtId="170" fontId="57" fillId="38" borderId="20" xfId="403" applyNumberFormat="1" applyFont="1" applyFill="1" applyBorder="1"/>
    <xf numFmtId="170" fontId="57" fillId="0" borderId="30" xfId="403" applyNumberFormat="1" applyFont="1" applyFill="1" applyBorder="1"/>
    <xf numFmtId="170" fontId="57" fillId="0" borderId="18" xfId="0" applyNumberFormat="1" applyFont="1" applyBorder="1" applyAlignment="1">
      <alignment horizontal="right"/>
    </xf>
    <xf numFmtId="175" fontId="57" fillId="0" borderId="18" xfId="403" applyNumberFormat="1" applyFont="1" applyFill="1" applyBorder="1" applyAlignment="1">
      <alignment horizontal="left" wrapText="1" indent="2"/>
    </xf>
    <xf numFmtId="170" fontId="56" fillId="0" borderId="18" xfId="403" applyNumberFormat="1" applyFont="1" applyFill="1" applyBorder="1" applyAlignment="1">
      <alignment wrapText="1"/>
    </xf>
    <xf numFmtId="170" fontId="56" fillId="38" borderId="18" xfId="403" applyNumberFormat="1" applyFont="1" applyFill="1" applyBorder="1"/>
    <xf numFmtId="175" fontId="57" fillId="0" borderId="18" xfId="403" applyNumberFormat="1" applyFont="1" applyFill="1" applyBorder="1" applyAlignment="1">
      <alignment horizontal="left" wrapText="1"/>
    </xf>
    <xf numFmtId="0" fontId="57" fillId="0" borderId="18" xfId="0" applyFont="1" applyFill="1" applyBorder="1" applyAlignment="1">
      <alignment wrapText="1"/>
    </xf>
    <xf numFmtId="0" fontId="56" fillId="0" borderId="18" xfId="0" applyFont="1" applyBorder="1" applyAlignment="1">
      <alignment wrapText="1"/>
    </xf>
    <xf numFmtId="170" fontId="56" fillId="0" borderId="18" xfId="403" applyNumberFormat="1" applyFont="1" applyFill="1" applyBorder="1"/>
    <xf numFmtId="0" fontId="57" fillId="0" borderId="0" xfId="0" applyFont="1" applyFill="1" applyBorder="1"/>
    <xf numFmtId="170" fontId="57" fillId="0" borderId="0" xfId="403" applyNumberFormat="1" applyFont="1" applyFill="1" applyBorder="1"/>
    <xf numFmtId="170" fontId="57" fillId="0" borderId="0" xfId="0" applyNumberFormat="1" applyFont="1" applyFill="1" applyBorder="1"/>
    <xf numFmtId="170" fontId="57" fillId="0" borderId="0" xfId="0" applyNumberFormat="1" applyFont="1" applyFill="1"/>
    <xf numFmtId="0" fontId="59" fillId="0" borderId="0" xfId="0" applyFont="1" applyFill="1" applyBorder="1"/>
    <xf numFmtId="49" fontId="60" fillId="0" borderId="0" xfId="0" applyNumberFormat="1" applyFont="1" applyFill="1" applyBorder="1" applyAlignment="1">
      <alignment wrapText="1"/>
    </xf>
    <xf numFmtId="0" fontId="62" fillId="0" borderId="0" xfId="0" applyFont="1" applyAlignment="1">
      <alignment wrapText="1"/>
    </xf>
    <xf numFmtId="170" fontId="56" fillId="0" borderId="0" xfId="0" applyNumberFormat="1" applyFont="1" applyFill="1" applyBorder="1"/>
    <xf numFmtId="0" fontId="61" fillId="0" borderId="0" xfId="0" applyFont="1" applyAlignment="1"/>
    <xf numFmtId="170" fontId="56" fillId="0" borderId="0" xfId="0" applyNumberFormat="1" applyFont="1" applyFill="1" applyBorder="1" applyAlignment="1"/>
    <xf numFmtId="0" fontId="63" fillId="0" borderId="0" xfId="0" applyFont="1" applyFill="1" applyBorder="1"/>
    <xf numFmtId="0" fontId="56" fillId="0" borderId="31" xfId="0" applyFont="1" applyFill="1" applyBorder="1" applyAlignment="1">
      <alignment horizontal="center"/>
    </xf>
    <xf numFmtId="0" fontId="56" fillId="0" borderId="31" xfId="0" applyFont="1" applyFill="1" applyBorder="1" applyAlignment="1">
      <alignment horizontal="center" vertical="center"/>
    </xf>
    <xf numFmtId="0" fontId="57" fillId="0" borderId="18" xfId="0" applyFont="1" applyFill="1" applyBorder="1"/>
    <xf numFmtId="0" fontId="59" fillId="0" borderId="0" xfId="0" applyFont="1" applyFill="1"/>
    <xf numFmtId="170" fontId="66" fillId="0" borderId="0" xfId="0" applyNumberFormat="1" applyFont="1" applyFill="1"/>
    <xf numFmtId="170" fontId="56" fillId="0" borderId="0" xfId="403" applyNumberFormat="1" applyFont="1" applyFill="1" applyBorder="1"/>
    <xf numFmtId="49" fontId="67" fillId="0" borderId="0" xfId="0" applyNumberFormat="1" applyFont="1" applyFill="1" applyBorder="1" applyAlignment="1">
      <alignment wrapText="1"/>
    </xf>
    <xf numFmtId="0" fontId="62" fillId="0" borderId="0" xfId="0" applyFont="1" applyAlignment="1"/>
    <xf numFmtId="49" fontId="3" fillId="38" borderId="20" xfId="403" applyNumberFormat="1" applyFont="1" applyFill="1" applyBorder="1" applyAlignment="1">
      <alignment horizontal="right"/>
    </xf>
  </cellXfs>
  <cellStyles count="449">
    <cellStyle name="_Приложение I.13" xfId="1"/>
    <cellStyle name="_Приложение I.13 2" xfId="2"/>
    <cellStyle name="_Приложение I.13_~6498020" xfId="3"/>
    <cellStyle name="_Приложение I.13_~6498020_Книга1" xfId="4"/>
    <cellStyle name="_Приложение I.13_~6498020_Книга1 2" xfId="5"/>
    <cellStyle name="_Приложение I.13_~6498020_Книга1_Приложение I" xfId="6"/>
    <cellStyle name="_Приложение I.13_~6498020_Книга1_Приложение I.9" xfId="7"/>
    <cellStyle name="_Приложение I.13_~6498020_Прил I  торговля 9мес 13)" xfId="8"/>
    <cellStyle name="_Приложение I.13_~6498020_Прил I торговля 9м14" xfId="9"/>
    <cellStyle name="_Приложение I.13_Книга1" xfId="10"/>
    <cellStyle name="_Приложение I.13_Книга1_Книга1" xfId="11"/>
    <cellStyle name="_Приложение I.13_Книга1_Книга1 2" xfId="12"/>
    <cellStyle name="_Приложение I.13_Книга1_Книга1_Приложение I" xfId="13"/>
    <cellStyle name="_Приложение I.13_Книга1_Книга1_Приложение I.9" xfId="14"/>
    <cellStyle name="_Приложение I.13_Книга1_Прил I  торговля 9мес 13)" xfId="15"/>
    <cellStyle name="_Приложение I.13_Книга1_Прил I торговля 9м14" xfId="16"/>
    <cellStyle name="_Приложение I.13_Прил I  торговля 9мес 13)" xfId="17"/>
    <cellStyle name="_Приложение I.13_рус Приложение 1.5_ услуги" xfId="18"/>
    <cellStyle name="_Приложение I.13_рус Приложение 1.5_ услуги_Книга1" xfId="19"/>
    <cellStyle name="_Приложение I.13_рус Приложение 1.5_ услуги_Книга1 2" xfId="20"/>
    <cellStyle name="_Приложение I.13_рус Приложение 1.5_ услуги_Книга1_Приложение I" xfId="21"/>
    <cellStyle name="_Приложение I.13_рус Приложение 1.5_ услуги_Книга1_Приложение I.9" xfId="22"/>
    <cellStyle name="_Приложение I.13_рус Приложение 1.5_ услуги_Прил I  торговля 9мес 13)" xfId="23"/>
    <cellStyle name="_Приложение I.13_рус Приложение 1.5_ услуги_Прил I торговля 9м14" xfId="24"/>
    <cellStyle name="_Приложение I.13_рус Приложение 1.6_усл.по зонам" xfId="25"/>
    <cellStyle name="20% - Акцент1 2" xfId="26"/>
    <cellStyle name="20% - Акцент1 2 2" xfId="27"/>
    <cellStyle name="20% - Акцент1 3" xfId="28"/>
    <cellStyle name="20% - Акцент1 4" xfId="29"/>
    <cellStyle name="20% - Акцент1 5" xfId="30"/>
    <cellStyle name="20% - Акцент1 6" xfId="31"/>
    <cellStyle name="20% - Акцент2 2" xfId="32"/>
    <cellStyle name="20% - Акцент2 2 2" xfId="33"/>
    <cellStyle name="20% - Акцент2 3" xfId="34"/>
    <cellStyle name="20% - Акцент2 4" xfId="35"/>
    <cellStyle name="20% - Акцент2 5" xfId="36"/>
    <cellStyle name="20% - Акцент2 6" xfId="37"/>
    <cellStyle name="20% - Акцент3 2" xfId="38"/>
    <cellStyle name="20% - Акцент3 2 2" xfId="39"/>
    <cellStyle name="20% - Акцент3 3" xfId="40"/>
    <cellStyle name="20% - Акцент3 4" xfId="41"/>
    <cellStyle name="20% - Акцент3 5" xfId="42"/>
    <cellStyle name="20% - Акцент3 6" xfId="43"/>
    <cellStyle name="20% - Акцент4 2" xfId="44"/>
    <cellStyle name="20% - Акцент4 2 2" xfId="45"/>
    <cellStyle name="20% - Акцент4 3" xfId="46"/>
    <cellStyle name="20% - Акцент4 4" xfId="47"/>
    <cellStyle name="20% - Акцент4 5" xfId="48"/>
    <cellStyle name="20% - Акцент4 6" xfId="49"/>
    <cellStyle name="20% - Акцент5 2" xfId="50"/>
    <cellStyle name="20% - Акцент5 2 2" xfId="51"/>
    <cellStyle name="20% - Акцент5 3" xfId="52"/>
    <cellStyle name="20% - Акцент5 4" xfId="53"/>
    <cellStyle name="20% - Акцент5 5" xfId="54"/>
    <cellStyle name="20% - Акцент5 6" xfId="55"/>
    <cellStyle name="20% - Акцент6 2" xfId="56"/>
    <cellStyle name="20% - Акцент6 2 2" xfId="57"/>
    <cellStyle name="20% - Акцент6 3" xfId="58"/>
    <cellStyle name="20% - Акцент6 4" xfId="59"/>
    <cellStyle name="20% - Акцент6 5" xfId="60"/>
    <cellStyle name="20% - Акцент6 6" xfId="61"/>
    <cellStyle name="40% - Акцент1 2" xfId="62"/>
    <cellStyle name="40% - Акцент1 2 2" xfId="63"/>
    <cellStyle name="40% - Акцент1 3" xfId="64"/>
    <cellStyle name="40% - Акцент1 4" xfId="65"/>
    <cellStyle name="40% - Акцент1 5" xfId="66"/>
    <cellStyle name="40% - Акцент1 6" xfId="67"/>
    <cellStyle name="40% - Акцент2 2" xfId="68"/>
    <cellStyle name="40% - Акцент2 3" xfId="69"/>
    <cellStyle name="40% - Акцент2 4" xfId="70"/>
    <cellStyle name="40% - Акцент2 5" xfId="71"/>
    <cellStyle name="40% - Акцент2 6" xfId="72"/>
    <cellStyle name="40% - Акцент3 2" xfId="73"/>
    <cellStyle name="40% - Акцент3 2 2" xfId="74"/>
    <cellStyle name="40% - Акцент3 3" xfId="75"/>
    <cellStyle name="40% - Акцент3 4" xfId="76"/>
    <cellStyle name="40% - Акцент3 5" xfId="77"/>
    <cellStyle name="40% - Акцент3 6" xfId="78"/>
    <cellStyle name="40% - Акцент4 2" xfId="79"/>
    <cellStyle name="40% - Акцент4 2 2" xfId="80"/>
    <cellStyle name="40% - Акцент4 3" xfId="81"/>
    <cellStyle name="40% - Акцент4 4" xfId="82"/>
    <cellStyle name="40% - Акцент4 5" xfId="83"/>
    <cellStyle name="40% - Акцент4 6" xfId="84"/>
    <cellStyle name="40% - Акцент5 2" xfId="85"/>
    <cellStyle name="40% - Акцент5 2 2" xfId="86"/>
    <cellStyle name="40% - Акцент5 3" xfId="87"/>
    <cellStyle name="40% - Акцент5 4" xfId="88"/>
    <cellStyle name="40% - Акцент5 5" xfId="89"/>
    <cellStyle name="40% - Акцент5 6" xfId="90"/>
    <cellStyle name="40% - Акцент6 2" xfId="91"/>
    <cellStyle name="40% - Акцент6 2 2" xfId="92"/>
    <cellStyle name="40% - Акцент6 3" xfId="93"/>
    <cellStyle name="40% - Акцент6 4" xfId="94"/>
    <cellStyle name="40% - Акцент6 5" xfId="95"/>
    <cellStyle name="40% - Акцент6 6" xfId="96"/>
    <cellStyle name="60% - Акцент1 2" xfId="97"/>
    <cellStyle name="60% - Акцент1 2 2" xfId="98"/>
    <cellStyle name="60% - Акцент1 3" xfId="99"/>
    <cellStyle name="60% - Акцент1 4" xfId="100"/>
    <cellStyle name="60% - Акцент1 5" xfId="101"/>
    <cellStyle name="60% - Акцент1 6" xfId="102"/>
    <cellStyle name="60% - Акцент2 2" xfId="103"/>
    <cellStyle name="60% - Акцент2 3" xfId="104"/>
    <cellStyle name="60% - Акцент2 4" xfId="105"/>
    <cellStyle name="60% - Акцент2 5" xfId="106"/>
    <cellStyle name="60% - Акцент2 6" xfId="107"/>
    <cellStyle name="60% - Акцент3 2" xfId="108"/>
    <cellStyle name="60% - Акцент3 2 2" xfId="109"/>
    <cellStyle name="60% - Акцент3 3" xfId="110"/>
    <cellStyle name="60% - Акцент3 4" xfId="111"/>
    <cellStyle name="60% - Акцент3 5" xfId="112"/>
    <cellStyle name="60% - Акцент3 6" xfId="113"/>
    <cellStyle name="60% - Акцент4 2" xfId="114"/>
    <cellStyle name="60% - Акцент4 2 2" xfId="115"/>
    <cellStyle name="60% - Акцент4 3" xfId="116"/>
    <cellStyle name="60% - Акцент4 4" xfId="117"/>
    <cellStyle name="60% - Акцент4 5" xfId="118"/>
    <cellStyle name="60% - Акцент4 6" xfId="119"/>
    <cellStyle name="60% - Акцент5 2" xfId="120"/>
    <cellStyle name="60% - Акцент5 2 2" xfId="121"/>
    <cellStyle name="60% - Акцент5 3" xfId="122"/>
    <cellStyle name="60% - Акцент5 4" xfId="123"/>
    <cellStyle name="60% - Акцент5 5" xfId="124"/>
    <cellStyle name="60% - Акцент5 6" xfId="125"/>
    <cellStyle name="60% - Акцент6 2" xfId="126"/>
    <cellStyle name="60% - Акцент6 2 2" xfId="127"/>
    <cellStyle name="60% - Акцент6 3" xfId="128"/>
    <cellStyle name="60% - Акцент6 4" xfId="129"/>
    <cellStyle name="60% - Акцент6 5" xfId="130"/>
    <cellStyle name="60% - Акцент6 6" xfId="131"/>
    <cellStyle name="Comma" xfId="132"/>
    <cellStyle name="Comma [0]_Book2" xfId="133"/>
    <cellStyle name="Comma_Book2" xfId="134"/>
    <cellStyle name="Comma0" xfId="135"/>
    <cellStyle name="Currency" xfId="136"/>
    <cellStyle name="Currency [0]_Book2" xfId="137"/>
    <cellStyle name="Currency_Book2" xfId="138"/>
    <cellStyle name="Currency0" xfId="139"/>
    <cellStyle name="Date" xfId="140"/>
    <cellStyle name="Fixed" xfId="141"/>
    <cellStyle name="Heading 1" xfId="142"/>
    <cellStyle name="Heading 2" xfId="143"/>
    <cellStyle name="Iau?iue_?ac?.oaa.90-92" xfId="144"/>
    <cellStyle name="Îáû÷íûé_93ãîä (2)" xfId="145"/>
    <cellStyle name="normal" xfId="146"/>
    <cellStyle name="Ouny?e [0]_Eeno1" xfId="147"/>
    <cellStyle name="Ouny?e_Eeno1" xfId="148"/>
    <cellStyle name="Òûñÿ÷è [0]_Ëèñò1" xfId="149"/>
    <cellStyle name="Òûñÿ÷è_Ëèñò1" xfId="150"/>
    <cellStyle name="Percent" xfId="151"/>
    <cellStyle name="S10" xfId="152"/>
    <cellStyle name="S12" xfId="153"/>
    <cellStyle name="S13" xfId="154"/>
    <cellStyle name="S14" xfId="155"/>
    <cellStyle name="S15" xfId="156"/>
    <cellStyle name="S16" xfId="157"/>
    <cellStyle name="S2" xfId="158"/>
    <cellStyle name="S3_mis_НПС(объем)" xfId="159"/>
    <cellStyle name="S4 3 2" xfId="160"/>
    <cellStyle name="S4_mis_НПС(объем)" xfId="161"/>
    <cellStyle name="S5_mis_НПС(объем)" xfId="162"/>
    <cellStyle name="S6" xfId="163"/>
    <cellStyle name="S7" xfId="164"/>
    <cellStyle name="S8_mis_НПС(объем)" xfId="165"/>
    <cellStyle name="S9_mis_НПС(объем)" xfId="166"/>
    <cellStyle name="SAPBEXaggData" xfId="167"/>
    <cellStyle name="SAPBEXaggDataEmph" xfId="168"/>
    <cellStyle name="SAPBEXaggItem" xfId="169"/>
    <cellStyle name="SAPBEXaggItemX" xfId="170"/>
    <cellStyle name="SAPBEXchaText" xfId="171"/>
    <cellStyle name="SAPBEXexcBad7" xfId="172"/>
    <cellStyle name="SAPBEXexcBad8" xfId="173"/>
    <cellStyle name="SAPBEXexcBad9" xfId="174"/>
    <cellStyle name="SAPBEXexcCritical4" xfId="175"/>
    <cellStyle name="SAPBEXexcCritical5" xfId="176"/>
    <cellStyle name="SAPBEXexcCritical6" xfId="177"/>
    <cellStyle name="SAPBEXexcGood1" xfId="178"/>
    <cellStyle name="SAPBEXexcGood2" xfId="179"/>
    <cellStyle name="SAPBEXexcGood3" xfId="180"/>
    <cellStyle name="SAPBEXfilterDrill" xfId="181"/>
    <cellStyle name="SAPBEXfilterItem" xfId="182"/>
    <cellStyle name="SAPBEXfilterText" xfId="183"/>
    <cellStyle name="SAPBEXfilterText 2" xfId="184"/>
    <cellStyle name="SAPBEXfilterText 2 2" xfId="185"/>
    <cellStyle name="SAPBEXfilterText 2_Книга1" xfId="186"/>
    <cellStyle name="SAPBEXfilterText_~6498020" xfId="187"/>
    <cellStyle name="SAPBEXformats" xfId="188"/>
    <cellStyle name="SAPBEXheaderItem" xfId="189"/>
    <cellStyle name="SAPBEXheaderItem 2" xfId="190"/>
    <cellStyle name="SAPBEXheaderItem 2 2" xfId="191"/>
    <cellStyle name="SAPBEXheaderItem 2_Книга1" xfId="192"/>
    <cellStyle name="SAPBEXheaderItem_~6498020" xfId="193"/>
    <cellStyle name="SAPBEXheaderText" xfId="194"/>
    <cellStyle name="SAPBEXheaderText 2" xfId="195"/>
    <cellStyle name="SAPBEXheaderText 2 2" xfId="196"/>
    <cellStyle name="SAPBEXheaderText 2_Книга1" xfId="197"/>
    <cellStyle name="SAPBEXheaderText_~6498020" xfId="198"/>
    <cellStyle name="SAPBEXHLevel0" xfId="199"/>
    <cellStyle name="SAPBEXHLevel0 2" xfId="200"/>
    <cellStyle name="SAPBEXHLevel0 2 2" xfId="201"/>
    <cellStyle name="SAPBEXHLevel0 2_Книга1" xfId="202"/>
    <cellStyle name="SAPBEXHLevel0_~6498020" xfId="203"/>
    <cellStyle name="SAPBEXHLevel0X" xfId="204"/>
    <cellStyle name="SAPBEXHLevel0X 2" xfId="205"/>
    <cellStyle name="SAPBEXHLevel0X 2 2" xfId="206"/>
    <cellStyle name="SAPBEXHLevel0X 2_Книга1" xfId="207"/>
    <cellStyle name="SAPBEXHLevel0X_~6498020" xfId="208"/>
    <cellStyle name="SAPBEXHLevel1" xfId="209"/>
    <cellStyle name="SAPBEXHLevel1 2" xfId="210"/>
    <cellStyle name="SAPBEXHLevel1 2 2" xfId="211"/>
    <cellStyle name="SAPBEXHLevel1 2_Книга1" xfId="212"/>
    <cellStyle name="SAPBEXHLevel1_~6498020" xfId="213"/>
    <cellStyle name="SAPBEXHLevel1X" xfId="214"/>
    <cellStyle name="SAPBEXHLevel1X 2" xfId="215"/>
    <cellStyle name="SAPBEXHLevel1X 2 2" xfId="216"/>
    <cellStyle name="SAPBEXHLevel1X 2_Книга1" xfId="217"/>
    <cellStyle name="SAPBEXHLevel1X_~6498020" xfId="218"/>
    <cellStyle name="SAPBEXHLevel2" xfId="219"/>
    <cellStyle name="SAPBEXHLevel2 2" xfId="220"/>
    <cellStyle name="SAPBEXHLevel2 2 2" xfId="221"/>
    <cellStyle name="SAPBEXHLevel2 2_Книга1" xfId="222"/>
    <cellStyle name="SAPBEXHLevel2_~6498020" xfId="223"/>
    <cellStyle name="SAPBEXHLevel2X" xfId="224"/>
    <cellStyle name="SAPBEXHLevel2X 2" xfId="225"/>
    <cellStyle name="SAPBEXHLevel2X 2 2" xfId="226"/>
    <cellStyle name="SAPBEXHLevel2X 2_Книга1" xfId="227"/>
    <cellStyle name="SAPBEXHLevel2X_~6498020" xfId="228"/>
    <cellStyle name="SAPBEXHLevel3" xfId="229"/>
    <cellStyle name="SAPBEXHLevel3 2" xfId="230"/>
    <cellStyle name="SAPBEXHLevel3 2 2" xfId="231"/>
    <cellStyle name="SAPBEXHLevel3 2_Книга1" xfId="232"/>
    <cellStyle name="SAPBEXHLevel3_~6498020" xfId="233"/>
    <cellStyle name="SAPBEXHLevel3X" xfId="234"/>
    <cellStyle name="SAPBEXHLevel3X 2" xfId="235"/>
    <cellStyle name="SAPBEXHLevel3X 2 2" xfId="236"/>
    <cellStyle name="SAPBEXHLevel3X 2_Книга1" xfId="237"/>
    <cellStyle name="SAPBEXHLevel3X_~6498020" xfId="238"/>
    <cellStyle name="SAPBEXresData" xfId="239"/>
    <cellStyle name="SAPBEXresDataEmph" xfId="240"/>
    <cellStyle name="SAPBEXresItem" xfId="241"/>
    <cellStyle name="SAPBEXresItemX" xfId="242"/>
    <cellStyle name="SAPBEXstdData" xfId="243"/>
    <cellStyle name="SAPBEXstdDataEmph" xfId="244"/>
    <cellStyle name="SAPBEXstdItem" xfId="245"/>
    <cellStyle name="SAPBEXstdItemX" xfId="246"/>
    <cellStyle name="SAPBEXtitle" xfId="247"/>
    <cellStyle name="SAPBEXtitle 2" xfId="248"/>
    <cellStyle name="SAPBEXtitle 2 2" xfId="249"/>
    <cellStyle name="SAPBEXtitle 2_Книга1" xfId="250"/>
    <cellStyle name="SAPBEXtitle_~6498020" xfId="251"/>
    <cellStyle name="SAPBEXundefined" xfId="252"/>
    <cellStyle name="Total" xfId="253"/>
    <cellStyle name="Акцент1 2" xfId="254"/>
    <cellStyle name="Акцент1 2 2" xfId="255"/>
    <cellStyle name="Акцент1 3" xfId="256"/>
    <cellStyle name="Акцент1 4" xfId="257"/>
    <cellStyle name="Акцент1 5" xfId="258"/>
    <cellStyle name="Акцент1 6" xfId="259"/>
    <cellStyle name="Акцент2 2" xfId="260"/>
    <cellStyle name="Акцент2 3" xfId="261"/>
    <cellStyle name="Акцент2 4" xfId="262"/>
    <cellStyle name="Акцент2 5" xfId="263"/>
    <cellStyle name="Акцент2 6" xfId="264"/>
    <cellStyle name="Акцент3 2" xfId="265"/>
    <cellStyle name="Акцент3 3" xfId="266"/>
    <cellStyle name="Акцент3 4" xfId="267"/>
    <cellStyle name="Акцент3 5" xfId="268"/>
    <cellStyle name="Акцент3 6" xfId="269"/>
    <cellStyle name="Акцент4 2" xfId="270"/>
    <cellStyle name="Акцент4 2 2" xfId="271"/>
    <cellStyle name="Акцент4 3" xfId="272"/>
    <cellStyle name="Акцент4 4" xfId="273"/>
    <cellStyle name="Акцент4 5" xfId="274"/>
    <cellStyle name="Акцент4 6" xfId="275"/>
    <cellStyle name="Акцент5 2" xfId="276"/>
    <cellStyle name="Акцент5 3" xfId="277"/>
    <cellStyle name="Акцент5 4" xfId="278"/>
    <cellStyle name="Акцент5 5" xfId="279"/>
    <cellStyle name="Акцент5 6" xfId="280"/>
    <cellStyle name="Акцент6 2" xfId="281"/>
    <cellStyle name="Акцент6 2 2" xfId="282"/>
    <cellStyle name="Акцент6 3" xfId="283"/>
    <cellStyle name="Акцент6 4" xfId="284"/>
    <cellStyle name="Акцент6 5" xfId="285"/>
    <cellStyle name="Акцент6 6" xfId="286"/>
    <cellStyle name="Ввод  2" xfId="287"/>
    <cellStyle name="Ввод  3" xfId="288"/>
    <cellStyle name="Ввод  4" xfId="289"/>
    <cellStyle name="Ввод  5" xfId="290"/>
    <cellStyle name="Ввод  6" xfId="291"/>
    <cellStyle name="Вывод 2" xfId="292"/>
    <cellStyle name="Вывод 2 2" xfId="293"/>
    <cellStyle name="Вывод 2_Приложение I.8. Баланс вторичных доходов" xfId="294"/>
    <cellStyle name="Вывод 3" xfId="295"/>
    <cellStyle name="Вывод 4" xfId="296"/>
    <cellStyle name="Вывод 5" xfId="297"/>
    <cellStyle name="Вывод 6" xfId="298"/>
    <cellStyle name="Вычисление 2" xfId="299"/>
    <cellStyle name="Вычисление 2 2" xfId="300"/>
    <cellStyle name="Вычисление 2_Приложение I.8. Баланс вторичных доходов" xfId="301"/>
    <cellStyle name="Вычисление 3" xfId="302"/>
    <cellStyle name="Вычисление 4" xfId="303"/>
    <cellStyle name="Вычисление 5" xfId="304"/>
    <cellStyle name="Вычисление 6" xfId="305"/>
    <cellStyle name="Денежный 2" xfId="306"/>
    <cellStyle name="Заголовок 1 2" xfId="307"/>
    <cellStyle name="Заголовок 1 2 2" xfId="308"/>
    <cellStyle name="Заголовок 1 2_Приложение I.8. Баланс вторичных доходов" xfId="309"/>
    <cellStyle name="Заголовок 1 3" xfId="310"/>
    <cellStyle name="Заголовок 1 4" xfId="311"/>
    <cellStyle name="Заголовок 1 5" xfId="312"/>
    <cellStyle name="Заголовок 1 6" xfId="313"/>
    <cellStyle name="Заголовок 2 2" xfId="314"/>
    <cellStyle name="Заголовок 2 2 2" xfId="315"/>
    <cellStyle name="Заголовок 2 2_Приложение I.8. Баланс вторичных доходов" xfId="316"/>
    <cellStyle name="Заголовок 2 3" xfId="317"/>
    <cellStyle name="Заголовок 2 4" xfId="318"/>
    <cellStyle name="Заголовок 2 5" xfId="319"/>
    <cellStyle name="Заголовок 2 6" xfId="320"/>
    <cellStyle name="Заголовок 3 2" xfId="321"/>
    <cellStyle name="Заголовок 3 2 2" xfId="322"/>
    <cellStyle name="Заголовок 3 2_Приложение I.8. Баланс вторичных доходов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4 2" xfId="328"/>
    <cellStyle name="Заголовок 4 2 2" xfId="329"/>
    <cellStyle name="Заголовок 4 3" xfId="330"/>
    <cellStyle name="Заголовок 4 4" xfId="331"/>
    <cellStyle name="Заголовок 4 5" xfId="332"/>
    <cellStyle name="Заголовок 4 6" xfId="333"/>
    <cellStyle name="Итог 2" xfId="334"/>
    <cellStyle name="Итог 2 2" xfId="335"/>
    <cellStyle name="Итог 2_Приложение I.8. Баланс вторичных доходов" xfId="336"/>
    <cellStyle name="Итог 3" xfId="337"/>
    <cellStyle name="Итог 4" xfId="338"/>
    <cellStyle name="Итог 5" xfId="339"/>
    <cellStyle name="Итог 6" xfId="340"/>
    <cellStyle name="Контрольная ячейка 2" xfId="341"/>
    <cellStyle name="Контрольная ячейка 3" xfId="342"/>
    <cellStyle name="Контрольная ячейка 4" xfId="343"/>
    <cellStyle name="Контрольная ячейка 5" xfId="344"/>
    <cellStyle name="Контрольная ячейка 6" xfId="345"/>
    <cellStyle name="Название 2" xfId="346"/>
    <cellStyle name="Название 2 2" xfId="347"/>
    <cellStyle name="Название 3" xfId="348"/>
    <cellStyle name="Название 4" xfId="349"/>
    <cellStyle name="Название 5" xfId="350"/>
    <cellStyle name="Название 6" xfId="351"/>
    <cellStyle name="Нейтральный 2" xfId="352"/>
    <cellStyle name="Нейтральный 2 2" xfId="353"/>
    <cellStyle name="Нейтральный 3" xfId="354"/>
    <cellStyle name="Нейтральный 4" xfId="355"/>
    <cellStyle name="Нейтральный 5" xfId="356"/>
    <cellStyle name="Нейтральный 6" xfId="357"/>
    <cellStyle name="Обычный" xfId="0" builtinId="0"/>
    <cellStyle name="Обычный 2" xfId="358"/>
    <cellStyle name="Обычный 2 2" xfId="359"/>
    <cellStyle name="Обычный 2 2 2" xfId="360"/>
    <cellStyle name="Обычный 2 2 2 2" xfId="361"/>
    <cellStyle name="Обычный 2 2 2 2 2" xfId="362"/>
    <cellStyle name="Обычный 2 2 2 2 2 2" xfId="363"/>
    <cellStyle name="Обычный 2 2 2 2 2 2 2" xfId="364"/>
    <cellStyle name="Обычный 2 2 2 2 2 2 2 2" xfId="365"/>
    <cellStyle name="Обычный 2 2 2 2 2 3" xfId="366"/>
    <cellStyle name="Обычный 2 2 2 2 3" xfId="367"/>
    <cellStyle name="Обычный 2 2 2 3" xfId="368"/>
    <cellStyle name="Обычный 2 2 2 4" xfId="369"/>
    <cellStyle name="Обычный 2 2 3" xfId="370"/>
    <cellStyle name="Обычный 2 2 4" xfId="371"/>
    <cellStyle name="Обычный 2 3" xfId="372"/>
    <cellStyle name="Обычный 2 4" xfId="373"/>
    <cellStyle name="Обычный 2 5" xfId="374"/>
    <cellStyle name="Обычный 2 6" xfId="375"/>
    <cellStyle name="Обычный 2_~6498020" xfId="376"/>
    <cellStyle name="Обычный 21 2" xfId="377"/>
    <cellStyle name="Обычный 3" xfId="378"/>
    <cellStyle name="Обычный 3 2" xfId="379"/>
    <cellStyle name="Обычный 3 3" xfId="380"/>
    <cellStyle name="Обычный 3 3 2" xfId="381"/>
    <cellStyle name="Обычный 3 4" xfId="382"/>
    <cellStyle name="Обычный 3 5" xfId="383"/>
    <cellStyle name="Обычный 3 5 2" xfId="384"/>
    <cellStyle name="Обычный 3 5 3" xfId="385"/>
    <cellStyle name="Обычный 3 5 4" xfId="386"/>
    <cellStyle name="Обычный 3 6" xfId="387"/>
    <cellStyle name="Обычный 3 7" xfId="388"/>
    <cellStyle name="Обычный 3 8" xfId="389"/>
    <cellStyle name="Обычный 3 9" xfId="390"/>
    <cellStyle name="Обычный 4" xfId="391"/>
    <cellStyle name="Обычный 4 2" xfId="392"/>
    <cellStyle name="Обычный 4 3" xfId="393"/>
    <cellStyle name="Обычный 4 4" xfId="394"/>
    <cellStyle name="Обычный 5 2" xfId="395"/>
    <cellStyle name="Обычный 5 3" xfId="396"/>
    <cellStyle name="Обычный 5 4" xfId="397"/>
    <cellStyle name="Обычный 6 2" xfId="398"/>
    <cellStyle name="Обычный 6 3" xfId="399"/>
    <cellStyle name="Обычный 6 4" xfId="400"/>
    <cellStyle name="Обычный 7 2" xfId="401"/>
    <cellStyle name="Обычный 7 3" xfId="402"/>
    <cellStyle name="Обычный_Кварт" xfId="403"/>
    <cellStyle name="Плохой 2" xfId="404"/>
    <cellStyle name="Плохой 2 2" xfId="405"/>
    <cellStyle name="Плохой 3" xfId="406"/>
    <cellStyle name="Плохой 4" xfId="407"/>
    <cellStyle name="Плохой 5" xfId="408"/>
    <cellStyle name="Плохой 6" xfId="409"/>
    <cellStyle name="Пояснение 2" xfId="410"/>
    <cellStyle name="Пояснение 3" xfId="411"/>
    <cellStyle name="Пояснение 4" xfId="412"/>
    <cellStyle name="Пояснение 5" xfId="413"/>
    <cellStyle name="Пояснение 6" xfId="414"/>
    <cellStyle name="Примечание 2" xfId="415"/>
    <cellStyle name="Примечание 2 2" xfId="416"/>
    <cellStyle name="Примечание 2_Приложение I.8. Баланс вторичных доходов" xfId="417"/>
    <cellStyle name="Примечание 3" xfId="418"/>
    <cellStyle name="Примечание 4" xfId="419"/>
    <cellStyle name="Примечание 5" xfId="420"/>
    <cellStyle name="Примечание 6" xfId="421"/>
    <cellStyle name="Процентный 2" xfId="422"/>
    <cellStyle name="Процентный 2 2" xfId="423"/>
    <cellStyle name="Процентный 2 3" xfId="424"/>
    <cellStyle name="Связанная ячейка 2" xfId="425"/>
    <cellStyle name="Связанная ячейка 2 2" xfId="426"/>
    <cellStyle name="Связанная ячейка 2_Приложение I.8. Баланс вторичных доходов" xfId="427"/>
    <cellStyle name="Связанная ячейка 3" xfId="428"/>
    <cellStyle name="Связанная ячейка 4" xfId="429"/>
    <cellStyle name="Связанная ячейка 5" xfId="430"/>
    <cellStyle name="Связанная ячейка 6" xfId="431"/>
    <cellStyle name="Стиль 1" xfId="432"/>
    <cellStyle name="Стиль 2" xfId="433"/>
    <cellStyle name="Текст предупреждения 2" xfId="434"/>
    <cellStyle name="Текст предупреждения 3" xfId="435"/>
    <cellStyle name="Текст предупреждения 4" xfId="436"/>
    <cellStyle name="Текст предупреждения 5" xfId="437"/>
    <cellStyle name="Текст предупреждения 6" xfId="438"/>
    <cellStyle name="Тысячи [0]_Модуль2" xfId="439"/>
    <cellStyle name="Тысячи_Sheet1" xfId="440"/>
    <cellStyle name="Финансовый 2" xfId="441"/>
    <cellStyle name="Финансовый 2 2" xfId="442"/>
    <cellStyle name="Хороший 2" xfId="443"/>
    <cellStyle name="Хороший 2 2" xfId="444"/>
    <cellStyle name="Хороший 3" xfId="445"/>
    <cellStyle name="Хороший 4" xfId="446"/>
    <cellStyle name="Хороший 5" xfId="447"/>
    <cellStyle name="Хороший 6" xfId="4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6"/>
  <sheetViews>
    <sheetView zoomScale="90" zoomScaleNormal="90" workbookViewId="0">
      <pane xSplit="1" topLeftCell="F1" activePane="topRight" state="frozen"/>
      <selection pane="topRight" sqref="A1:T24"/>
    </sheetView>
  </sheetViews>
  <sheetFormatPr defaultColWidth="8.85546875" defaultRowHeight="12.75"/>
  <cols>
    <col min="1" max="1" width="35.28515625" style="1" customWidth="1"/>
    <col min="2" max="2" width="13.140625" style="1" customWidth="1"/>
    <col min="3" max="24" width="12.7109375" style="1" customWidth="1"/>
    <col min="25" max="25" width="13.28515625" style="1" customWidth="1"/>
    <col min="26" max="26" width="13.5703125" style="1" customWidth="1"/>
    <col min="27" max="27" width="13.140625" style="1" customWidth="1"/>
    <col min="28" max="30" width="13.5703125" style="1" customWidth="1"/>
    <col min="31" max="31" width="13.5703125" style="7" customWidth="1"/>
    <col min="32" max="32" width="13.7109375" style="1" customWidth="1"/>
    <col min="33" max="33" width="13.28515625" style="1" customWidth="1"/>
    <col min="34" max="34" width="13.5703125" style="1" bestFit="1" customWidth="1"/>
    <col min="35" max="16384" width="8.85546875" style="1"/>
  </cols>
  <sheetData>
    <row r="1" spans="1:34" ht="38.25">
      <c r="A1" s="20" t="s">
        <v>75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34" ht="13.5" thickBot="1">
      <c r="A2" s="66"/>
      <c r="B2" s="56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2" t="s">
        <v>76</v>
      </c>
      <c r="S2" s="21"/>
      <c r="T2" s="21"/>
      <c r="V2" s="8"/>
      <c r="X2" s="11"/>
    </row>
    <row r="3" spans="1:34" s="2" customFormat="1" ht="28.5" customHeight="1" thickTop="1" thickBot="1">
      <c r="A3" s="67"/>
      <c r="B3" s="68" t="s">
        <v>104</v>
      </c>
      <c r="C3" s="68" t="s">
        <v>105</v>
      </c>
      <c r="D3" s="68" t="s">
        <v>106</v>
      </c>
      <c r="E3" s="68" t="s">
        <v>77</v>
      </c>
      <c r="F3" s="68" t="s">
        <v>78</v>
      </c>
      <c r="G3" s="68" t="s">
        <v>79</v>
      </c>
      <c r="H3" s="68" t="s">
        <v>80</v>
      </c>
      <c r="I3" s="68" t="s">
        <v>81</v>
      </c>
      <c r="J3" s="68" t="s">
        <v>82</v>
      </c>
      <c r="K3" s="68" t="s">
        <v>83</v>
      </c>
      <c r="L3" s="68" t="s">
        <v>84</v>
      </c>
      <c r="M3" s="68" t="s">
        <v>85</v>
      </c>
      <c r="N3" s="68" t="s">
        <v>86</v>
      </c>
      <c r="O3" s="68" t="s">
        <v>87</v>
      </c>
      <c r="P3" s="68" t="s">
        <v>88</v>
      </c>
      <c r="Q3" s="68" t="s">
        <v>89</v>
      </c>
      <c r="R3" s="68" t="s">
        <v>90</v>
      </c>
      <c r="S3" s="21"/>
      <c r="T3" s="21"/>
      <c r="U3" s="1"/>
      <c r="V3" s="4"/>
      <c r="W3" s="1"/>
      <c r="X3" s="1"/>
      <c r="Y3" s="1"/>
      <c r="Z3" s="1"/>
      <c r="AA3" s="1"/>
      <c r="AB3" s="1"/>
      <c r="AC3" s="1"/>
      <c r="AD3" s="1"/>
      <c r="AE3" s="7"/>
      <c r="AF3" s="1"/>
      <c r="AG3" s="1"/>
      <c r="AH3" s="1"/>
    </row>
    <row r="4" spans="1:34" s="3" customFormat="1" ht="13.5" thickTop="1">
      <c r="A4" s="35" t="s">
        <v>1</v>
      </c>
      <c r="B4" s="37">
        <f t="shared" ref="B4:R4" si="0">B5+B6+B9</f>
        <v>38066.400000000001</v>
      </c>
      <c r="C4" s="37">
        <f t="shared" si="0"/>
        <v>71148.800000000003</v>
      </c>
      <c r="D4" s="37">
        <f t="shared" si="0"/>
        <v>880590.2</v>
      </c>
      <c r="E4" s="37">
        <f t="shared" si="0"/>
        <v>24942.2</v>
      </c>
      <c r="F4" s="37">
        <f t="shared" si="0"/>
        <v>374080.8</v>
      </c>
      <c r="G4" s="37">
        <f t="shared" si="0"/>
        <v>858878.5</v>
      </c>
      <c r="H4" s="37">
        <f t="shared" si="0"/>
        <v>1135579.5</v>
      </c>
      <c r="I4" s="37">
        <f t="shared" si="0"/>
        <v>1386167.2999999998</v>
      </c>
      <c r="J4" s="37">
        <f t="shared" si="0"/>
        <v>1456893.2</v>
      </c>
      <c r="K4" s="37">
        <f t="shared" si="0"/>
        <v>1692829.8</v>
      </c>
      <c r="L4" s="37">
        <f t="shared" si="0"/>
        <v>1922972.7000000002</v>
      </c>
      <c r="M4" s="37">
        <f t="shared" si="0"/>
        <v>2318529.9</v>
      </c>
      <c r="N4" s="37">
        <f t="shared" si="0"/>
        <v>2500213.4</v>
      </c>
      <c r="O4" s="37">
        <f t="shared" si="0"/>
        <v>3032033</v>
      </c>
      <c r="P4" s="37">
        <f t="shared" si="0"/>
        <v>3824244</v>
      </c>
      <c r="Q4" s="37">
        <f t="shared" si="0"/>
        <v>4638271.0999999996</v>
      </c>
      <c r="R4" s="37">
        <f t="shared" si="0"/>
        <v>5709745.2000000002</v>
      </c>
      <c r="S4" s="59"/>
      <c r="T4" s="59"/>
      <c r="U4" s="4"/>
      <c r="V4" s="4"/>
      <c r="W4" s="4"/>
      <c r="X4" s="4"/>
      <c r="Y4" s="4"/>
      <c r="Z4" s="4"/>
      <c r="AA4" s="4"/>
      <c r="AB4" s="4"/>
      <c r="AC4" s="4"/>
      <c r="AD4" s="1"/>
      <c r="AE4" s="7"/>
      <c r="AF4" s="1"/>
      <c r="AG4" s="1"/>
      <c r="AH4" s="1"/>
    </row>
    <row r="5" spans="1:34">
      <c r="A5" s="41" t="s">
        <v>2</v>
      </c>
      <c r="B5" s="42">
        <v>30352.3</v>
      </c>
      <c r="C5" s="42">
        <v>56205.7</v>
      </c>
      <c r="D5" s="42">
        <v>709015.9</v>
      </c>
      <c r="E5" s="42">
        <v>20066.599999999999</v>
      </c>
      <c r="F5" s="43">
        <v>316476.09999999998</v>
      </c>
      <c r="G5" s="43">
        <v>706364</v>
      </c>
      <c r="H5" s="43">
        <v>938078.7</v>
      </c>
      <c r="I5" s="43">
        <v>1168806.3999999999</v>
      </c>
      <c r="J5" s="43">
        <v>1261626.5</v>
      </c>
      <c r="K5" s="43">
        <v>1445328.3</v>
      </c>
      <c r="L5" s="43">
        <v>1589061.6</v>
      </c>
      <c r="M5" s="43">
        <v>1850799.1</v>
      </c>
      <c r="N5" s="43">
        <v>1993710.8</v>
      </c>
      <c r="O5" s="43">
        <v>2434434.1</v>
      </c>
      <c r="P5" s="43">
        <v>3053657.9</v>
      </c>
      <c r="Q5" s="43">
        <v>3685763.3</v>
      </c>
      <c r="R5" s="44">
        <v>4547334.5</v>
      </c>
      <c r="S5" s="58"/>
      <c r="T5" s="58"/>
      <c r="U5" s="4"/>
      <c r="V5" s="4"/>
      <c r="W5" s="4"/>
      <c r="AB5" s="4"/>
      <c r="AC5" s="4"/>
      <c r="AD5" s="4"/>
    </row>
    <row r="6" spans="1:34" ht="25.5">
      <c r="A6" s="41" t="s">
        <v>36</v>
      </c>
      <c r="B6" s="42">
        <f>B7+B8</f>
        <v>5937.5</v>
      </c>
      <c r="C6" s="42">
        <f>C7+C8</f>
        <v>12432.5</v>
      </c>
      <c r="D6" s="42">
        <f>D7+D8</f>
        <v>139584.29999999999</v>
      </c>
      <c r="E6" s="42">
        <f>E7+E8</f>
        <v>4088.9</v>
      </c>
      <c r="F6" s="42">
        <f>F7+F8</f>
        <v>45234</v>
      </c>
      <c r="G6" s="42">
        <f t="shared" ref="G6:R6" si="1">G7+G8</f>
        <v>137748.20000000001</v>
      </c>
      <c r="H6" s="42">
        <f t="shared" si="1"/>
        <v>182789.5</v>
      </c>
      <c r="I6" s="42">
        <f t="shared" si="1"/>
        <v>207022.5</v>
      </c>
      <c r="J6" s="42">
        <f t="shared" si="1"/>
        <v>186869.9</v>
      </c>
      <c r="K6" s="42">
        <f t="shared" si="1"/>
        <v>232713</v>
      </c>
      <c r="L6" s="42">
        <f t="shared" si="1"/>
        <v>313984.5</v>
      </c>
      <c r="M6" s="42">
        <f t="shared" si="1"/>
        <v>436036.4</v>
      </c>
      <c r="N6" s="42">
        <f t="shared" si="1"/>
        <v>438407.1</v>
      </c>
      <c r="O6" s="42">
        <f t="shared" si="1"/>
        <v>519195.3</v>
      </c>
      <c r="P6" s="42">
        <f t="shared" si="1"/>
        <v>681786.89999999991</v>
      </c>
      <c r="Q6" s="42">
        <f t="shared" si="1"/>
        <v>853830.1</v>
      </c>
      <c r="R6" s="42">
        <f t="shared" si="1"/>
        <v>1039845.9</v>
      </c>
      <c r="S6" s="58"/>
      <c r="T6" s="58"/>
      <c r="U6" s="4"/>
      <c r="V6" s="4"/>
      <c r="W6" s="4"/>
    </row>
    <row r="7" spans="1:34" ht="24.75" customHeight="1">
      <c r="A7" s="49" t="s">
        <v>4</v>
      </c>
      <c r="B7" s="42">
        <v>4307.8</v>
      </c>
      <c r="C7" s="42">
        <v>9423.2999999999993</v>
      </c>
      <c r="D7" s="42">
        <v>76704.899999999994</v>
      </c>
      <c r="E7" s="42">
        <v>2339.9</v>
      </c>
      <c r="F7" s="43">
        <v>25870.1</v>
      </c>
      <c r="G7" s="43">
        <v>82163.7</v>
      </c>
      <c r="H7" s="43">
        <v>110636.2</v>
      </c>
      <c r="I7" s="43">
        <v>115373.3</v>
      </c>
      <c r="J7" s="43">
        <v>100409.9</v>
      </c>
      <c r="K7" s="43">
        <v>132295.6</v>
      </c>
      <c r="L7" s="43">
        <v>151174.20000000001</v>
      </c>
      <c r="M7" s="43">
        <v>176634.3</v>
      </c>
      <c r="N7" s="43">
        <v>205610.8</v>
      </c>
      <c r="O7" s="43">
        <v>248633</v>
      </c>
      <c r="P7" s="43">
        <v>325042.8</v>
      </c>
      <c r="Q7" s="43">
        <v>410850.3</v>
      </c>
      <c r="R7" s="44">
        <v>509734.9</v>
      </c>
      <c r="S7" s="58"/>
      <c r="T7" s="58"/>
      <c r="U7" s="4"/>
      <c r="V7" s="4"/>
      <c r="W7" s="4"/>
    </row>
    <row r="8" spans="1:34">
      <c r="A8" s="49" t="s">
        <v>5</v>
      </c>
      <c r="B8" s="42">
        <v>1629.7</v>
      </c>
      <c r="C8" s="42">
        <v>3009.2</v>
      </c>
      <c r="D8" s="42">
        <v>62879.4</v>
      </c>
      <c r="E8" s="42">
        <v>1749</v>
      </c>
      <c r="F8" s="43">
        <v>19363.900000000001</v>
      </c>
      <c r="G8" s="43">
        <v>55584.5</v>
      </c>
      <c r="H8" s="43">
        <v>72153.3</v>
      </c>
      <c r="I8" s="43">
        <v>91649.2</v>
      </c>
      <c r="J8" s="43">
        <v>86460</v>
      </c>
      <c r="K8" s="43">
        <v>100417.4</v>
      </c>
      <c r="L8" s="43">
        <v>162810.29999999999</v>
      </c>
      <c r="M8" s="43">
        <v>259402.1</v>
      </c>
      <c r="N8" s="43">
        <v>232796.3</v>
      </c>
      <c r="O8" s="43">
        <v>270562.3</v>
      </c>
      <c r="P8" s="43">
        <v>356744.1</v>
      </c>
      <c r="Q8" s="43">
        <v>442979.8</v>
      </c>
      <c r="R8" s="44">
        <v>530111</v>
      </c>
      <c r="S8" s="58"/>
      <c r="T8" s="58"/>
      <c r="U8" s="4"/>
      <c r="V8" s="4"/>
      <c r="W8" s="4"/>
    </row>
    <row r="9" spans="1:34" ht="38.25" customHeight="1">
      <c r="A9" s="41" t="s">
        <v>37</v>
      </c>
      <c r="B9" s="42">
        <v>1776.6</v>
      </c>
      <c r="C9" s="42">
        <v>2510.6</v>
      </c>
      <c r="D9" s="42">
        <v>31990</v>
      </c>
      <c r="E9" s="42">
        <v>786.7</v>
      </c>
      <c r="F9" s="43">
        <v>12370.7</v>
      </c>
      <c r="G9" s="43">
        <v>14766.3</v>
      </c>
      <c r="H9" s="43">
        <v>14711.3</v>
      </c>
      <c r="I9" s="43">
        <v>10338.4</v>
      </c>
      <c r="J9" s="43">
        <v>8396.7999999999993</v>
      </c>
      <c r="K9" s="43">
        <v>14788.5</v>
      </c>
      <c r="L9" s="43">
        <v>19926.599999999999</v>
      </c>
      <c r="M9" s="43">
        <v>31694.400000000001</v>
      </c>
      <c r="N9" s="43">
        <v>68095.5</v>
      </c>
      <c r="O9" s="43">
        <v>78403.600000000006</v>
      </c>
      <c r="P9" s="43">
        <v>88799.2</v>
      </c>
      <c r="Q9" s="43">
        <v>98677.7</v>
      </c>
      <c r="R9" s="44">
        <v>122564.8</v>
      </c>
      <c r="S9" s="58"/>
      <c r="T9" s="58"/>
      <c r="U9" s="4"/>
      <c r="V9" s="4"/>
      <c r="W9" s="4"/>
    </row>
    <row r="10" spans="1:34" s="3" customFormat="1">
      <c r="A10" s="50" t="s">
        <v>0</v>
      </c>
      <c r="B10" s="37">
        <f>B11+B12</f>
        <v>22347</v>
      </c>
      <c r="C10" s="37">
        <f t="shared" ref="C10:R10" si="2">C11+C12</f>
        <v>20365.099999999999</v>
      </c>
      <c r="D10" s="37">
        <f t="shared" si="2"/>
        <v>338408.5</v>
      </c>
      <c r="E10" s="37">
        <f t="shared" si="2"/>
        <v>5892</v>
      </c>
      <c r="F10" s="37">
        <f t="shared" si="2"/>
        <v>121552.8</v>
      </c>
      <c r="G10" s="37">
        <f t="shared" si="2"/>
        <v>236506.30000000002</v>
      </c>
      <c r="H10" s="37">
        <f t="shared" si="2"/>
        <v>228594.8</v>
      </c>
      <c r="I10" s="37">
        <f t="shared" si="2"/>
        <v>260824.40000000002</v>
      </c>
      <c r="J10" s="37">
        <f t="shared" si="2"/>
        <v>273931.60000000003</v>
      </c>
      <c r="K10" s="37">
        <f t="shared" si="2"/>
        <v>358450.1</v>
      </c>
      <c r="L10" s="37">
        <f t="shared" si="2"/>
        <v>471597.4</v>
      </c>
      <c r="M10" s="37">
        <f t="shared" si="2"/>
        <v>873643.2</v>
      </c>
      <c r="N10" s="37">
        <f t="shared" si="2"/>
        <v>1030460.1</v>
      </c>
      <c r="O10" s="37">
        <f t="shared" si="2"/>
        <v>1185458.0999999999</v>
      </c>
      <c r="P10" s="37">
        <f t="shared" si="2"/>
        <v>1544496.3</v>
      </c>
      <c r="Q10" s="37">
        <f t="shared" si="2"/>
        <v>2350789.2000000002</v>
      </c>
      <c r="R10" s="37">
        <f t="shared" si="2"/>
        <v>3462535.7</v>
      </c>
      <c r="S10" s="58"/>
      <c r="T10" s="58"/>
      <c r="U10" s="4"/>
      <c r="V10" s="4"/>
      <c r="W10" s="4"/>
      <c r="X10" s="1"/>
      <c r="Y10" s="1"/>
      <c r="Z10" s="1"/>
      <c r="AA10" s="1"/>
      <c r="AB10" s="1"/>
      <c r="AC10" s="1"/>
      <c r="AD10" s="1"/>
      <c r="AE10" s="7"/>
      <c r="AF10" s="1"/>
      <c r="AG10" s="1"/>
      <c r="AH10" s="1"/>
    </row>
    <row r="11" spans="1:34" ht="25.5">
      <c r="A11" s="41" t="s">
        <v>3</v>
      </c>
      <c r="B11" s="42">
        <v>18655</v>
      </c>
      <c r="C11" s="42">
        <v>23323</v>
      </c>
      <c r="D11" s="42">
        <v>331859.3</v>
      </c>
      <c r="E11" s="42">
        <v>8211</v>
      </c>
      <c r="F11" s="43">
        <v>110654.8</v>
      </c>
      <c r="G11" s="43">
        <v>233811.6</v>
      </c>
      <c r="H11" s="43">
        <v>243876</v>
      </c>
      <c r="I11" s="43">
        <v>271765.2</v>
      </c>
      <c r="J11" s="43">
        <v>272444.7</v>
      </c>
      <c r="K11" s="43">
        <v>326258.59999999998</v>
      </c>
      <c r="L11" s="43">
        <v>450258.4</v>
      </c>
      <c r="M11" s="43">
        <v>771384.6</v>
      </c>
      <c r="N11" s="43">
        <v>907126</v>
      </c>
      <c r="O11" s="43">
        <v>1062657.7</v>
      </c>
      <c r="P11" s="43">
        <v>1472424.2</v>
      </c>
      <c r="Q11" s="43">
        <v>2122679.1</v>
      </c>
      <c r="R11" s="44">
        <v>3084388</v>
      </c>
      <c r="S11" s="58"/>
      <c r="T11" s="58"/>
      <c r="U11" s="4"/>
      <c r="V11" s="4"/>
      <c r="W11" s="4"/>
    </row>
    <row r="12" spans="1:34" ht="25.5">
      <c r="A12" s="41" t="s">
        <v>38</v>
      </c>
      <c r="B12" s="42">
        <v>3692</v>
      </c>
      <c r="C12" s="42">
        <v>-2957.9</v>
      </c>
      <c r="D12" s="42">
        <v>6549.2</v>
      </c>
      <c r="E12" s="42">
        <v>-2319</v>
      </c>
      <c r="F12" s="43">
        <v>10898</v>
      </c>
      <c r="G12" s="43">
        <v>2694.7</v>
      </c>
      <c r="H12" s="43">
        <v>-15281.2</v>
      </c>
      <c r="I12" s="43">
        <v>-10940.8</v>
      </c>
      <c r="J12" s="43">
        <v>1486.9</v>
      </c>
      <c r="K12" s="43">
        <v>32191.5</v>
      </c>
      <c r="L12" s="43">
        <v>21339</v>
      </c>
      <c r="M12" s="43">
        <v>102258.6</v>
      </c>
      <c r="N12" s="43">
        <v>123334.1</v>
      </c>
      <c r="O12" s="43">
        <v>122800.4</v>
      </c>
      <c r="P12" s="43">
        <v>72072.100000000006</v>
      </c>
      <c r="Q12" s="43">
        <v>228110.1</v>
      </c>
      <c r="R12" s="44">
        <v>378147.7</v>
      </c>
      <c r="S12" s="58"/>
      <c r="T12" s="58"/>
      <c r="U12" s="4"/>
      <c r="V12" s="4"/>
      <c r="W12" s="4"/>
    </row>
    <row r="13" spans="1:34" s="3" customFormat="1">
      <c r="A13" s="50" t="s">
        <v>39</v>
      </c>
      <c r="B13" s="55">
        <f>B14-B15</f>
        <v>-10872.099999999999</v>
      </c>
      <c r="C13" s="37">
        <f t="shared" ref="C13:R13" si="3">C14-C15</f>
        <v>-13830.499999999996</v>
      </c>
      <c r="D13" s="37">
        <f t="shared" si="3"/>
        <v>-153168.90000000014</v>
      </c>
      <c r="E13" s="37">
        <f t="shared" si="3"/>
        <v>-2602.1000000000004</v>
      </c>
      <c r="F13" s="37">
        <f t="shared" si="3"/>
        <v>-42568.199999999983</v>
      </c>
      <c r="G13" s="37">
        <f t="shared" si="3"/>
        <v>-46396</v>
      </c>
      <c r="H13" s="37">
        <f t="shared" si="3"/>
        <v>-10419.400000000023</v>
      </c>
      <c r="I13" s="37">
        <f t="shared" si="3"/>
        <v>-42235.599999999977</v>
      </c>
      <c r="J13" s="37">
        <f t="shared" si="3"/>
        <v>-78270.300000000047</v>
      </c>
      <c r="K13" s="37">
        <f t="shared" si="3"/>
        <v>47286.699999999953</v>
      </c>
      <c r="L13" s="37">
        <f t="shared" si="3"/>
        <v>195126.79999999981</v>
      </c>
      <c r="M13" s="37">
        <f t="shared" si="3"/>
        <v>-34424.800000000047</v>
      </c>
      <c r="N13" s="37">
        <f t="shared" si="3"/>
        <v>-1903.4000000001397</v>
      </c>
      <c r="O13" s="37">
        <f t="shared" si="3"/>
        <v>247695.90000000014</v>
      </c>
      <c r="P13" s="37">
        <f t="shared" si="3"/>
        <v>504339.70000000019</v>
      </c>
      <c r="Q13" s="37">
        <f t="shared" si="3"/>
        <v>654780.79999999981</v>
      </c>
      <c r="R13" s="37">
        <f t="shared" si="3"/>
        <v>1072142.4000000004</v>
      </c>
      <c r="S13" s="58"/>
      <c r="T13" s="58"/>
      <c r="U13" s="4"/>
      <c r="V13" s="4"/>
      <c r="W13" s="4"/>
      <c r="X13" s="1"/>
      <c r="Y13" s="1"/>
      <c r="Z13" s="1"/>
      <c r="AA13" s="1"/>
      <c r="AB13" s="1"/>
      <c r="AC13" s="1"/>
      <c r="AD13" s="1"/>
      <c r="AE13" s="7"/>
      <c r="AF13" s="1"/>
      <c r="AG13" s="1"/>
      <c r="AH13" s="1"/>
    </row>
    <row r="14" spans="1:34" ht="17.25">
      <c r="A14" s="41" t="s">
        <v>107</v>
      </c>
      <c r="B14" s="42">
        <v>3712.2</v>
      </c>
      <c r="C14" s="42">
        <v>24461.7</v>
      </c>
      <c r="D14" s="42">
        <v>937137.7</v>
      </c>
      <c r="E14" s="42">
        <v>11150</v>
      </c>
      <c r="F14" s="43">
        <v>156957.6</v>
      </c>
      <c r="G14" s="43">
        <v>395269</v>
      </c>
      <c r="H14" s="43">
        <v>499318</v>
      </c>
      <c r="I14" s="43">
        <v>583859.6</v>
      </c>
      <c r="J14" s="43">
        <v>525945</v>
      </c>
      <c r="K14" s="43">
        <v>856229.6</v>
      </c>
      <c r="L14" s="43">
        <v>1471607.4</v>
      </c>
      <c r="M14" s="43">
        <v>1491860.4</v>
      </c>
      <c r="N14" s="43">
        <v>1774496.9</v>
      </c>
      <c r="O14" s="43">
        <v>2232981.1</v>
      </c>
      <c r="P14" s="43">
        <v>3081844.6</v>
      </c>
      <c r="Q14" s="43">
        <v>4037767.5</v>
      </c>
      <c r="R14" s="44">
        <v>5206479.9000000004</v>
      </c>
      <c r="S14" s="58"/>
      <c r="T14" s="58"/>
      <c r="U14" s="4"/>
      <c r="V14" s="4"/>
      <c r="W14" s="4"/>
    </row>
    <row r="15" spans="1:34" ht="17.25">
      <c r="A15" s="41" t="s">
        <v>108</v>
      </c>
      <c r="B15" s="42">
        <v>14584.3</v>
      </c>
      <c r="C15" s="42">
        <v>38292.199999999997</v>
      </c>
      <c r="D15" s="42">
        <v>1090306.6000000001</v>
      </c>
      <c r="E15" s="42">
        <v>13752.1</v>
      </c>
      <c r="F15" s="43">
        <v>199525.8</v>
      </c>
      <c r="G15" s="43">
        <v>441665</v>
      </c>
      <c r="H15" s="43">
        <v>509737.4</v>
      </c>
      <c r="I15" s="43">
        <v>626095.19999999995</v>
      </c>
      <c r="J15" s="43">
        <v>604215.30000000005</v>
      </c>
      <c r="K15" s="43">
        <v>808942.9</v>
      </c>
      <c r="L15" s="43">
        <v>1276480.6000000001</v>
      </c>
      <c r="M15" s="43">
        <v>1526285.2</v>
      </c>
      <c r="N15" s="43">
        <v>1776400.3</v>
      </c>
      <c r="O15" s="43">
        <v>1985285.2</v>
      </c>
      <c r="P15" s="43">
        <v>2577504.9</v>
      </c>
      <c r="Q15" s="43">
        <v>3382986.7</v>
      </c>
      <c r="R15" s="44">
        <v>4134337.5</v>
      </c>
      <c r="S15" s="58"/>
      <c r="T15" s="58"/>
      <c r="U15" s="4"/>
      <c r="V15" s="4"/>
      <c r="W15" s="4"/>
    </row>
    <row r="16" spans="1:34">
      <c r="A16" s="69" t="s">
        <v>57</v>
      </c>
      <c r="B16" s="42">
        <v>-1670.8</v>
      </c>
      <c r="C16" s="42">
        <v>8179.7</v>
      </c>
      <c r="D16" s="42">
        <v>151859.4</v>
      </c>
      <c r="E16" s="42">
        <v>1191</v>
      </c>
      <c r="F16" s="44">
        <v>-29596.6</v>
      </c>
      <c r="G16" s="44">
        <v>-34798.800000000003</v>
      </c>
      <c r="H16" s="44">
        <v>61994.8</v>
      </c>
      <c r="I16" s="44">
        <v>67386.399999999994</v>
      </c>
      <c r="J16" s="44">
        <v>80709</v>
      </c>
      <c r="K16" s="44">
        <v>-82110.3</v>
      </c>
      <c r="L16" s="44">
        <v>10204.700000000001</v>
      </c>
      <c r="M16" s="44">
        <v>92845</v>
      </c>
      <c r="N16" s="44">
        <v>247507.20000000001</v>
      </c>
      <c r="O16" s="44">
        <v>146788.29999999999</v>
      </c>
      <c r="P16" s="44">
        <v>-2945.7</v>
      </c>
      <c r="Q16" s="44">
        <v>-53247.6</v>
      </c>
      <c r="R16" s="44">
        <v>-30692.1</v>
      </c>
      <c r="S16" s="58"/>
      <c r="T16" s="58"/>
      <c r="U16" s="4"/>
      <c r="V16" s="4"/>
      <c r="W16" s="4"/>
    </row>
    <row r="17" spans="1:34" s="12" customFormat="1" ht="17.25">
      <c r="A17" s="50" t="s">
        <v>109</v>
      </c>
      <c r="B17" s="37">
        <f>B4+B10+B13+B16</f>
        <v>47870.5</v>
      </c>
      <c r="C17" s="37">
        <f t="shared" ref="C17:R17" si="4">C4+C10+C13+C16</f>
        <v>85863.099999999991</v>
      </c>
      <c r="D17" s="37">
        <f>D4+D10+D13+D16</f>
        <v>1217689.1999999997</v>
      </c>
      <c r="E17" s="37">
        <f t="shared" si="4"/>
        <v>29423.1</v>
      </c>
      <c r="F17" s="37">
        <f t="shared" si="4"/>
        <v>423468.80000000005</v>
      </c>
      <c r="G17" s="37">
        <f t="shared" si="4"/>
        <v>1014190</v>
      </c>
      <c r="H17" s="37">
        <f t="shared" si="4"/>
        <v>1415749.7</v>
      </c>
      <c r="I17" s="37">
        <f t="shared" si="4"/>
        <v>1672142.4999999995</v>
      </c>
      <c r="J17" s="37">
        <f t="shared" si="4"/>
        <v>1733263.5</v>
      </c>
      <c r="K17" s="37">
        <f t="shared" si="4"/>
        <v>2016456.2999999996</v>
      </c>
      <c r="L17" s="37">
        <f t="shared" si="4"/>
        <v>2599901.6</v>
      </c>
      <c r="M17" s="37">
        <f t="shared" si="4"/>
        <v>3250593.3</v>
      </c>
      <c r="N17" s="37">
        <f t="shared" si="4"/>
        <v>3776277.3</v>
      </c>
      <c r="O17" s="37">
        <f t="shared" si="4"/>
        <v>4611975.3</v>
      </c>
      <c r="P17" s="37">
        <f t="shared" si="4"/>
        <v>5870134.2999999998</v>
      </c>
      <c r="Q17" s="37">
        <f t="shared" si="4"/>
        <v>7590593.5</v>
      </c>
      <c r="R17" s="37">
        <f t="shared" si="4"/>
        <v>10213731.200000001</v>
      </c>
      <c r="S17" s="58"/>
      <c r="T17" s="58"/>
      <c r="U17" s="4"/>
      <c r="V17" s="4"/>
      <c r="W17" s="4"/>
      <c r="X17" s="1"/>
      <c r="Y17" s="1"/>
      <c r="Z17" s="1"/>
      <c r="AA17" s="1"/>
      <c r="AB17" s="1"/>
      <c r="AC17" s="1"/>
      <c r="AD17" s="1"/>
      <c r="AE17" s="7"/>
      <c r="AF17" s="1"/>
      <c r="AG17" s="1"/>
      <c r="AH17" s="1"/>
    </row>
    <row r="18" spans="1:34" ht="14.2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58"/>
      <c r="T18" s="59"/>
      <c r="U18" s="4"/>
      <c r="V18" s="4"/>
      <c r="W18" s="4"/>
    </row>
    <row r="19" spans="1:34">
      <c r="A19" s="70"/>
      <c r="B19" s="71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72"/>
      <c r="T19" s="59"/>
      <c r="U19" s="4"/>
      <c r="V19" s="4"/>
      <c r="W19" s="4"/>
    </row>
    <row r="20" spans="1:34" ht="15.75" customHeight="1">
      <c r="A20" s="73"/>
      <c r="B20" s="74"/>
      <c r="C20" s="74"/>
      <c r="D20" s="74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9"/>
      <c r="U20" s="4"/>
      <c r="V20" s="4"/>
      <c r="W20" s="4"/>
    </row>
    <row r="21" spans="1:34" ht="16.5" customHeight="1">
      <c r="A21" s="61" t="s">
        <v>110</v>
      </c>
      <c r="B21" s="74"/>
      <c r="C21" s="74"/>
      <c r="D21" s="74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9"/>
      <c r="T21" s="59"/>
      <c r="U21" s="4"/>
      <c r="V21" s="4"/>
      <c r="W21" s="4"/>
    </row>
    <row r="22" spans="1:34" ht="78.75" customHeight="1">
      <c r="A22" s="61" t="s">
        <v>111</v>
      </c>
      <c r="B22" s="74"/>
      <c r="C22" s="74"/>
      <c r="D22" s="74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9"/>
      <c r="T22" s="59"/>
      <c r="U22" s="4"/>
      <c r="V22" s="4"/>
      <c r="W22" s="4"/>
    </row>
    <row r="23" spans="1:34" ht="25.5" customHeight="1">
      <c r="A23" s="61" t="s">
        <v>112</v>
      </c>
      <c r="B23" s="74"/>
      <c r="C23" s="74"/>
      <c r="D23" s="74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9"/>
      <c r="T23" s="59"/>
      <c r="U23" s="4"/>
      <c r="V23" s="4"/>
      <c r="W23" s="4"/>
    </row>
    <row r="24" spans="1:34" ht="83.25" customHeight="1">
      <c r="A24" s="61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9"/>
      <c r="T24" s="59"/>
      <c r="U24" s="4"/>
      <c r="V24" s="4"/>
      <c r="W24" s="4"/>
    </row>
    <row r="25" spans="1:34">
      <c r="A25" s="10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4"/>
      <c r="T25" s="4"/>
      <c r="U25" s="4"/>
      <c r="V25" s="4"/>
      <c r="W25" s="4"/>
    </row>
    <row r="26" spans="1:34">
      <c r="A26" s="10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4"/>
      <c r="T26" s="4"/>
      <c r="U26" s="4"/>
      <c r="V26" s="4"/>
      <c r="W26" s="4"/>
    </row>
    <row r="27" spans="1:34">
      <c r="A27" s="13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4"/>
      <c r="T27" s="4"/>
      <c r="U27" s="4"/>
      <c r="V27" s="4"/>
      <c r="W27" s="4"/>
    </row>
    <row r="28" spans="1:34">
      <c r="A28" s="1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4"/>
      <c r="T28" s="4"/>
      <c r="U28" s="4"/>
      <c r="V28" s="4"/>
      <c r="W28" s="4"/>
    </row>
    <row r="29" spans="1:34">
      <c r="A29" s="1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4"/>
      <c r="T29" s="4"/>
      <c r="U29" s="4"/>
      <c r="V29" s="4"/>
      <c r="W29" s="4"/>
    </row>
    <row r="30" spans="1:34">
      <c r="A30" s="1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"/>
      <c r="T30" s="4"/>
      <c r="U30" s="4"/>
      <c r="V30" s="4"/>
      <c r="W30" s="4"/>
    </row>
    <row r="31" spans="1:34">
      <c r="A31" s="1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"/>
      <c r="T31" s="4"/>
      <c r="U31" s="4"/>
      <c r="V31" s="4"/>
      <c r="W31" s="4"/>
    </row>
    <row r="32" spans="1:34" ht="13.5" customHeight="1">
      <c r="A32" s="15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4"/>
      <c r="T32" s="4"/>
      <c r="U32" s="4"/>
      <c r="V32" s="4"/>
      <c r="W32" s="4"/>
    </row>
    <row r="33" spans="1:23">
      <c r="A33" s="15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4"/>
      <c r="T33" s="4"/>
      <c r="U33" s="4"/>
      <c r="V33" s="4"/>
      <c r="W33" s="4"/>
    </row>
    <row r="34" spans="1:23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4"/>
      <c r="T34" s="4"/>
      <c r="U34" s="4"/>
      <c r="V34" s="4"/>
      <c r="W34" s="4"/>
    </row>
    <row r="35" spans="1:23">
      <c r="A35" s="19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4"/>
      <c r="T35" s="4"/>
      <c r="U35" s="4"/>
      <c r="V35" s="4"/>
      <c r="W35" s="4"/>
    </row>
    <row r="36" spans="1:23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2:23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2:23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2:23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2:23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2:23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2:23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2:23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2:23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2:23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2:23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2:23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2:23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2:23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2:23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2:23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2:23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2:23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2:23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2:23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2:23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2:23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2:23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2:23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2:23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2:23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2:23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2:23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2:23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2:23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2:23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2:23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2:23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2:23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2:23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2:23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2:23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2:23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2:23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2:23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2:23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2:23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2:23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2:23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2:23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2:23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2:23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2:23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2:23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2:23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2:23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2:23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2:23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2:23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2:23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2:23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2:23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2:23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2:23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2:23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2:23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2:23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2:23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2:23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2:23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2:23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2:23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2:23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2:23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2:23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2:23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2:23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2:23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2:23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2:23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2:23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2:23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2:23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2:23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2:23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2:23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2:23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2:23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2:23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2:23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2:23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2:23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2:23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2:23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2:23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2:23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2:23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2:23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2:23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2:23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2:23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2:23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2:18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2:18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2:18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2:18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2:18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2:18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2:18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2:18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2:18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2:18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2:18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2:18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</sheetData>
  <pageMargins left="0.18" right="0.2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12"/>
  <sheetViews>
    <sheetView tabSelected="1" zoomScale="90" zoomScaleNormal="90" workbookViewId="0">
      <pane xSplit="1" topLeftCell="BJ1" activePane="topRight" state="frozen"/>
      <selection pane="topRight" activeCell="BK22" sqref="BK22"/>
    </sheetView>
  </sheetViews>
  <sheetFormatPr defaultColWidth="8.85546875" defaultRowHeight="12.75"/>
  <cols>
    <col min="1" max="1" width="33.5703125" style="1" customWidth="1"/>
    <col min="2" max="2" width="11.42578125" style="1" customWidth="1"/>
    <col min="3" max="9" width="12.7109375" style="1" customWidth="1"/>
    <col min="10" max="10" width="12.85546875" style="1" customWidth="1"/>
    <col min="11" max="11" width="12.42578125" style="1" customWidth="1"/>
    <col min="12" max="12" width="12.140625" style="1" customWidth="1"/>
    <col min="13" max="13" width="12.7109375" style="1" customWidth="1"/>
    <col min="14" max="14" width="13.42578125" style="1" customWidth="1"/>
    <col min="15" max="15" width="13.85546875" style="1" customWidth="1"/>
    <col min="16" max="16" width="12.7109375" style="1" customWidth="1"/>
    <col min="17" max="17" width="12.85546875" style="1" customWidth="1"/>
    <col min="18" max="26" width="12.7109375" style="1" customWidth="1"/>
    <col min="27" max="27" width="13.5703125" style="1" customWidth="1"/>
    <col min="28" max="28" width="12.7109375" style="1" customWidth="1"/>
    <col min="29" max="29" width="13" style="1" customWidth="1"/>
    <col min="30" max="30" width="12.7109375" style="1" customWidth="1"/>
    <col min="31" max="31" width="13.85546875" style="1" customWidth="1"/>
    <col min="32" max="32" width="12.85546875" style="1" customWidth="1"/>
    <col min="33" max="33" width="13.28515625" style="1" customWidth="1"/>
    <col min="34" max="34" width="13.42578125" style="1" customWidth="1"/>
    <col min="35" max="35" width="13.5703125" style="1" customWidth="1"/>
    <col min="36" max="37" width="12.42578125" style="1" customWidth="1"/>
    <col min="38" max="38" width="12.85546875" style="1" customWidth="1"/>
    <col min="39" max="39" width="13.5703125" style="1" customWidth="1"/>
    <col min="40" max="40" width="13.42578125" style="1" customWidth="1"/>
    <col min="41" max="41" width="13.28515625" style="1" customWidth="1"/>
    <col min="42" max="42" width="13.7109375" style="1" customWidth="1"/>
    <col min="43" max="43" width="13.28515625" style="1" customWidth="1"/>
    <col min="44" max="44" width="12.28515625" style="1" customWidth="1"/>
    <col min="45" max="45" width="13.7109375" style="1" customWidth="1"/>
    <col min="46" max="46" width="13.5703125" style="1" customWidth="1"/>
    <col min="47" max="47" width="14" style="1" customWidth="1"/>
    <col min="48" max="48" width="13.7109375" style="1" customWidth="1"/>
    <col min="49" max="49" width="12.28515625" style="1" customWidth="1"/>
    <col min="50" max="50" width="13.140625" style="1" customWidth="1"/>
    <col min="51" max="51" width="13.5703125" style="1" customWidth="1"/>
    <col min="52" max="52" width="14.42578125" style="1" customWidth="1"/>
    <col min="53" max="53" width="14" style="1" customWidth="1"/>
    <col min="54" max="54" width="13.7109375" style="1" customWidth="1"/>
    <col min="55" max="55" width="12.28515625" style="1" customWidth="1"/>
    <col min="56" max="56" width="14.42578125" style="1" customWidth="1"/>
    <col min="57" max="57" width="14.140625" style="1" customWidth="1"/>
    <col min="58" max="58" width="14" style="1" customWidth="1"/>
    <col min="59" max="59" width="14.42578125" style="1" customWidth="1"/>
    <col min="60" max="60" width="14.5703125" style="1" customWidth="1"/>
    <col min="61" max="61" width="15.5703125" style="1" customWidth="1"/>
    <col min="62" max="62" width="14.5703125" style="1" customWidth="1"/>
    <col min="63" max="63" width="12.7109375" style="1" customWidth="1"/>
    <col min="64" max="64" width="14.85546875" style="1" customWidth="1"/>
    <col min="65" max="65" width="13.5703125" style="1" bestFit="1" customWidth="1"/>
    <col min="66" max="68" width="12.5703125" style="1" bestFit="1" customWidth="1"/>
    <col min="69" max="69" width="13.5703125" style="1" bestFit="1" customWidth="1"/>
    <col min="70" max="16384" width="8.85546875" style="1"/>
  </cols>
  <sheetData>
    <row r="1" spans="1:69" ht="38.25">
      <c r="A1" s="20" t="s">
        <v>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</row>
    <row r="2" spans="1:69" ht="13.5" thickBo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  <c r="R2" s="23"/>
      <c r="S2" s="22"/>
      <c r="T2" s="22"/>
      <c r="U2" s="21"/>
      <c r="V2" s="22"/>
      <c r="W2" s="22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2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2"/>
      <c r="AY2" s="22"/>
      <c r="AZ2" s="21"/>
      <c r="BA2" s="22"/>
      <c r="BB2" s="21"/>
      <c r="BC2" s="21"/>
      <c r="BD2" s="21"/>
      <c r="BE2" s="22"/>
      <c r="BF2" s="21"/>
      <c r="BG2" s="22"/>
      <c r="BH2" s="21"/>
      <c r="BI2" s="21"/>
      <c r="BJ2" s="21"/>
      <c r="BK2" s="21"/>
      <c r="BL2" s="21"/>
      <c r="BM2" s="21"/>
      <c r="BN2" s="21"/>
      <c r="BO2" s="21"/>
      <c r="BP2" s="21"/>
      <c r="BQ2" s="22" t="s">
        <v>6</v>
      </c>
    </row>
    <row r="3" spans="1:69" s="6" customFormat="1" ht="39" customHeight="1" thickBot="1">
      <c r="A3" s="24"/>
      <c r="B3" s="25" t="s">
        <v>11</v>
      </c>
      <c r="C3" s="25" t="s">
        <v>45</v>
      </c>
      <c r="D3" s="25" t="s">
        <v>7</v>
      </c>
      <c r="E3" s="25" t="s">
        <v>12</v>
      </c>
      <c r="F3" s="26" t="s">
        <v>13</v>
      </c>
      <c r="G3" s="25" t="s">
        <v>46</v>
      </c>
      <c r="H3" s="25" t="s">
        <v>9</v>
      </c>
      <c r="I3" s="25" t="s">
        <v>14</v>
      </c>
      <c r="J3" s="25" t="s">
        <v>15</v>
      </c>
      <c r="K3" s="25" t="s">
        <v>47</v>
      </c>
      <c r="L3" s="25" t="s">
        <v>10</v>
      </c>
      <c r="M3" s="25" t="s">
        <v>16</v>
      </c>
      <c r="N3" s="27" t="s">
        <v>17</v>
      </c>
      <c r="O3" s="25" t="s">
        <v>48</v>
      </c>
      <c r="P3" s="25" t="s">
        <v>18</v>
      </c>
      <c r="Q3" s="28" t="s">
        <v>19</v>
      </c>
      <c r="R3" s="29" t="s">
        <v>20</v>
      </c>
      <c r="S3" s="30" t="s">
        <v>49</v>
      </c>
      <c r="T3" s="25" t="s">
        <v>21</v>
      </c>
      <c r="U3" s="31" t="s">
        <v>22</v>
      </c>
      <c r="V3" s="25" t="s">
        <v>23</v>
      </c>
      <c r="W3" s="30" t="s">
        <v>50</v>
      </c>
      <c r="X3" s="25" t="s">
        <v>24</v>
      </c>
      <c r="Y3" s="32" t="s">
        <v>26</v>
      </c>
      <c r="Z3" s="30" t="s">
        <v>25</v>
      </c>
      <c r="AA3" s="30" t="s">
        <v>51</v>
      </c>
      <c r="AB3" s="25" t="s">
        <v>27</v>
      </c>
      <c r="AC3" s="25" t="s">
        <v>28</v>
      </c>
      <c r="AD3" s="33" t="s">
        <v>29</v>
      </c>
      <c r="AE3" s="27" t="s">
        <v>52</v>
      </c>
      <c r="AF3" s="25" t="s">
        <v>30</v>
      </c>
      <c r="AG3" s="28" t="s">
        <v>33</v>
      </c>
      <c r="AH3" s="25" t="s">
        <v>31</v>
      </c>
      <c r="AI3" s="25" t="s">
        <v>53</v>
      </c>
      <c r="AJ3" s="25" t="s">
        <v>32</v>
      </c>
      <c r="AK3" s="34" t="s">
        <v>35</v>
      </c>
      <c r="AL3" s="25" t="s">
        <v>34</v>
      </c>
      <c r="AM3" s="25" t="s">
        <v>54</v>
      </c>
      <c r="AN3" s="25" t="s">
        <v>40</v>
      </c>
      <c r="AO3" s="34" t="s">
        <v>43</v>
      </c>
      <c r="AP3" s="25" t="s">
        <v>41</v>
      </c>
      <c r="AQ3" s="25" t="s">
        <v>55</v>
      </c>
      <c r="AR3" s="25" t="s">
        <v>42</v>
      </c>
      <c r="AS3" s="25" t="s">
        <v>95</v>
      </c>
      <c r="AT3" s="25" t="s">
        <v>44</v>
      </c>
      <c r="AU3" s="25" t="s">
        <v>56</v>
      </c>
      <c r="AV3" s="25" t="s">
        <v>58</v>
      </c>
      <c r="AW3" s="25" t="s">
        <v>61</v>
      </c>
      <c r="AX3" s="25" t="s">
        <v>59</v>
      </c>
      <c r="AY3" s="25" t="s">
        <v>60</v>
      </c>
      <c r="AZ3" s="25" t="s">
        <v>62</v>
      </c>
      <c r="BA3" s="25" t="s">
        <v>65</v>
      </c>
      <c r="BB3" s="25" t="s">
        <v>63</v>
      </c>
      <c r="BC3" s="25" t="s">
        <v>64</v>
      </c>
      <c r="BD3" s="25" t="s">
        <v>66</v>
      </c>
      <c r="BE3" s="25" t="s">
        <v>69</v>
      </c>
      <c r="BF3" s="25" t="s">
        <v>67</v>
      </c>
      <c r="BG3" s="25" t="s">
        <v>68</v>
      </c>
      <c r="BH3" s="25" t="s">
        <v>70</v>
      </c>
      <c r="BI3" s="25" t="s">
        <v>73</v>
      </c>
      <c r="BJ3" s="25" t="s">
        <v>71</v>
      </c>
      <c r="BK3" s="25" t="s">
        <v>72</v>
      </c>
      <c r="BL3" s="25" t="s">
        <v>74</v>
      </c>
      <c r="BM3" s="25" t="s">
        <v>94</v>
      </c>
      <c r="BN3" s="25" t="s">
        <v>91</v>
      </c>
      <c r="BO3" s="25" t="s">
        <v>92</v>
      </c>
      <c r="BP3" s="25" t="s">
        <v>93</v>
      </c>
      <c r="BQ3" s="25" t="s">
        <v>96</v>
      </c>
    </row>
    <row r="4" spans="1:69" s="2" customFormat="1">
      <c r="A4" s="35" t="s">
        <v>1</v>
      </c>
      <c r="B4" s="36">
        <f>B5+B6+B9</f>
        <v>1472584.5</v>
      </c>
      <c r="C4" s="37">
        <f t="shared" ref="C4:T4" si="0">C5+C6+C9</f>
        <v>3202980.6999999997</v>
      </c>
      <c r="D4" s="37">
        <f t="shared" si="0"/>
        <v>5225158.4000000004</v>
      </c>
      <c r="E4" s="36">
        <f t="shared" si="0"/>
        <v>7215844.7000000002</v>
      </c>
      <c r="F4" s="36">
        <f t="shared" si="0"/>
        <v>1845383.9</v>
      </c>
      <c r="G4" s="37">
        <f t="shared" si="0"/>
        <v>3869000.3000000003</v>
      </c>
      <c r="H4" s="36">
        <f t="shared" si="0"/>
        <v>6013878.2000000002</v>
      </c>
      <c r="I4" s="36">
        <f t="shared" si="0"/>
        <v>8764943</v>
      </c>
      <c r="J4" s="37">
        <f t="shared" si="0"/>
        <v>2071266.8</v>
      </c>
      <c r="K4" s="37">
        <f t="shared" si="0"/>
        <v>4296220.8000000007</v>
      </c>
      <c r="L4" s="37">
        <f t="shared" si="0"/>
        <v>6837433.5</v>
      </c>
      <c r="M4" s="37">
        <f t="shared" si="0"/>
        <v>10066102.700000001</v>
      </c>
      <c r="N4" s="36">
        <f t="shared" si="0"/>
        <v>2344173.6</v>
      </c>
      <c r="O4" s="37">
        <f t="shared" si="0"/>
        <v>4846434.2</v>
      </c>
      <c r="P4" s="37">
        <f t="shared" si="0"/>
        <v>7896964.2999999998</v>
      </c>
      <c r="Q4" s="37">
        <f t="shared" si="0"/>
        <v>12258755.699999999</v>
      </c>
      <c r="R4" s="38">
        <f t="shared" si="0"/>
        <v>2800826.2</v>
      </c>
      <c r="S4" s="39">
        <f t="shared" si="0"/>
        <v>5720869.7000000002</v>
      </c>
      <c r="T4" s="39">
        <f t="shared" si="0"/>
        <v>9251433.6999999993</v>
      </c>
      <c r="U4" s="39">
        <f t="shared" ref="U4:AB4" si="1">U5+U6+U9</f>
        <v>14874786.800000001</v>
      </c>
      <c r="V4" s="37">
        <f t="shared" si="1"/>
        <v>3381765.6</v>
      </c>
      <c r="W4" s="37">
        <f t="shared" si="1"/>
        <v>6958039.7000000002</v>
      </c>
      <c r="X4" s="37">
        <f t="shared" si="1"/>
        <v>11078212.299999999</v>
      </c>
      <c r="Y4" s="39">
        <f t="shared" si="1"/>
        <v>17510663.900000002</v>
      </c>
      <c r="Z4" s="37">
        <f t="shared" si="1"/>
        <v>3944896.6</v>
      </c>
      <c r="AA4" s="37">
        <f t="shared" si="1"/>
        <v>8351478.5999999996</v>
      </c>
      <c r="AB4" s="37">
        <f t="shared" si="1"/>
        <v>13593737.299999999</v>
      </c>
      <c r="AC4" s="39">
        <f t="shared" ref="AC4:AM4" si="2">AC5+AC6+AC9</f>
        <v>21624594.899999999</v>
      </c>
      <c r="AD4" s="38">
        <f t="shared" si="2"/>
        <v>4398631.4000000004</v>
      </c>
      <c r="AE4" s="40">
        <f t="shared" si="2"/>
        <v>9608405.6999999993</v>
      </c>
      <c r="AF4" s="37">
        <f t="shared" si="2"/>
        <v>15672835.1</v>
      </c>
      <c r="AG4" s="37">
        <f t="shared" si="2"/>
        <v>23477055.5</v>
      </c>
      <c r="AH4" s="37">
        <f t="shared" si="2"/>
        <v>5134277.5</v>
      </c>
      <c r="AI4" s="37">
        <f t="shared" si="2"/>
        <v>10901977.5</v>
      </c>
      <c r="AJ4" s="37">
        <f t="shared" si="2"/>
        <v>17364710.499999996</v>
      </c>
      <c r="AK4" s="37">
        <f>AK5+AK6+AK9</f>
        <v>26718002.199999999</v>
      </c>
      <c r="AL4" s="37">
        <f t="shared" si="2"/>
        <v>6153992</v>
      </c>
      <c r="AM4" s="37">
        <f t="shared" si="2"/>
        <v>13000123</v>
      </c>
      <c r="AN4" s="37">
        <f t="shared" ref="AN4:AT4" si="3">AN5+AN6+AN9</f>
        <v>20298936.600000001</v>
      </c>
      <c r="AO4" s="37">
        <f t="shared" si="3"/>
        <v>31083238.500000004</v>
      </c>
      <c r="AP4" s="39">
        <f t="shared" si="3"/>
        <v>6593791.9000000004</v>
      </c>
      <c r="AQ4" s="37">
        <f t="shared" si="3"/>
        <v>13896648.300000001</v>
      </c>
      <c r="AR4" s="37">
        <f t="shared" si="3"/>
        <v>21795187.5</v>
      </c>
      <c r="AS4" s="37">
        <f>AS5+AS6+AS9</f>
        <v>34326070.299999997</v>
      </c>
      <c r="AT4" s="39">
        <f t="shared" si="3"/>
        <v>6975512.7999999998</v>
      </c>
      <c r="AU4" s="39">
        <f t="shared" ref="AU4:BG4" si="4">AU5+AU6+AU9</f>
        <v>14849585.700000001</v>
      </c>
      <c r="AV4" s="37">
        <f t="shared" si="4"/>
        <v>23451775.300000001</v>
      </c>
      <c r="AW4" s="37">
        <f t="shared" si="4"/>
        <v>37350907.100000001</v>
      </c>
      <c r="AX4" s="39">
        <f t="shared" si="4"/>
        <v>7684979.2000000002</v>
      </c>
      <c r="AY4" s="39">
        <f t="shared" si="4"/>
        <v>16742955.899999999</v>
      </c>
      <c r="AZ4" s="39">
        <f t="shared" si="4"/>
        <v>26514283.400000002</v>
      </c>
      <c r="BA4" s="39">
        <f t="shared" si="4"/>
        <v>42700693.699999996</v>
      </c>
      <c r="BB4" s="39">
        <f t="shared" si="4"/>
        <v>9210036.6000000015</v>
      </c>
      <c r="BC4" s="39">
        <f t="shared" si="4"/>
        <v>17882763.800000001</v>
      </c>
      <c r="BD4" s="39">
        <f t="shared" si="4"/>
        <v>29021767.900000002</v>
      </c>
      <c r="BE4" s="39">
        <f t="shared" si="4"/>
        <v>46448870.299999997</v>
      </c>
      <c r="BF4" s="39">
        <f t="shared" si="4"/>
        <v>10374017.099999998</v>
      </c>
      <c r="BG4" s="39">
        <f t="shared" si="4"/>
        <v>20122304.100000001</v>
      </c>
      <c r="BH4" s="39">
        <f t="shared" ref="BH4:BN4" si="5">BH5+BH6+BH9</f>
        <v>32513335.200000003</v>
      </c>
      <c r="BI4" s="39">
        <f t="shared" si="5"/>
        <v>52814472.900000006</v>
      </c>
      <c r="BJ4" s="39">
        <f t="shared" si="5"/>
        <v>11174463.1</v>
      </c>
      <c r="BK4" s="39">
        <f t="shared" si="5"/>
        <v>22298520.200000003</v>
      </c>
      <c r="BL4" s="39">
        <f t="shared" si="5"/>
        <v>36333534.5</v>
      </c>
      <c r="BM4" s="39">
        <f t="shared" si="5"/>
        <v>62193315.950000003</v>
      </c>
      <c r="BN4" s="39">
        <f t="shared" si="5"/>
        <v>14607113.1</v>
      </c>
      <c r="BO4" s="39">
        <f t="shared" ref="BO4:BQ4" si="6">BO5+BO6+BO9</f>
        <v>28337415.5</v>
      </c>
      <c r="BP4" s="39">
        <f t="shared" si="6"/>
        <v>45293181.199999996</v>
      </c>
      <c r="BQ4" s="39">
        <f t="shared" si="6"/>
        <v>74759566.349999994</v>
      </c>
    </row>
    <row r="5" spans="1:69" s="3" customFormat="1">
      <c r="A5" s="41" t="s">
        <v>2</v>
      </c>
      <c r="B5" s="42">
        <v>1146644.2</v>
      </c>
      <c r="C5" s="42">
        <v>2457489.9</v>
      </c>
      <c r="D5" s="42">
        <v>4075953.4</v>
      </c>
      <c r="E5" s="42">
        <v>5641240.9000000004</v>
      </c>
      <c r="F5" s="43">
        <v>1467640.8</v>
      </c>
      <c r="G5" s="44">
        <v>3006238.6</v>
      </c>
      <c r="H5" s="44">
        <v>4690610</v>
      </c>
      <c r="I5" s="44">
        <v>6970468.5</v>
      </c>
      <c r="J5" s="45">
        <v>1628995.1</v>
      </c>
      <c r="K5" s="45">
        <v>3267791.2</v>
      </c>
      <c r="L5" s="45">
        <v>5254534.0999999996</v>
      </c>
      <c r="M5" s="42">
        <v>7912607</v>
      </c>
      <c r="N5" s="42">
        <f>1835701.5</f>
        <v>1835701.5</v>
      </c>
      <c r="O5" s="42">
        <v>3671433.1</v>
      </c>
      <c r="P5" s="42">
        <v>6069380.7000000002</v>
      </c>
      <c r="Q5" s="42">
        <v>9721099.5999999996</v>
      </c>
      <c r="R5" s="46">
        <v>2137825</v>
      </c>
      <c r="S5" s="46">
        <v>4287347.5</v>
      </c>
      <c r="T5" s="46">
        <v>7053729.5999999996</v>
      </c>
      <c r="U5" s="46">
        <v>11692755.199999999</v>
      </c>
      <c r="V5" s="42">
        <v>2543562.1</v>
      </c>
      <c r="W5" s="42">
        <v>5135020.9000000004</v>
      </c>
      <c r="X5" s="42">
        <v>8373657.0999999996</v>
      </c>
      <c r="Y5" s="46">
        <v>13659206.6</v>
      </c>
      <c r="Z5" s="42">
        <v>3052310.2</v>
      </c>
      <c r="AA5" s="42">
        <v>6476704</v>
      </c>
      <c r="AB5" s="42">
        <v>10736857.5</v>
      </c>
      <c r="AC5" s="46">
        <v>17616589.199999999</v>
      </c>
      <c r="AD5" s="42">
        <v>3389519.7</v>
      </c>
      <c r="AE5" s="47">
        <v>7379136.7999999998</v>
      </c>
      <c r="AF5" s="42">
        <v>12344116.4</v>
      </c>
      <c r="AG5" s="42">
        <v>18805873.899999999</v>
      </c>
      <c r="AH5" s="42">
        <v>3993017.4</v>
      </c>
      <c r="AI5" s="42">
        <v>8432698</v>
      </c>
      <c r="AJ5" s="42">
        <v>13680530.199999999</v>
      </c>
      <c r="AK5" s="42">
        <v>21491895.399999999</v>
      </c>
      <c r="AL5" s="42">
        <v>4695098.9000000004</v>
      </c>
      <c r="AM5" s="42">
        <v>10136267.1</v>
      </c>
      <c r="AN5" s="42">
        <v>16085767.199999999</v>
      </c>
      <c r="AO5" s="42">
        <v>25087440.100000001</v>
      </c>
      <c r="AP5" s="46">
        <v>5238806.2</v>
      </c>
      <c r="AQ5" s="42">
        <v>10942979.300000001</v>
      </c>
      <c r="AR5" s="42">
        <v>17351925</v>
      </c>
      <c r="AS5" s="42">
        <v>27986614.699999999</v>
      </c>
      <c r="AT5" s="46">
        <v>5792503.2000000002</v>
      </c>
      <c r="AU5" s="46">
        <v>12204622.4</v>
      </c>
      <c r="AV5" s="42">
        <v>19373153.100000001</v>
      </c>
      <c r="AW5" s="42">
        <v>31514400.600000001</v>
      </c>
      <c r="AX5" s="46">
        <v>6396442.7000000002</v>
      </c>
      <c r="AY5" s="46">
        <v>13607441.1</v>
      </c>
      <c r="AZ5" s="46">
        <v>21758916</v>
      </c>
      <c r="BA5" s="46">
        <v>35570705.799999997</v>
      </c>
      <c r="BB5" s="46">
        <v>7202841.7999999998</v>
      </c>
      <c r="BC5" s="46">
        <v>13387600.800000001</v>
      </c>
      <c r="BD5" s="46">
        <v>22247080.199999999</v>
      </c>
      <c r="BE5" s="48">
        <v>36660980.899999999</v>
      </c>
      <c r="BF5" s="48">
        <v>8065548.5999999996</v>
      </c>
      <c r="BG5" s="48">
        <v>15216885.9</v>
      </c>
      <c r="BH5" s="48">
        <v>25088610.5</v>
      </c>
      <c r="BI5" s="48">
        <v>42419295.899999999</v>
      </c>
      <c r="BJ5" s="48">
        <v>8721662.6999999993</v>
      </c>
      <c r="BK5" s="48">
        <v>16548931.800000001</v>
      </c>
      <c r="BL5" s="48">
        <v>28111361.699999999</v>
      </c>
      <c r="BM5" s="48">
        <v>50951517.700000003</v>
      </c>
      <c r="BN5" s="48">
        <v>11497351.199999999</v>
      </c>
      <c r="BO5" s="48">
        <v>21412449.699999999</v>
      </c>
      <c r="BP5" s="48">
        <v>35289707.100000001</v>
      </c>
      <c r="BQ5" s="48">
        <v>60987384.600000001</v>
      </c>
    </row>
    <row r="6" spans="1:69" ht="25.5" customHeight="1">
      <c r="A6" s="41" t="s">
        <v>36</v>
      </c>
      <c r="B6" s="42">
        <f>B7+B8</f>
        <v>292969.19999999995</v>
      </c>
      <c r="C6" s="42">
        <f t="shared" ref="C6:AB6" si="7">C7+C8</f>
        <v>672750.2</v>
      </c>
      <c r="D6" s="42">
        <f t="shared" si="7"/>
        <v>1032258.5</v>
      </c>
      <c r="E6" s="42">
        <f t="shared" si="7"/>
        <v>1420406.3</v>
      </c>
      <c r="F6" s="42">
        <f t="shared" si="7"/>
        <v>339256.2</v>
      </c>
      <c r="G6" s="42">
        <f t="shared" si="7"/>
        <v>776414.5</v>
      </c>
      <c r="H6" s="42">
        <f t="shared" si="7"/>
        <v>1181625.2</v>
      </c>
      <c r="I6" s="42">
        <f t="shared" si="7"/>
        <v>1635550.6</v>
      </c>
      <c r="J6" s="42">
        <f t="shared" si="7"/>
        <v>396442.69999999995</v>
      </c>
      <c r="K6" s="42">
        <f t="shared" si="7"/>
        <v>937847.60000000009</v>
      </c>
      <c r="L6" s="42">
        <f t="shared" si="7"/>
        <v>1437027.7000000002</v>
      </c>
      <c r="M6" s="42">
        <f t="shared" si="7"/>
        <v>1983589.3</v>
      </c>
      <c r="N6" s="42">
        <f t="shared" si="7"/>
        <v>455560.5</v>
      </c>
      <c r="O6" s="42">
        <f t="shared" si="7"/>
        <v>1069965.2</v>
      </c>
      <c r="P6" s="42">
        <f t="shared" si="7"/>
        <v>1657855.9</v>
      </c>
      <c r="Q6" s="42">
        <f t="shared" si="7"/>
        <v>2358768.9</v>
      </c>
      <c r="R6" s="46">
        <f t="shared" si="7"/>
        <v>609324.19999999995</v>
      </c>
      <c r="S6" s="46">
        <f t="shared" si="7"/>
        <v>1322585.5</v>
      </c>
      <c r="T6" s="46">
        <f t="shared" si="7"/>
        <v>2013784.4</v>
      </c>
      <c r="U6" s="46">
        <f t="shared" si="7"/>
        <v>2958699.3</v>
      </c>
      <c r="V6" s="42">
        <f t="shared" si="7"/>
        <v>777838.6</v>
      </c>
      <c r="W6" s="42">
        <f t="shared" si="7"/>
        <v>1695153</v>
      </c>
      <c r="X6" s="42">
        <f t="shared" si="7"/>
        <v>2496697.2999999998</v>
      </c>
      <c r="Y6" s="46">
        <f t="shared" si="7"/>
        <v>3573446.7</v>
      </c>
      <c r="Z6" s="42">
        <f t="shared" si="7"/>
        <v>821006</v>
      </c>
      <c r="AA6" s="42">
        <f t="shared" si="7"/>
        <v>1720510</v>
      </c>
      <c r="AB6" s="42">
        <f t="shared" si="7"/>
        <v>2601028.2000000002</v>
      </c>
      <c r="AC6" s="46">
        <f t="shared" ref="AC6:AK6" si="8">AC7+AC8</f>
        <v>3662309.2</v>
      </c>
      <c r="AD6" s="46">
        <f t="shared" si="8"/>
        <v>925886.29999999993</v>
      </c>
      <c r="AE6" s="47">
        <f t="shared" si="8"/>
        <v>2060836.4</v>
      </c>
      <c r="AF6" s="42">
        <f t="shared" si="8"/>
        <v>3047324.3</v>
      </c>
      <c r="AG6" s="42">
        <f t="shared" si="8"/>
        <v>4241218.0999999996</v>
      </c>
      <c r="AH6" s="42">
        <f t="shared" si="8"/>
        <v>1046407.7</v>
      </c>
      <c r="AI6" s="42">
        <f t="shared" si="8"/>
        <v>2278702.1</v>
      </c>
      <c r="AJ6" s="42">
        <f t="shared" si="8"/>
        <v>3373995.0999999996</v>
      </c>
      <c r="AK6" s="42">
        <f t="shared" si="8"/>
        <v>4755939.3000000007</v>
      </c>
      <c r="AL6" s="42">
        <f>AL7+AL8</f>
        <v>1352304</v>
      </c>
      <c r="AM6" s="42">
        <f>AM7+AM8</f>
        <v>2645121.2000000002</v>
      </c>
      <c r="AN6" s="42">
        <f>AN7+AN8</f>
        <v>3854780.3</v>
      </c>
      <c r="AO6" s="42">
        <v>5463145.5999999996</v>
      </c>
      <c r="AP6" s="46">
        <f t="shared" ref="AP6:AX6" si="9">AP7+AP8</f>
        <v>1235233.7000000002</v>
      </c>
      <c r="AQ6" s="46">
        <f t="shared" si="9"/>
        <v>2710196.2</v>
      </c>
      <c r="AR6" s="42">
        <f t="shared" si="9"/>
        <v>4045454.3</v>
      </c>
      <c r="AS6" s="42">
        <f t="shared" si="9"/>
        <v>5729324.7999999998</v>
      </c>
      <c r="AT6" s="42">
        <f t="shared" si="9"/>
        <v>1050768.8</v>
      </c>
      <c r="AU6" s="42">
        <f t="shared" si="9"/>
        <v>2366066.4000000004</v>
      </c>
      <c r="AV6" s="42">
        <f t="shared" si="9"/>
        <v>3632435.3</v>
      </c>
      <c r="AW6" s="42">
        <f t="shared" si="9"/>
        <v>5144127.7</v>
      </c>
      <c r="AX6" s="42">
        <f t="shared" si="9"/>
        <v>1140647.3</v>
      </c>
      <c r="AY6" s="42">
        <f>AY7+AY8</f>
        <v>2822380.1</v>
      </c>
      <c r="AZ6" s="42">
        <v>4258344.8</v>
      </c>
      <c r="BA6" s="42">
        <v>6349831.7999999998</v>
      </c>
      <c r="BB6" s="42">
        <f>BB7+BB8</f>
        <v>1841168</v>
      </c>
      <c r="BC6" s="42">
        <v>4179121</v>
      </c>
      <c r="BD6" s="42">
        <v>6265263.9000000004</v>
      </c>
      <c r="BE6" s="46">
        <v>9002130.9000000004</v>
      </c>
      <c r="BF6" s="46">
        <v>2132967.7999999998</v>
      </c>
      <c r="BG6" s="46">
        <v>4548885.0999999996</v>
      </c>
      <c r="BH6" s="46">
        <v>6849356.0999999996</v>
      </c>
      <c r="BI6" s="46">
        <v>9461635.3000000007</v>
      </c>
      <c r="BJ6" s="46">
        <v>2245208.9</v>
      </c>
      <c r="BK6" s="46">
        <v>5329227.9000000004</v>
      </c>
      <c r="BL6" s="46">
        <v>7534550.9000000004</v>
      </c>
      <c r="BM6" s="46">
        <v>10894621.699999999</v>
      </c>
      <c r="BN6" s="46">
        <v>2848230.5</v>
      </c>
      <c r="BO6" s="48">
        <v>6402912.2000000002</v>
      </c>
      <c r="BP6" s="46">
        <v>9157349.6999999993</v>
      </c>
      <c r="BQ6" s="46">
        <v>13313807</v>
      </c>
    </row>
    <row r="7" spans="1:69" ht="25.5" customHeight="1">
      <c r="A7" s="49" t="s">
        <v>4</v>
      </c>
      <c r="B7" s="42">
        <v>151438.29999999999</v>
      </c>
      <c r="C7" s="42">
        <v>346231.5</v>
      </c>
      <c r="D7" s="42">
        <v>503159.6</v>
      </c>
      <c r="E7" s="42">
        <v>681635.5</v>
      </c>
      <c r="F7" s="43">
        <v>176019.5</v>
      </c>
      <c r="G7" s="44">
        <v>407042.9</v>
      </c>
      <c r="H7" s="44">
        <v>588126.19999999995</v>
      </c>
      <c r="I7" s="44">
        <v>794674.3</v>
      </c>
      <c r="J7" s="45">
        <v>218692.4</v>
      </c>
      <c r="K7" s="45">
        <v>514966.9</v>
      </c>
      <c r="L7" s="45">
        <v>746520.8</v>
      </c>
      <c r="M7" s="42">
        <v>1004501.4</v>
      </c>
      <c r="N7" s="42">
        <f>265219.7</f>
        <v>265219.7</v>
      </c>
      <c r="O7" s="42">
        <v>600194.5</v>
      </c>
      <c r="P7" s="42">
        <v>881557.9</v>
      </c>
      <c r="Q7" s="42">
        <v>1233332.3999999999</v>
      </c>
      <c r="R7" s="46">
        <v>368065</v>
      </c>
      <c r="S7" s="46">
        <v>755131</v>
      </c>
      <c r="T7" s="46">
        <v>1087866.8999999999</v>
      </c>
      <c r="U7" s="46">
        <v>1538036.7</v>
      </c>
      <c r="V7" s="42">
        <v>463063</v>
      </c>
      <c r="W7" s="42">
        <v>939525.6</v>
      </c>
      <c r="X7" s="42">
        <v>1304498.2</v>
      </c>
      <c r="Y7" s="46">
        <v>1847841.8</v>
      </c>
      <c r="Z7" s="42">
        <v>514177</v>
      </c>
      <c r="AA7" s="42">
        <v>998247.9</v>
      </c>
      <c r="AB7" s="42">
        <v>1410805.4</v>
      </c>
      <c r="AC7" s="46">
        <v>1939108.3</v>
      </c>
      <c r="AD7" s="42">
        <v>536660.19999999995</v>
      </c>
      <c r="AE7" s="47">
        <v>1126379.8</v>
      </c>
      <c r="AF7" s="42">
        <v>1579098.4</v>
      </c>
      <c r="AG7" s="42">
        <v>2170880.6</v>
      </c>
      <c r="AH7" s="42">
        <v>558239.69999999995</v>
      </c>
      <c r="AI7" s="42">
        <v>1166588.3</v>
      </c>
      <c r="AJ7" s="42">
        <v>1655522.7</v>
      </c>
      <c r="AK7" s="42">
        <v>2284955.7000000002</v>
      </c>
      <c r="AL7" s="42">
        <v>692364.2</v>
      </c>
      <c r="AM7" s="42">
        <v>1420564.2</v>
      </c>
      <c r="AN7" s="42">
        <v>2003588.1</v>
      </c>
      <c r="AO7" s="42">
        <v>2803834.4</v>
      </c>
      <c r="AP7" s="46">
        <v>711904.3</v>
      </c>
      <c r="AQ7" s="42">
        <v>1546634.2</v>
      </c>
      <c r="AR7" s="42">
        <v>2150279.7999999998</v>
      </c>
      <c r="AS7" s="42">
        <v>2840045.8</v>
      </c>
      <c r="AT7" s="46">
        <v>499420.7</v>
      </c>
      <c r="AU7" s="46">
        <v>1147373.1000000001</v>
      </c>
      <c r="AV7" s="42">
        <v>1526227.3</v>
      </c>
      <c r="AW7" s="42">
        <v>2120585</v>
      </c>
      <c r="AX7" s="46">
        <v>536899.9</v>
      </c>
      <c r="AY7" s="46">
        <v>1237330.5</v>
      </c>
      <c r="AZ7" s="46">
        <v>1777845.3</v>
      </c>
      <c r="BA7" s="46">
        <v>2521921.2000000002</v>
      </c>
      <c r="BB7" s="46">
        <v>1080073.1000000001</v>
      </c>
      <c r="BC7" s="46">
        <v>2367181.9</v>
      </c>
      <c r="BD7" s="46">
        <v>3337039.7</v>
      </c>
      <c r="BE7" s="48">
        <v>4639415.9000000004</v>
      </c>
      <c r="BF7" s="48">
        <v>1364266.9</v>
      </c>
      <c r="BG7" s="48">
        <v>2750354.9</v>
      </c>
      <c r="BH7" s="48">
        <v>3921266.2</v>
      </c>
      <c r="BI7" s="46">
        <v>5129624.3</v>
      </c>
      <c r="BJ7" s="46">
        <v>1324990.2</v>
      </c>
      <c r="BK7" s="46">
        <v>3156549</v>
      </c>
      <c r="BL7" s="46">
        <v>4026108.4</v>
      </c>
      <c r="BM7" s="46">
        <v>5577038.2999999998</v>
      </c>
      <c r="BN7" s="46">
        <v>1531290</v>
      </c>
      <c r="BO7" s="48">
        <v>3604850.5</v>
      </c>
      <c r="BP7" s="46">
        <v>4758853.0999999996</v>
      </c>
      <c r="BQ7" s="46">
        <v>6734964.4000000004</v>
      </c>
    </row>
    <row r="8" spans="1:69" ht="14.45" customHeight="1">
      <c r="A8" s="49" t="s">
        <v>5</v>
      </c>
      <c r="B8" s="42">
        <v>141530.9</v>
      </c>
      <c r="C8" s="42">
        <v>326518.7</v>
      </c>
      <c r="D8" s="42">
        <v>529098.9</v>
      </c>
      <c r="E8" s="42">
        <v>738770.8</v>
      </c>
      <c r="F8" s="43">
        <v>163236.70000000001</v>
      </c>
      <c r="G8" s="43">
        <v>369371.6</v>
      </c>
      <c r="H8" s="44">
        <v>593499</v>
      </c>
      <c r="I8" s="44">
        <v>840876.3</v>
      </c>
      <c r="J8" s="45">
        <v>177750.3</v>
      </c>
      <c r="K8" s="45">
        <v>422880.7</v>
      </c>
      <c r="L8" s="45">
        <v>690506.9</v>
      </c>
      <c r="M8" s="42">
        <v>979087.9</v>
      </c>
      <c r="N8" s="42">
        <f>190340.8</f>
        <v>190340.8</v>
      </c>
      <c r="O8" s="42">
        <v>469770.7</v>
      </c>
      <c r="P8" s="42">
        <v>776298</v>
      </c>
      <c r="Q8" s="42">
        <v>1125436.5</v>
      </c>
      <c r="R8" s="46">
        <v>241259.2</v>
      </c>
      <c r="S8" s="46">
        <v>567454.5</v>
      </c>
      <c r="T8" s="46">
        <v>925917.5</v>
      </c>
      <c r="U8" s="46">
        <v>1420662.6</v>
      </c>
      <c r="V8" s="42">
        <v>314775.59999999998</v>
      </c>
      <c r="W8" s="42">
        <v>755627.4</v>
      </c>
      <c r="X8" s="42">
        <v>1192199.1000000001</v>
      </c>
      <c r="Y8" s="46">
        <v>1725604.9</v>
      </c>
      <c r="Z8" s="42">
        <v>306829</v>
      </c>
      <c r="AA8" s="42">
        <v>722262.1</v>
      </c>
      <c r="AB8" s="42">
        <v>1190222.8</v>
      </c>
      <c r="AC8" s="46">
        <v>1723200.9</v>
      </c>
      <c r="AD8" s="42">
        <v>389226.1</v>
      </c>
      <c r="AE8" s="47">
        <v>934456.6</v>
      </c>
      <c r="AF8" s="42">
        <v>1468225.9</v>
      </c>
      <c r="AG8" s="42">
        <v>2070337.5</v>
      </c>
      <c r="AH8" s="42">
        <v>488168</v>
      </c>
      <c r="AI8" s="42">
        <v>1112113.8</v>
      </c>
      <c r="AJ8" s="42">
        <v>1718472.4</v>
      </c>
      <c r="AK8" s="42">
        <v>2470983.6</v>
      </c>
      <c r="AL8" s="42">
        <v>659939.80000000005</v>
      </c>
      <c r="AM8" s="42">
        <v>1224557</v>
      </c>
      <c r="AN8" s="42">
        <v>1851192.2</v>
      </c>
      <c r="AO8" s="42">
        <v>2659311.2000000002</v>
      </c>
      <c r="AP8" s="46">
        <v>523329.4</v>
      </c>
      <c r="AQ8" s="42">
        <v>1163562</v>
      </c>
      <c r="AR8" s="42">
        <v>1895174.5</v>
      </c>
      <c r="AS8" s="42">
        <v>2889279</v>
      </c>
      <c r="AT8" s="46">
        <v>551348.1</v>
      </c>
      <c r="AU8" s="46">
        <v>1218693.3</v>
      </c>
      <c r="AV8" s="42">
        <v>2106208</v>
      </c>
      <c r="AW8" s="42">
        <v>3023542.7</v>
      </c>
      <c r="AX8" s="46">
        <v>603747.4</v>
      </c>
      <c r="AY8" s="46">
        <v>1585049.6000000001</v>
      </c>
      <c r="AZ8" s="46">
        <v>2480499.5</v>
      </c>
      <c r="BA8" s="46">
        <v>3827910.6</v>
      </c>
      <c r="BB8" s="46">
        <v>761094.9</v>
      </c>
      <c r="BC8" s="46">
        <v>1811939.1</v>
      </c>
      <c r="BD8" s="46">
        <v>2928224.2</v>
      </c>
      <c r="BE8" s="48">
        <v>4362715</v>
      </c>
      <c r="BF8" s="48">
        <v>768700.9</v>
      </c>
      <c r="BG8" s="48">
        <v>1798530.2</v>
      </c>
      <c r="BH8" s="48">
        <v>2928089.9</v>
      </c>
      <c r="BI8" s="46">
        <v>4332011</v>
      </c>
      <c r="BJ8" s="46">
        <v>920218.7</v>
      </c>
      <c r="BK8" s="46">
        <v>2172678.9</v>
      </c>
      <c r="BL8" s="46">
        <v>3508442.5</v>
      </c>
      <c r="BM8" s="46">
        <v>5317583.4000000004</v>
      </c>
      <c r="BN8" s="46">
        <v>1316940.5</v>
      </c>
      <c r="BO8" s="48">
        <v>2798061.7</v>
      </c>
      <c r="BP8" s="46">
        <v>4398496.5999999996</v>
      </c>
      <c r="BQ8" s="46">
        <v>6578842.5999999996</v>
      </c>
    </row>
    <row r="9" spans="1:69" ht="25.5" customHeight="1">
      <c r="A9" s="41" t="s">
        <v>37</v>
      </c>
      <c r="B9" s="42">
        <v>32971.1</v>
      </c>
      <c r="C9" s="42">
        <v>72740.600000000006</v>
      </c>
      <c r="D9" s="42">
        <v>116946.5</v>
      </c>
      <c r="E9" s="42">
        <v>154197.5</v>
      </c>
      <c r="F9" s="43">
        <v>38486.9</v>
      </c>
      <c r="G9" s="44">
        <v>86347.199999999997</v>
      </c>
      <c r="H9" s="44">
        <v>141643</v>
      </c>
      <c r="I9" s="44">
        <v>158923.9</v>
      </c>
      <c r="J9" s="45">
        <v>45829</v>
      </c>
      <c r="K9" s="45">
        <v>90582</v>
      </c>
      <c r="L9" s="45">
        <v>145871.70000000001</v>
      </c>
      <c r="M9" s="42">
        <v>169906.4</v>
      </c>
      <c r="N9" s="42">
        <f>52911.6</f>
        <v>52911.6</v>
      </c>
      <c r="O9" s="42">
        <v>105035.9</v>
      </c>
      <c r="P9" s="42">
        <v>169727.7</v>
      </c>
      <c r="Q9" s="42">
        <v>178887.2</v>
      </c>
      <c r="R9" s="46">
        <v>53677</v>
      </c>
      <c r="S9" s="46">
        <v>110936.7</v>
      </c>
      <c r="T9" s="46">
        <v>183919.7</v>
      </c>
      <c r="U9" s="46">
        <v>223332.3</v>
      </c>
      <c r="V9" s="42">
        <v>60364.9</v>
      </c>
      <c r="W9" s="42">
        <v>127865.8</v>
      </c>
      <c r="X9" s="42">
        <v>207857.9</v>
      </c>
      <c r="Y9" s="46">
        <v>278010.59999999998</v>
      </c>
      <c r="Z9" s="42">
        <v>71580.399999999994</v>
      </c>
      <c r="AA9" s="42">
        <v>154264.6</v>
      </c>
      <c r="AB9" s="42">
        <v>255851.6</v>
      </c>
      <c r="AC9" s="46">
        <v>345696.5</v>
      </c>
      <c r="AD9" s="42">
        <v>83225.399999999994</v>
      </c>
      <c r="AE9" s="47">
        <v>168432.5</v>
      </c>
      <c r="AF9" s="42">
        <v>281394.40000000002</v>
      </c>
      <c r="AG9" s="42">
        <v>429963.5</v>
      </c>
      <c r="AH9" s="42">
        <v>94852.4</v>
      </c>
      <c r="AI9" s="42">
        <v>190577.4</v>
      </c>
      <c r="AJ9" s="42">
        <v>310185.2</v>
      </c>
      <c r="AK9" s="42">
        <v>470167.5</v>
      </c>
      <c r="AL9" s="42">
        <v>106589.1</v>
      </c>
      <c r="AM9" s="42">
        <v>218734.7</v>
      </c>
      <c r="AN9" s="42">
        <v>358389.1</v>
      </c>
      <c r="AO9" s="42">
        <v>532652.80000000005</v>
      </c>
      <c r="AP9" s="46">
        <v>119752</v>
      </c>
      <c r="AQ9" s="42">
        <v>243472.8</v>
      </c>
      <c r="AR9" s="42">
        <v>397808.2</v>
      </c>
      <c r="AS9" s="42">
        <v>610130.80000000005</v>
      </c>
      <c r="AT9" s="46">
        <v>132240.79999999999</v>
      </c>
      <c r="AU9" s="46">
        <v>278896.90000000002</v>
      </c>
      <c r="AV9" s="42">
        <v>446186.9</v>
      </c>
      <c r="AW9" s="42">
        <v>692378.8</v>
      </c>
      <c r="AX9" s="46">
        <v>147889.20000000001</v>
      </c>
      <c r="AY9" s="46">
        <v>313134.7</v>
      </c>
      <c r="AZ9" s="46">
        <v>497022.6</v>
      </c>
      <c r="BA9" s="46">
        <v>780156.1</v>
      </c>
      <c r="BB9" s="46">
        <v>166026.79999999999</v>
      </c>
      <c r="BC9" s="46">
        <v>316042</v>
      </c>
      <c r="BD9" s="46">
        <v>509423.8</v>
      </c>
      <c r="BE9" s="46">
        <v>785758.5</v>
      </c>
      <c r="BF9" s="46">
        <v>175500.7</v>
      </c>
      <c r="BG9" s="46">
        <v>356533.1</v>
      </c>
      <c r="BH9" s="46">
        <v>575368.6</v>
      </c>
      <c r="BI9" s="46">
        <v>933541.7</v>
      </c>
      <c r="BJ9" s="46">
        <v>207591.5</v>
      </c>
      <c r="BK9" s="46">
        <v>420360.5</v>
      </c>
      <c r="BL9" s="46">
        <v>687621.9</v>
      </c>
      <c r="BM9" s="75" t="s">
        <v>114</v>
      </c>
      <c r="BN9" s="46">
        <v>261531.4</v>
      </c>
      <c r="BO9" s="48">
        <v>522053.6</v>
      </c>
      <c r="BP9" s="46">
        <v>846124.4</v>
      </c>
      <c r="BQ9" s="75" t="s">
        <v>113</v>
      </c>
    </row>
    <row r="10" spans="1:69" s="3" customFormat="1">
      <c r="A10" s="50" t="s">
        <v>0</v>
      </c>
      <c r="B10" s="37">
        <f t="shared" ref="B10:AF10" si="10">B11+B12</f>
        <v>681668.5</v>
      </c>
      <c r="C10" s="37">
        <f t="shared" si="10"/>
        <v>1997889</v>
      </c>
      <c r="D10" s="37">
        <f t="shared" si="10"/>
        <v>3393784.3</v>
      </c>
      <c r="E10" s="37">
        <f t="shared" si="10"/>
        <v>4565107.7</v>
      </c>
      <c r="F10" s="37">
        <f t="shared" si="10"/>
        <v>580883.10000000009</v>
      </c>
      <c r="G10" s="37">
        <f t="shared" si="10"/>
        <v>1897657.3</v>
      </c>
      <c r="H10" s="37">
        <f t="shared" si="10"/>
        <v>3314718.8000000003</v>
      </c>
      <c r="I10" s="37">
        <f t="shared" si="10"/>
        <v>4415593.7</v>
      </c>
      <c r="J10" s="37">
        <f t="shared" si="10"/>
        <v>890790.3</v>
      </c>
      <c r="K10" s="37">
        <f t="shared" si="10"/>
        <v>1964402.3</v>
      </c>
      <c r="L10" s="37">
        <f t="shared" si="10"/>
        <v>3564034.0999999996</v>
      </c>
      <c r="M10" s="37">
        <f t="shared" si="10"/>
        <v>5002725.3</v>
      </c>
      <c r="N10" s="37">
        <f t="shared" si="10"/>
        <v>844342.3</v>
      </c>
      <c r="O10" s="37">
        <f t="shared" si="10"/>
        <v>2033364.2999999998</v>
      </c>
      <c r="P10" s="37">
        <f t="shared" si="10"/>
        <v>3438313.0999999996</v>
      </c>
      <c r="Q10" s="37">
        <f t="shared" si="10"/>
        <v>5535370.8999999994</v>
      </c>
      <c r="R10" s="39">
        <f t="shared" si="10"/>
        <v>1164972.7</v>
      </c>
      <c r="S10" s="39">
        <f t="shared" si="10"/>
        <v>2312860.2000000002</v>
      </c>
      <c r="T10" s="39">
        <f t="shared" si="10"/>
        <v>3882967.5999999996</v>
      </c>
      <c r="U10" s="39">
        <f t="shared" si="10"/>
        <v>6495378.5</v>
      </c>
      <c r="V10" s="37">
        <f t="shared" si="10"/>
        <v>1380111.6</v>
      </c>
      <c r="W10" s="37">
        <f t="shared" si="10"/>
        <v>2553120.5</v>
      </c>
      <c r="X10" s="37">
        <f t="shared" si="10"/>
        <v>4670133.3</v>
      </c>
      <c r="Y10" s="39">
        <f t="shared" si="10"/>
        <v>7825026.2000000002</v>
      </c>
      <c r="Z10" s="37">
        <f t="shared" si="10"/>
        <v>1700606.2</v>
      </c>
      <c r="AA10" s="37">
        <f t="shared" si="10"/>
        <v>3554642.3</v>
      </c>
      <c r="AB10" s="37">
        <f t="shared" si="10"/>
        <v>6323843.7000000002</v>
      </c>
      <c r="AC10" s="39">
        <f t="shared" si="10"/>
        <v>8844818.4000000004</v>
      </c>
      <c r="AD10" s="39">
        <f t="shared" si="10"/>
        <v>1861105.6</v>
      </c>
      <c r="AE10" s="40">
        <f t="shared" si="10"/>
        <v>3686020.7</v>
      </c>
      <c r="AF10" s="37">
        <f t="shared" si="10"/>
        <v>6628190.1000000006</v>
      </c>
      <c r="AG10" s="37">
        <f t="shared" ref="AG10:AN10" si="11">AG11+AG12</f>
        <v>10232495.4</v>
      </c>
      <c r="AH10" s="37">
        <f t="shared" si="11"/>
        <v>2106759.6</v>
      </c>
      <c r="AI10" s="37">
        <f t="shared" si="11"/>
        <v>4109459.8</v>
      </c>
      <c r="AJ10" s="37">
        <f t="shared" si="11"/>
        <v>7491394.7000000002</v>
      </c>
      <c r="AK10" s="37">
        <f t="shared" si="11"/>
        <v>11409909.5</v>
      </c>
      <c r="AL10" s="37">
        <f t="shared" si="11"/>
        <v>2243709</v>
      </c>
      <c r="AM10" s="37">
        <f t="shared" si="11"/>
        <v>4565380.5</v>
      </c>
      <c r="AN10" s="37">
        <f t="shared" si="11"/>
        <v>8274037.0999999996</v>
      </c>
      <c r="AO10" s="37">
        <f t="shared" ref="AO10:AT10" si="12">AO11+AO12</f>
        <v>13070935.699999999</v>
      </c>
      <c r="AP10" s="39">
        <f t="shared" si="12"/>
        <v>2428439.2000000002</v>
      </c>
      <c r="AQ10" s="37">
        <f t="shared" si="12"/>
        <v>4960181.9000000004</v>
      </c>
      <c r="AR10" s="37">
        <f t="shared" si="12"/>
        <v>8934546.3000000007</v>
      </c>
      <c r="AS10" s="37">
        <f>AS11+AS12</f>
        <v>14330178.899999999</v>
      </c>
      <c r="AT10" s="39">
        <f t="shared" si="12"/>
        <v>2640880.1</v>
      </c>
      <c r="AU10" s="39">
        <f t="shared" ref="AU10:BG10" si="13">AU11+AU12</f>
        <v>5512181</v>
      </c>
      <c r="AV10" s="37">
        <f t="shared" si="13"/>
        <v>9761976.6999999993</v>
      </c>
      <c r="AW10" s="37">
        <f t="shared" si="13"/>
        <v>15614509.700000001</v>
      </c>
      <c r="AX10" s="39">
        <f t="shared" si="13"/>
        <v>2800314.3</v>
      </c>
      <c r="AY10" s="39">
        <f t="shared" si="13"/>
        <v>6971239.6999999993</v>
      </c>
      <c r="AZ10" s="39">
        <f t="shared" si="13"/>
        <v>12348446.299999999</v>
      </c>
      <c r="BA10" s="39">
        <f t="shared" si="13"/>
        <v>19210178.5</v>
      </c>
      <c r="BB10" s="39">
        <f t="shared" si="13"/>
        <v>3020474.0999999996</v>
      </c>
      <c r="BC10" s="39">
        <f t="shared" si="13"/>
        <v>6887395.9000000004</v>
      </c>
      <c r="BD10" s="39">
        <f t="shared" si="13"/>
        <v>13565338</v>
      </c>
      <c r="BE10" s="39">
        <f t="shared" si="13"/>
        <v>20351807.199999999</v>
      </c>
      <c r="BF10" s="39">
        <f t="shared" si="13"/>
        <v>3438911.4</v>
      </c>
      <c r="BG10" s="39">
        <f t="shared" si="13"/>
        <v>7862624.4000000004</v>
      </c>
      <c r="BH10" s="39">
        <f t="shared" ref="BH10:BN10" si="14">BH11+BH12</f>
        <v>14568128.699999999</v>
      </c>
      <c r="BI10" s="39">
        <f t="shared" si="14"/>
        <v>22275240.5</v>
      </c>
      <c r="BJ10" s="39">
        <f t="shared" si="14"/>
        <v>3779909.6</v>
      </c>
      <c r="BK10" s="39">
        <f t="shared" si="14"/>
        <v>8513660.1999999993</v>
      </c>
      <c r="BL10" s="39">
        <f t="shared" si="14"/>
        <v>15974639.9</v>
      </c>
      <c r="BM10" s="39">
        <f t="shared" si="14"/>
        <v>25916382</v>
      </c>
      <c r="BN10" s="39">
        <f t="shared" si="14"/>
        <v>6154240.7000000002</v>
      </c>
      <c r="BO10" s="39">
        <f t="shared" ref="BO10:BQ10" si="15">BO11+BO12</f>
        <v>14083919.699999999</v>
      </c>
      <c r="BP10" s="39">
        <f t="shared" si="15"/>
        <v>23328272.899999999</v>
      </c>
      <c r="BQ10" s="39">
        <f t="shared" si="15"/>
        <v>35635038.299999997</v>
      </c>
    </row>
    <row r="11" spans="1:69" s="3" customFormat="1" ht="25.5" customHeight="1">
      <c r="A11" s="41" t="s">
        <v>3</v>
      </c>
      <c r="B11" s="42">
        <v>550683.9</v>
      </c>
      <c r="C11" s="42">
        <v>1739049.2</v>
      </c>
      <c r="D11" s="42">
        <v>2811434.5</v>
      </c>
      <c r="E11" s="42">
        <v>3857191.9</v>
      </c>
      <c r="F11" s="43">
        <v>645575.80000000005</v>
      </c>
      <c r="G11" s="44">
        <v>1914606.6</v>
      </c>
      <c r="H11" s="44">
        <v>3243774.1</v>
      </c>
      <c r="I11" s="44">
        <v>4308792.9000000004</v>
      </c>
      <c r="J11" s="45">
        <v>624901.5</v>
      </c>
      <c r="K11" s="45">
        <v>1665733.5</v>
      </c>
      <c r="L11" s="45">
        <v>3302027.3</v>
      </c>
      <c r="M11" s="42">
        <v>4726718.7</v>
      </c>
      <c r="N11" s="42">
        <f>721745.9</f>
        <v>721745.9</v>
      </c>
      <c r="O11" s="42">
        <v>1803223.4</v>
      </c>
      <c r="P11" s="42">
        <v>3098748.3</v>
      </c>
      <c r="Q11" s="42">
        <v>5307136.5999999996</v>
      </c>
      <c r="R11" s="46">
        <v>1019222.9</v>
      </c>
      <c r="S11" s="46">
        <v>2024389.3</v>
      </c>
      <c r="T11" s="46">
        <v>3426721.8</v>
      </c>
      <c r="U11" s="46">
        <v>6062287.2000000002</v>
      </c>
      <c r="V11" s="42">
        <v>1212072</v>
      </c>
      <c r="W11" s="42">
        <v>2238792.1</v>
      </c>
      <c r="X11" s="42">
        <v>3817459.3</v>
      </c>
      <c r="Y11" s="46">
        <v>7072441.5</v>
      </c>
      <c r="Z11" s="42">
        <v>1382212.5</v>
      </c>
      <c r="AA11" s="42">
        <v>2558648.4</v>
      </c>
      <c r="AB11" s="42">
        <v>4847595.7</v>
      </c>
      <c r="AC11" s="46">
        <v>7877374.2999999998</v>
      </c>
      <c r="AD11" s="42">
        <v>1490351.5</v>
      </c>
      <c r="AE11" s="47">
        <v>2769102.7</v>
      </c>
      <c r="AF11" s="42">
        <v>5207790.4000000004</v>
      </c>
      <c r="AG11" s="42">
        <v>8552487.0999999996</v>
      </c>
      <c r="AH11" s="42">
        <v>1724834.9</v>
      </c>
      <c r="AI11" s="42">
        <v>3114568.9</v>
      </c>
      <c r="AJ11" s="42">
        <v>5649807.9000000004</v>
      </c>
      <c r="AK11" s="42">
        <v>9354911.5999999996</v>
      </c>
      <c r="AL11" s="42">
        <v>1858148.5</v>
      </c>
      <c r="AM11" s="42">
        <v>3538581.5</v>
      </c>
      <c r="AN11" s="42">
        <v>6393769.7000000002</v>
      </c>
      <c r="AO11" s="42">
        <v>10671499.699999999</v>
      </c>
      <c r="AP11" s="46">
        <v>2005978.7</v>
      </c>
      <c r="AQ11" s="42">
        <v>3835165.1</v>
      </c>
      <c r="AR11" s="42">
        <v>6946136.7000000002</v>
      </c>
      <c r="AS11" s="42">
        <v>11798875.1</v>
      </c>
      <c r="AT11" s="46">
        <v>2179870.1</v>
      </c>
      <c r="AU11" s="46">
        <v>4292891.2</v>
      </c>
      <c r="AV11" s="42">
        <v>7683465.7000000002</v>
      </c>
      <c r="AW11" s="42">
        <v>13091415.800000001</v>
      </c>
      <c r="AX11" s="46">
        <v>2375690.2999999998</v>
      </c>
      <c r="AY11" s="46">
        <v>5682373.0999999996</v>
      </c>
      <c r="AZ11" s="46">
        <v>10275073.6</v>
      </c>
      <c r="BA11" s="46">
        <v>16317522.5</v>
      </c>
      <c r="BB11" s="46">
        <v>2654408.7999999998</v>
      </c>
      <c r="BC11" s="46">
        <v>5886835.7000000002</v>
      </c>
      <c r="BD11" s="46">
        <v>11095530.699999999</v>
      </c>
      <c r="BE11" s="48">
        <v>17463439.5</v>
      </c>
      <c r="BF11" s="48">
        <v>2935456.1</v>
      </c>
      <c r="BG11" s="48">
        <v>6594247.2999999998</v>
      </c>
      <c r="BH11" s="48">
        <v>12182964.4</v>
      </c>
      <c r="BI11" s="48">
        <v>19341582.199999999</v>
      </c>
      <c r="BJ11" s="48">
        <v>3250774.2</v>
      </c>
      <c r="BK11" s="48">
        <v>7235782</v>
      </c>
      <c r="BL11" s="48">
        <v>13610739.5</v>
      </c>
      <c r="BM11" s="48">
        <v>22958808.399999999</v>
      </c>
      <c r="BN11" s="48">
        <v>5168828.5</v>
      </c>
      <c r="BO11" s="48">
        <v>11282859.699999999</v>
      </c>
      <c r="BP11" s="48">
        <v>19691745.199999999</v>
      </c>
      <c r="BQ11" s="48">
        <v>31674154</v>
      </c>
    </row>
    <row r="12" spans="1:69" ht="24" customHeight="1">
      <c r="A12" s="41" t="s">
        <v>38</v>
      </c>
      <c r="B12" s="42">
        <v>130984.6</v>
      </c>
      <c r="C12" s="42">
        <v>258839.8</v>
      </c>
      <c r="D12" s="42">
        <v>582349.80000000005</v>
      </c>
      <c r="E12" s="42">
        <v>707915.8</v>
      </c>
      <c r="F12" s="44">
        <v>-64692.7</v>
      </c>
      <c r="G12" s="44">
        <v>-16949.3</v>
      </c>
      <c r="H12" s="44">
        <v>70944.7</v>
      </c>
      <c r="I12" s="44">
        <v>106800.8</v>
      </c>
      <c r="J12" s="45">
        <v>265888.8</v>
      </c>
      <c r="K12" s="45">
        <v>298668.79999999999</v>
      </c>
      <c r="L12" s="45">
        <v>262006.8</v>
      </c>
      <c r="M12" s="42">
        <v>276006.59999999998</v>
      </c>
      <c r="N12" s="42">
        <f>122596.4</f>
        <v>122596.4</v>
      </c>
      <c r="O12" s="42">
        <v>230140.9</v>
      </c>
      <c r="P12" s="42">
        <v>339564.79999999999</v>
      </c>
      <c r="Q12" s="42">
        <v>228234.3</v>
      </c>
      <c r="R12" s="46">
        <v>145749.79999999999</v>
      </c>
      <c r="S12" s="46">
        <v>288470.90000000002</v>
      </c>
      <c r="T12" s="46">
        <v>456245.8</v>
      </c>
      <c r="U12" s="46">
        <v>433091.3</v>
      </c>
      <c r="V12" s="42">
        <v>168039.6</v>
      </c>
      <c r="W12" s="42">
        <v>314328.40000000002</v>
      </c>
      <c r="X12" s="42">
        <v>852674</v>
      </c>
      <c r="Y12" s="46">
        <v>752584.7</v>
      </c>
      <c r="Z12" s="42">
        <v>318393.7</v>
      </c>
      <c r="AA12" s="42">
        <v>995993.9</v>
      </c>
      <c r="AB12" s="42">
        <v>1476248</v>
      </c>
      <c r="AC12" s="46">
        <v>967444.1</v>
      </c>
      <c r="AD12" s="42">
        <v>370754.1</v>
      </c>
      <c r="AE12" s="47">
        <v>916918</v>
      </c>
      <c r="AF12" s="42">
        <v>1420399.7</v>
      </c>
      <c r="AG12" s="42">
        <v>1680008.3</v>
      </c>
      <c r="AH12" s="42">
        <v>381924.7</v>
      </c>
      <c r="AI12" s="42">
        <v>994890.9</v>
      </c>
      <c r="AJ12" s="42">
        <v>1841586.8</v>
      </c>
      <c r="AK12" s="46">
        <v>2054997.9</v>
      </c>
      <c r="AL12" s="46">
        <v>385560.5</v>
      </c>
      <c r="AM12" s="46">
        <v>1026799</v>
      </c>
      <c r="AN12" s="46">
        <v>1880267.4</v>
      </c>
      <c r="AO12" s="46">
        <v>2399436</v>
      </c>
      <c r="AP12" s="46">
        <v>422460.5</v>
      </c>
      <c r="AQ12" s="46">
        <v>1125016.8</v>
      </c>
      <c r="AR12" s="46">
        <v>1988409.6</v>
      </c>
      <c r="AS12" s="46">
        <v>2531303.7999999998</v>
      </c>
      <c r="AT12" s="46">
        <v>461010</v>
      </c>
      <c r="AU12" s="46">
        <v>1219289.8</v>
      </c>
      <c r="AV12" s="46">
        <v>2078511</v>
      </c>
      <c r="AW12" s="46">
        <v>2523093.9</v>
      </c>
      <c r="AX12" s="46">
        <v>424624</v>
      </c>
      <c r="AY12" s="46">
        <v>1288866.6000000001</v>
      </c>
      <c r="AZ12" s="46">
        <v>2073372.7</v>
      </c>
      <c r="BA12" s="46">
        <v>2892656</v>
      </c>
      <c r="BB12" s="46">
        <v>366065.3</v>
      </c>
      <c r="BC12" s="46">
        <v>1000560.2</v>
      </c>
      <c r="BD12" s="46">
        <v>2469807.2999999998</v>
      </c>
      <c r="BE12" s="48">
        <v>2888367.7</v>
      </c>
      <c r="BF12" s="48">
        <v>503455.3</v>
      </c>
      <c r="BG12" s="48">
        <v>1268377.1000000001</v>
      </c>
      <c r="BH12" s="48">
        <v>2385164.2999999998</v>
      </c>
      <c r="BI12" s="48">
        <v>2933658.3</v>
      </c>
      <c r="BJ12" s="48">
        <v>529135.4</v>
      </c>
      <c r="BK12" s="48">
        <v>1277878.2</v>
      </c>
      <c r="BL12" s="48">
        <v>2363900.4</v>
      </c>
      <c r="BM12" s="48">
        <v>2957573.6</v>
      </c>
      <c r="BN12" s="48">
        <v>985412.2</v>
      </c>
      <c r="BO12" s="48">
        <v>2801060</v>
      </c>
      <c r="BP12" s="48">
        <v>3636527.7</v>
      </c>
      <c r="BQ12" s="48">
        <v>3960884.3</v>
      </c>
    </row>
    <row r="13" spans="1:69" s="3" customFormat="1">
      <c r="A13" s="50" t="s">
        <v>39</v>
      </c>
      <c r="B13" s="37">
        <f t="shared" ref="B13:AF13" si="16">B14-B15</f>
        <v>274874.69999999995</v>
      </c>
      <c r="C13" s="37">
        <f t="shared" si="16"/>
        <v>453573.39999999991</v>
      </c>
      <c r="D13" s="37">
        <f t="shared" si="16"/>
        <v>528198.79999999981</v>
      </c>
      <c r="E13" s="37">
        <f t="shared" si="16"/>
        <v>830611.80000000075</v>
      </c>
      <c r="F13" s="37">
        <f t="shared" si="16"/>
        <v>866337.89999999991</v>
      </c>
      <c r="G13" s="37">
        <f t="shared" si="16"/>
        <v>1762077.9</v>
      </c>
      <c r="H13" s="37">
        <f t="shared" si="16"/>
        <v>2743200.3</v>
      </c>
      <c r="I13" s="37">
        <f t="shared" si="16"/>
        <v>3210257.2</v>
      </c>
      <c r="J13" s="37">
        <f t="shared" si="16"/>
        <v>126924.09999999986</v>
      </c>
      <c r="K13" s="37">
        <f t="shared" si="16"/>
        <v>209522.09999999963</v>
      </c>
      <c r="L13" s="37">
        <f t="shared" si="16"/>
        <v>664413.29999999981</v>
      </c>
      <c r="M13" s="37">
        <f t="shared" si="16"/>
        <v>1345437.1000000006</v>
      </c>
      <c r="N13" s="37">
        <f t="shared" si="16"/>
        <v>947975.69999999972</v>
      </c>
      <c r="O13" s="37">
        <f t="shared" si="16"/>
        <v>1969421</v>
      </c>
      <c r="P13" s="37">
        <f t="shared" si="16"/>
        <v>2582760.1000000006</v>
      </c>
      <c r="Q13" s="37">
        <f t="shared" si="16"/>
        <v>3130547</v>
      </c>
      <c r="R13" s="39">
        <f t="shared" si="16"/>
        <v>1213060.3</v>
      </c>
      <c r="S13" s="39">
        <f t="shared" si="16"/>
        <v>3123408.6</v>
      </c>
      <c r="T13" s="39">
        <f t="shared" si="16"/>
        <v>4560751.5999999996</v>
      </c>
      <c r="U13" s="39">
        <f t="shared" si="16"/>
        <v>5595363.4999999991</v>
      </c>
      <c r="V13" s="37">
        <f t="shared" si="16"/>
        <v>1427699.2</v>
      </c>
      <c r="W13" s="37">
        <f t="shared" si="16"/>
        <v>2923709.8</v>
      </c>
      <c r="X13" s="37">
        <f t="shared" si="16"/>
        <v>3866319.5000000009</v>
      </c>
      <c r="Y13" s="39">
        <f t="shared" si="16"/>
        <v>4495835.4000000004</v>
      </c>
      <c r="Z13" s="37">
        <f t="shared" si="16"/>
        <v>1355156.7000000002</v>
      </c>
      <c r="AA13" s="37">
        <f t="shared" si="16"/>
        <v>2435977.6000000006</v>
      </c>
      <c r="AB13" s="37">
        <f t="shared" si="16"/>
        <v>3208976.8999999994</v>
      </c>
      <c r="AC13" s="39">
        <f t="shared" si="16"/>
        <v>4257412.5</v>
      </c>
      <c r="AD13" s="39">
        <f t="shared" si="16"/>
        <v>2241504.9000000004</v>
      </c>
      <c r="AE13" s="40">
        <f t="shared" si="16"/>
        <v>3504557.4000000004</v>
      </c>
      <c r="AF13" s="37">
        <f t="shared" si="16"/>
        <v>4627447.6999999993</v>
      </c>
      <c r="AG13" s="51">
        <f t="shared" ref="AG13:AN13" si="17">AG14-AG15</f>
        <v>5440144.5</v>
      </c>
      <c r="AH13" s="51">
        <f t="shared" si="17"/>
        <v>604131.60000000009</v>
      </c>
      <c r="AI13" s="51">
        <f t="shared" si="17"/>
        <v>1049193.9000000004</v>
      </c>
      <c r="AJ13" s="51">
        <f t="shared" si="17"/>
        <v>1296510.2000000002</v>
      </c>
      <c r="AK13" s="51">
        <f t="shared" si="17"/>
        <v>1628696</v>
      </c>
      <c r="AL13" s="51">
        <f t="shared" si="17"/>
        <v>628170.89999999991</v>
      </c>
      <c r="AM13" s="51">
        <f t="shared" si="17"/>
        <v>970449.69999999925</v>
      </c>
      <c r="AN13" s="51">
        <f t="shared" si="17"/>
        <v>1284472.2000000011</v>
      </c>
      <c r="AO13" s="51">
        <f t="shared" ref="AO13:AT13" si="18">AO14-AO15</f>
        <v>1585830.8999999985</v>
      </c>
      <c r="AP13" s="51">
        <f t="shared" si="18"/>
        <v>1091733.3999999999</v>
      </c>
      <c r="AQ13" s="51">
        <f t="shared" si="18"/>
        <v>2090951.6000000006</v>
      </c>
      <c r="AR13" s="51">
        <f t="shared" si="18"/>
        <v>2907244.6999999993</v>
      </c>
      <c r="AS13" s="51">
        <f>AS14-AS15</f>
        <v>4334058.7999999989</v>
      </c>
      <c r="AT13" s="51">
        <f t="shared" si="18"/>
        <v>1795489.2999999998</v>
      </c>
      <c r="AU13" s="51">
        <f t="shared" ref="AU13:BG13" si="19">AU14-AU15</f>
        <v>3697643.9000000004</v>
      </c>
      <c r="AV13" s="51">
        <f t="shared" si="19"/>
        <v>5679990</v>
      </c>
      <c r="AW13" s="51">
        <f t="shared" si="19"/>
        <v>7246783.0000000019</v>
      </c>
      <c r="AX13" s="51">
        <f t="shared" si="19"/>
        <v>2201828.1000000006</v>
      </c>
      <c r="AY13" s="51">
        <f t="shared" si="19"/>
        <v>3628834.5999999996</v>
      </c>
      <c r="AZ13" s="51">
        <f t="shared" si="19"/>
        <v>4757118.8000000007</v>
      </c>
      <c r="BA13" s="51">
        <f t="shared" si="19"/>
        <v>5576070</v>
      </c>
      <c r="BB13" s="51">
        <f t="shared" si="19"/>
        <v>2388957.3000000003</v>
      </c>
      <c r="BC13" s="51">
        <f t="shared" si="19"/>
        <v>3433927.0000000009</v>
      </c>
      <c r="BD13" s="51">
        <f t="shared" si="19"/>
        <v>2597407.5</v>
      </c>
      <c r="BE13" s="51">
        <f t="shared" si="19"/>
        <v>2848124.8000000007</v>
      </c>
      <c r="BF13" s="51">
        <f t="shared" si="19"/>
        <v>1483169.2999999998</v>
      </c>
      <c r="BG13" s="51">
        <f t="shared" si="19"/>
        <v>3693585.0999999996</v>
      </c>
      <c r="BH13" s="51">
        <f t="shared" ref="BH13:BN13" si="20">BH14-BH15</f>
        <v>5793888.8999999985</v>
      </c>
      <c r="BI13" s="51">
        <f t="shared" si="20"/>
        <v>7237563.5</v>
      </c>
      <c r="BJ13" s="51">
        <f t="shared" si="20"/>
        <v>4270388.9999999991</v>
      </c>
      <c r="BK13" s="51">
        <f t="shared" si="20"/>
        <v>9070845.4999999981</v>
      </c>
      <c r="BL13" s="51">
        <f t="shared" si="20"/>
        <v>13006536.899999999</v>
      </c>
      <c r="BM13" s="51">
        <f t="shared" si="20"/>
        <v>15361139.199999999</v>
      </c>
      <c r="BN13" s="51">
        <f t="shared" si="20"/>
        <v>2429386.8999999994</v>
      </c>
      <c r="BO13" s="51">
        <f t="shared" ref="BO13:BQ13" si="21">BO14-BO15</f>
        <v>3833557.8000000007</v>
      </c>
      <c r="BP13" s="51">
        <f t="shared" si="21"/>
        <v>5942592.8999999985</v>
      </c>
      <c r="BQ13" s="51">
        <f t="shared" si="21"/>
        <v>8428967.1999999993</v>
      </c>
    </row>
    <row r="14" spans="1:69" s="3" customFormat="1" ht="14.25" customHeight="1">
      <c r="A14" s="52" t="s">
        <v>97</v>
      </c>
      <c r="B14" s="42">
        <v>1355581.3</v>
      </c>
      <c r="C14" s="42">
        <v>2903471.8</v>
      </c>
      <c r="D14" s="42">
        <v>4514775.5999999996</v>
      </c>
      <c r="E14" s="42">
        <v>6336595.9000000004</v>
      </c>
      <c r="F14" s="43">
        <v>2029163.5</v>
      </c>
      <c r="G14" s="44">
        <v>4509282.5</v>
      </c>
      <c r="H14" s="44">
        <v>7205131</v>
      </c>
      <c r="I14" s="44">
        <v>9173663</v>
      </c>
      <c r="J14" s="45">
        <v>1264536.7</v>
      </c>
      <c r="K14" s="45">
        <v>2823472.3</v>
      </c>
      <c r="L14" s="45">
        <v>4863847.5999999996</v>
      </c>
      <c r="M14" s="42">
        <v>7115731.2000000002</v>
      </c>
      <c r="N14" s="42">
        <v>2134610.7999999998</v>
      </c>
      <c r="O14" s="42">
        <v>4680321.2</v>
      </c>
      <c r="P14" s="42">
        <v>7119260.9000000004</v>
      </c>
      <c r="Q14" s="42">
        <v>9652096.5</v>
      </c>
      <c r="R14" s="46">
        <v>2557371.6</v>
      </c>
      <c r="S14" s="46">
        <v>6444974</v>
      </c>
      <c r="T14" s="46">
        <v>9874565.6999999993</v>
      </c>
      <c r="U14" s="46">
        <v>13123039.199999999</v>
      </c>
      <c r="V14" s="42">
        <v>3243465.9</v>
      </c>
      <c r="W14" s="42">
        <v>6908342.5999999996</v>
      </c>
      <c r="X14" s="42">
        <v>10319759.300000001</v>
      </c>
      <c r="Y14" s="46">
        <v>13680694.300000001</v>
      </c>
      <c r="Z14" s="42">
        <v>3309503.2</v>
      </c>
      <c r="AA14" s="42">
        <v>6887067.4000000004</v>
      </c>
      <c r="AB14" s="42">
        <v>10213127.199999999</v>
      </c>
      <c r="AC14" s="46">
        <v>13901757.1</v>
      </c>
      <c r="AD14" s="42">
        <v>4188844.7</v>
      </c>
      <c r="AE14" s="47">
        <v>8122153.4000000004</v>
      </c>
      <c r="AF14" s="42">
        <v>12083656.699999999</v>
      </c>
      <c r="AG14" s="42">
        <v>15609170.199999999</v>
      </c>
      <c r="AH14" s="42">
        <v>2536855.2000000002</v>
      </c>
      <c r="AI14" s="42">
        <v>5211815.9000000004</v>
      </c>
      <c r="AJ14" s="42">
        <v>8028851.2999999998</v>
      </c>
      <c r="AK14" s="46">
        <v>11658809</v>
      </c>
      <c r="AL14" s="46">
        <v>3578443.6</v>
      </c>
      <c r="AM14" s="46">
        <v>7039027.0999999996</v>
      </c>
      <c r="AN14" s="46">
        <v>10949612.4</v>
      </c>
      <c r="AO14" s="46">
        <v>14957440.699999999</v>
      </c>
      <c r="AP14" s="46">
        <v>4023647.3</v>
      </c>
      <c r="AQ14" s="46">
        <v>8466359.4000000004</v>
      </c>
      <c r="AR14" s="46">
        <v>12982664.6</v>
      </c>
      <c r="AS14" s="46">
        <v>17617527.699999999</v>
      </c>
      <c r="AT14" s="46">
        <v>5046638</v>
      </c>
      <c r="AU14" s="46">
        <v>10761664.4</v>
      </c>
      <c r="AV14" s="46">
        <v>17109120.199999999</v>
      </c>
      <c r="AW14" s="46">
        <v>23259735.600000001</v>
      </c>
      <c r="AX14" s="46">
        <v>5882332.9000000004</v>
      </c>
      <c r="AY14" s="46">
        <v>12205488.4</v>
      </c>
      <c r="AZ14" s="46">
        <v>18601528.100000001</v>
      </c>
      <c r="BA14" s="46">
        <v>25336984.800000001</v>
      </c>
      <c r="BB14" s="46">
        <v>6046359.4000000004</v>
      </c>
      <c r="BC14" s="46">
        <v>11541634.300000001</v>
      </c>
      <c r="BD14" s="46">
        <v>15960344.9</v>
      </c>
      <c r="BE14" s="48">
        <v>21568377.5</v>
      </c>
      <c r="BF14" s="48">
        <v>5326332.0999999996</v>
      </c>
      <c r="BG14" s="48">
        <v>12587321.1</v>
      </c>
      <c r="BH14" s="48">
        <v>20149307.399999999</v>
      </c>
      <c r="BI14" s="48">
        <v>28245396</v>
      </c>
      <c r="BJ14" s="48">
        <v>9296896.6999999993</v>
      </c>
      <c r="BK14" s="48">
        <v>20463338.899999999</v>
      </c>
      <c r="BL14" s="48">
        <v>32046551.699999999</v>
      </c>
      <c r="BM14" s="48">
        <v>43134297.5</v>
      </c>
      <c r="BN14" s="48">
        <v>9664056.6999999993</v>
      </c>
      <c r="BO14" s="48">
        <v>19681553.300000001</v>
      </c>
      <c r="BP14" s="48">
        <v>30180717.5</v>
      </c>
      <c r="BQ14" s="48">
        <v>41219128.899999999</v>
      </c>
    </row>
    <row r="15" spans="1:69" ht="15" customHeight="1">
      <c r="A15" s="52" t="s">
        <v>98</v>
      </c>
      <c r="B15" s="42">
        <v>1080706.6000000001</v>
      </c>
      <c r="C15" s="42">
        <v>2449898.4</v>
      </c>
      <c r="D15" s="42">
        <v>3986576.8</v>
      </c>
      <c r="E15" s="42">
        <v>5505984.0999999996</v>
      </c>
      <c r="F15" s="43">
        <v>1162825.6000000001</v>
      </c>
      <c r="G15" s="44">
        <v>2747204.6</v>
      </c>
      <c r="H15" s="44">
        <v>4461930.7</v>
      </c>
      <c r="I15" s="44">
        <v>5963405.7999999998</v>
      </c>
      <c r="J15" s="45">
        <v>1137612.6000000001</v>
      </c>
      <c r="K15" s="45">
        <v>2613950.2000000002</v>
      </c>
      <c r="L15" s="45">
        <v>4199434.3</v>
      </c>
      <c r="M15" s="42">
        <v>5770294.0999999996</v>
      </c>
      <c r="N15" s="42">
        <v>1186635.1000000001</v>
      </c>
      <c r="O15" s="42">
        <v>2710900.2</v>
      </c>
      <c r="P15" s="42">
        <v>4536500.8</v>
      </c>
      <c r="Q15" s="42">
        <v>6521549.5</v>
      </c>
      <c r="R15" s="42">
        <v>1344311.3</v>
      </c>
      <c r="S15" s="46">
        <v>3321565.4</v>
      </c>
      <c r="T15" s="46">
        <v>5313814.0999999996</v>
      </c>
      <c r="U15" s="46">
        <v>7527675.7000000002</v>
      </c>
      <c r="V15" s="42">
        <v>1815766.7</v>
      </c>
      <c r="W15" s="42">
        <v>3984632.8</v>
      </c>
      <c r="X15" s="42">
        <v>6453439.7999999998</v>
      </c>
      <c r="Y15" s="46">
        <v>9184858.9000000004</v>
      </c>
      <c r="Z15" s="42">
        <v>1954346.5</v>
      </c>
      <c r="AA15" s="42">
        <v>4451089.8</v>
      </c>
      <c r="AB15" s="42">
        <v>7004150.2999999998</v>
      </c>
      <c r="AC15" s="46">
        <v>9644344.5999999996</v>
      </c>
      <c r="AD15" s="42">
        <v>1947339.8</v>
      </c>
      <c r="AE15" s="47">
        <v>4617596</v>
      </c>
      <c r="AF15" s="42">
        <v>7456209</v>
      </c>
      <c r="AG15" s="42">
        <v>10169025.699999999</v>
      </c>
      <c r="AH15" s="42">
        <v>1932723.6</v>
      </c>
      <c r="AI15" s="42">
        <v>4162622</v>
      </c>
      <c r="AJ15" s="42">
        <v>6732341.0999999996</v>
      </c>
      <c r="AK15" s="46">
        <v>10030113</v>
      </c>
      <c r="AL15" s="46">
        <v>2950272.7</v>
      </c>
      <c r="AM15" s="46">
        <v>6068577.4000000004</v>
      </c>
      <c r="AN15" s="46">
        <v>9665140.1999999993</v>
      </c>
      <c r="AO15" s="46">
        <v>13371609.800000001</v>
      </c>
      <c r="AP15" s="46">
        <v>2931913.9</v>
      </c>
      <c r="AQ15" s="46">
        <v>6375407.7999999998</v>
      </c>
      <c r="AR15" s="46">
        <v>10075419.9</v>
      </c>
      <c r="AS15" s="46">
        <v>13283468.9</v>
      </c>
      <c r="AT15" s="46">
        <v>3251148.7</v>
      </c>
      <c r="AU15" s="46">
        <v>7064020.5</v>
      </c>
      <c r="AV15" s="46">
        <v>11429130.199999999</v>
      </c>
      <c r="AW15" s="46">
        <v>16012952.6</v>
      </c>
      <c r="AX15" s="46">
        <v>3680504.8</v>
      </c>
      <c r="AY15" s="46">
        <v>8576653.8000000007</v>
      </c>
      <c r="AZ15" s="46">
        <v>13844409.300000001</v>
      </c>
      <c r="BA15" s="46">
        <v>19760914.800000001</v>
      </c>
      <c r="BB15" s="46">
        <v>3657402.1</v>
      </c>
      <c r="BC15" s="46">
        <v>8107707.2999999998</v>
      </c>
      <c r="BD15" s="46">
        <v>13362937.4</v>
      </c>
      <c r="BE15" s="48">
        <v>18720252.699999999</v>
      </c>
      <c r="BF15" s="48">
        <v>3843162.8</v>
      </c>
      <c r="BG15" s="48">
        <v>8893736</v>
      </c>
      <c r="BH15" s="48">
        <v>14355418.5</v>
      </c>
      <c r="BI15" s="48">
        <v>21007832.5</v>
      </c>
      <c r="BJ15" s="48">
        <v>5026507.7</v>
      </c>
      <c r="BK15" s="48">
        <v>11392493.4</v>
      </c>
      <c r="BL15" s="48">
        <v>19040014.800000001</v>
      </c>
      <c r="BM15" s="48">
        <v>27773158.300000001</v>
      </c>
      <c r="BN15" s="48">
        <v>7234669.7999999998</v>
      </c>
      <c r="BO15" s="48">
        <v>15847995.5</v>
      </c>
      <c r="BP15" s="48">
        <v>24238124.600000001</v>
      </c>
      <c r="BQ15" s="48">
        <v>32790161.699999999</v>
      </c>
    </row>
    <row r="16" spans="1:69" ht="15" customHeight="1">
      <c r="A16" s="53" t="s">
        <v>57</v>
      </c>
      <c r="B16" s="42">
        <v>107107.2</v>
      </c>
      <c r="C16" s="42">
        <v>-59015.6</v>
      </c>
      <c r="D16" s="42">
        <v>-151259.5</v>
      </c>
      <c r="E16" s="42">
        <v>238229.8</v>
      </c>
      <c r="F16" s="43">
        <v>-85360.5</v>
      </c>
      <c r="G16" s="44">
        <v>-333136.90000000002</v>
      </c>
      <c r="H16" s="44">
        <v>-268216.40000000002</v>
      </c>
      <c r="I16" s="45">
        <v>-337874.7</v>
      </c>
      <c r="J16" s="45">
        <v>-33717.4</v>
      </c>
      <c r="K16" s="45">
        <v>239635.7</v>
      </c>
      <c r="L16" s="45">
        <v>155018.6</v>
      </c>
      <c r="M16" s="42">
        <v>593381.9</v>
      </c>
      <c r="N16" s="42">
        <v>-115613.20000000019</v>
      </c>
      <c r="O16" s="42">
        <v>-137075.59999999963</v>
      </c>
      <c r="P16" s="42">
        <v>217190.59999999963</v>
      </c>
      <c r="Q16" s="42">
        <v>890843.40000000224</v>
      </c>
      <c r="R16" s="46">
        <v>61364.3</v>
      </c>
      <c r="S16" s="46">
        <v>82892.399999999994</v>
      </c>
      <c r="T16" s="46">
        <v>969786.6</v>
      </c>
      <c r="U16" s="46">
        <v>1277523.8999999999</v>
      </c>
      <c r="V16" s="42">
        <v>-91846.5</v>
      </c>
      <c r="W16" s="42">
        <v>414131.6</v>
      </c>
      <c r="X16" s="42">
        <v>1234067.5</v>
      </c>
      <c r="Y16" s="46">
        <v>1183661.1000000001</v>
      </c>
      <c r="Z16" s="42">
        <v>-33724.5</v>
      </c>
      <c r="AA16" s="42">
        <v>157893.70000000001</v>
      </c>
      <c r="AB16" s="42">
        <v>641435.5</v>
      </c>
      <c r="AC16" s="42">
        <v>1272199.3</v>
      </c>
      <c r="AD16" s="42">
        <v>-567414.4</v>
      </c>
      <c r="AE16" s="47">
        <v>-316031.59999999998</v>
      </c>
      <c r="AF16" s="42">
        <v>112514.4</v>
      </c>
      <c r="AG16" s="42">
        <v>526137.5</v>
      </c>
      <c r="AH16" s="42">
        <v>422349</v>
      </c>
      <c r="AI16" s="42">
        <v>743786.9</v>
      </c>
      <c r="AJ16" s="42">
        <v>1283921.3</v>
      </c>
      <c r="AK16" s="46">
        <v>1127525.8999999999</v>
      </c>
      <c r="AL16" s="46">
        <v>283219</v>
      </c>
      <c r="AM16" s="46">
        <v>821103.7</v>
      </c>
      <c r="AN16" s="46">
        <v>1497680.2</v>
      </c>
      <c r="AO16" s="46">
        <v>1231144.8999999999</v>
      </c>
      <c r="AP16" s="46">
        <v>317393.5</v>
      </c>
      <c r="AQ16" s="46">
        <v>598487.9</v>
      </c>
      <c r="AR16" s="46">
        <v>1505086.7</v>
      </c>
      <c r="AS16" s="46">
        <v>1388549.8</v>
      </c>
      <c r="AT16" s="46">
        <v>374284.5</v>
      </c>
      <c r="AU16" s="46">
        <v>797708.6</v>
      </c>
      <c r="AV16" s="46">
        <v>873363.7</v>
      </c>
      <c r="AW16" s="46">
        <v>1607336.6</v>
      </c>
      <c r="AX16" s="46">
        <v>493735.6</v>
      </c>
      <c r="AY16" s="46">
        <v>565587.9</v>
      </c>
      <c r="AZ16" s="46">
        <v>678063.6</v>
      </c>
      <c r="BA16" s="46">
        <v>2045684.3</v>
      </c>
      <c r="BB16" s="46">
        <v>473874.4</v>
      </c>
      <c r="BC16" s="46">
        <v>195506</v>
      </c>
      <c r="BD16" s="46">
        <v>618741.80000000005</v>
      </c>
      <c r="BE16" s="48">
        <v>1000230.9</v>
      </c>
      <c r="BF16" s="48">
        <v>642573.69999999995</v>
      </c>
      <c r="BG16" s="48">
        <v>586922.9</v>
      </c>
      <c r="BH16" s="48">
        <v>154012.9</v>
      </c>
      <c r="BI16" s="48">
        <v>1624311</v>
      </c>
      <c r="BJ16" s="48">
        <v>470831.1</v>
      </c>
      <c r="BK16" s="48">
        <v>151306.70000000001</v>
      </c>
      <c r="BL16" s="48">
        <v>173086.6</v>
      </c>
      <c r="BM16" s="48">
        <v>294681.09999999998</v>
      </c>
      <c r="BN16" s="48">
        <v>391896.3</v>
      </c>
      <c r="BO16" s="48">
        <v>989778.5</v>
      </c>
      <c r="BP16" s="48">
        <v>982773.3</v>
      </c>
      <c r="BQ16" s="48">
        <v>1737524.6</v>
      </c>
    </row>
    <row r="17" spans="1:69" ht="15">
      <c r="A17" s="54" t="s">
        <v>99</v>
      </c>
      <c r="B17" s="55">
        <f t="shared" ref="B17:T17" si="22">B4+B10+B13+B16</f>
        <v>2536234.9000000004</v>
      </c>
      <c r="C17" s="55">
        <f t="shared" si="22"/>
        <v>5595427.5</v>
      </c>
      <c r="D17" s="55">
        <f t="shared" si="22"/>
        <v>8995882</v>
      </c>
      <c r="E17" s="55">
        <f t="shared" si="22"/>
        <v>12849794.000000002</v>
      </c>
      <c r="F17" s="55">
        <f t="shared" si="22"/>
        <v>3207244.4</v>
      </c>
      <c r="G17" s="55">
        <f t="shared" si="22"/>
        <v>7195598.5999999996</v>
      </c>
      <c r="H17" s="55">
        <f t="shared" si="22"/>
        <v>11803580.9</v>
      </c>
      <c r="I17" s="55">
        <f t="shared" si="22"/>
        <v>16052919.199999999</v>
      </c>
      <c r="J17" s="55">
        <f t="shared" si="22"/>
        <v>3055263.8000000003</v>
      </c>
      <c r="K17" s="55">
        <f t="shared" si="22"/>
        <v>6709780.9000000004</v>
      </c>
      <c r="L17" s="55">
        <f t="shared" si="22"/>
        <v>11220899.499999998</v>
      </c>
      <c r="M17" s="55">
        <f t="shared" si="22"/>
        <v>17007647</v>
      </c>
      <c r="N17" s="55">
        <f t="shared" si="22"/>
        <v>4020878.4</v>
      </c>
      <c r="O17" s="55">
        <f t="shared" si="22"/>
        <v>8712143.9000000004</v>
      </c>
      <c r="P17" s="55">
        <f t="shared" si="22"/>
        <v>14135228.1</v>
      </c>
      <c r="Q17" s="55">
        <f t="shared" si="22"/>
        <v>21815517</v>
      </c>
      <c r="R17" s="55">
        <f t="shared" si="22"/>
        <v>5240223.5</v>
      </c>
      <c r="S17" s="55">
        <f t="shared" si="22"/>
        <v>11240030.9</v>
      </c>
      <c r="T17" s="55">
        <f t="shared" si="22"/>
        <v>18664939.5</v>
      </c>
      <c r="U17" s="55">
        <f>U13+U10+U4+U16</f>
        <v>28243052.699999999</v>
      </c>
      <c r="V17" s="55">
        <f>V4+V10+V13+V16</f>
        <v>6097729.9000000004</v>
      </c>
      <c r="W17" s="55">
        <f>W4+W10+W13+W16</f>
        <v>12849001.6</v>
      </c>
      <c r="X17" s="55">
        <f>X4+X10+X13+X16</f>
        <v>20848732.599999998</v>
      </c>
      <c r="Y17" s="55">
        <f>Y13+Y10+Y4+Y16</f>
        <v>31015186.600000005</v>
      </c>
      <c r="Z17" s="55">
        <f>Z4+Z10+Z13+Z16</f>
        <v>6966935</v>
      </c>
      <c r="AA17" s="55">
        <f>AA4+AA10+AA13+AA16</f>
        <v>14499992.199999999</v>
      </c>
      <c r="AB17" s="55">
        <f>AB4+AB10+AB13+AB16</f>
        <v>23767993.399999999</v>
      </c>
      <c r="AC17" s="55">
        <f>AC13+AC10+AC4+AC16</f>
        <v>35999025.099999994</v>
      </c>
      <c r="AD17" s="55">
        <f t="shared" ref="AD17:BG17" si="23">AD4+AD10+AD13+AD16</f>
        <v>7933827.5</v>
      </c>
      <c r="AE17" s="55">
        <f t="shared" si="23"/>
        <v>16482952.199999997</v>
      </c>
      <c r="AF17" s="55">
        <f t="shared" si="23"/>
        <v>27040987.299999997</v>
      </c>
      <c r="AG17" s="55">
        <f t="shared" si="23"/>
        <v>39675832.899999999</v>
      </c>
      <c r="AH17" s="55">
        <f t="shared" si="23"/>
        <v>8267517.6999999993</v>
      </c>
      <c r="AI17" s="55">
        <f t="shared" si="23"/>
        <v>16804418.100000001</v>
      </c>
      <c r="AJ17" s="55">
        <f t="shared" si="23"/>
        <v>27436536.699999996</v>
      </c>
      <c r="AK17" s="39">
        <f t="shared" si="23"/>
        <v>40884133.600000001</v>
      </c>
      <c r="AL17" s="39">
        <f t="shared" si="23"/>
        <v>9309090.9000000004</v>
      </c>
      <c r="AM17" s="39">
        <f t="shared" si="23"/>
        <v>19357056.899999999</v>
      </c>
      <c r="AN17" s="39">
        <f t="shared" si="23"/>
        <v>31355126.100000005</v>
      </c>
      <c r="AO17" s="39">
        <f t="shared" si="23"/>
        <v>46971150</v>
      </c>
      <c r="AP17" s="39">
        <f t="shared" si="23"/>
        <v>10431358.000000002</v>
      </c>
      <c r="AQ17" s="39">
        <f t="shared" si="23"/>
        <v>21546269.700000003</v>
      </c>
      <c r="AR17" s="39">
        <f t="shared" si="23"/>
        <v>35142065.200000003</v>
      </c>
      <c r="AS17" s="39">
        <f t="shared" si="23"/>
        <v>54378857.79999999</v>
      </c>
      <c r="AT17" s="39">
        <f t="shared" si="23"/>
        <v>11786166.699999999</v>
      </c>
      <c r="AU17" s="39">
        <f t="shared" si="23"/>
        <v>24857119.200000003</v>
      </c>
      <c r="AV17" s="39">
        <f t="shared" si="23"/>
        <v>39767105.700000003</v>
      </c>
      <c r="AW17" s="39">
        <f t="shared" si="23"/>
        <v>61819536.400000006</v>
      </c>
      <c r="AX17" s="39">
        <f t="shared" si="23"/>
        <v>13180857.200000001</v>
      </c>
      <c r="AY17" s="39">
        <f t="shared" si="23"/>
        <v>27908618.099999994</v>
      </c>
      <c r="AZ17" s="39">
        <f t="shared" si="23"/>
        <v>44297912.100000001</v>
      </c>
      <c r="BA17" s="39">
        <f t="shared" si="23"/>
        <v>69532626.499999985</v>
      </c>
      <c r="BB17" s="39">
        <f t="shared" si="23"/>
        <v>15093342.400000002</v>
      </c>
      <c r="BC17" s="39">
        <f t="shared" si="23"/>
        <v>28399592.700000003</v>
      </c>
      <c r="BD17" s="39">
        <f t="shared" si="23"/>
        <v>45803255.200000003</v>
      </c>
      <c r="BE17" s="39">
        <f t="shared" si="23"/>
        <v>70649033.200000003</v>
      </c>
      <c r="BF17" s="39">
        <f t="shared" si="23"/>
        <v>15938671.499999996</v>
      </c>
      <c r="BG17" s="39">
        <f t="shared" si="23"/>
        <v>32265436.5</v>
      </c>
      <c r="BH17" s="39">
        <f t="shared" ref="BH17:BN17" si="24">BH4+BH10+BH13+BH16</f>
        <v>53029365.700000003</v>
      </c>
      <c r="BI17" s="39">
        <f t="shared" si="24"/>
        <v>83951587.900000006</v>
      </c>
      <c r="BJ17" s="39">
        <f t="shared" si="24"/>
        <v>19695592.800000001</v>
      </c>
      <c r="BK17" s="39">
        <f t="shared" si="24"/>
        <v>40034332.600000001</v>
      </c>
      <c r="BL17" s="39">
        <f t="shared" si="24"/>
        <v>65487797.899999999</v>
      </c>
      <c r="BM17" s="39">
        <f t="shared" si="24"/>
        <v>103765518.25</v>
      </c>
      <c r="BN17" s="39">
        <f t="shared" si="24"/>
        <v>23582637</v>
      </c>
      <c r="BO17" s="39">
        <f t="shared" ref="BO17:BQ17" si="25">BO4+BO10+BO13+BO16</f>
        <v>47244671.5</v>
      </c>
      <c r="BP17" s="39">
        <f t="shared" si="25"/>
        <v>75546820.299999997</v>
      </c>
      <c r="BQ17" s="39">
        <f t="shared" si="25"/>
        <v>120561096.44999999</v>
      </c>
    </row>
    <row r="18" spans="1:69" ht="13.5" customHeight="1">
      <c r="A18" s="56"/>
      <c r="B18" s="57"/>
      <c r="C18" s="57"/>
      <c r="D18" s="57"/>
      <c r="E18" s="57"/>
      <c r="F18" s="57"/>
      <c r="G18" s="58"/>
      <c r="H18" s="58"/>
      <c r="I18" s="58"/>
      <c r="J18" s="58"/>
      <c r="K18" s="58"/>
      <c r="L18" s="58"/>
      <c r="M18" s="57"/>
      <c r="N18" s="59"/>
      <c r="O18" s="59"/>
      <c r="P18" s="59"/>
      <c r="Q18" s="59"/>
      <c r="R18" s="57"/>
      <c r="S18" s="57"/>
      <c r="T18" s="57"/>
      <c r="U18" s="57"/>
      <c r="V18" s="57"/>
      <c r="W18" s="57"/>
      <c r="X18" s="57"/>
      <c r="Y18" s="57"/>
      <c r="Z18" s="57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</row>
    <row r="19" spans="1:69" ht="13.5" customHeight="1">
      <c r="A19" s="60"/>
      <c r="B19" s="57"/>
      <c r="C19" s="57"/>
      <c r="D19" s="57"/>
      <c r="E19" s="57"/>
      <c r="F19" s="57"/>
      <c r="G19" s="58"/>
      <c r="H19" s="58"/>
      <c r="I19" s="58"/>
      <c r="J19" s="58"/>
      <c r="K19" s="58"/>
      <c r="L19" s="58"/>
      <c r="M19" s="57"/>
      <c r="N19" s="59"/>
      <c r="O19" s="59"/>
      <c r="P19" s="59"/>
      <c r="Q19" s="59"/>
      <c r="R19" s="57"/>
      <c r="S19" s="57"/>
      <c r="T19" s="57"/>
      <c r="U19" s="57"/>
      <c r="V19" s="57"/>
      <c r="W19" s="57"/>
      <c r="X19" s="57"/>
      <c r="Y19" s="57"/>
      <c r="Z19" s="57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</row>
    <row r="20" spans="1:69" ht="20.25" customHeight="1">
      <c r="A20" s="56"/>
      <c r="B20" s="57"/>
      <c r="C20" s="57"/>
      <c r="D20" s="57"/>
      <c r="E20" s="57"/>
      <c r="F20" s="57"/>
      <c r="G20" s="58"/>
      <c r="H20" s="58"/>
      <c r="I20" s="58"/>
      <c r="J20" s="58"/>
      <c r="K20" s="58"/>
      <c r="L20" s="58"/>
      <c r="M20" s="57"/>
      <c r="N20" s="59"/>
      <c r="O20" s="59"/>
      <c r="P20" s="59"/>
      <c r="Q20" s="59"/>
      <c r="R20" s="57"/>
      <c r="S20" s="57"/>
      <c r="T20" s="57"/>
      <c r="U20" s="57"/>
      <c r="V20" s="57"/>
      <c r="W20" s="57"/>
      <c r="X20" s="57"/>
      <c r="Y20" s="57"/>
      <c r="Z20" s="57"/>
      <c r="AA20" s="21"/>
      <c r="AB20" s="21"/>
      <c r="AC20" s="21"/>
      <c r="AD20" s="59"/>
      <c r="AE20" s="59"/>
      <c r="AF20" s="59"/>
      <c r="AG20" s="59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</row>
    <row r="21" spans="1:69" ht="88.5" customHeight="1">
      <c r="A21" s="61" t="s">
        <v>100</v>
      </c>
      <c r="B21" s="62"/>
      <c r="C21" s="62"/>
      <c r="D21" s="62"/>
      <c r="E21" s="21"/>
      <c r="F21" s="59"/>
      <c r="G21" s="21"/>
      <c r="H21" s="59"/>
      <c r="I21" s="21"/>
      <c r="J21" s="59"/>
      <c r="K21" s="59"/>
      <c r="L21" s="59"/>
      <c r="M21" s="21"/>
      <c r="N21" s="59"/>
      <c r="O21" s="59"/>
      <c r="P21" s="59"/>
      <c r="Q21" s="59"/>
      <c r="R21" s="63"/>
      <c r="S21" s="63"/>
      <c r="T21" s="63"/>
      <c r="U21" s="21"/>
      <c r="V21" s="63"/>
      <c r="W21" s="63"/>
      <c r="X21" s="63"/>
      <c r="Y21" s="21"/>
      <c r="Z21" s="59"/>
      <c r="AA21" s="59"/>
      <c r="AB21" s="59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</row>
    <row r="22" spans="1:69" ht="26.25" customHeight="1">
      <c r="A22" s="64" t="s">
        <v>101</v>
      </c>
      <c r="B22" s="65"/>
      <c r="C22" s="65"/>
      <c r="D22" s="65"/>
      <c r="E22" s="21"/>
      <c r="F22" s="59"/>
      <c r="G22" s="21"/>
      <c r="H22" s="59"/>
      <c r="I22" s="21"/>
      <c r="J22" s="59"/>
      <c r="K22" s="59"/>
      <c r="L22" s="59"/>
      <c r="M22" s="21"/>
      <c r="N22" s="59"/>
      <c r="O22" s="59"/>
      <c r="P22" s="59"/>
      <c r="Q22" s="21"/>
      <c r="R22" s="63"/>
      <c r="S22" s="63"/>
      <c r="T22" s="63"/>
      <c r="U22" s="21"/>
      <c r="V22" s="63"/>
      <c r="W22" s="63"/>
      <c r="X22" s="63"/>
      <c r="Y22" s="21"/>
      <c r="Z22" s="59"/>
      <c r="AA22" s="59"/>
      <c r="AB22" s="59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</row>
    <row r="23" spans="1:69" ht="76.5" customHeight="1">
      <c r="A23" s="61" t="s">
        <v>102</v>
      </c>
      <c r="B23" s="65"/>
      <c r="C23" s="65"/>
      <c r="D23" s="65"/>
      <c r="E23" s="21"/>
      <c r="F23" s="59"/>
      <c r="G23" s="21"/>
      <c r="H23" s="59"/>
      <c r="I23" s="21"/>
      <c r="J23" s="59"/>
      <c r="K23" s="59"/>
      <c r="L23" s="59"/>
      <c r="M23" s="21"/>
      <c r="N23" s="59"/>
      <c r="O23" s="59"/>
      <c r="P23" s="59"/>
      <c r="Q23" s="21"/>
      <c r="R23" s="63"/>
      <c r="S23" s="63"/>
      <c r="T23" s="63"/>
      <c r="U23" s="21"/>
      <c r="V23" s="63"/>
      <c r="W23" s="63"/>
      <c r="X23" s="63"/>
      <c r="Y23" s="21"/>
      <c r="Z23" s="59"/>
      <c r="AA23" s="59"/>
      <c r="AB23" s="59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</row>
    <row r="24" spans="1:69">
      <c r="A24" s="61" t="s">
        <v>103</v>
      </c>
      <c r="B24" s="59"/>
      <c r="C24" s="58"/>
      <c r="D24" s="58"/>
      <c r="E24" s="58"/>
      <c r="F24" s="58"/>
      <c r="G24" s="58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</row>
    <row r="25" spans="1:69" ht="33.75">
      <c r="A25" s="10" t="s">
        <v>115</v>
      </c>
      <c r="B25" s="4"/>
      <c r="C25" s="5"/>
      <c r="D25" s="5"/>
      <c r="E25" s="5"/>
      <c r="F25" s="5"/>
      <c r="G25" s="5"/>
    </row>
    <row r="26" spans="1:69">
      <c r="B26" s="4"/>
      <c r="C26" s="5"/>
      <c r="D26" s="5"/>
      <c r="E26" s="5"/>
      <c r="F26" s="5"/>
      <c r="G26" s="5"/>
    </row>
    <row r="27" spans="1:69">
      <c r="B27" s="4"/>
      <c r="C27" s="5"/>
      <c r="D27" s="5"/>
      <c r="E27" s="5"/>
      <c r="F27" s="5"/>
      <c r="G27" s="5"/>
    </row>
    <row r="28" spans="1:69">
      <c r="B28" s="4"/>
      <c r="C28" s="5"/>
      <c r="D28" s="5"/>
      <c r="E28" s="5"/>
      <c r="F28" s="5"/>
      <c r="G28" s="5"/>
    </row>
    <row r="29" spans="1:69">
      <c r="B29" s="4"/>
      <c r="C29" s="5"/>
      <c r="D29" s="5"/>
      <c r="E29" s="5"/>
      <c r="F29" s="5"/>
      <c r="G29" s="5"/>
    </row>
    <row r="30" spans="1:69">
      <c r="B30" s="4"/>
      <c r="C30" s="5"/>
      <c r="D30" s="5"/>
      <c r="E30" s="5"/>
      <c r="F30" s="5"/>
      <c r="G30" s="5"/>
    </row>
    <row r="31" spans="1:69">
      <c r="B31" s="4"/>
      <c r="C31" s="5"/>
      <c r="D31" s="5"/>
      <c r="E31" s="5"/>
      <c r="F31" s="5"/>
      <c r="G31" s="5"/>
    </row>
    <row r="32" spans="1:69">
      <c r="B32" s="4"/>
      <c r="C32" s="5"/>
      <c r="D32" s="5"/>
      <c r="E32" s="5"/>
      <c r="F32" s="5"/>
      <c r="G32" s="5"/>
    </row>
    <row r="33" spans="2:7">
      <c r="B33" s="4"/>
      <c r="C33" s="5"/>
      <c r="D33" s="5"/>
      <c r="E33" s="5"/>
      <c r="F33" s="5"/>
      <c r="G33" s="5"/>
    </row>
    <row r="34" spans="2:7">
      <c r="B34" s="4"/>
      <c r="C34" s="5"/>
      <c r="D34" s="5"/>
      <c r="E34" s="5"/>
      <c r="F34" s="5"/>
      <c r="G34" s="5"/>
    </row>
    <row r="35" spans="2:7">
      <c r="B35" s="4"/>
      <c r="C35" s="5"/>
      <c r="D35" s="5"/>
      <c r="E35" s="5"/>
      <c r="F35" s="5"/>
      <c r="G35" s="5"/>
    </row>
    <row r="36" spans="2:7">
      <c r="B36" s="4"/>
      <c r="C36" s="5"/>
      <c r="D36" s="5"/>
      <c r="E36" s="5"/>
      <c r="F36" s="5"/>
      <c r="G36" s="5"/>
    </row>
    <row r="37" spans="2:7">
      <c r="B37" s="4"/>
      <c r="C37" s="5"/>
      <c r="D37" s="5"/>
      <c r="E37" s="5"/>
      <c r="F37" s="5"/>
      <c r="G37" s="5"/>
    </row>
    <row r="38" spans="2:7">
      <c r="B38" s="4"/>
      <c r="C38" s="5"/>
      <c r="D38" s="5"/>
      <c r="E38" s="5"/>
      <c r="F38" s="5"/>
      <c r="G38" s="5"/>
    </row>
    <row r="39" spans="2:7">
      <c r="B39" s="4"/>
      <c r="C39" s="5"/>
      <c r="D39" s="5"/>
      <c r="E39" s="5"/>
      <c r="F39" s="5"/>
      <c r="G39" s="5"/>
    </row>
    <row r="40" spans="2:7">
      <c r="B40" s="4"/>
      <c r="C40" s="5"/>
      <c r="D40" s="5"/>
      <c r="E40" s="5"/>
      <c r="F40" s="5"/>
      <c r="G40" s="5"/>
    </row>
    <row r="41" spans="2:7">
      <c r="B41" s="4"/>
      <c r="C41" s="5"/>
      <c r="D41" s="5"/>
      <c r="E41" s="5"/>
      <c r="F41" s="5"/>
      <c r="G41" s="5"/>
    </row>
    <row r="42" spans="2:7">
      <c r="B42" s="4"/>
      <c r="C42" s="5"/>
      <c r="D42" s="5"/>
      <c r="E42" s="5"/>
      <c r="F42" s="5"/>
      <c r="G42" s="5"/>
    </row>
    <row r="43" spans="2:7">
      <c r="B43" s="4"/>
      <c r="C43" s="5"/>
      <c r="D43" s="5"/>
      <c r="E43" s="5"/>
      <c r="F43" s="5"/>
      <c r="G43" s="5"/>
    </row>
    <row r="44" spans="2:7">
      <c r="B44" s="4"/>
      <c r="C44" s="5"/>
      <c r="D44" s="5"/>
      <c r="E44" s="5"/>
      <c r="F44" s="5"/>
      <c r="G44" s="5"/>
    </row>
    <row r="45" spans="2:7">
      <c r="B45" s="4"/>
      <c r="C45" s="5"/>
      <c r="D45" s="5"/>
      <c r="E45" s="5"/>
      <c r="F45" s="5"/>
      <c r="G45" s="5"/>
    </row>
    <row r="46" spans="2:7">
      <c r="B46" s="4"/>
      <c r="C46" s="5"/>
      <c r="D46" s="5"/>
      <c r="E46" s="5"/>
      <c r="F46" s="5"/>
      <c r="G46" s="5"/>
    </row>
    <row r="47" spans="2:7">
      <c r="B47" s="4"/>
      <c r="C47" s="5"/>
      <c r="D47" s="5"/>
      <c r="E47" s="5"/>
      <c r="F47" s="5"/>
      <c r="G47" s="5"/>
    </row>
    <row r="48" spans="2:7">
      <c r="B48" s="4"/>
      <c r="C48" s="5"/>
      <c r="D48" s="5"/>
      <c r="E48" s="5"/>
      <c r="F48" s="5"/>
      <c r="G48" s="5"/>
    </row>
    <row r="49" spans="2:7">
      <c r="B49" s="4"/>
      <c r="C49" s="5"/>
      <c r="D49" s="5"/>
      <c r="E49" s="5"/>
      <c r="F49" s="5"/>
      <c r="G49" s="5"/>
    </row>
    <row r="50" spans="2:7">
      <c r="B50" s="4"/>
      <c r="C50" s="5"/>
      <c r="D50" s="5"/>
      <c r="E50" s="5"/>
      <c r="F50" s="5"/>
      <c r="G50" s="5"/>
    </row>
    <row r="51" spans="2:7">
      <c r="B51" s="4"/>
      <c r="C51" s="5"/>
      <c r="D51" s="5"/>
      <c r="E51" s="5"/>
      <c r="F51" s="5"/>
      <c r="G51" s="5"/>
    </row>
    <row r="52" spans="2:7">
      <c r="B52" s="4"/>
      <c r="C52" s="5"/>
      <c r="D52" s="5"/>
      <c r="E52" s="5"/>
      <c r="F52" s="5"/>
      <c r="G52" s="5"/>
    </row>
    <row r="53" spans="2:7">
      <c r="B53" s="4"/>
      <c r="C53" s="5"/>
      <c r="D53" s="5"/>
      <c r="E53" s="5"/>
      <c r="F53" s="5"/>
      <c r="G53" s="5"/>
    </row>
    <row r="54" spans="2:7">
      <c r="B54" s="4"/>
      <c r="C54" s="5"/>
      <c r="D54" s="5"/>
      <c r="E54" s="5"/>
      <c r="F54" s="5"/>
      <c r="G54" s="5"/>
    </row>
    <row r="55" spans="2:7">
      <c r="B55" s="4"/>
      <c r="C55" s="5"/>
      <c r="D55" s="5"/>
      <c r="E55" s="5"/>
      <c r="F55" s="5"/>
      <c r="G55" s="5"/>
    </row>
    <row r="56" spans="2:7">
      <c r="B56" s="4"/>
      <c r="C56" s="5"/>
      <c r="D56" s="5"/>
      <c r="E56" s="5"/>
      <c r="F56" s="5"/>
      <c r="G56" s="5"/>
    </row>
    <row r="57" spans="2:7">
      <c r="B57" s="4"/>
      <c r="C57" s="5"/>
      <c r="D57" s="5"/>
      <c r="E57" s="5"/>
      <c r="F57" s="5"/>
      <c r="G57" s="5"/>
    </row>
    <row r="58" spans="2:7">
      <c r="B58" s="4"/>
      <c r="C58" s="5"/>
      <c r="D58" s="5"/>
      <c r="E58" s="5"/>
      <c r="F58" s="5"/>
      <c r="G58" s="5"/>
    </row>
    <row r="59" spans="2:7">
      <c r="B59" s="4"/>
      <c r="C59" s="5"/>
      <c r="D59" s="5"/>
      <c r="E59" s="5"/>
      <c r="F59" s="5"/>
      <c r="G59" s="5"/>
    </row>
    <row r="60" spans="2:7">
      <c r="B60" s="4"/>
      <c r="C60" s="5"/>
      <c r="D60" s="5"/>
      <c r="E60" s="5"/>
      <c r="F60" s="5"/>
      <c r="G60" s="5"/>
    </row>
    <row r="61" spans="2:7">
      <c r="B61" s="4"/>
      <c r="C61" s="5"/>
      <c r="D61" s="5"/>
      <c r="E61" s="5"/>
      <c r="F61" s="5"/>
      <c r="G61" s="5"/>
    </row>
    <row r="62" spans="2:7">
      <c r="B62" s="4"/>
      <c r="C62" s="5"/>
      <c r="D62" s="5"/>
      <c r="E62" s="5"/>
      <c r="F62" s="5"/>
      <c r="G62" s="5"/>
    </row>
    <row r="63" spans="2:7">
      <c r="B63" s="4"/>
      <c r="C63" s="5"/>
      <c r="D63" s="5"/>
      <c r="E63" s="5"/>
      <c r="F63" s="5"/>
      <c r="G63" s="5"/>
    </row>
    <row r="64" spans="2:7">
      <c r="B64" s="4"/>
      <c r="C64" s="5"/>
      <c r="D64" s="5"/>
      <c r="E64" s="5"/>
      <c r="F64" s="5"/>
      <c r="G64" s="5"/>
    </row>
    <row r="65" spans="2:7">
      <c r="B65" s="4"/>
      <c r="C65" s="5"/>
      <c r="D65" s="5"/>
      <c r="E65" s="5"/>
      <c r="F65" s="5"/>
      <c r="G65" s="5"/>
    </row>
    <row r="66" spans="2:7">
      <c r="B66" s="4"/>
      <c r="C66" s="5"/>
      <c r="D66" s="5"/>
      <c r="E66" s="5"/>
      <c r="F66" s="5"/>
      <c r="G66" s="5"/>
    </row>
    <row r="67" spans="2:7">
      <c r="B67" s="4"/>
      <c r="C67" s="5"/>
      <c r="D67" s="5"/>
      <c r="E67" s="5"/>
      <c r="F67" s="5"/>
      <c r="G67" s="5"/>
    </row>
    <row r="68" spans="2:7">
      <c r="B68" s="4"/>
      <c r="C68" s="5"/>
      <c r="D68" s="5"/>
      <c r="E68" s="5"/>
      <c r="F68" s="5"/>
      <c r="G68" s="5"/>
    </row>
    <row r="69" spans="2:7">
      <c r="B69" s="4"/>
      <c r="C69" s="5"/>
      <c r="D69" s="5"/>
      <c r="E69" s="5"/>
      <c r="F69" s="5"/>
      <c r="G69" s="5"/>
    </row>
    <row r="70" spans="2:7">
      <c r="B70" s="4"/>
      <c r="C70" s="5"/>
      <c r="D70" s="5"/>
      <c r="E70" s="5"/>
      <c r="F70" s="5"/>
      <c r="G70" s="5"/>
    </row>
    <row r="71" spans="2:7">
      <c r="B71" s="4"/>
      <c r="C71" s="5"/>
      <c r="D71" s="5"/>
      <c r="E71" s="5"/>
      <c r="F71" s="5"/>
      <c r="G71" s="5"/>
    </row>
    <row r="72" spans="2:7">
      <c r="B72" s="4"/>
      <c r="C72" s="5"/>
      <c r="D72" s="5"/>
      <c r="E72" s="5"/>
      <c r="F72" s="5"/>
      <c r="G72" s="5"/>
    </row>
    <row r="73" spans="2:7">
      <c r="B73" s="4"/>
      <c r="C73" s="5"/>
      <c r="D73" s="5"/>
      <c r="E73" s="5"/>
      <c r="F73" s="5"/>
      <c r="G73" s="5"/>
    </row>
    <row r="74" spans="2:7">
      <c r="B74" s="4"/>
      <c r="C74" s="5"/>
      <c r="D74" s="5"/>
      <c r="E74" s="5"/>
      <c r="F74" s="5"/>
      <c r="G74" s="5"/>
    </row>
    <row r="75" spans="2:7">
      <c r="B75" s="4"/>
      <c r="C75" s="5"/>
      <c r="D75" s="5"/>
      <c r="E75" s="5"/>
      <c r="F75" s="5"/>
      <c r="G75" s="5"/>
    </row>
    <row r="76" spans="2:7">
      <c r="B76" s="4"/>
      <c r="C76" s="5"/>
      <c r="D76" s="5"/>
      <c r="E76" s="5"/>
      <c r="F76" s="5"/>
      <c r="G76" s="5"/>
    </row>
    <row r="77" spans="2:7">
      <c r="B77" s="4"/>
      <c r="C77" s="5"/>
      <c r="D77" s="5"/>
      <c r="E77" s="5"/>
      <c r="F77" s="5"/>
      <c r="G77" s="5"/>
    </row>
    <row r="78" spans="2:7">
      <c r="B78" s="4"/>
      <c r="C78" s="5"/>
      <c r="D78" s="5"/>
      <c r="E78" s="5"/>
      <c r="F78" s="5"/>
      <c r="G78" s="5"/>
    </row>
    <row r="79" spans="2:7">
      <c r="B79" s="4"/>
      <c r="C79" s="5"/>
      <c r="D79" s="5"/>
      <c r="E79" s="5"/>
      <c r="F79" s="5"/>
      <c r="G79" s="5"/>
    </row>
    <row r="80" spans="2:7">
      <c r="B80" s="4"/>
      <c r="C80" s="5"/>
      <c r="D80" s="5"/>
      <c r="E80" s="5"/>
      <c r="F80" s="5"/>
      <c r="G80" s="5"/>
    </row>
    <row r="81" spans="2:7">
      <c r="B81" s="4"/>
      <c r="C81" s="5"/>
      <c r="D81" s="5"/>
      <c r="E81" s="5"/>
      <c r="F81" s="5"/>
      <c r="G81" s="5"/>
    </row>
    <row r="82" spans="2:7">
      <c r="B82" s="4"/>
      <c r="C82" s="4"/>
      <c r="D82" s="4"/>
      <c r="E82" s="4"/>
      <c r="F82" s="4"/>
      <c r="G82" s="4"/>
    </row>
    <row r="83" spans="2:7">
      <c r="B83" s="4"/>
      <c r="C83" s="4"/>
      <c r="D83" s="4"/>
      <c r="E83" s="4"/>
      <c r="F83" s="4"/>
      <c r="G83" s="4"/>
    </row>
    <row r="84" spans="2:7">
      <c r="B84" s="4"/>
      <c r="C84" s="4"/>
      <c r="D84" s="4"/>
      <c r="E84" s="4"/>
      <c r="F84" s="4"/>
      <c r="G84" s="4"/>
    </row>
    <row r="85" spans="2:7">
      <c r="B85" s="4"/>
      <c r="C85" s="4"/>
      <c r="D85" s="4"/>
      <c r="E85" s="4"/>
      <c r="F85" s="4"/>
      <c r="G85" s="4"/>
    </row>
    <row r="86" spans="2:7">
      <c r="B86" s="4"/>
      <c r="C86" s="4"/>
      <c r="D86" s="4"/>
      <c r="E86" s="4"/>
      <c r="F86" s="4"/>
      <c r="G86" s="4"/>
    </row>
    <row r="87" spans="2:7">
      <c r="B87" s="4"/>
      <c r="C87" s="4"/>
      <c r="D87" s="4"/>
      <c r="E87" s="4"/>
      <c r="F87" s="4"/>
      <c r="G87" s="4"/>
    </row>
    <row r="88" spans="2:7">
      <c r="B88" s="4"/>
      <c r="C88" s="4"/>
      <c r="D88" s="4"/>
      <c r="E88" s="4"/>
      <c r="F88" s="4"/>
      <c r="G88" s="4"/>
    </row>
    <row r="89" spans="2:7">
      <c r="B89" s="4"/>
      <c r="C89" s="4"/>
      <c r="D89" s="4"/>
      <c r="E89" s="4"/>
      <c r="F89" s="4"/>
      <c r="G89" s="4"/>
    </row>
    <row r="90" spans="2:7">
      <c r="B90" s="4"/>
      <c r="C90" s="4"/>
      <c r="D90" s="4"/>
      <c r="E90" s="4"/>
      <c r="F90" s="4"/>
      <c r="G90" s="4"/>
    </row>
    <row r="91" spans="2:7">
      <c r="B91" s="4"/>
      <c r="C91" s="4"/>
      <c r="D91" s="4"/>
      <c r="E91" s="4"/>
      <c r="F91" s="4"/>
      <c r="G91" s="4"/>
    </row>
    <row r="92" spans="2:7">
      <c r="B92" s="4"/>
      <c r="C92" s="4"/>
      <c r="D92" s="4"/>
      <c r="E92" s="4"/>
      <c r="F92" s="4"/>
      <c r="G92" s="4"/>
    </row>
    <row r="93" spans="2:7">
      <c r="B93" s="4"/>
      <c r="C93" s="4"/>
      <c r="D93" s="4"/>
      <c r="E93" s="4"/>
      <c r="F93" s="4"/>
      <c r="G93" s="4"/>
    </row>
    <row r="94" spans="2:7">
      <c r="B94" s="4"/>
      <c r="C94" s="4"/>
      <c r="D94" s="4"/>
      <c r="E94" s="4"/>
      <c r="F94" s="4"/>
      <c r="G94" s="4"/>
    </row>
    <row r="95" spans="2:7">
      <c r="B95" s="4"/>
      <c r="C95" s="4"/>
      <c r="D95" s="4"/>
      <c r="E95" s="4"/>
      <c r="F95" s="4"/>
      <c r="G95" s="4"/>
    </row>
    <row r="96" spans="2:7">
      <c r="B96" s="4"/>
      <c r="C96" s="4"/>
      <c r="D96" s="4"/>
      <c r="E96" s="4"/>
      <c r="F96" s="4"/>
      <c r="G96" s="4"/>
    </row>
    <row r="97" spans="2:7">
      <c r="B97" s="4"/>
      <c r="C97" s="4"/>
      <c r="D97" s="4"/>
      <c r="E97" s="4"/>
      <c r="F97" s="4"/>
      <c r="G97" s="4"/>
    </row>
    <row r="98" spans="2:7">
      <c r="B98" s="4"/>
      <c r="C98" s="4"/>
      <c r="D98" s="4"/>
      <c r="E98" s="4"/>
      <c r="F98" s="4"/>
      <c r="G98" s="4"/>
    </row>
    <row r="99" spans="2:7">
      <c r="B99" s="4"/>
      <c r="C99" s="4"/>
      <c r="D99" s="4"/>
      <c r="E99" s="4"/>
      <c r="F99" s="4"/>
      <c r="G99" s="4"/>
    </row>
    <row r="100" spans="2:7">
      <c r="B100" s="4"/>
      <c r="C100" s="4"/>
      <c r="D100" s="4"/>
      <c r="E100" s="4"/>
      <c r="F100" s="4"/>
      <c r="G100" s="4"/>
    </row>
    <row r="101" spans="2:7">
      <c r="B101" s="4"/>
      <c r="C101" s="4"/>
      <c r="D101" s="4"/>
      <c r="E101" s="4"/>
      <c r="F101" s="4"/>
      <c r="G101" s="4"/>
    </row>
    <row r="102" spans="2:7">
      <c r="B102" s="4"/>
      <c r="C102" s="4"/>
      <c r="D102" s="4"/>
      <c r="E102" s="4"/>
      <c r="F102" s="4"/>
      <c r="G102" s="4"/>
    </row>
    <row r="103" spans="2:7">
      <c r="B103" s="4"/>
      <c r="C103" s="4"/>
      <c r="D103" s="4"/>
      <c r="E103" s="4"/>
      <c r="F103" s="4"/>
      <c r="G103" s="4"/>
    </row>
    <row r="104" spans="2:7">
      <c r="B104" s="4"/>
      <c r="C104" s="4"/>
      <c r="D104" s="4"/>
      <c r="E104" s="4"/>
      <c r="F104" s="4"/>
      <c r="G104" s="4"/>
    </row>
    <row r="105" spans="2:7">
      <c r="B105" s="4"/>
      <c r="C105" s="4"/>
      <c r="D105" s="4"/>
      <c r="E105" s="4"/>
      <c r="F105" s="4"/>
      <c r="G105" s="4"/>
    </row>
    <row r="106" spans="2:7">
      <c r="B106" s="4"/>
      <c r="C106" s="4"/>
      <c r="D106" s="4"/>
      <c r="E106" s="4"/>
      <c r="F106" s="4"/>
      <c r="G106" s="4"/>
    </row>
    <row r="107" spans="2:7">
      <c r="B107" s="4"/>
      <c r="C107" s="4"/>
      <c r="D107" s="4"/>
      <c r="E107" s="4"/>
      <c r="F107" s="4"/>
      <c r="G107" s="4"/>
    </row>
    <row r="108" spans="2:7">
      <c r="B108" s="4"/>
      <c r="C108" s="4"/>
      <c r="D108" s="4"/>
      <c r="E108" s="4"/>
      <c r="F108" s="4"/>
      <c r="G108" s="4"/>
    </row>
    <row r="109" spans="2:7">
      <c r="B109" s="4"/>
      <c r="C109" s="4"/>
      <c r="D109" s="4"/>
      <c r="E109" s="4"/>
      <c r="F109" s="4"/>
      <c r="G109" s="4"/>
    </row>
    <row r="110" spans="2:7">
      <c r="B110" s="4"/>
      <c r="C110" s="4"/>
      <c r="D110" s="4"/>
      <c r="E110" s="4"/>
      <c r="F110" s="4"/>
      <c r="G110" s="4"/>
    </row>
    <row r="111" spans="2:7">
      <c r="B111" s="4"/>
      <c r="C111" s="4"/>
      <c r="D111" s="4"/>
      <c r="E111" s="4"/>
      <c r="F111" s="4"/>
      <c r="G111" s="4"/>
    </row>
    <row r="112" spans="2:7">
      <c r="B112" s="4"/>
      <c r="C112" s="4"/>
      <c r="D112" s="4"/>
      <c r="E112" s="4"/>
      <c r="F112" s="4"/>
      <c r="G112" s="4"/>
    </row>
  </sheetData>
  <phoneticPr fontId="2" type="noConversion"/>
  <pageMargins left="0.46" right="0.42" top="0.55000000000000004" bottom="0.39" header="0.28000000000000003" footer="0.23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224A609E8787F4DB8D12124EB5E1AFE" ma:contentTypeVersion="0" ma:contentTypeDescription="Создание документа." ma:contentTypeScope="" ma:versionID="ab1ab0c8701efd493f5bab8f89be3d7a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3CF9EBF6-C9D3-4736-9237-DEAB031225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36F44AE6-6782-4BEA-8954-6375C4516E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B65E3B-667F-4E55-908D-05D48F91F7DF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1990-2006</vt:lpstr>
      <vt:lpstr>2007-2023</vt:lpstr>
      <vt:lpstr>'2007-2023'!Заголовки_для_печати</vt:lpstr>
    </vt:vector>
  </TitlesOfParts>
  <Company>nsa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 Жакипбекова</dc:creator>
  <cp:lastModifiedBy>Дарын Серик</cp:lastModifiedBy>
  <cp:lastPrinted>2022-07-07T04:59:42Z</cp:lastPrinted>
  <dcterms:created xsi:type="dcterms:W3CDTF">2008-10-04T09:19:31Z</dcterms:created>
  <dcterms:modified xsi:type="dcterms:W3CDTF">2024-04-29T06:17:24Z</dcterms:modified>
</cp:coreProperties>
</file>