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Байбек\Эксресс\5.Экспресс на 1 мая 2025\"/>
    </mc:Choice>
  </mc:AlternateContent>
  <bookViews>
    <workbookView xWindow="0" yWindow="0" windowWidth="28800" windowHeight="11910"/>
  </bookViews>
  <sheets>
    <sheet name="Cover" sheetId="1" r:id="rId1"/>
    <sheet name="Conventional designations" sheetId="2" r:id="rId2"/>
    <sheet name="Content" sheetId="3" r:id="rId3"/>
    <sheet name="1" sheetId="4" r:id="rId4"/>
    <sheet name="1.1" sheetId="5" r:id="rId5"/>
    <sheet name="1.2" sheetId="6" r:id="rId6"/>
    <sheet name="1.3" sheetId="7" r:id="rId7"/>
    <sheet name="1.4" sheetId="8" r:id="rId8"/>
    <sheet name="2" sheetId="9" r:id="rId9"/>
    <sheet name="2.1" sheetId="10" r:id="rId10"/>
    <sheet name="2.2" sheetId="11" r:id="rId11"/>
    <sheet name="2.3" sheetId="12" r:id="rId12"/>
    <sheet name="2.4" sheetId="13" r:id="rId13"/>
    <sheet name="2.5" sheetId="14" r:id="rId14"/>
  </sheets>
  <calcPr calcId="162913"/>
</workbook>
</file>

<file path=xl/calcChain.xml><?xml version="1.0" encoding="utf-8"?>
<calcChain xmlns="http://schemas.openxmlformats.org/spreadsheetml/2006/main">
  <c r="B27" i="9" l="1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8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</calcChain>
</file>

<file path=xl/sharedStrings.xml><?xml version="1.0" encoding="utf-8"?>
<sst xmlns="http://schemas.openxmlformats.org/spreadsheetml/2006/main" count="1202" uniqueCount="105">
  <si>
    <t>On the number of vehicles in the Republic of Kazakhstan</t>
  </si>
  <si>
    <t>In some cases, minor discrepancies between the total and the sum of the terms are explained by the rounding of the data.</t>
  </si>
  <si>
    <t>«...» - no data available</t>
  </si>
  <si>
    <t>«X» - data is confidential</t>
  </si>
  <si>
    <t>«0.0» - insignificant value</t>
  </si>
  <si>
    <t>«-» - no case</t>
  </si>
  <si>
    <t>Conventional designations:</t>
  </si>
  <si>
    <t>2.</t>
  </si>
  <si>
    <t>1.</t>
  </si>
  <si>
    <t>Content</t>
  </si>
  <si>
    <t>Region not specified</t>
  </si>
  <si>
    <t>Diplomatic numbers</t>
  </si>
  <si>
    <t>Shymkent city</t>
  </si>
  <si>
    <t>Almaty city</t>
  </si>
  <si>
    <t>Astana city</t>
  </si>
  <si>
    <t>Turkistan</t>
  </si>
  <si>
    <t>Pavlodar</t>
  </si>
  <si>
    <t>Mangystau</t>
  </si>
  <si>
    <t>Kyzylorda</t>
  </si>
  <si>
    <t>Zhambyl</t>
  </si>
  <si>
    <t>Atryau</t>
  </si>
  <si>
    <t>Almaty</t>
  </si>
  <si>
    <t>Aktobe</t>
  </si>
  <si>
    <t>Akmola</t>
  </si>
  <si>
    <t>Republic of Kazakhstan</t>
  </si>
  <si>
    <t>As a percentage of the corresponding period of the previous year</t>
  </si>
  <si>
    <t>buses</t>
  </si>
  <si>
    <t>cargo vehicles</t>
  </si>
  <si>
    <t>passenger vehicles</t>
  </si>
  <si>
    <t>units</t>
  </si>
  <si>
    <t>others</t>
  </si>
  <si>
    <t>from 2500 to 4000 cube cm</t>
  </si>
  <si>
    <t>from 2000 to 2500 cube cm</t>
  </si>
  <si>
    <t>from 1500 to 2000 cube cm</t>
  </si>
  <si>
    <t>up to 1500 cube cm</t>
  </si>
  <si>
    <t>By engine size</t>
  </si>
  <si>
    <t>fuel type not specified</t>
  </si>
  <si>
    <t>electric</t>
  </si>
  <si>
    <t>mixed*</t>
  </si>
  <si>
    <t>gas balloon</t>
  </si>
  <si>
    <t>diesel fuel</t>
  </si>
  <si>
    <t>petrol</t>
  </si>
  <si>
    <t>By type of fuel used</t>
  </si>
  <si>
    <t>Continuation</t>
  </si>
  <si>
    <t>over 20 years</t>
  </si>
  <si>
    <t>more than 10 years, but not more than 20 years</t>
  </si>
  <si>
    <t>more than 7 years, but not more than 10 years</t>
  </si>
  <si>
    <t>more than 3 years, but not more than 7 years</t>
  </si>
  <si>
    <t>no more than 3 years</t>
  </si>
  <si>
    <t>By year of manufacture</t>
  </si>
  <si>
    <t>legal entities</t>
  </si>
  <si>
    <t>individuals</t>
  </si>
  <si>
    <t>By affiliation</t>
  </si>
  <si>
    <t>Department of Services and Energy Statistics</t>
  </si>
  <si>
    <t>Responible for Release:</t>
  </si>
  <si>
    <t>Zhetisu</t>
  </si>
  <si>
    <t>Ulytau</t>
  </si>
  <si>
    <t>* Mixed fuel- gasoline, gas-cylinder and electric fuel.</t>
  </si>
  <si>
    <t>over 4000 cube cm</t>
  </si>
  <si>
    <t>-</t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</si>
  <si>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The information was prepared on the basis of data from the Ministry of Internal Affairs of the Republic of Kazakhstan.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</si>
  <si>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>Hereinafter, data for the South Kazakhstan region are given for vehicles registered before December 2018 and have not been re-registered at the present time.</t>
    </r>
  </si>
  <si>
    <r>
      <rPr>
        <i/>
        <vertAlign val="superscript"/>
        <sz val="8"/>
        <color theme="1"/>
        <rFont val="Roboto"/>
        <charset val="204"/>
      </rPr>
      <t>3)</t>
    </r>
    <r>
      <rPr>
        <i/>
        <sz val="8"/>
        <color theme="1"/>
        <rFont val="Roboto"/>
        <charset val="204"/>
      </rPr>
      <t>Hereinafter, data on the newly formed territories of the Turkistan region and Shymkent city are formed from December 2018, for the Abay, Zhetisu and Ulytau regions - from September 2022.</t>
    </r>
  </si>
  <si>
    <t>Batys Kazakhstan</t>
  </si>
  <si>
    <t>Soltustik Кazakhstan</t>
  </si>
  <si>
    <t>Shygys Kazakhstan</t>
  </si>
  <si>
    <t>Ontustik Kazakhstan</t>
  </si>
  <si>
    <r>
      <t>*</t>
    </r>
    <r>
      <rPr>
        <i/>
        <sz val="8"/>
        <color theme="1"/>
        <rFont val="Roboto"/>
        <charset val="204"/>
      </rPr>
      <t>Mixed fuel - on gasoline, on gas-balloon and electric fuel.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</si>
  <si>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>Hereinafter, data on the newly formed territories of the Turkistan region and Shymkent city are formed from December 2018, for the Abay, Zhetisu and Ulytau regions - from September 2022.</t>
    </r>
  </si>
  <si>
    <t xml:space="preserve">Executor: </t>
  </si>
  <si>
    <t xml:space="preserve">Address: </t>
  </si>
  <si>
    <t>Total</t>
  </si>
  <si>
    <t>Including</t>
  </si>
  <si>
    <t>as a percentage of the corresponding period of the previous year</t>
  </si>
  <si>
    <t>9 Series Transport statistics</t>
  </si>
  <si>
    <t>Karagandy</t>
  </si>
  <si>
    <t>Abay</t>
  </si>
  <si>
    <t>Kostanay</t>
  </si>
  <si>
    <t xml:space="preserve">                       © The Agency for Strategic Planning and Reforms of the Republic of Kazakhstan Bureau of the National Statistics </t>
  </si>
  <si>
    <t>010000, Astana city</t>
  </si>
  <si>
    <t>Mangilik el avenue, 8</t>
  </si>
  <si>
    <t>House of Ministries, Entrance 4</t>
  </si>
  <si>
    <t>B. Kuandikov</t>
  </si>
  <si>
    <t>Е-mail: b.kuandykov@aspire.gov.kz</t>
  </si>
  <si>
    <t>Теl. +7 7172 749771</t>
  </si>
  <si>
    <t>primary account</t>
  </si>
  <si>
    <t>secondary account</t>
  </si>
  <si>
    <t>Date of publication: 15.05.2025</t>
  </si>
  <si>
    <t>Date of next publication: 16.06.2025</t>
  </si>
  <si>
    <t>as a May 1, 2025</t>
  </si>
  <si>
    <t>Availability of registered vehicles as of May 1, 2025</t>
  </si>
  <si>
    <t>Number of vehicles registered in April 2025</t>
  </si>
  <si>
    <t>April 2025 to  
April 2024  in percentages</t>
  </si>
  <si>
    <t>Acting Director of the Department :</t>
  </si>
  <si>
    <t>G.Aigozina</t>
  </si>
  <si>
    <t xml:space="preserve"> Теl. +7 7172 749077</t>
  </si>
  <si>
    <t>May 14 ,2025</t>
  </si>
  <si>
    <t>…</t>
  </si>
  <si>
    <r>
      <t>1. Availability of registered vehicles as of May 1, 2025</t>
    </r>
    <r>
      <rPr>
        <b/>
        <vertAlign val="superscript"/>
        <sz val="10"/>
        <color theme="1"/>
        <rFont val="Roboto"/>
        <charset val="204"/>
      </rPr>
      <t>1), 2), 3), 4)</t>
    </r>
  </si>
  <si>
    <t xml:space="preserve">mototransport </t>
  </si>
  <si>
    <r>
      <t xml:space="preserve">4) </t>
    </r>
    <r>
      <rPr>
        <i/>
        <sz val="8"/>
        <color theme="1"/>
        <rFont val="Roboto"/>
        <charset val="204"/>
      </rPr>
      <t>Hereinafter, data on the newly formed motor vehicles inlude motorcycles, mopeds, quad bikes and tricycles.</t>
    </r>
  </si>
  <si>
    <r>
      <t xml:space="preserve">3) </t>
    </r>
    <r>
      <rPr>
        <i/>
        <sz val="8"/>
        <color theme="1"/>
        <rFont val="Roboto"/>
        <charset val="204"/>
      </rPr>
      <t>Hereinafter, data on the newly formed motor vehicles inlude motorcycles, mopeds, quad bikes and tricycles.</t>
    </r>
  </si>
  <si>
    <r>
      <t xml:space="preserve">2. Number of vehicles registered in April 2025 </t>
    </r>
    <r>
      <rPr>
        <b/>
        <vertAlign val="superscript"/>
        <sz val="10"/>
        <color theme="1"/>
        <rFont val="Roboto"/>
        <charset val="204"/>
      </rPr>
      <t xml:space="preserve">1), 2), 3) </t>
    </r>
  </si>
  <si>
    <t>by registration status</t>
  </si>
  <si>
    <t>№ 8-9/2885-ВН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</si>
</sst>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\ ###\ ###\ ##0.0"/>
    <numFmt numFmtId="166" formatCode="#,##0.0"/>
  </numFmts>
  <fonts count="37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</font>
    <font>
      <u/>
      <sz val="10"/>
      <color theme="10"/>
      <name val="Arial Cyr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9"/>
      <name val="Arial CYR"/>
      <family val="2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b/>
      <sz val="8"/>
      <name val="Roboto"/>
      <charset val="204"/>
    </font>
    <font>
      <sz val="8"/>
      <color rgb="FFFF0000"/>
      <name val="Roboto"/>
      <charset val="204"/>
    </font>
    <font>
      <strike/>
      <sz val="10"/>
      <color rgb="FFFF0000"/>
      <name val="Roboto"/>
      <charset val="204"/>
    </font>
    <font>
      <b/>
      <sz val="10"/>
      <color theme="1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>
      <protection locked="0"/>
    </xf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9" fillId="0" borderId="0"/>
  </cellStyleXfs>
  <cellXfs count="150">
    <xf numFmtId="0" fontId="0" fillId="0" borderId="0" xfId="0"/>
    <xf numFmtId="0" fontId="11" fillId="0" borderId="0" xfId="3" applyNumberFormat="1" applyFont="1" applyFill="1" applyBorder="1" applyAlignment="1" applyProtection="1">
      <alignment vertical="top" wrapText="1"/>
    </xf>
    <xf numFmtId="0" fontId="13" fillId="0" borderId="0" xfId="3" applyFont="1" applyAlignment="1">
      <alignment vertical="top" wrapText="1"/>
    </xf>
    <xf numFmtId="0" fontId="13" fillId="0" borderId="0" xfId="3" applyFont="1"/>
    <xf numFmtId="0" fontId="12" fillId="0" borderId="0" xfId="3" applyNumberFormat="1" applyFont="1" applyFill="1" applyBorder="1" applyAlignment="1" applyProtection="1">
      <alignment horizontal="right" vertical="top" wrapText="1"/>
    </xf>
    <xf numFmtId="0" fontId="14" fillId="0" borderId="0" xfId="3" applyFont="1" applyAlignment="1"/>
    <xf numFmtId="0" fontId="15" fillId="0" borderId="0" xfId="8" applyNumberFormat="1" applyFont="1" applyFill="1" applyBorder="1" applyAlignment="1" applyProtection="1"/>
    <xf numFmtId="0" fontId="13" fillId="0" borderId="0" xfId="3" applyFont="1" applyAlignment="1"/>
    <xf numFmtId="0" fontId="13" fillId="0" borderId="0" xfId="3" applyNumberFormat="1" applyFont="1" applyFill="1" applyBorder="1" applyAlignment="1" applyProtection="1"/>
    <xf numFmtId="0" fontId="13" fillId="0" borderId="0" xfId="3" applyFont="1" applyAlignment="1">
      <alignment vertical="top"/>
    </xf>
    <xf numFmtId="0" fontId="13" fillId="0" borderId="0" xfId="8" applyFont="1" applyAlignment="1">
      <alignment horizontal="justify" vertical="top"/>
    </xf>
    <xf numFmtId="0" fontId="13" fillId="0" borderId="0" xfId="3" applyFont="1" applyAlignment="1">
      <alignment horizontal="justify" vertical="top"/>
    </xf>
    <xf numFmtId="0" fontId="13" fillId="0" borderId="0" xfId="8" applyFont="1" applyAlignment="1">
      <alignment vertical="top"/>
    </xf>
    <xf numFmtId="0" fontId="13" fillId="0" borderId="0" xfId="8" applyFont="1" applyAlignment="1">
      <alignment horizontal="justify" vertical="top" wrapText="1"/>
    </xf>
    <xf numFmtId="0" fontId="16" fillId="0" borderId="0" xfId="8" applyFont="1" applyFill="1" applyAlignment="1"/>
    <xf numFmtId="0" fontId="13" fillId="0" borderId="0" xfId="3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1" fillId="0" borderId="0" xfId="3" applyFont="1"/>
    <xf numFmtId="0" fontId="19" fillId="0" borderId="0" xfId="5" applyFont="1" applyBorder="1" applyAlignment="1" applyProtection="1">
      <alignment horizontal="left" vertical="center" wrapText="1" indent="1"/>
    </xf>
    <xf numFmtId="0" fontId="11" fillId="0" borderId="0" xfId="3" applyFont="1" applyAlignment="1">
      <alignment horizontal="left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wrapText="1" indent="1"/>
    </xf>
    <xf numFmtId="0" fontId="13" fillId="0" borderId="0" xfId="1" quotePrefix="1" applyFont="1" applyFill="1" applyAlignment="1" applyProtection="1">
      <alignment horizontal="left" vertical="center" indent="1"/>
    </xf>
    <xf numFmtId="0" fontId="13" fillId="0" borderId="0" xfId="1" applyFont="1" applyFill="1" applyAlignment="1" applyProtection="1">
      <alignment horizontal="left" indent="1"/>
    </xf>
    <xf numFmtId="0" fontId="13" fillId="0" borderId="0" xfId="1" quotePrefix="1" applyFont="1" applyFill="1" applyAlignment="1" applyProtection="1">
      <alignment horizontal="left" indent="1"/>
    </xf>
    <xf numFmtId="0" fontId="13" fillId="0" borderId="0" xfId="1" applyFont="1" applyFill="1" applyAlignment="1" applyProtection="1">
      <alignment horizontal="left" vertical="center" indent="1"/>
    </xf>
    <xf numFmtId="0" fontId="11" fillId="0" borderId="0" xfId="3" applyFont="1" applyAlignment="1">
      <alignment horizontal="left" vertical="center" indent="1"/>
    </xf>
    <xf numFmtId="0" fontId="22" fillId="0" borderId="0" xfId="0" applyFont="1" applyAlignment="1">
      <alignment horizontal="left" wrapText="1"/>
    </xf>
    <xf numFmtId="3" fontId="11" fillId="0" borderId="0" xfId="0" applyNumberFormat="1" applyFont="1" applyFill="1" applyBorder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3" fontId="11" fillId="0" borderId="0" xfId="0" applyNumberFormat="1" applyFont="1" applyFill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4" fontId="11" fillId="0" borderId="0" xfId="0" applyNumberFormat="1" applyFont="1" applyFill="1" applyAlignment="1">
      <alignment horizontal="right" wrapText="1"/>
    </xf>
    <xf numFmtId="0" fontId="21" fillId="0" borderId="0" xfId="0" applyFont="1"/>
    <xf numFmtId="3" fontId="11" fillId="0" borderId="0" xfId="0" applyNumberFormat="1" applyFont="1" applyFill="1" applyAlignment="1">
      <alignment wrapText="1"/>
    </xf>
    <xf numFmtId="164" fontId="11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0" fontId="21" fillId="0" borderId="2" xfId="0" applyFont="1" applyBorder="1" applyAlignment="1">
      <alignment horizontal="left" wrapText="1"/>
    </xf>
    <xf numFmtId="3" fontId="11" fillId="0" borderId="2" xfId="0" applyNumberFormat="1" applyFont="1" applyFill="1" applyBorder="1" applyAlignment="1">
      <alignment horizontal="right" wrapText="1"/>
    </xf>
    <xf numFmtId="164" fontId="11" fillId="0" borderId="2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164" fontId="11" fillId="0" borderId="2" xfId="0" applyNumberFormat="1" applyFont="1" applyBorder="1" applyAlignment="1">
      <alignment wrapText="1"/>
    </xf>
    <xf numFmtId="0" fontId="21" fillId="0" borderId="0" xfId="0" applyFont="1" applyAlignment="1">
      <alignment horizontal="right" vertical="center"/>
    </xf>
    <xf numFmtId="3" fontId="27" fillId="0" borderId="0" xfId="0" applyNumberFormat="1" applyFont="1" applyBorder="1" applyAlignment="1">
      <alignment horizontal="right" wrapText="1"/>
    </xf>
    <xf numFmtId="0" fontId="28" fillId="0" borderId="0" xfId="0" applyFont="1" applyAlignment="1">
      <alignment horizontal="right" wrapText="1"/>
    </xf>
    <xf numFmtId="3" fontId="27" fillId="0" borderId="0" xfId="0" applyNumberFormat="1" applyFont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right" wrapText="1"/>
    </xf>
    <xf numFmtId="0" fontId="11" fillId="0" borderId="0" xfId="16" applyFont="1" applyFill="1" applyBorder="1" applyAlignment="1">
      <alignment wrapText="1"/>
    </xf>
    <xf numFmtId="0" fontId="26" fillId="0" borderId="0" xfId="0" applyFont="1" applyBorder="1" applyAlignment="1">
      <alignment vertical="center"/>
    </xf>
    <xf numFmtId="0" fontId="21" fillId="0" borderId="0" xfId="0" applyFont="1" applyAlignment="1">
      <alignment horizontal="right"/>
    </xf>
    <xf numFmtId="166" fontId="11" fillId="0" borderId="2" xfId="0" applyNumberFormat="1" applyFont="1" applyBorder="1" applyAlignment="1">
      <alignment horizontal="right" wrapText="1"/>
    </xf>
    <xf numFmtId="0" fontId="21" fillId="0" borderId="0" xfId="0" applyFont="1" applyFill="1"/>
    <xf numFmtId="3" fontId="11" fillId="0" borderId="1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0" fontId="2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14" fontId="11" fillId="0" borderId="0" xfId="0" applyNumberFormat="1" applyFont="1" applyBorder="1" applyAlignment="1">
      <alignment horizontal="left"/>
    </xf>
    <xf numFmtId="3" fontId="28" fillId="0" borderId="0" xfId="2" applyNumberFormat="1" applyFont="1" applyFill="1" applyBorder="1" applyAlignment="1">
      <alignment horizontal="right" wrapText="1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26" fillId="0" borderId="0" xfId="0" applyFont="1" applyBorder="1" applyAlignment="1"/>
    <xf numFmtId="0" fontId="16" fillId="0" borderId="0" xfId="0" applyFont="1" applyAlignment="1"/>
    <xf numFmtId="0" fontId="30" fillId="0" borderId="0" xfId="8" applyNumberFormat="1" applyFont="1" applyFill="1" applyBorder="1" applyAlignment="1" applyProtection="1"/>
    <xf numFmtId="0" fontId="13" fillId="0" borderId="0" xfId="3" applyFont="1" applyBorder="1" applyAlignment="1">
      <alignment wrapText="1"/>
    </xf>
    <xf numFmtId="0" fontId="18" fillId="0" borderId="0" xfId="3" applyFont="1" applyBorder="1" applyAlignment="1">
      <alignment wrapText="1"/>
    </xf>
    <xf numFmtId="0" fontId="33" fillId="0" borderId="1" xfId="0" applyFont="1" applyBorder="1" applyAlignment="1"/>
    <xf numFmtId="0" fontId="33" fillId="0" borderId="1" xfId="0" applyFont="1" applyBorder="1" applyAlignment="1">
      <alignment horizontal="left"/>
    </xf>
    <xf numFmtId="0" fontId="33" fillId="0" borderId="1" xfId="0" applyFont="1" applyBorder="1"/>
    <xf numFmtId="3" fontId="11" fillId="0" borderId="0" xfId="0" quotePrefix="1" applyNumberFormat="1" applyFont="1" applyFill="1" applyAlignment="1">
      <alignment horizontal="right" wrapText="1"/>
    </xf>
    <xf numFmtId="3" fontId="11" fillId="0" borderId="0" xfId="0" quotePrefix="1" applyNumberFormat="1" applyFont="1" applyBorder="1" applyAlignment="1">
      <alignment horizontal="right" wrapText="1"/>
    </xf>
    <xf numFmtId="3" fontId="11" fillId="0" borderId="0" xfId="0" quotePrefix="1" applyNumberFormat="1" applyFont="1" applyAlignment="1">
      <alignment horizontal="right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/>
    <xf numFmtId="0" fontId="11" fillId="0" borderId="0" xfId="0" applyFont="1" applyFill="1"/>
    <xf numFmtId="165" fontId="27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left" vertical="center" wrapText="1" indent="2"/>
    </xf>
    <xf numFmtId="0" fontId="11" fillId="0" borderId="0" xfId="0" applyFont="1" applyFill="1" applyBorder="1"/>
    <xf numFmtId="0" fontId="21" fillId="0" borderId="1" xfId="0" applyFont="1" applyBorder="1"/>
    <xf numFmtId="0" fontId="11" fillId="0" borderId="2" xfId="0" applyFont="1" applyBorder="1"/>
    <xf numFmtId="0" fontId="21" fillId="0" borderId="2" xfId="0" applyFont="1" applyBorder="1"/>
    <xf numFmtId="3" fontId="21" fillId="0" borderId="0" xfId="0" applyNumberFormat="1" applyFont="1"/>
    <xf numFmtId="14" fontId="11" fillId="0" borderId="0" xfId="0" applyNumberFormat="1" applyFont="1" applyFill="1" applyBorder="1" applyAlignment="1">
      <alignment horizontal="left" vertical="center" wrapText="1"/>
    </xf>
    <xf numFmtId="0" fontId="34" fillId="0" borderId="0" xfId="8" applyFont="1" applyAlignment="1"/>
    <xf numFmtId="0" fontId="11" fillId="0" borderId="0" xfId="0" applyFont="1" applyFill="1" applyBorder="1" applyAlignment="1"/>
    <xf numFmtId="0" fontId="11" fillId="0" borderId="2" xfId="0" applyFont="1" applyFill="1" applyBorder="1" applyAlignment="1"/>
    <xf numFmtId="0" fontId="35" fillId="0" borderId="0" xfId="3" applyFont="1" applyFill="1" applyAlignment="1">
      <alignment vertical="top"/>
    </xf>
    <xf numFmtId="0" fontId="13" fillId="0" borderId="0" xfId="3" applyFont="1" applyFill="1" applyAlignment="1">
      <alignment horizontal="justify" vertical="top"/>
    </xf>
    <xf numFmtId="0" fontId="21" fillId="0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6" fillId="0" borderId="0" xfId="0" applyFont="1" applyBorder="1" applyAlignment="1"/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3" fontId="21" fillId="0" borderId="0" xfId="0" applyNumberFormat="1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166" fontId="11" fillId="0" borderId="0" xfId="0" applyNumberFormat="1" applyFont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3" fontId="21" fillId="0" borderId="2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right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0" fontId="31" fillId="0" borderId="0" xfId="8" applyNumberFormat="1" applyFont="1" applyFill="1" applyBorder="1" applyAlignment="1" applyProtection="1">
      <alignment horizontal="left" vertical="center" wrapText="1"/>
    </xf>
    <xf numFmtId="0" fontId="32" fillId="0" borderId="0" xfId="8" applyFont="1" applyFill="1" applyAlignment="1">
      <alignment horizontal="left" vertical="center"/>
    </xf>
    <xf numFmtId="0" fontId="12" fillId="0" borderId="0" xfId="3" applyNumberFormat="1" applyFont="1" applyFill="1" applyBorder="1" applyAlignment="1" applyProtection="1">
      <alignment horizontal="left" vertical="center" wrapText="1"/>
    </xf>
    <xf numFmtId="0" fontId="13" fillId="0" borderId="0" xfId="3" applyFont="1" applyAlignment="1">
      <alignment horizontal="center"/>
    </xf>
    <xf numFmtId="0" fontId="12" fillId="0" borderId="0" xfId="9" applyNumberFormat="1" applyFont="1" applyFill="1" applyBorder="1" applyAlignment="1" applyProtection="1">
      <alignment horizontal="left" vertical="top" wrapText="1"/>
    </xf>
    <xf numFmtId="0" fontId="18" fillId="0" borderId="0" xfId="0" applyFont="1" applyFill="1" applyAlignment="1">
      <alignment horizontal="center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1" fillId="0" borderId="0" xfId="0" applyFont="1" applyBorder="1" applyAlignment="1">
      <alignment horizontal="right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top" wrapText="1"/>
    </xf>
    <xf numFmtId="0" fontId="16" fillId="0" borderId="1" xfId="0" applyFont="1" applyBorder="1" applyAlignment="1"/>
    <xf numFmtId="0" fontId="16" fillId="0" borderId="0" xfId="0" applyFont="1" applyBorder="1" applyAlignment="1"/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21" fillId="0" borderId="4" xfId="0" applyFont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</cellXfs>
  <cellStyles count="17">
    <cellStyle name="Гиперссылка" xfId="5" builtinId="8"/>
    <cellStyle name="Гиперссылка 2" xfId="14"/>
    <cellStyle name="Гиперссылка 3" xfId="7"/>
    <cellStyle name="Обычный" xfId="0" builtinId="0"/>
    <cellStyle name="Обычный 2" xfId="3"/>
    <cellStyle name="Обычный 2 2" xfId="9"/>
    <cellStyle name="Обычный 2 3" xfId="10"/>
    <cellStyle name="Обычный 2 4" xfId="11"/>
    <cellStyle name="Обычный 2 5" xfId="12"/>
    <cellStyle name="Обычный 2 6" xfId="8"/>
    <cellStyle name="Обычный 3" xfId="6"/>
    <cellStyle name="Обычный 3 2" xfId="13"/>
    <cellStyle name="Обычный 4" xfId="4"/>
    <cellStyle name="Обычный 6" xfId="15"/>
    <cellStyle name="Обычный_Лист1" xfId="16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3</xdr:col>
      <xdr:colOff>293370</xdr:colOff>
      <xdr:row>4</xdr:row>
      <xdr:rowOff>102870</xdr:rowOff>
    </xdr:to>
    <xdr:pic>
      <xdr:nvPicPr>
        <xdr:cNvPr id="4" name="Рисунок 3" descr="\\172.16.0.35\!!!New FTP!!!\!!! ДККДРК Управление распространения и развития коммуникаций\ЛОГОТИП БЮРО 01,11,2023\Group 17069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57150"/>
          <a:ext cx="244602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C45" sqref="C45"/>
    </sheetView>
  </sheetViews>
  <sheetFormatPr defaultRowHeight="12.75" customHeight="1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6.85546875" style="3" bestFit="1" customWidth="1"/>
    <col min="7" max="7" width="21.42578125" style="3" customWidth="1"/>
    <col min="8" max="256" width="8.710937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8.710937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8.710937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8.710937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8.710937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8.710937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8.710937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8.710937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8.710937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8.710937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8.710937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8.710937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8.710937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8.710937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8.710937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8.710937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8.710937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8.710937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8.710937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8.710937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8.710937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8.710937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8.710937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8.710937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8.710937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8.710937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8.710937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8.710937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8.710937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8.710937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8.710937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8.710937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8.710937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8.710937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8.710937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8.710937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8.710937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8.710937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8.710937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8.710937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8.710937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8.710937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8.710937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8.710937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8.710937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8.710937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8.710937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8.710937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8.710937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8.710937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8.710937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8.710937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8.710937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8.710937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8.710937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8.710937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8.710937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8.710937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8.710937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8.710937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8.710937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8.710937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8.710937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8.7109375" style="3"/>
  </cols>
  <sheetData>
    <row r="1" spans="1:8" ht="12.75" customHeight="1">
      <c r="A1" s="127"/>
      <c r="B1" s="127"/>
      <c r="C1" s="127"/>
      <c r="D1" s="127"/>
    </row>
    <row r="2" spans="1:8" ht="12.75" customHeight="1">
      <c r="A2" s="127"/>
      <c r="B2" s="127"/>
      <c r="C2" s="127"/>
      <c r="D2" s="127"/>
    </row>
    <row r="3" spans="1:8" ht="12.75" customHeight="1">
      <c r="A3" s="127"/>
      <c r="B3" s="127"/>
      <c r="C3" s="127"/>
      <c r="D3" s="127"/>
    </row>
    <row r="4" spans="1:8" ht="12.75" customHeight="1">
      <c r="A4" s="127"/>
      <c r="B4" s="127"/>
      <c r="C4" s="127"/>
      <c r="D4" s="127"/>
    </row>
    <row r="5" spans="1:8" ht="12.75" customHeight="1">
      <c r="A5" s="127"/>
      <c r="B5" s="127"/>
      <c r="C5" s="127"/>
      <c r="D5" s="127"/>
    </row>
    <row r="7" spans="1:8" ht="18.75" customHeight="1">
      <c r="A7" s="128" t="s">
        <v>87</v>
      </c>
      <c r="B7" s="128"/>
      <c r="C7" s="128"/>
      <c r="D7" s="128"/>
      <c r="E7" s="128"/>
      <c r="F7" s="128"/>
      <c r="G7" s="128"/>
      <c r="H7" s="128"/>
    </row>
    <row r="8" spans="1:8" ht="18" customHeight="1">
      <c r="A8" s="128" t="s">
        <v>88</v>
      </c>
      <c r="B8" s="128"/>
      <c r="C8" s="128"/>
      <c r="D8" s="128"/>
      <c r="E8" s="128"/>
      <c r="F8" s="128"/>
      <c r="G8" s="128"/>
      <c r="H8" s="128"/>
    </row>
    <row r="9" spans="1:8" ht="18">
      <c r="A9" s="1"/>
      <c r="B9" s="1"/>
      <c r="C9" s="1"/>
      <c r="D9" s="1"/>
      <c r="E9" s="4"/>
      <c r="F9" s="2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24" t="s">
        <v>0</v>
      </c>
      <c r="B11" s="125"/>
      <c r="C11" s="125"/>
      <c r="D11" s="125"/>
      <c r="E11" s="125"/>
      <c r="F11" s="125"/>
      <c r="G11" s="5"/>
    </row>
    <row r="12" spans="1:8" ht="44.25" customHeight="1">
      <c r="A12" s="125"/>
      <c r="B12" s="125"/>
      <c r="C12" s="125"/>
      <c r="D12" s="125"/>
      <c r="E12" s="125"/>
      <c r="F12" s="125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4.25">
      <c r="A14" s="5"/>
      <c r="B14" s="5"/>
      <c r="C14" s="5"/>
      <c r="D14" s="5"/>
      <c r="E14" s="5"/>
      <c r="F14" s="5"/>
      <c r="G14" s="5"/>
    </row>
    <row r="15" spans="1:8" ht="18">
      <c r="A15" s="6" t="s">
        <v>89</v>
      </c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9">
      <c r="A17" s="7"/>
      <c r="B17" s="7"/>
      <c r="C17" s="7"/>
      <c r="D17" s="7"/>
      <c r="E17" s="7"/>
      <c r="F17" s="7"/>
      <c r="G17" s="7"/>
    </row>
    <row r="18" spans="1:9" ht="18" customHeight="1">
      <c r="A18" s="72" t="s">
        <v>74</v>
      </c>
      <c r="B18" s="6"/>
      <c r="C18" s="6"/>
      <c r="D18" s="6"/>
      <c r="E18" s="6"/>
      <c r="F18" s="6"/>
      <c r="G18" s="6"/>
      <c r="H18" s="6"/>
      <c r="I18" s="6"/>
    </row>
    <row r="19" spans="1:9">
      <c r="A19" s="8"/>
      <c r="B19" s="8"/>
      <c r="C19" s="8"/>
      <c r="D19" s="8"/>
      <c r="E19" s="8"/>
      <c r="F19" s="8"/>
      <c r="G19" s="7"/>
    </row>
    <row r="20" spans="1:9" ht="18.75" customHeight="1">
      <c r="A20" s="126"/>
      <c r="B20" s="126"/>
      <c r="C20" s="126"/>
      <c r="D20" s="126"/>
      <c r="E20" s="126"/>
      <c r="F20" s="7"/>
      <c r="G20" s="7"/>
    </row>
  </sheetData>
  <mergeCells count="5">
    <mergeCell ref="A11:F12"/>
    <mergeCell ref="A20:E20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A2" sqref="A2:A4"/>
    </sheetView>
  </sheetViews>
  <sheetFormatPr defaultColWidth="9.140625" defaultRowHeight="15" customHeight="1"/>
  <cols>
    <col min="1" max="1" width="19.7109375" style="38" customWidth="1"/>
    <col min="2" max="2" width="8.28515625" style="38" customWidth="1"/>
    <col min="3" max="4" width="7.5703125" style="38" customWidth="1"/>
    <col min="5" max="5" width="7.28515625" style="38" customWidth="1"/>
    <col min="6" max="6" width="9.140625" style="38" customWidth="1"/>
    <col min="7" max="7" width="7.5703125" style="38" customWidth="1"/>
    <col min="8" max="8" width="6.5703125" style="38" customWidth="1"/>
    <col min="9" max="9" width="7.28515625" style="38" customWidth="1"/>
    <col min="10" max="10" width="9.140625" style="38" customWidth="1"/>
    <col min="11" max="11" width="7.7109375" style="38" customWidth="1"/>
    <col min="12" max="12" width="6.28515625" style="38" customWidth="1"/>
    <col min="13" max="13" width="7.42578125" style="38" customWidth="1"/>
    <col min="14" max="14" width="9.140625" style="38" customWidth="1"/>
    <col min="15" max="15" width="7.28515625" style="38" customWidth="1"/>
    <col min="16" max="16" width="6.42578125" style="38" customWidth="1"/>
    <col min="17" max="17" width="7.42578125" style="38" customWidth="1"/>
    <col min="18" max="18" width="9.140625" style="38" customWidth="1"/>
    <col min="19" max="20" width="7.85546875" style="38" customWidth="1"/>
    <col min="21" max="21" width="7.7109375" style="38" customWidth="1"/>
    <col min="22" max="22" width="9.140625" style="38" customWidth="1"/>
    <col min="23" max="24" width="9.140625" style="38"/>
    <col min="25" max="25" width="7.28515625" style="38" customWidth="1"/>
    <col min="26" max="26" width="9.140625" style="86"/>
    <col min="27" max="16384" width="9.140625" style="38"/>
  </cols>
  <sheetData>
    <row r="1" spans="1:25" ht="11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V1" s="57"/>
      <c r="W1" s="142" t="s">
        <v>43</v>
      </c>
      <c r="X1" s="142"/>
      <c r="Y1" s="142"/>
    </row>
    <row r="2" spans="1:25" ht="15" customHeight="1">
      <c r="A2" s="143"/>
      <c r="B2" s="143" t="s">
        <v>35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4"/>
    </row>
    <row r="3" spans="1:25" ht="11.25">
      <c r="A3" s="143"/>
      <c r="B3" s="143" t="s">
        <v>34</v>
      </c>
      <c r="C3" s="143"/>
      <c r="D3" s="143"/>
      <c r="E3" s="143"/>
      <c r="F3" s="143" t="s">
        <v>33</v>
      </c>
      <c r="G3" s="143"/>
      <c r="H3" s="143"/>
      <c r="I3" s="143"/>
      <c r="J3" s="143" t="s">
        <v>32</v>
      </c>
      <c r="K3" s="143"/>
      <c r="L3" s="144"/>
      <c r="M3" s="144"/>
      <c r="N3" s="143" t="s">
        <v>31</v>
      </c>
      <c r="O3" s="143"/>
      <c r="P3" s="143"/>
      <c r="Q3" s="143"/>
      <c r="R3" s="143" t="s">
        <v>58</v>
      </c>
      <c r="S3" s="143"/>
      <c r="T3" s="144"/>
      <c r="U3" s="144"/>
      <c r="V3" s="143" t="s">
        <v>30</v>
      </c>
      <c r="W3" s="143"/>
      <c r="X3" s="144"/>
      <c r="Y3" s="144"/>
    </row>
    <row r="4" spans="1:25" ht="24.75" customHeight="1">
      <c r="A4" s="143"/>
      <c r="B4" s="83" t="s">
        <v>28</v>
      </c>
      <c r="C4" s="83" t="s">
        <v>27</v>
      </c>
      <c r="D4" s="83" t="s">
        <v>26</v>
      </c>
      <c r="E4" s="121" t="s">
        <v>99</v>
      </c>
      <c r="F4" s="83" t="s">
        <v>28</v>
      </c>
      <c r="G4" s="83" t="s">
        <v>27</v>
      </c>
      <c r="H4" s="83" t="s">
        <v>26</v>
      </c>
      <c r="I4" s="121" t="s">
        <v>99</v>
      </c>
      <c r="J4" s="83" t="s">
        <v>28</v>
      </c>
      <c r="K4" s="83" t="s">
        <v>27</v>
      </c>
      <c r="L4" s="84" t="s">
        <v>26</v>
      </c>
      <c r="M4" s="121" t="s">
        <v>99</v>
      </c>
      <c r="N4" s="83" t="s">
        <v>28</v>
      </c>
      <c r="O4" s="83" t="s">
        <v>27</v>
      </c>
      <c r="P4" s="83" t="s">
        <v>26</v>
      </c>
      <c r="Q4" s="121" t="s">
        <v>99</v>
      </c>
      <c r="R4" s="83" t="s">
        <v>28</v>
      </c>
      <c r="S4" s="83" t="s">
        <v>27</v>
      </c>
      <c r="T4" s="101" t="s">
        <v>26</v>
      </c>
      <c r="U4" s="121" t="s">
        <v>99</v>
      </c>
      <c r="V4" s="105" t="s">
        <v>28</v>
      </c>
      <c r="W4" s="105" t="s">
        <v>27</v>
      </c>
      <c r="X4" s="104" t="s">
        <v>26</v>
      </c>
      <c r="Y4" s="121" t="s">
        <v>99</v>
      </c>
    </row>
    <row r="5" spans="1:25" ht="13.5" customHeight="1">
      <c r="A5" s="28" t="s">
        <v>24</v>
      </c>
      <c r="B5" s="58">
        <v>34704</v>
      </c>
      <c r="C5" s="58">
        <v>120</v>
      </c>
      <c r="D5" s="58">
        <v>8</v>
      </c>
      <c r="E5" s="58">
        <v>18536</v>
      </c>
      <c r="F5" s="58">
        <v>63435</v>
      </c>
      <c r="G5" s="58">
        <v>24</v>
      </c>
      <c r="H5" s="58">
        <v>31</v>
      </c>
      <c r="I5" s="58">
        <v>53</v>
      </c>
      <c r="J5" s="58">
        <v>27108</v>
      </c>
      <c r="K5" s="58">
        <v>209</v>
      </c>
      <c r="L5" s="58">
        <v>417</v>
      </c>
      <c r="M5" s="58">
        <v>7</v>
      </c>
      <c r="N5" s="58">
        <v>24169</v>
      </c>
      <c r="O5" s="58">
        <v>617</v>
      </c>
      <c r="P5" s="58">
        <v>451</v>
      </c>
      <c r="Q5" s="31" t="s">
        <v>59</v>
      </c>
      <c r="R5" s="58">
        <v>3902</v>
      </c>
      <c r="S5" s="58">
        <v>10323</v>
      </c>
      <c r="T5" s="58">
        <v>561</v>
      </c>
      <c r="U5" s="31" t="s">
        <v>59</v>
      </c>
      <c r="V5" s="58">
        <v>2</v>
      </c>
      <c r="W5" s="58">
        <v>5</v>
      </c>
      <c r="X5" s="31" t="s">
        <v>59</v>
      </c>
      <c r="Y5" s="31" t="s">
        <v>59</v>
      </c>
    </row>
    <row r="6" spans="1:25" ht="11.25">
      <c r="A6" s="33" t="s">
        <v>76</v>
      </c>
      <c r="B6" s="31">
        <v>924</v>
      </c>
      <c r="C6" s="36" t="s">
        <v>59</v>
      </c>
      <c r="D6" s="36" t="s">
        <v>59</v>
      </c>
      <c r="E6" s="36">
        <v>549</v>
      </c>
      <c r="F6" s="31">
        <v>1861</v>
      </c>
      <c r="G6" s="36" t="s">
        <v>59</v>
      </c>
      <c r="H6" s="36" t="s">
        <v>59</v>
      </c>
      <c r="I6" s="36">
        <v>1</v>
      </c>
      <c r="J6" s="31">
        <v>614</v>
      </c>
      <c r="K6" s="31">
        <v>5</v>
      </c>
      <c r="L6" s="31">
        <v>3</v>
      </c>
      <c r="M6" s="31" t="s">
        <v>59</v>
      </c>
      <c r="N6" s="31">
        <v>465</v>
      </c>
      <c r="O6" s="31">
        <v>24</v>
      </c>
      <c r="P6" s="59">
        <v>10</v>
      </c>
      <c r="Q6" s="31" t="s">
        <v>59</v>
      </c>
      <c r="R6" s="31">
        <v>60</v>
      </c>
      <c r="S6" s="31">
        <v>233</v>
      </c>
      <c r="T6" s="31">
        <v>10</v>
      </c>
      <c r="U6" s="31" t="s">
        <v>59</v>
      </c>
      <c r="V6" s="31" t="s">
        <v>59</v>
      </c>
      <c r="W6" s="31" t="s">
        <v>59</v>
      </c>
      <c r="X6" s="31" t="s">
        <v>59</v>
      </c>
      <c r="Y6" s="31" t="s">
        <v>59</v>
      </c>
    </row>
    <row r="7" spans="1:25" ht="11.25">
      <c r="A7" s="33" t="s">
        <v>23</v>
      </c>
      <c r="B7" s="31">
        <v>1258</v>
      </c>
      <c r="C7" s="36">
        <v>6</v>
      </c>
      <c r="D7" s="36" t="s">
        <v>59</v>
      </c>
      <c r="E7" s="36">
        <v>943</v>
      </c>
      <c r="F7" s="31">
        <v>2865</v>
      </c>
      <c r="G7" s="59">
        <v>1</v>
      </c>
      <c r="H7" s="36" t="s">
        <v>59</v>
      </c>
      <c r="I7" s="36" t="s">
        <v>59</v>
      </c>
      <c r="J7" s="31">
        <v>807</v>
      </c>
      <c r="K7" s="31">
        <v>6</v>
      </c>
      <c r="L7" s="31">
        <v>17</v>
      </c>
      <c r="M7" s="31" t="s">
        <v>59</v>
      </c>
      <c r="N7" s="31">
        <v>783</v>
      </c>
      <c r="O7" s="31">
        <v>11</v>
      </c>
      <c r="P7" s="31">
        <v>17</v>
      </c>
      <c r="Q7" s="31" t="s">
        <v>59</v>
      </c>
      <c r="R7" s="31">
        <v>94</v>
      </c>
      <c r="S7" s="31">
        <v>381</v>
      </c>
      <c r="T7" s="31">
        <v>17</v>
      </c>
      <c r="U7" s="31" t="s">
        <v>59</v>
      </c>
      <c r="V7" s="31" t="s">
        <v>59</v>
      </c>
      <c r="W7" s="31">
        <v>1</v>
      </c>
      <c r="X7" s="31" t="s">
        <v>59</v>
      </c>
      <c r="Y7" s="31" t="s">
        <v>59</v>
      </c>
    </row>
    <row r="8" spans="1:25" ht="11.25">
      <c r="A8" s="33" t="s">
        <v>22</v>
      </c>
      <c r="B8" s="31">
        <v>1285</v>
      </c>
      <c r="C8" s="36">
        <v>6</v>
      </c>
      <c r="D8" s="31" t="s">
        <v>59</v>
      </c>
      <c r="E8" s="31">
        <v>678</v>
      </c>
      <c r="F8" s="31">
        <v>2856</v>
      </c>
      <c r="G8" s="36">
        <v>1</v>
      </c>
      <c r="H8" s="36" t="s">
        <v>59</v>
      </c>
      <c r="I8" s="36" t="s">
        <v>59</v>
      </c>
      <c r="J8" s="31">
        <v>773</v>
      </c>
      <c r="K8" s="31">
        <v>3</v>
      </c>
      <c r="L8" s="31">
        <v>13</v>
      </c>
      <c r="M8" s="31" t="s">
        <v>59</v>
      </c>
      <c r="N8" s="31">
        <v>843</v>
      </c>
      <c r="O8" s="31">
        <v>17</v>
      </c>
      <c r="P8" s="31">
        <v>15</v>
      </c>
      <c r="Q8" s="31" t="s">
        <v>59</v>
      </c>
      <c r="R8" s="31">
        <v>121</v>
      </c>
      <c r="S8" s="31">
        <v>398</v>
      </c>
      <c r="T8" s="31">
        <v>16</v>
      </c>
      <c r="U8" s="31" t="s">
        <v>59</v>
      </c>
      <c r="V8" s="31" t="s">
        <v>59</v>
      </c>
      <c r="W8" s="31" t="s">
        <v>59</v>
      </c>
      <c r="X8" s="31" t="s">
        <v>59</v>
      </c>
      <c r="Y8" s="31" t="s">
        <v>59</v>
      </c>
    </row>
    <row r="9" spans="1:25" ht="11.25">
      <c r="A9" s="33" t="s">
        <v>21</v>
      </c>
      <c r="B9" s="31">
        <v>2685</v>
      </c>
      <c r="C9" s="59">
        <v>20</v>
      </c>
      <c r="D9" s="36">
        <v>1</v>
      </c>
      <c r="E9" s="36">
        <v>2531</v>
      </c>
      <c r="F9" s="31">
        <v>5675</v>
      </c>
      <c r="G9" s="31">
        <v>7</v>
      </c>
      <c r="H9" s="31">
        <v>2</v>
      </c>
      <c r="I9" s="31">
        <v>2</v>
      </c>
      <c r="J9" s="31">
        <v>3096</v>
      </c>
      <c r="K9" s="31">
        <v>32</v>
      </c>
      <c r="L9" s="31">
        <v>64</v>
      </c>
      <c r="M9" s="31">
        <v>2</v>
      </c>
      <c r="N9" s="31">
        <v>2847</v>
      </c>
      <c r="O9" s="31">
        <v>147</v>
      </c>
      <c r="P9" s="31">
        <v>46</v>
      </c>
      <c r="Q9" s="31" t="s">
        <v>59</v>
      </c>
      <c r="R9" s="31">
        <v>372</v>
      </c>
      <c r="S9" s="31">
        <v>1177</v>
      </c>
      <c r="T9" s="31">
        <v>35</v>
      </c>
      <c r="U9" s="31" t="s">
        <v>59</v>
      </c>
      <c r="V9" s="31" t="s">
        <v>59</v>
      </c>
      <c r="W9" s="31" t="s">
        <v>59</v>
      </c>
      <c r="X9" s="31" t="s">
        <v>59</v>
      </c>
      <c r="Y9" s="31" t="s">
        <v>59</v>
      </c>
    </row>
    <row r="10" spans="1:25" ht="11.25">
      <c r="A10" s="33" t="s">
        <v>20</v>
      </c>
      <c r="B10" s="31">
        <v>752</v>
      </c>
      <c r="C10" s="59">
        <v>3</v>
      </c>
      <c r="D10" s="36">
        <v>2</v>
      </c>
      <c r="E10" s="36">
        <v>358</v>
      </c>
      <c r="F10" s="31">
        <v>1704</v>
      </c>
      <c r="G10" s="36">
        <v>1</v>
      </c>
      <c r="H10" s="59">
        <v>4</v>
      </c>
      <c r="I10" s="59">
        <v>1</v>
      </c>
      <c r="J10" s="31">
        <v>667</v>
      </c>
      <c r="K10" s="36">
        <v>1</v>
      </c>
      <c r="L10" s="31">
        <v>6</v>
      </c>
      <c r="M10" s="31">
        <v>1</v>
      </c>
      <c r="N10" s="31">
        <v>618</v>
      </c>
      <c r="O10" s="31">
        <v>12</v>
      </c>
      <c r="P10" s="31">
        <v>15</v>
      </c>
      <c r="Q10" s="31" t="s">
        <v>59</v>
      </c>
      <c r="R10" s="31">
        <v>84</v>
      </c>
      <c r="S10" s="31">
        <v>308</v>
      </c>
      <c r="T10" s="31">
        <v>44</v>
      </c>
      <c r="U10" s="31" t="s">
        <v>59</v>
      </c>
      <c r="V10" s="31" t="s">
        <v>59</v>
      </c>
      <c r="W10" s="31" t="s">
        <v>59</v>
      </c>
      <c r="X10" s="31" t="s">
        <v>59</v>
      </c>
      <c r="Y10" s="31" t="s">
        <v>59</v>
      </c>
    </row>
    <row r="11" spans="1:25" ht="11.25">
      <c r="A11" s="53" t="s">
        <v>63</v>
      </c>
      <c r="B11" s="31">
        <v>1051</v>
      </c>
      <c r="C11" s="59">
        <v>1</v>
      </c>
      <c r="D11" s="36" t="s">
        <v>59</v>
      </c>
      <c r="E11" s="36">
        <v>420</v>
      </c>
      <c r="F11" s="31">
        <v>2408</v>
      </c>
      <c r="G11" s="59" t="s">
        <v>59</v>
      </c>
      <c r="H11" s="59" t="s">
        <v>59</v>
      </c>
      <c r="I11" s="59">
        <v>1</v>
      </c>
      <c r="J11" s="31">
        <v>586</v>
      </c>
      <c r="K11" s="36">
        <v>2</v>
      </c>
      <c r="L11" s="31">
        <v>4</v>
      </c>
      <c r="M11" s="31" t="s">
        <v>59</v>
      </c>
      <c r="N11" s="31">
        <v>511</v>
      </c>
      <c r="O11" s="31">
        <v>5</v>
      </c>
      <c r="P11" s="31">
        <v>19</v>
      </c>
      <c r="Q11" s="31" t="s">
        <v>59</v>
      </c>
      <c r="R11" s="31">
        <v>94</v>
      </c>
      <c r="S11" s="31">
        <v>249</v>
      </c>
      <c r="T11" s="31">
        <v>32</v>
      </c>
      <c r="U11" s="31" t="s">
        <v>59</v>
      </c>
      <c r="V11" s="31" t="s">
        <v>59</v>
      </c>
      <c r="W11" s="31" t="s">
        <v>59</v>
      </c>
      <c r="X11" s="31" t="s">
        <v>59</v>
      </c>
      <c r="Y11" s="31" t="s">
        <v>59</v>
      </c>
    </row>
    <row r="12" spans="1:25" ht="11.25">
      <c r="A12" s="33" t="s">
        <v>19</v>
      </c>
      <c r="B12" s="31">
        <v>1227</v>
      </c>
      <c r="C12" s="59">
        <v>12</v>
      </c>
      <c r="D12" s="36">
        <v>2</v>
      </c>
      <c r="E12" s="36">
        <v>801</v>
      </c>
      <c r="F12" s="31">
        <v>3904</v>
      </c>
      <c r="G12" s="59">
        <v>1</v>
      </c>
      <c r="H12" s="59" t="s">
        <v>59</v>
      </c>
      <c r="I12" s="59"/>
      <c r="J12" s="31">
        <v>2006</v>
      </c>
      <c r="K12" s="31">
        <v>36</v>
      </c>
      <c r="L12" s="31">
        <v>35</v>
      </c>
      <c r="M12" s="31" t="s">
        <v>59</v>
      </c>
      <c r="N12" s="31">
        <v>1744</v>
      </c>
      <c r="O12" s="31">
        <v>40</v>
      </c>
      <c r="P12" s="31">
        <v>28</v>
      </c>
      <c r="Q12" s="31" t="s">
        <v>59</v>
      </c>
      <c r="R12" s="31">
        <v>209</v>
      </c>
      <c r="S12" s="31">
        <v>416</v>
      </c>
      <c r="T12" s="31">
        <v>21</v>
      </c>
      <c r="U12" s="31" t="s">
        <v>59</v>
      </c>
      <c r="V12" s="31" t="s">
        <v>59</v>
      </c>
      <c r="W12" s="31" t="s">
        <v>59</v>
      </c>
      <c r="X12" s="31" t="s">
        <v>59</v>
      </c>
      <c r="Y12" s="31" t="s">
        <v>59</v>
      </c>
    </row>
    <row r="13" spans="1:25" ht="11.25">
      <c r="A13" s="38" t="s">
        <v>55</v>
      </c>
      <c r="B13" s="31">
        <v>699</v>
      </c>
      <c r="C13" s="31">
        <v>7</v>
      </c>
      <c r="D13" s="79" t="s">
        <v>59</v>
      </c>
      <c r="E13" s="79">
        <v>531</v>
      </c>
      <c r="F13" s="31">
        <v>1810</v>
      </c>
      <c r="G13" s="59">
        <v>3</v>
      </c>
      <c r="H13" s="31" t="s">
        <v>59</v>
      </c>
      <c r="I13" s="31"/>
      <c r="J13" s="31">
        <v>1239</v>
      </c>
      <c r="K13" s="31">
        <v>15</v>
      </c>
      <c r="L13" s="31">
        <v>6</v>
      </c>
      <c r="M13" s="31" t="s">
        <v>59</v>
      </c>
      <c r="N13" s="31">
        <v>1005</v>
      </c>
      <c r="O13" s="31">
        <v>49</v>
      </c>
      <c r="P13" s="31">
        <v>4</v>
      </c>
      <c r="Q13" s="31" t="s">
        <v>59</v>
      </c>
      <c r="R13" s="31">
        <v>118</v>
      </c>
      <c r="S13" s="31">
        <v>1189</v>
      </c>
      <c r="T13" s="31">
        <v>7</v>
      </c>
      <c r="U13" s="31" t="s">
        <v>59</v>
      </c>
      <c r="V13" s="31" t="s">
        <v>59</v>
      </c>
      <c r="W13" s="31" t="s">
        <v>59</v>
      </c>
      <c r="X13" s="31" t="s">
        <v>59</v>
      </c>
      <c r="Y13" s="31" t="s">
        <v>59</v>
      </c>
    </row>
    <row r="14" spans="1:25" ht="11.25">
      <c r="A14" s="33" t="s">
        <v>75</v>
      </c>
      <c r="B14" s="31">
        <v>1555</v>
      </c>
      <c r="C14" s="36">
        <v>9</v>
      </c>
      <c r="D14" s="36" t="s">
        <v>59</v>
      </c>
      <c r="E14" s="36">
        <v>1057</v>
      </c>
      <c r="F14" s="31">
        <v>4108</v>
      </c>
      <c r="G14" s="59" t="s">
        <v>59</v>
      </c>
      <c r="H14" s="59">
        <v>4</v>
      </c>
      <c r="I14" s="59">
        <v>3</v>
      </c>
      <c r="J14" s="31">
        <v>1243</v>
      </c>
      <c r="K14" s="31">
        <v>6</v>
      </c>
      <c r="L14" s="31">
        <v>16</v>
      </c>
      <c r="M14" s="31" t="s">
        <v>59</v>
      </c>
      <c r="N14" s="31">
        <v>1139</v>
      </c>
      <c r="O14" s="31">
        <v>18</v>
      </c>
      <c r="P14" s="31">
        <v>20</v>
      </c>
      <c r="Q14" s="31" t="s">
        <v>59</v>
      </c>
      <c r="R14" s="31">
        <v>185</v>
      </c>
      <c r="S14" s="31">
        <v>431</v>
      </c>
      <c r="T14" s="31">
        <v>64</v>
      </c>
      <c r="U14" s="31" t="s">
        <v>59</v>
      </c>
      <c r="V14" s="31" t="s">
        <v>59</v>
      </c>
      <c r="W14" s="31" t="s">
        <v>59</v>
      </c>
      <c r="X14" s="31" t="s">
        <v>59</v>
      </c>
      <c r="Y14" s="31" t="s">
        <v>59</v>
      </c>
    </row>
    <row r="15" spans="1:25" ht="11.25">
      <c r="A15" s="33" t="s">
        <v>77</v>
      </c>
      <c r="B15" s="31">
        <v>1591</v>
      </c>
      <c r="C15" s="36">
        <v>7</v>
      </c>
      <c r="D15" s="36" t="s">
        <v>59</v>
      </c>
      <c r="E15" s="36">
        <v>791</v>
      </c>
      <c r="F15" s="31">
        <v>2869</v>
      </c>
      <c r="G15" s="59">
        <v>1</v>
      </c>
      <c r="H15" s="31">
        <v>1</v>
      </c>
      <c r="I15" s="31">
        <v>1</v>
      </c>
      <c r="J15" s="31">
        <v>635</v>
      </c>
      <c r="K15" s="59">
        <v>4</v>
      </c>
      <c r="L15" s="31">
        <v>1</v>
      </c>
      <c r="M15" s="31" t="s">
        <v>59</v>
      </c>
      <c r="N15" s="31">
        <v>500</v>
      </c>
      <c r="O15" s="31">
        <v>10</v>
      </c>
      <c r="P15" s="31">
        <v>11</v>
      </c>
      <c r="Q15" s="31" t="s">
        <v>59</v>
      </c>
      <c r="R15" s="31">
        <v>75</v>
      </c>
      <c r="S15" s="31">
        <v>387</v>
      </c>
      <c r="T15" s="31">
        <v>24</v>
      </c>
      <c r="U15" s="31" t="s">
        <v>59</v>
      </c>
      <c r="V15" s="31" t="s">
        <v>59</v>
      </c>
      <c r="W15" s="31">
        <v>1</v>
      </c>
      <c r="X15" s="31" t="s">
        <v>59</v>
      </c>
      <c r="Y15" s="31" t="s">
        <v>59</v>
      </c>
    </row>
    <row r="16" spans="1:25" ht="11.25">
      <c r="A16" s="33" t="s">
        <v>18</v>
      </c>
      <c r="B16" s="31">
        <v>1042</v>
      </c>
      <c r="C16" s="31">
        <v>4</v>
      </c>
      <c r="D16" s="36" t="s">
        <v>59</v>
      </c>
      <c r="E16" s="36">
        <v>317</v>
      </c>
      <c r="F16" s="31">
        <v>2073</v>
      </c>
      <c r="G16" s="59" t="s">
        <v>59</v>
      </c>
      <c r="H16" s="36">
        <v>1</v>
      </c>
      <c r="I16" s="36">
        <v>2</v>
      </c>
      <c r="J16" s="31">
        <v>1112</v>
      </c>
      <c r="K16" s="31">
        <v>5</v>
      </c>
      <c r="L16" s="31">
        <v>21</v>
      </c>
      <c r="M16" s="31" t="s">
        <v>59</v>
      </c>
      <c r="N16" s="31">
        <v>992</v>
      </c>
      <c r="O16" s="31">
        <v>9</v>
      </c>
      <c r="P16" s="31">
        <v>12</v>
      </c>
      <c r="Q16" s="31" t="s">
        <v>59</v>
      </c>
      <c r="R16" s="31">
        <v>90</v>
      </c>
      <c r="S16" s="31">
        <v>349</v>
      </c>
      <c r="T16" s="31">
        <v>17</v>
      </c>
      <c r="U16" s="31" t="s">
        <v>59</v>
      </c>
      <c r="V16" s="31" t="s">
        <v>59</v>
      </c>
      <c r="W16" s="31" t="s">
        <v>59</v>
      </c>
      <c r="X16" s="31" t="s">
        <v>59</v>
      </c>
      <c r="Y16" s="31" t="s">
        <v>59</v>
      </c>
    </row>
    <row r="17" spans="1:25" ht="11.25">
      <c r="A17" s="33" t="s">
        <v>17</v>
      </c>
      <c r="B17" s="31">
        <v>884</v>
      </c>
      <c r="C17" s="36" t="s">
        <v>59</v>
      </c>
      <c r="D17" s="36" t="s">
        <v>59</v>
      </c>
      <c r="E17" s="36">
        <v>345</v>
      </c>
      <c r="F17" s="31">
        <v>1735</v>
      </c>
      <c r="G17" s="36" t="s">
        <v>59</v>
      </c>
      <c r="H17" s="36">
        <v>1</v>
      </c>
      <c r="I17" s="36">
        <v>1</v>
      </c>
      <c r="J17" s="31">
        <v>1039</v>
      </c>
      <c r="K17" s="59">
        <v>3</v>
      </c>
      <c r="L17" s="31">
        <v>9</v>
      </c>
      <c r="M17" s="31">
        <v>1</v>
      </c>
      <c r="N17" s="31">
        <v>1188</v>
      </c>
      <c r="O17" s="31">
        <v>8</v>
      </c>
      <c r="P17" s="31">
        <v>40</v>
      </c>
      <c r="Q17" s="31" t="s">
        <v>59</v>
      </c>
      <c r="R17" s="31">
        <v>265</v>
      </c>
      <c r="S17" s="31">
        <v>261</v>
      </c>
      <c r="T17" s="31">
        <v>54</v>
      </c>
      <c r="U17" s="31" t="s">
        <v>59</v>
      </c>
      <c r="V17" s="31" t="s">
        <v>59</v>
      </c>
      <c r="W17" s="31" t="s">
        <v>59</v>
      </c>
      <c r="X17" s="31" t="s">
        <v>59</v>
      </c>
      <c r="Y17" s="31" t="s">
        <v>59</v>
      </c>
    </row>
    <row r="18" spans="1:25" ht="11.25">
      <c r="A18" s="33" t="s">
        <v>16</v>
      </c>
      <c r="B18" s="31">
        <v>1207</v>
      </c>
      <c r="C18" s="36">
        <v>6</v>
      </c>
      <c r="D18" s="36">
        <v>2</v>
      </c>
      <c r="E18" s="36">
        <v>695</v>
      </c>
      <c r="F18" s="31">
        <v>2610</v>
      </c>
      <c r="G18" s="36">
        <v>1</v>
      </c>
      <c r="H18" s="36">
        <v>2</v>
      </c>
      <c r="I18" s="36"/>
      <c r="J18" s="31">
        <v>757</v>
      </c>
      <c r="K18" s="59">
        <v>4</v>
      </c>
      <c r="L18" s="31">
        <v>10</v>
      </c>
      <c r="M18" s="31" t="s">
        <v>59</v>
      </c>
      <c r="N18" s="31">
        <v>555</v>
      </c>
      <c r="O18" s="31">
        <v>19</v>
      </c>
      <c r="P18" s="31">
        <v>17</v>
      </c>
      <c r="Q18" s="31" t="s">
        <v>59</v>
      </c>
      <c r="R18" s="31">
        <v>72</v>
      </c>
      <c r="S18" s="31">
        <v>245</v>
      </c>
      <c r="T18" s="31">
        <v>10</v>
      </c>
      <c r="U18" s="31" t="s">
        <v>59</v>
      </c>
      <c r="V18" s="31" t="s">
        <v>59</v>
      </c>
      <c r="W18" s="59">
        <v>1</v>
      </c>
      <c r="X18" s="31" t="s">
        <v>59</v>
      </c>
      <c r="Y18" s="31" t="s">
        <v>59</v>
      </c>
    </row>
    <row r="19" spans="1:25" ht="11.25">
      <c r="A19" s="53" t="s">
        <v>64</v>
      </c>
      <c r="B19" s="31">
        <v>917</v>
      </c>
      <c r="C19" s="36">
        <v>9</v>
      </c>
      <c r="D19" s="36" t="s">
        <v>59</v>
      </c>
      <c r="E19" s="36">
        <v>920</v>
      </c>
      <c r="F19" s="31">
        <v>1787</v>
      </c>
      <c r="G19" s="36" t="s">
        <v>59</v>
      </c>
      <c r="H19" s="31">
        <v>2</v>
      </c>
      <c r="I19" s="31">
        <v>1</v>
      </c>
      <c r="J19" s="31">
        <v>420</v>
      </c>
      <c r="K19" s="31">
        <v>2</v>
      </c>
      <c r="L19" s="31">
        <v>3</v>
      </c>
      <c r="M19" s="31" t="s">
        <v>59</v>
      </c>
      <c r="N19" s="31">
        <v>413</v>
      </c>
      <c r="O19" s="31">
        <v>11</v>
      </c>
      <c r="P19" s="31">
        <v>14</v>
      </c>
      <c r="Q19" s="31" t="s">
        <v>59</v>
      </c>
      <c r="R19" s="31">
        <v>61</v>
      </c>
      <c r="S19" s="31">
        <v>219</v>
      </c>
      <c r="T19" s="31">
        <v>1</v>
      </c>
      <c r="U19" s="31" t="s">
        <v>59</v>
      </c>
      <c r="V19" s="31">
        <v>1</v>
      </c>
      <c r="W19" s="31" t="s">
        <v>59</v>
      </c>
      <c r="X19" s="31" t="s">
        <v>59</v>
      </c>
      <c r="Y19" s="31" t="s">
        <v>59</v>
      </c>
    </row>
    <row r="20" spans="1:25" ht="11.25">
      <c r="A20" s="33" t="s">
        <v>15</v>
      </c>
      <c r="B20" s="31">
        <v>4278</v>
      </c>
      <c r="C20" s="31">
        <v>5</v>
      </c>
      <c r="D20" s="36" t="s">
        <v>59</v>
      </c>
      <c r="E20" s="36">
        <v>779</v>
      </c>
      <c r="F20" s="31">
        <v>5159</v>
      </c>
      <c r="G20" s="36">
        <v>2</v>
      </c>
      <c r="H20" s="31">
        <v>3</v>
      </c>
      <c r="I20" s="31"/>
      <c r="J20" s="31">
        <v>2156</v>
      </c>
      <c r="K20" s="31">
        <v>12</v>
      </c>
      <c r="L20" s="31">
        <v>92</v>
      </c>
      <c r="M20" s="31" t="s">
        <v>59</v>
      </c>
      <c r="N20" s="31">
        <v>1606</v>
      </c>
      <c r="O20" s="31">
        <v>44</v>
      </c>
      <c r="P20" s="31">
        <v>50</v>
      </c>
      <c r="Q20" s="31" t="s">
        <v>59</v>
      </c>
      <c r="R20" s="31">
        <v>132</v>
      </c>
      <c r="S20" s="31">
        <v>923</v>
      </c>
      <c r="T20" s="31">
        <v>37</v>
      </c>
      <c r="U20" s="31" t="s">
        <v>59</v>
      </c>
      <c r="V20" s="31" t="s">
        <v>59</v>
      </c>
      <c r="W20" s="31" t="s">
        <v>59</v>
      </c>
      <c r="X20" s="31" t="s">
        <v>59</v>
      </c>
      <c r="Y20" s="31" t="s">
        <v>59</v>
      </c>
    </row>
    <row r="21" spans="1:25" ht="11.25">
      <c r="A21" s="38" t="s">
        <v>56</v>
      </c>
      <c r="B21" s="31">
        <v>326</v>
      </c>
      <c r="C21" s="36">
        <v>2</v>
      </c>
      <c r="D21" s="36" t="s">
        <v>59</v>
      </c>
      <c r="E21" s="36">
        <v>145</v>
      </c>
      <c r="F21" s="31">
        <v>657</v>
      </c>
      <c r="G21" s="36" t="s">
        <v>59</v>
      </c>
      <c r="H21" s="36" t="s">
        <v>59</v>
      </c>
      <c r="I21" s="36"/>
      <c r="J21" s="31">
        <v>282</v>
      </c>
      <c r="K21" s="36">
        <v>1</v>
      </c>
      <c r="L21" s="31">
        <v>5</v>
      </c>
      <c r="M21" s="31" t="s">
        <v>59</v>
      </c>
      <c r="N21" s="31">
        <v>270</v>
      </c>
      <c r="O21" s="31">
        <v>5</v>
      </c>
      <c r="P21" s="31">
        <v>3</v>
      </c>
      <c r="Q21" s="31" t="s">
        <v>59</v>
      </c>
      <c r="R21" s="31">
        <v>49</v>
      </c>
      <c r="S21" s="31">
        <v>57</v>
      </c>
      <c r="T21" s="59">
        <v>9</v>
      </c>
      <c r="U21" s="31" t="s">
        <v>59</v>
      </c>
      <c r="V21" s="31" t="s">
        <v>59</v>
      </c>
      <c r="W21" s="31" t="s">
        <v>59</v>
      </c>
      <c r="X21" s="31" t="s">
        <v>59</v>
      </c>
      <c r="Y21" s="31" t="s">
        <v>59</v>
      </c>
    </row>
    <row r="22" spans="1:25" ht="11.25">
      <c r="A22" s="53" t="s">
        <v>65</v>
      </c>
      <c r="B22" s="31">
        <v>1236</v>
      </c>
      <c r="C22" s="36" t="s">
        <v>59</v>
      </c>
      <c r="D22" s="80" t="s">
        <v>59</v>
      </c>
      <c r="E22" s="80">
        <v>828</v>
      </c>
      <c r="F22" s="31">
        <v>2566</v>
      </c>
      <c r="G22" s="36" t="s">
        <v>59</v>
      </c>
      <c r="H22" s="36" t="s">
        <v>59</v>
      </c>
      <c r="I22" s="36">
        <v>2</v>
      </c>
      <c r="J22" s="31">
        <v>771</v>
      </c>
      <c r="K22" s="59">
        <v>4</v>
      </c>
      <c r="L22" s="31">
        <v>9</v>
      </c>
      <c r="M22" s="31" t="s">
        <v>59</v>
      </c>
      <c r="N22" s="31">
        <v>771</v>
      </c>
      <c r="O22" s="31">
        <v>12</v>
      </c>
      <c r="P22" s="31">
        <v>25</v>
      </c>
      <c r="Q22" s="31" t="s">
        <v>59</v>
      </c>
      <c r="R22" s="31">
        <v>91</v>
      </c>
      <c r="S22" s="31">
        <v>272</v>
      </c>
      <c r="T22" s="31">
        <v>11</v>
      </c>
      <c r="U22" s="31" t="s">
        <v>59</v>
      </c>
      <c r="V22" s="31" t="s">
        <v>59</v>
      </c>
      <c r="W22" s="31" t="s">
        <v>59</v>
      </c>
      <c r="X22" s="31" t="s">
        <v>59</v>
      </c>
      <c r="Y22" s="31" t="s">
        <v>59</v>
      </c>
    </row>
    <row r="23" spans="1:25" ht="11.25">
      <c r="A23" s="33" t="s">
        <v>14</v>
      </c>
      <c r="B23" s="31">
        <v>3354</v>
      </c>
      <c r="C23" s="36">
        <v>6</v>
      </c>
      <c r="D23" s="36" t="s">
        <v>59</v>
      </c>
      <c r="E23" s="36">
        <v>835</v>
      </c>
      <c r="F23" s="31">
        <v>5667</v>
      </c>
      <c r="G23" s="36">
        <v>2</v>
      </c>
      <c r="H23" s="31">
        <v>6</v>
      </c>
      <c r="I23" s="31">
        <v>5</v>
      </c>
      <c r="J23" s="31">
        <v>2683</v>
      </c>
      <c r="K23" s="31">
        <v>13</v>
      </c>
      <c r="L23" s="31">
        <v>24</v>
      </c>
      <c r="M23" s="31">
        <v>2</v>
      </c>
      <c r="N23" s="31">
        <v>2284</v>
      </c>
      <c r="O23" s="31">
        <v>36</v>
      </c>
      <c r="P23" s="31">
        <v>36</v>
      </c>
      <c r="Q23" s="31" t="s">
        <v>59</v>
      </c>
      <c r="R23" s="31">
        <v>548</v>
      </c>
      <c r="S23" s="31">
        <v>751</v>
      </c>
      <c r="T23" s="31">
        <v>49</v>
      </c>
      <c r="U23" s="31" t="s">
        <v>59</v>
      </c>
      <c r="V23" s="31" t="s">
        <v>59</v>
      </c>
      <c r="W23" s="31" t="s">
        <v>59</v>
      </c>
      <c r="X23" s="31" t="s">
        <v>59</v>
      </c>
      <c r="Y23" s="31" t="s">
        <v>59</v>
      </c>
    </row>
    <row r="24" spans="1:25" ht="11.25">
      <c r="A24" s="33" t="s">
        <v>13</v>
      </c>
      <c r="B24" s="31">
        <v>4624</v>
      </c>
      <c r="C24" s="36">
        <v>7</v>
      </c>
      <c r="D24" s="36">
        <v>1</v>
      </c>
      <c r="E24" s="36">
        <v>3958</v>
      </c>
      <c r="F24" s="31">
        <v>6172</v>
      </c>
      <c r="G24" s="59">
        <v>2</v>
      </c>
      <c r="H24" s="31">
        <v>4</v>
      </c>
      <c r="I24" s="31">
        <v>30</v>
      </c>
      <c r="J24" s="31">
        <v>3827</v>
      </c>
      <c r="K24" s="31">
        <v>42</v>
      </c>
      <c r="L24" s="31">
        <v>34</v>
      </c>
      <c r="M24" s="31">
        <v>1</v>
      </c>
      <c r="N24" s="31">
        <v>3767</v>
      </c>
      <c r="O24" s="31">
        <v>94</v>
      </c>
      <c r="P24" s="31">
        <v>30</v>
      </c>
      <c r="Q24" s="31" t="s">
        <v>59</v>
      </c>
      <c r="R24" s="31">
        <v>919</v>
      </c>
      <c r="S24" s="31">
        <v>1050</v>
      </c>
      <c r="T24" s="31">
        <v>52</v>
      </c>
      <c r="U24" s="31" t="s">
        <v>59</v>
      </c>
      <c r="V24" s="31">
        <v>1</v>
      </c>
      <c r="W24" s="31" t="s">
        <v>59</v>
      </c>
      <c r="X24" s="31" t="s">
        <v>59</v>
      </c>
      <c r="Y24" s="31" t="s">
        <v>59</v>
      </c>
    </row>
    <row r="25" spans="1:25" ht="11.25">
      <c r="A25" s="33" t="s">
        <v>12</v>
      </c>
      <c r="B25" s="31">
        <v>3191</v>
      </c>
      <c r="C25" s="59">
        <v>7</v>
      </c>
      <c r="D25" s="80" t="s">
        <v>59</v>
      </c>
      <c r="E25" s="80">
        <v>882</v>
      </c>
      <c r="F25" s="31">
        <v>4162</v>
      </c>
      <c r="G25" s="36">
        <v>1</v>
      </c>
      <c r="H25" s="59" t="s">
        <v>59</v>
      </c>
      <c r="I25" s="59">
        <v>2</v>
      </c>
      <c r="J25" s="31">
        <v>2108</v>
      </c>
      <c r="K25" s="31">
        <v>10</v>
      </c>
      <c r="L25" s="31">
        <v>42</v>
      </c>
      <c r="M25" s="31" t="s">
        <v>59</v>
      </c>
      <c r="N25" s="31">
        <v>1599</v>
      </c>
      <c r="O25" s="31">
        <v>33</v>
      </c>
      <c r="P25" s="31">
        <v>28</v>
      </c>
      <c r="Q25" s="31" t="s">
        <v>59</v>
      </c>
      <c r="R25" s="31">
        <v>221</v>
      </c>
      <c r="S25" s="31">
        <v>739</v>
      </c>
      <c r="T25" s="31">
        <v>29</v>
      </c>
      <c r="U25" s="31" t="s">
        <v>59</v>
      </c>
      <c r="V25" s="31" t="s">
        <v>59</v>
      </c>
      <c r="W25" s="31">
        <v>2</v>
      </c>
      <c r="X25" s="31" t="s">
        <v>59</v>
      </c>
      <c r="Y25" s="31" t="s">
        <v>59</v>
      </c>
    </row>
    <row r="26" spans="1:25" ht="11.25">
      <c r="A26" s="33" t="s">
        <v>11</v>
      </c>
      <c r="B26" s="31">
        <v>280</v>
      </c>
      <c r="C26" s="36">
        <v>3</v>
      </c>
      <c r="D26" s="36" t="s">
        <v>59</v>
      </c>
      <c r="F26" s="31">
        <v>551</v>
      </c>
      <c r="G26" s="36">
        <v>1</v>
      </c>
      <c r="H26" s="59" t="s">
        <v>59</v>
      </c>
      <c r="J26" s="31">
        <v>217</v>
      </c>
      <c r="K26" s="36">
        <v>2</v>
      </c>
      <c r="L26" s="31">
        <v>2</v>
      </c>
      <c r="M26" s="31" t="s">
        <v>59</v>
      </c>
      <c r="N26" s="31">
        <v>237</v>
      </c>
      <c r="O26" s="31">
        <v>10</v>
      </c>
      <c r="P26" s="31">
        <v>4</v>
      </c>
      <c r="Q26" s="31" t="s">
        <v>59</v>
      </c>
      <c r="R26" s="31">
        <v>33</v>
      </c>
      <c r="S26" s="31">
        <v>145</v>
      </c>
      <c r="T26" s="31">
        <v>20</v>
      </c>
      <c r="U26" s="31" t="s">
        <v>59</v>
      </c>
      <c r="V26" s="31" t="s">
        <v>59</v>
      </c>
      <c r="W26" s="31" t="s">
        <v>59</v>
      </c>
      <c r="X26" s="31" t="s">
        <v>59</v>
      </c>
      <c r="Y26" s="31" t="s">
        <v>59</v>
      </c>
    </row>
    <row r="27" spans="1:25" ht="11.25">
      <c r="A27" s="42" t="s">
        <v>10</v>
      </c>
      <c r="B27" s="45">
        <v>338</v>
      </c>
      <c r="C27" s="45" t="s">
        <v>59</v>
      </c>
      <c r="D27" s="45" t="s">
        <v>59</v>
      </c>
      <c r="E27" s="45">
        <v>173</v>
      </c>
      <c r="F27" s="45">
        <v>236</v>
      </c>
      <c r="G27" s="60" t="s">
        <v>59</v>
      </c>
      <c r="H27" s="45">
        <v>1</v>
      </c>
      <c r="I27" s="60">
        <v>1</v>
      </c>
      <c r="J27" s="45">
        <v>70</v>
      </c>
      <c r="K27" s="60">
        <v>1</v>
      </c>
      <c r="L27" s="45">
        <v>1</v>
      </c>
      <c r="M27" s="45" t="s">
        <v>59</v>
      </c>
      <c r="N27" s="45">
        <v>32</v>
      </c>
      <c r="O27" s="45">
        <v>3</v>
      </c>
      <c r="P27" s="45">
        <v>7</v>
      </c>
      <c r="Q27" s="45" t="s">
        <v>59</v>
      </c>
      <c r="R27" s="45">
        <v>9</v>
      </c>
      <c r="S27" s="45">
        <v>143</v>
      </c>
      <c r="T27" s="45">
        <v>2</v>
      </c>
      <c r="U27" s="45" t="s">
        <v>59</v>
      </c>
      <c r="V27" s="45" t="s">
        <v>59</v>
      </c>
      <c r="W27" s="45" t="s">
        <v>59</v>
      </c>
      <c r="X27" s="45" t="s">
        <v>59</v>
      </c>
      <c r="Y27" s="45" t="s">
        <v>59</v>
      </c>
    </row>
    <row r="28" spans="1:25" ht="11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</row>
    <row r="29" spans="1:25" ht="11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</row>
    <row r="30" spans="1:25" ht="15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</row>
    <row r="31" spans="1:25" ht="1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</row>
    <row r="32" spans="1:25" ht="1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</row>
  </sheetData>
  <mergeCells count="9">
    <mergeCell ref="W1:Y1"/>
    <mergeCell ref="N3:Q3"/>
    <mergeCell ref="R3:U3"/>
    <mergeCell ref="A2:A4"/>
    <mergeCell ref="B3:E3"/>
    <mergeCell ref="F3:I3"/>
    <mergeCell ref="J3:M3"/>
    <mergeCell ref="V3:Y3"/>
    <mergeCell ref="B2:Y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workbookViewId="0">
      <selection activeCell="A2" sqref="A2:A4"/>
    </sheetView>
  </sheetViews>
  <sheetFormatPr defaultColWidth="9.140625" defaultRowHeight="15" customHeight="1"/>
  <cols>
    <col min="1" max="1" width="19.7109375" style="38" customWidth="1"/>
    <col min="2" max="2" width="8.42578125" style="38" customWidth="1"/>
    <col min="3" max="3" width="7.5703125" style="38" customWidth="1"/>
    <col min="4" max="4" width="5.85546875" style="38" customWidth="1"/>
    <col min="5" max="5" width="7.7109375" style="38" customWidth="1"/>
    <col min="6" max="6" width="8.5703125" style="38" customWidth="1"/>
    <col min="7" max="7" width="7.85546875" style="38" customWidth="1"/>
    <col min="8" max="8" width="6.140625" style="38" customWidth="1"/>
    <col min="9" max="9" width="7.42578125" style="38" customWidth="1"/>
    <col min="10" max="10" width="9.140625" style="38" customWidth="1"/>
    <col min="11" max="11" width="7.85546875" style="38" customWidth="1"/>
    <col min="12" max="12" width="6.7109375" style="38" customWidth="1"/>
    <col min="13" max="13" width="7.5703125" style="38" customWidth="1"/>
    <col min="14" max="14" width="9.140625" style="38" customWidth="1"/>
    <col min="15" max="15" width="7.85546875" style="38" customWidth="1"/>
    <col min="16" max="16" width="6.5703125" style="38" customWidth="1"/>
    <col min="17" max="17" width="7.28515625" style="38" customWidth="1"/>
    <col min="18" max="18" width="9.140625" style="38" customWidth="1"/>
    <col min="19" max="21" width="7.28515625" style="38" customWidth="1"/>
    <col min="22" max="22" width="9.140625" style="38" customWidth="1"/>
    <col min="23" max="24" width="7.28515625" style="38" customWidth="1"/>
    <col min="25" max="25" width="7.42578125" style="38" customWidth="1"/>
    <col min="26" max="26" width="9.140625" style="38" customWidth="1"/>
    <col min="27" max="16384" width="9.140625" style="38"/>
  </cols>
  <sheetData>
    <row r="1" spans="1:25" ht="11.25">
      <c r="Y1" s="55" t="s">
        <v>43</v>
      </c>
    </row>
    <row r="2" spans="1:25" ht="15" customHeight="1">
      <c r="A2" s="133"/>
      <c r="B2" s="137" t="s">
        <v>42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 spans="1:25" ht="14.45" customHeight="1">
      <c r="A3" s="133"/>
      <c r="B3" s="133" t="s">
        <v>41</v>
      </c>
      <c r="C3" s="133"/>
      <c r="D3" s="133"/>
      <c r="E3" s="133"/>
      <c r="F3" s="133" t="s">
        <v>40</v>
      </c>
      <c r="G3" s="133"/>
      <c r="H3" s="133"/>
      <c r="I3" s="133"/>
      <c r="J3" s="133" t="s">
        <v>39</v>
      </c>
      <c r="K3" s="133"/>
      <c r="L3" s="137"/>
      <c r="M3" s="137"/>
      <c r="N3" s="133" t="s">
        <v>38</v>
      </c>
      <c r="O3" s="133"/>
      <c r="P3" s="133"/>
      <c r="Q3" s="133"/>
      <c r="R3" s="133" t="s">
        <v>37</v>
      </c>
      <c r="S3" s="133"/>
      <c r="T3" s="133"/>
      <c r="U3" s="133"/>
      <c r="V3" s="133" t="s">
        <v>36</v>
      </c>
      <c r="W3" s="133"/>
      <c r="X3" s="137"/>
      <c r="Y3" s="137"/>
    </row>
    <row r="4" spans="1:25" ht="22.5">
      <c r="A4" s="133"/>
      <c r="B4" s="81" t="s">
        <v>28</v>
      </c>
      <c r="C4" s="81" t="s">
        <v>27</v>
      </c>
      <c r="D4" s="81" t="s">
        <v>26</v>
      </c>
      <c r="E4" s="121" t="s">
        <v>99</v>
      </c>
      <c r="F4" s="81" t="s">
        <v>28</v>
      </c>
      <c r="G4" s="81" t="s">
        <v>27</v>
      </c>
      <c r="H4" s="81" t="s">
        <v>26</v>
      </c>
      <c r="I4" s="121" t="s">
        <v>99</v>
      </c>
      <c r="J4" s="81" t="s">
        <v>28</v>
      </c>
      <c r="K4" s="81" t="s">
        <v>27</v>
      </c>
      <c r="L4" s="82" t="s">
        <v>26</v>
      </c>
      <c r="M4" s="121" t="s">
        <v>99</v>
      </c>
      <c r="N4" s="81" t="s">
        <v>28</v>
      </c>
      <c r="O4" s="81" t="s">
        <v>27</v>
      </c>
      <c r="P4" s="81" t="s">
        <v>26</v>
      </c>
      <c r="Q4" s="121" t="s">
        <v>99</v>
      </c>
      <c r="R4" s="81" t="s">
        <v>28</v>
      </c>
      <c r="S4" s="81" t="s">
        <v>27</v>
      </c>
      <c r="T4" s="81" t="s">
        <v>26</v>
      </c>
      <c r="U4" s="121" t="s">
        <v>99</v>
      </c>
      <c r="V4" s="81" t="s">
        <v>28</v>
      </c>
      <c r="W4" s="81" t="s">
        <v>27</v>
      </c>
      <c r="X4" s="82" t="s">
        <v>26</v>
      </c>
      <c r="Y4" s="121" t="s">
        <v>99</v>
      </c>
    </row>
    <row r="5" spans="1:25" ht="11.25">
      <c r="A5" s="28" t="s">
        <v>24</v>
      </c>
      <c r="B5" s="31">
        <v>134792</v>
      </c>
      <c r="C5" s="31">
        <v>1692</v>
      </c>
      <c r="D5" s="31">
        <v>560</v>
      </c>
      <c r="E5" s="31">
        <v>18181</v>
      </c>
      <c r="F5" s="31">
        <v>2534</v>
      </c>
      <c r="G5" s="31">
        <v>9326</v>
      </c>
      <c r="H5" s="31">
        <v>723</v>
      </c>
      <c r="I5" s="31">
        <v>5</v>
      </c>
      <c r="J5" s="31">
        <v>672</v>
      </c>
      <c r="K5" s="31">
        <v>19</v>
      </c>
      <c r="L5" s="31">
        <v>18</v>
      </c>
      <c r="M5" s="31">
        <v>2</v>
      </c>
      <c r="N5" s="31">
        <v>12173</v>
      </c>
      <c r="O5" s="31">
        <v>252</v>
      </c>
      <c r="P5" s="31">
        <v>167</v>
      </c>
      <c r="Q5" s="31">
        <v>4</v>
      </c>
      <c r="R5" s="31">
        <v>1051</v>
      </c>
      <c r="S5" s="31">
        <v>4</v>
      </c>
      <c r="T5" s="36" t="s">
        <v>59</v>
      </c>
      <c r="U5" s="31">
        <v>402</v>
      </c>
      <c r="V5" s="31">
        <v>2098</v>
      </c>
      <c r="W5" s="31">
        <v>5</v>
      </c>
      <c r="X5" s="36" t="s">
        <v>59</v>
      </c>
      <c r="Y5" s="38">
        <v>1</v>
      </c>
    </row>
    <row r="6" spans="1:25" ht="11.25">
      <c r="A6" s="33" t="s">
        <v>76</v>
      </c>
      <c r="B6" s="34">
        <v>3714</v>
      </c>
      <c r="C6" s="34">
        <v>71</v>
      </c>
      <c r="D6" s="36">
        <v>12</v>
      </c>
      <c r="E6" s="36">
        <v>543</v>
      </c>
      <c r="F6" s="36">
        <v>38</v>
      </c>
      <c r="G6" s="36">
        <v>182</v>
      </c>
      <c r="H6" s="36">
        <v>10</v>
      </c>
      <c r="I6" s="36">
        <v>1</v>
      </c>
      <c r="J6" s="36">
        <v>9</v>
      </c>
      <c r="K6" s="36">
        <v>1</v>
      </c>
      <c r="L6" s="36" t="s">
        <v>59</v>
      </c>
      <c r="M6" s="36" t="s">
        <v>59</v>
      </c>
      <c r="N6" s="36">
        <v>118</v>
      </c>
      <c r="O6" s="36">
        <v>8</v>
      </c>
      <c r="P6" s="36">
        <v>1</v>
      </c>
      <c r="Q6" s="36" t="s">
        <v>59</v>
      </c>
      <c r="R6" s="36">
        <v>5</v>
      </c>
      <c r="S6" s="36" t="s">
        <v>59</v>
      </c>
      <c r="T6" s="36" t="s">
        <v>59</v>
      </c>
      <c r="U6" s="36">
        <v>6</v>
      </c>
      <c r="V6" s="36">
        <v>40</v>
      </c>
      <c r="W6" s="36" t="s">
        <v>59</v>
      </c>
      <c r="X6" s="36" t="s">
        <v>59</v>
      </c>
      <c r="Y6" s="36" t="s">
        <v>59</v>
      </c>
    </row>
    <row r="7" spans="1:25" ht="11.25">
      <c r="A7" s="33" t="s">
        <v>23</v>
      </c>
      <c r="B7" s="34">
        <v>5086</v>
      </c>
      <c r="C7" s="34">
        <v>97</v>
      </c>
      <c r="D7" s="36">
        <v>29</v>
      </c>
      <c r="E7" s="36">
        <v>931</v>
      </c>
      <c r="F7" s="36">
        <v>71</v>
      </c>
      <c r="G7" s="36">
        <v>293</v>
      </c>
      <c r="H7" s="36">
        <v>15</v>
      </c>
      <c r="I7" s="36" t="s">
        <v>59</v>
      </c>
      <c r="J7" s="36">
        <v>42</v>
      </c>
      <c r="K7" s="36">
        <v>3</v>
      </c>
      <c r="L7" s="36" t="s">
        <v>59</v>
      </c>
      <c r="M7" s="36" t="s">
        <v>59</v>
      </c>
      <c r="N7" s="36">
        <v>402</v>
      </c>
      <c r="O7" s="36">
        <v>12</v>
      </c>
      <c r="P7" s="36">
        <v>7</v>
      </c>
      <c r="Q7" s="36" t="s">
        <v>59</v>
      </c>
      <c r="R7" s="36">
        <v>8</v>
      </c>
      <c r="S7" s="36" t="s">
        <v>59</v>
      </c>
      <c r="T7" s="36" t="s">
        <v>59</v>
      </c>
      <c r="U7" s="36">
        <v>12</v>
      </c>
      <c r="V7" s="36">
        <v>198</v>
      </c>
      <c r="W7" s="36">
        <v>1</v>
      </c>
      <c r="X7" s="36" t="s">
        <v>59</v>
      </c>
      <c r="Y7" s="36" t="s">
        <v>59</v>
      </c>
    </row>
    <row r="8" spans="1:25" ht="11.25">
      <c r="A8" s="33" t="s">
        <v>22</v>
      </c>
      <c r="B8" s="34">
        <v>4547</v>
      </c>
      <c r="C8" s="34">
        <v>60</v>
      </c>
      <c r="D8" s="36">
        <v>20</v>
      </c>
      <c r="E8" s="36">
        <v>676</v>
      </c>
      <c r="F8" s="36">
        <v>38</v>
      </c>
      <c r="G8" s="36">
        <v>326</v>
      </c>
      <c r="H8" s="36">
        <v>8</v>
      </c>
      <c r="I8" s="36" t="s">
        <v>59</v>
      </c>
      <c r="J8" s="36">
        <v>1</v>
      </c>
      <c r="K8" s="36" t="s">
        <v>59</v>
      </c>
      <c r="L8" s="36" t="s">
        <v>59</v>
      </c>
      <c r="M8" s="36" t="s">
        <v>59</v>
      </c>
      <c r="N8" s="31">
        <v>1131</v>
      </c>
      <c r="O8" s="36">
        <v>39</v>
      </c>
      <c r="P8" s="36">
        <v>16</v>
      </c>
      <c r="Q8" s="36" t="s">
        <v>59</v>
      </c>
      <c r="R8" s="36">
        <v>13</v>
      </c>
      <c r="S8" s="36" t="s">
        <v>59</v>
      </c>
      <c r="T8" s="36" t="s">
        <v>59</v>
      </c>
      <c r="U8" s="36">
        <v>2</v>
      </c>
      <c r="V8" s="36">
        <v>148</v>
      </c>
      <c r="W8" s="36" t="s">
        <v>59</v>
      </c>
      <c r="X8" s="36" t="s">
        <v>59</v>
      </c>
      <c r="Y8" s="36" t="s">
        <v>59</v>
      </c>
    </row>
    <row r="9" spans="1:25" ht="11.25">
      <c r="A9" s="33" t="s">
        <v>21</v>
      </c>
      <c r="B9" s="34">
        <v>13155</v>
      </c>
      <c r="C9" s="34">
        <v>202</v>
      </c>
      <c r="D9" s="36">
        <v>44</v>
      </c>
      <c r="E9" s="36">
        <v>2491</v>
      </c>
      <c r="F9" s="36">
        <v>449</v>
      </c>
      <c r="G9" s="31">
        <v>1166</v>
      </c>
      <c r="H9" s="36">
        <v>92</v>
      </c>
      <c r="I9" s="36" t="s">
        <v>59</v>
      </c>
      <c r="J9" s="36">
        <v>99</v>
      </c>
      <c r="K9" s="80">
        <v>3</v>
      </c>
      <c r="L9" s="36">
        <v>1</v>
      </c>
      <c r="M9" s="36" t="s">
        <v>59</v>
      </c>
      <c r="N9" s="36">
        <v>780</v>
      </c>
      <c r="O9" s="36">
        <v>12</v>
      </c>
      <c r="P9" s="36">
        <v>11</v>
      </c>
      <c r="Q9" s="36" t="s">
        <v>59</v>
      </c>
      <c r="R9" s="36">
        <v>76</v>
      </c>
      <c r="S9" s="36" t="s">
        <v>59</v>
      </c>
      <c r="T9" s="36" t="s">
        <v>59</v>
      </c>
      <c r="U9" s="80">
        <v>43</v>
      </c>
      <c r="V9" s="36">
        <v>116</v>
      </c>
      <c r="W9" s="36" t="s">
        <v>59</v>
      </c>
      <c r="X9" s="36" t="s">
        <v>59</v>
      </c>
      <c r="Y9" s="38">
        <v>1</v>
      </c>
    </row>
    <row r="10" spans="1:25" ht="11.25">
      <c r="A10" s="33" t="s">
        <v>20</v>
      </c>
      <c r="B10" s="34">
        <v>3229</v>
      </c>
      <c r="C10" s="34">
        <v>24</v>
      </c>
      <c r="D10" s="36">
        <v>21</v>
      </c>
      <c r="E10" s="36">
        <v>359</v>
      </c>
      <c r="F10" s="36">
        <v>88</v>
      </c>
      <c r="G10" s="36">
        <v>293</v>
      </c>
      <c r="H10" s="36">
        <v>46</v>
      </c>
      <c r="I10" s="36" t="s">
        <v>59</v>
      </c>
      <c r="J10" s="36">
        <v>4</v>
      </c>
      <c r="K10" s="36" t="s">
        <v>59</v>
      </c>
      <c r="L10" s="36" t="s">
        <v>59</v>
      </c>
      <c r="M10" s="36" t="s">
        <v>59</v>
      </c>
      <c r="N10" s="36">
        <v>428</v>
      </c>
      <c r="O10" s="36">
        <v>8</v>
      </c>
      <c r="P10" s="36">
        <v>4</v>
      </c>
      <c r="Q10" s="36">
        <v>1</v>
      </c>
      <c r="R10" s="36">
        <v>8</v>
      </c>
      <c r="S10" s="36" t="s">
        <v>59</v>
      </c>
      <c r="T10" s="36" t="s">
        <v>59</v>
      </c>
      <c r="U10" s="36"/>
      <c r="V10" s="36">
        <v>68</v>
      </c>
      <c r="W10" s="36" t="s">
        <v>59</v>
      </c>
      <c r="X10" s="36" t="s">
        <v>59</v>
      </c>
      <c r="Y10" s="36" t="s">
        <v>59</v>
      </c>
    </row>
    <row r="11" spans="1:25" ht="11.25">
      <c r="A11" s="53" t="s">
        <v>63</v>
      </c>
      <c r="B11" s="34">
        <v>3958</v>
      </c>
      <c r="C11" s="34">
        <v>35</v>
      </c>
      <c r="D11" s="36">
        <v>10</v>
      </c>
      <c r="E11" s="36">
        <v>421</v>
      </c>
      <c r="F11" s="36">
        <v>60</v>
      </c>
      <c r="G11" s="36">
        <v>207</v>
      </c>
      <c r="H11" s="36">
        <v>34</v>
      </c>
      <c r="I11" s="36" t="s">
        <v>59</v>
      </c>
      <c r="J11" s="36">
        <v>1</v>
      </c>
      <c r="K11" s="36" t="s">
        <v>59</v>
      </c>
      <c r="L11" s="36">
        <v>1</v>
      </c>
      <c r="M11" s="36" t="s">
        <v>59</v>
      </c>
      <c r="N11" s="36">
        <v>500</v>
      </c>
      <c r="O11" s="36">
        <v>15</v>
      </c>
      <c r="P11" s="36">
        <v>10</v>
      </c>
      <c r="Q11" s="36" t="s">
        <v>59</v>
      </c>
      <c r="R11" s="36">
        <v>7</v>
      </c>
      <c r="S11" s="36" t="s">
        <v>59</v>
      </c>
      <c r="T11" s="36" t="s">
        <v>59</v>
      </c>
      <c r="U11" s="36"/>
      <c r="V11" s="36">
        <v>124</v>
      </c>
      <c r="W11" s="36" t="s">
        <v>59</v>
      </c>
      <c r="X11" s="36" t="s">
        <v>59</v>
      </c>
      <c r="Y11" s="36" t="s">
        <v>59</v>
      </c>
    </row>
    <row r="12" spans="1:25" ht="11.25">
      <c r="A12" s="33" t="s">
        <v>19</v>
      </c>
      <c r="B12" s="34">
        <v>8209</v>
      </c>
      <c r="C12" s="34">
        <v>144</v>
      </c>
      <c r="D12" s="36">
        <v>35</v>
      </c>
      <c r="E12" s="36">
        <v>794</v>
      </c>
      <c r="F12" s="36">
        <v>154</v>
      </c>
      <c r="G12" s="36">
        <v>348</v>
      </c>
      <c r="H12" s="36">
        <v>43</v>
      </c>
      <c r="I12" s="36" t="s">
        <v>59</v>
      </c>
      <c r="J12" s="36">
        <v>19</v>
      </c>
      <c r="K12" s="36" t="s">
        <v>59</v>
      </c>
      <c r="L12" s="36" t="s">
        <v>59</v>
      </c>
      <c r="M12" s="36" t="s">
        <v>59</v>
      </c>
      <c r="N12" s="31">
        <v>603</v>
      </c>
      <c r="O12" s="36">
        <v>13</v>
      </c>
      <c r="P12" s="36">
        <v>8</v>
      </c>
      <c r="Q12" s="36" t="s">
        <v>59</v>
      </c>
      <c r="R12" s="36">
        <v>14</v>
      </c>
      <c r="S12" s="36" t="s">
        <v>59</v>
      </c>
      <c r="T12" s="36" t="s">
        <v>59</v>
      </c>
      <c r="U12" s="36">
        <v>7</v>
      </c>
      <c r="V12" s="36">
        <v>91</v>
      </c>
      <c r="W12" s="36" t="s">
        <v>59</v>
      </c>
      <c r="X12" s="36" t="s">
        <v>59</v>
      </c>
      <c r="Y12" s="36" t="s">
        <v>59</v>
      </c>
    </row>
    <row r="13" spans="1:25" ht="11.25">
      <c r="A13" s="38" t="s">
        <v>55</v>
      </c>
      <c r="B13" s="34">
        <v>4440</v>
      </c>
      <c r="C13" s="34">
        <v>146</v>
      </c>
      <c r="D13" s="36">
        <v>7</v>
      </c>
      <c r="E13" s="36">
        <v>490</v>
      </c>
      <c r="F13" s="36">
        <v>114</v>
      </c>
      <c r="G13" s="36">
        <v>1110</v>
      </c>
      <c r="H13" s="36">
        <v>9</v>
      </c>
      <c r="I13" s="36" t="s">
        <v>59</v>
      </c>
      <c r="J13" s="36">
        <v>33</v>
      </c>
      <c r="K13" s="36">
        <v>4</v>
      </c>
      <c r="L13" s="36" t="s">
        <v>59</v>
      </c>
      <c r="M13" s="36" t="s">
        <v>59</v>
      </c>
      <c r="N13" s="36">
        <v>212</v>
      </c>
      <c r="O13" s="36">
        <v>3</v>
      </c>
      <c r="P13" s="36">
        <v>1</v>
      </c>
      <c r="Q13" s="36">
        <v>2</v>
      </c>
      <c r="R13" s="36">
        <v>16</v>
      </c>
      <c r="S13" s="36" t="s">
        <v>59</v>
      </c>
      <c r="T13" s="36" t="s">
        <v>59</v>
      </c>
      <c r="U13" s="36">
        <v>39</v>
      </c>
      <c r="V13" s="36">
        <v>56</v>
      </c>
      <c r="W13" s="36" t="s">
        <v>59</v>
      </c>
      <c r="X13" s="36" t="s">
        <v>59</v>
      </c>
      <c r="Y13" s="36" t="s">
        <v>59</v>
      </c>
    </row>
    <row r="14" spans="1:25" ht="11.25">
      <c r="A14" s="33" t="s">
        <v>75</v>
      </c>
      <c r="B14" s="34">
        <v>7544</v>
      </c>
      <c r="C14" s="34">
        <v>78</v>
      </c>
      <c r="D14" s="36">
        <v>37</v>
      </c>
      <c r="E14" s="36">
        <v>1050</v>
      </c>
      <c r="F14" s="36">
        <v>129</v>
      </c>
      <c r="G14" s="36">
        <v>376</v>
      </c>
      <c r="H14" s="36">
        <v>63</v>
      </c>
      <c r="I14" s="36" t="s">
        <v>59</v>
      </c>
      <c r="J14" s="36">
        <v>15</v>
      </c>
      <c r="K14" s="36">
        <v>1</v>
      </c>
      <c r="L14" s="36" t="s">
        <v>59</v>
      </c>
      <c r="M14" s="36" t="s">
        <v>59</v>
      </c>
      <c r="N14" s="36">
        <v>400</v>
      </c>
      <c r="O14" s="36">
        <v>8</v>
      </c>
      <c r="P14" s="36">
        <v>4</v>
      </c>
      <c r="Q14" s="36" t="s">
        <v>59</v>
      </c>
      <c r="R14" s="36">
        <v>12</v>
      </c>
      <c r="S14" s="36" t="s">
        <v>59</v>
      </c>
      <c r="T14" s="36" t="s">
        <v>59</v>
      </c>
      <c r="U14" s="36">
        <v>10</v>
      </c>
      <c r="V14" s="78">
        <v>130</v>
      </c>
      <c r="W14" s="36">
        <v>1</v>
      </c>
      <c r="X14" s="36" t="s">
        <v>59</v>
      </c>
      <c r="Y14" s="36" t="s">
        <v>59</v>
      </c>
    </row>
    <row r="15" spans="1:25" ht="11.25">
      <c r="A15" s="33" t="s">
        <v>77</v>
      </c>
      <c r="B15" s="34">
        <v>5031</v>
      </c>
      <c r="C15" s="34">
        <v>75</v>
      </c>
      <c r="D15" s="36">
        <v>15</v>
      </c>
      <c r="E15" s="36">
        <v>785</v>
      </c>
      <c r="F15" s="36">
        <v>101</v>
      </c>
      <c r="G15" s="36">
        <v>325</v>
      </c>
      <c r="H15" s="36">
        <v>19</v>
      </c>
      <c r="I15" s="36" t="s">
        <v>59</v>
      </c>
      <c r="J15" s="36">
        <v>2</v>
      </c>
      <c r="K15" s="36" t="s">
        <v>59</v>
      </c>
      <c r="L15" s="36" t="s">
        <v>59</v>
      </c>
      <c r="M15" s="36" t="s">
        <v>59</v>
      </c>
      <c r="N15" s="36">
        <v>328</v>
      </c>
      <c r="O15" s="36">
        <v>9</v>
      </c>
      <c r="P15" s="36">
        <v>3</v>
      </c>
      <c r="Q15" s="36">
        <v>1</v>
      </c>
      <c r="R15" s="36">
        <v>9</v>
      </c>
      <c r="S15" s="36" t="s">
        <v>59</v>
      </c>
      <c r="T15" s="36" t="s">
        <v>59</v>
      </c>
      <c r="U15" s="36">
        <v>6</v>
      </c>
      <c r="V15" s="36">
        <v>199</v>
      </c>
      <c r="W15" s="36">
        <v>1</v>
      </c>
      <c r="X15" s="36" t="s">
        <v>59</v>
      </c>
      <c r="Y15" s="36" t="s">
        <v>59</v>
      </c>
    </row>
    <row r="16" spans="1:25" ht="11.25">
      <c r="A16" s="33" t="s">
        <v>18</v>
      </c>
      <c r="B16" s="34">
        <v>4512</v>
      </c>
      <c r="C16" s="34">
        <v>64</v>
      </c>
      <c r="D16" s="36">
        <v>15</v>
      </c>
      <c r="E16" s="36">
        <v>315</v>
      </c>
      <c r="F16" s="36">
        <v>31</v>
      </c>
      <c r="G16" s="36">
        <v>281</v>
      </c>
      <c r="H16" s="36">
        <v>27</v>
      </c>
      <c r="I16" s="36">
        <v>1</v>
      </c>
      <c r="J16" s="36">
        <v>10</v>
      </c>
      <c r="K16" s="36">
        <v>1</v>
      </c>
      <c r="L16" s="36" t="s">
        <v>59</v>
      </c>
      <c r="M16" s="36" t="s">
        <v>59</v>
      </c>
      <c r="N16" s="36">
        <v>706</v>
      </c>
      <c r="O16" s="36">
        <v>20</v>
      </c>
      <c r="P16" s="36">
        <v>9</v>
      </c>
      <c r="Q16" s="36" t="s">
        <v>59</v>
      </c>
      <c r="R16" s="36">
        <v>6</v>
      </c>
      <c r="S16" s="36" t="s">
        <v>59</v>
      </c>
      <c r="T16" s="36" t="s">
        <v>59</v>
      </c>
      <c r="U16" s="36">
        <v>2</v>
      </c>
      <c r="V16" s="36">
        <v>44</v>
      </c>
      <c r="W16" s="36">
        <v>1</v>
      </c>
      <c r="X16" s="36" t="s">
        <v>59</v>
      </c>
      <c r="Y16" s="38">
        <v>1</v>
      </c>
    </row>
    <row r="17" spans="1:25" ht="11.25">
      <c r="A17" s="33" t="s">
        <v>17</v>
      </c>
      <c r="B17" s="34">
        <v>2769</v>
      </c>
      <c r="C17" s="34">
        <v>24</v>
      </c>
      <c r="D17" s="36">
        <v>21</v>
      </c>
      <c r="E17" s="36">
        <v>342</v>
      </c>
      <c r="F17" s="36">
        <v>60</v>
      </c>
      <c r="G17" s="36">
        <v>225</v>
      </c>
      <c r="H17" s="36">
        <v>41</v>
      </c>
      <c r="I17" s="36" t="s">
        <v>59</v>
      </c>
      <c r="J17" s="36">
        <v>14</v>
      </c>
      <c r="K17" s="36" t="s">
        <v>59</v>
      </c>
      <c r="L17" s="36">
        <v>14</v>
      </c>
      <c r="M17" s="36" t="s">
        <v>59</v>
      </c>
      <c r="N17" s="36">
        <v>2227</v>
      </c>
      <c r="O17" s="36">
        <v>23</v>
      </c>
      <c r="P17" s="36">
        <v>28</v>
      </c>
      <c r="Q17" s="36" t="s">
        <v>59</v>
      </c>
      <c r="R17" s="31">
        <v>9</v>
      </c>
      <c r="S17" s="36" t="s">
        <v>59</v>
      </c>
      <c r="T17" s="36" t="s">
        <v>59</v>
      </c>
      <c r="U17" s="36">
        <v>5</v>
      </c>
      <c r="V17" s="34">
        <v>32</v>
      </c>
      <c r="W17" s="36" t="s">
        <v>59</v>
      </c>
      <c r="X17" s="36" t="s">
        <v>59</v>
      </c>
      <c r="Y17" s="36" t="s">
        <v>59</v>
      </c>
    </row>
    <row r="18" spans="1:25" ht="11.25">
      <c r="A18" s="33" t="s">
        <v>16</v>
      </c>
      <c r="B18" s="34">
        <v>4799</v>
      </c>
      <c r="C18" s="34">
        <v>57</v>
      </c>
      <c r="D18" s="36">
        <v>23</v>
      </c>
      <c r="E18" s="36">
        <v>684</v>
      </c>
      <c r="F18" s="36">
        <v>32</v>
      </c>
      <c r="G18" s="36">
        <v>208</v>
      </c>
      <c r="H18" s="36">
        <v>16</v>
      </c>
      <c r="I18" s="36" t="s">
        <v>59</v>
      </c>
      <c r="J18" s="36">
        <v>42</v>
      </c>
      <c r="K18" s="36" t="s">
        <v>59</v>
      </c>
      <c r="L18" s="36" t="s">
        <v>59</v>
      </c>
      <c r="M18" s="36" t="s">
        <v>59</v>
      </c>
      <c r="N18" s="36">
        <v>201</v>
      </c>
      <c r="O18" s="36">
        <v>10</v>
      </c>
      <c r="P18" s="36">
        <v>2</v>
      </c>
      <c r="Q18" s="36" t="s">
        <v>59</v>
      </c>
      <c r="R18" s="36">
        <v>4</v>
      </c>
      <c r="S18" s="36" t="s">
        <v>59</v>
      </c>
      <c r="T18" s="36" t="s">
        <v>59</v>
      </c>
      <c r="U18" s="36">
        <v>11</v>
      </c>
      <c r="V18" s="36">
        <v>123</v>
      </c>
      <c r="W18" s="36">
        <v>1</v>
      </c>
      <c r="X18" s="36" t="s">
        <v>59</v>
      </c>
      <c r="Y18" s="36" t="s">
        <v>59</v>
      </c>
    </row>
    <row r="19" spans="1:25" ht="11.25">
      <c r="A19" s="53" t="s">
        <v>64</v>
      </c>
      <c r="B19" s="34">
        <v>3115</v>
      </c>
      <c r="C19" s="34">
        <v>56</v>
      </c>
      <c r="D19" s="36">
        <v>13</v>
      </c>
      <c r="E19" s="36">
        <v>894</v>
      </c>
      <c r="F19" s="36">
        <v>65</v>
      </c>
      <c r="G19" s="36">
        <v>170</v>
      </c>
      <c r="H19" s="36">
        <v>4</v>
      </c>
      <c r="I19" s="36" t="s">
        <v>59</v>
      </c>
      <c r="J19" s="36">
        <v>7</v>
      </c>
      <c r="K19" s="36">
        <v>4</v>
      </c>
      <c r="L19" s="36" t="s">
        <v>59</v>
      </c>
      <c r="M19" s="36" t="s">
        <v>59</v>
      </c>
      <c r="N19" s="31">
        <v>267</v>
      </c>
      <c r="O19" s="36">
        <v>11</v>
      </c>
      <c r="P19" s="36">
        <v>3</v>
      </c>
      <c r="Q19" s="36" t="s">
        <v>59</v>
      </c>
      <c r="R19" s="36">
        <v>4</v>
      </c>
      <c r="S19" s="36" t="s">
        <v>59</v>
      </c>
      <c r="T19" s="36" t="s">
        <v>59</v>
      </c>
      <c r="U19" s="36">
        <v>27</v>
      </c>
      <c r="V19" s="36">
        <v>141</v>
      </c>
      <c r="W19" s="36" t="s">
        <v>59</v>
      </c>
      <c r="X19" s="36" t="s">
        <v>59</v>
      </c>
      <c r="Y19" s="36" t="s">
        <v>59</v>
      </c>
    </row>
    <row r="20" spans="1:25" ht="11.25">
      <c r="A20" s="33" t="s">
        <v>15</v>
      </c>
      <c r="B20" s="34">
        <v>11745</v>
      </c>
      <c r="C20" s="34">
        <v>169</v>
      </c>
      <c r="D20" s="36">
        <v>73</v>
      </c>
      <c r="E20" s="36">
        <v>778</v>
      </c>
      <c r="F20" s="36">
        <v>121</v>
      </c>
      <c r="G20" s="36">
        <v>790</v>
      </c>
      <c r="H20" s="36">
        <v>90</v>
      </c>
      <c r="I20" s="36" t="s">
        <v>59</v>
      </c>
      <c r="J20" s="36">
        <v>85</v>
      </c>
      <c r="K20" s="36" t="s">
        <v>59</v>
      </c>
      <c r="L20" s="36">
        <v>1</v>
      </c>
      <c r="M20" s="36" t="s">
        <v>59</v>
      </c>
      <c r="N20" s="36">
        <v>1291</v>
      </c>
      <c r="O20" s="36">
        <v>26</v>
      </c>
      <c r="P20" s="36">
        <v>18</v>
      </c>
      <c r="Q20" s="36" t="s">
        <v>59</v>
      </c>
      <c r="R20" s="31">
        <v>8</v>
      </c>
      <c r="S20" s="36">
        <v>1</v>
      </c>
      <c r="T20" s="36" t="s">
        <v>59</v>
      </c>
      <c r="U20" s="36">
        <v>1</v>
      </c>
      <c r="V20" s="36">
        <v>81</v>
      </c>
      <c r="W20" s="36" t="s">
        <v>59</v>
      </c>
      <c r="X20" s="36" t="s">
        <v>59</v>
      </c>
      <c r="Y20" s="36" t="s">
        <v>59</v>
      </c>
    </row>
    <row r="21" spans="1:25" ht="11.25">
      <c r="A21" s="38" t="s">
        <v>56</v>
      </c>
      <c r="B21" s="29">
        <v>1451</v>
      </c>
      <c r="C21" s="34">
        <v>17</v>
      </c>
      <c r="D21" s="36">
        <v>6</v>
      </c>
      <c r="E21" s="36">
        <v>142</v>
      </c>
      <c r="F21" s="36">
        <v>28</v>
      </c>
      <c r="G21" s="36">
        <v>48</v>
      </c>
      <c r="H21" s="36">
        <v>10</v>
      </c>
      <c r="I21" s="36" t="s">
        <v>59</v>
      </c>
      <c r="J21" s="36">
        <v>2</v>
      </c>
      <c r="K21" s="36" t="s">
        <v>59</v>
      </c>
      <c r="L21" s="36" t="s">
        <v>59</v>
      </c>
      <c r="M21" s="36" t="s">
        <v>59</v>
      </c>
      <c r="N21" s="31">
        <v>85</v>
      </c>
      <c r="O21" s="36" t="s">
        <v>59</v>
      </c>
      <c r="P21" s="36">
        <v>1</v>
      </c>
      <c r="Q21" s="36" t="s">
        <v>59</v>
      </c>
      <c r="R21" s="36">
        <v>3</v>
      </c>
      <c r="S21" s="36" t="s">
        <v>59</v>
      </c>
      <c r="T21" s="36" t="s">
        <v>59</v>
      </c>
      <c r="U21" s="36">
        <v>3</v>
      </c>
      <c r="V21" s="36">
        <v>15</v>
      </c>
      <c r="W21" s="36" t="s">
        <v>59</v>
      </c>
      <c r="X21" s="36" t="s">
        <v>59</v>
      </c>
      <c r="Y21" s="36" t="s">
        <v>59</v>
      </c>
    </row>
    <row r="22" spans="1:25" ht="11.25">
      <c r="A22" s="53" t="s">
        <v>65</v>
      </c>
      <c r="B22" s="34">
        <v>5112</v>
      </c>
      <c r="C22" s="34">
        <v>76</v>
      </c>
      <c r="D22" s="36">
        <v>25</v>
      </c>
      <c r="E22" s="36">
        <v>820</v>
      </c>
      <c r="F22" s="36">
        <v>76</v>
      </c>
      <c r="G22" s="36">
        <v>209</v>
      </c>
      <c r="H22" s="36">
        <v>16</v>
      </c>
      <c r="I22" s="36" t="s">
        <v>59</v>
      </c>
      <c r="J22" s="36">
        <v>1</v>
      </c>
      <c r="K22" s="36" t="s">
        <v>59</v>
      </c>
      <c r="L22" s="36" t="s">
        <v>59</v>
      </c>
      <c r="M22" s="36" t="s">
        <v>59</v>
      </c>
      <c r="N22" s="36">
        <v>136</v>
      </c>
      <c r="O22" s="36">
        <v>3</v>
      </c>
      <c r="P22" s="36">
        <v>4</v>
      </c>
      <c r="Q22" s="36" t="s">
        <v>59</v>
      </c>
      <c r="R22" s="36">
        <v>4</v>
      </c>
      <c r="S22" s="36" t="s">
        <v>59</v>
      </c>
      <c r="T22" s="36" t="s">
        <v>59</v>
      </c>
      <c r="U22" s="36">
        <v>10</v>
      </c>
      <c r="V22" s="34">
        <v>106</v>
      </c>
      <c r="W22" s="36" t="s">
        <v>59</v>
      </c>
      <c r="X22" s="36" t="s">
        <v>59</v>
      </c>
      <c r="Y22" s="36" t="s">
        <v>59</v>
      </c>
    </row>
    <row r="23" spans="1:25" ht="11.25">
      <c r="A23" s="33" t="s">
        <v>14</v>
      </c>
      <c r="B23" s="34">
        <v>13434</v>
      </c>
      <c r="C23" s="34">
        <v>92</v>
      </c>
      <c r="D23" s="36">
        <v>49</v>
      </c>
      <c r="E23" s="36">
        <v>830</v>
      </c>
      <c r="F23" s="36">
        <v>148</v>
      </c>
      <c r="G23" s="36">
        <v>703</v>
      </c>
      <c r="H23" s="36">
        <v>50</v>
      </c>
      <c r="I23" s="36">
        <v>1</v>
      </c>
      <c r="J23" s="36">
        <v>70</v>
      </c>
      <c r="K23" s="36" t="s">
        <v>59</v>
      </c>
      <c r="L23" s="36">
        <v>1</v>
      </c>
      <c r="M23" s="36" t="s">
        <v>59</v>
      </c>
      <c r="N23" s="36">
        <v>641</v>
      </c>
      <c r="O23" s="36">
        <v>12</v>
      </c>
      <c r="P23" s="36">
        <v>15</v>
      </c>
      <c r="Q23" s="36" t="s">
        <v>59</v>
      </c>
      <c r="R23" s="36">
        <v>111</v>
      </c>
      <c r="S23" s="36">
        <v>1</v>
      </c>
      <c r="T23" s="36" t="s">
        <v>59</v>
      </c>
      <c r="U23" s="36">
        <v>11</v>
      </c>
      <c r="V23" s="36">
        <v>132</v>
      </c>
      <c r="W23" s="36" t="s">
        <v>59</v>
      </c>
      <c r="X23" s="36" t="s">
        <v>59</v>
      </c>
      <c r="Y23" s="36" t="s">
        <v>59</v>
      </c>
    </row>
    <row r="24" spans="1:25" ht="11.25">
      <c r="A24" s="33" t="s">
        <v>13</v>
      </c>
      <c r="B24" s="34">
        <v>17144</v>
      </c>
      <c r="C24" s="34">
        <v>95</v>
      </c>
      <c r="D24" s="36">
        <v>40</v>
      </c>
      <c r="E24" s="36">
        <v>3787</v>
      </c>
      <c r="F24" s="36">
        <v>529</v>
      </c>
      <c r="G24" s="31">
        <v>1084</v>
      </c>
      <c r="H24" s="36">
        <v>72</v>
      </c>
      <c r="I24" s="36">
        <v>2</v>
      </c>
      <c r="J24" s="36">
        <v>106</v>
      </c>
      <c r="K24" s="36">
        <v>1</v>
      </c>
      <c r="L24" s="36" t="s">
        <v>59</v>
      </c>
      <c r="M24" s="36">
        <v>1</v>
      </c>
      <c r="N24" s="36">
        <v>741</v>
      </c>
      <c r="O24" s="36">
        <v>13</v>
      </c>
      <c r="P24" s="36">
        <v>9</v>
      </c>
      <c r="Q24" s="36" t="s">
        <v>59</v>
      </c>
      <c r="R24" s="36">
        <v>619</v>
      </c>
      <c r="S24" s="36">
        <v>2</v>
      </c>
      <c r="T24" s="36" t="s">
        <v>59</v>
      </c>
      <c r="U24" s="36">
        <v>199</v>
      </c>
      <c r="V24" s="36">
        <v>171</v>
      </c>
      <c r="W24" s="36" t="s">
        <v>59</v>
      </c>
      <c r="X24" s="36" t="s">
        <v>59</v>
      </c>
      <c r="Y24" s="36" t="s">
        <v>59</v>
      </c>
    </row>
    <row r="25" spans="1:25" ht="11.25">
      <c r="A25" s="33" t="s">
        <v>12</v>
      </c>
      <c r="B25" s="34">
        <v>10043</v>
      </c>
      <c r="C25" s="34">
        <v>95</v>
      </c>
      <c r="D25" s="36">
        <v>39</v>
      </c>
      <c r="E25" s="36">
        <v>880</v>
      </c>
      <c r="F25" s="36">
        <v>142</v>
      </c>
      <c r="G25" s="36">
        <v>689</v>
      </c>
      <c r="H25" s="36">
        <v>48</v>
      </c>
      <c r="I25" s="36" t="s">
        <v>59</v>
      </c>
      <c r="J25" s="36">
        <v>103</v>
      </c>
      <c r="K25" s="36">
        <v>1</v>
      </c>
      <c r="L25" s="36" t="s">
        <v>59</v>
      </c>
      <c r="M25" s="36">
        <v>1</v>
      </c>
      <c r="N25" s="36">
        <v>880</v>
      </c>
      <c r="O25" s="36">
        <v>7</v>
      </c>
      <c r="P25" s="36">
        <v>12</v>
      </c>
      <c r="Q25" s="36" t="s">
        <v>59</v>
      </c>
      <c r="R25" s="36">
        <v>64</v>
      </c>
      <c r="S25" s="36" t="s">
        <v>59</v>
      </c>
      <c r="T25" s="36" t="s">
        <v>59</v>
      </c>
      <c r="U25" s="36">
        <v>3</v>
      </c>
      <c r="V25" s="34">
        <v>49</v>
      </c>
      <c r="W25" s="36" t="s">
        <v>59</v>
      </c>
      <c r="X25" s="36" t="s">
        <v>59</v>
      </c>
      <c r="Y25" s="36" t="s">
        <v>59</v>
      </c>
    </row>
    <row r="26" spans="1:25" ht="11.25">
      <c r="A26" s="33" t="s">
        <v>11</v>
      </c>
      <c r="B26" s="34">
        <v>1163</v>
      </c>
      <c r="C26" s="34">
        <v>14</v>
      </c>
      <c r="D26" s="36">
        <v>18</v>
      </c>
      <c r="E26" s="55" t="s">
        <v>59</v>
      </c>
      <c r="F26" s="36">
        <v>47</v>
      </c>
      <c r="G26" s="36">
        <v>147</v>
      </c>
      <c r="H26" s="36">
        <v>7</v>
      </c>
      <c r="I26" s="36" t="s">
        <v>59</v>
      </c>
      <c r="J26" s="36">
        <v>6</v>
      </c>
      <c r="K26" s="36" t="s">
        <v>59</v>
      </c>
      <c r="L26" s="36" t="s">
        <v>59</v>
      </c>
      <c r="M26" s="36" t="s">
        <v>59</v>
      </c>
      <c r="N26" s="31">
        <v>87</v>
      </c>
      <c r="O26" s="36" t="s">
        <v>59</v>
      </c>
      <c r="P26" s="36">
        <v>1</v>
      </c>
      <c r="Q26" s="36" t="s">
        <v>59</v>
      </c>
      <c r="R26" s="36">
        <v>15</v>
      </c>
      <c r="S26" s="36" t="s">
        <v>59</v>
      </c>
      <c r="T26" s="36" t="s">
        <v>59</v>
      </c>
      <c r="U26" s="36" t="s">
        <v>59</v>
      </c>
      <c r="V26" s="36" t="s">
        <v>59</v>
      </c>
      <c r="W26" s="36" t="s">
        <v>59</v>
      </c>
      <c r="X26" s="36" t="s">
        <v>59</v>
      </c>
      <c r="Y26" s="36" t="s">
        <v>59</v>
      </c>
    </row>
    <row r="27" spans="1:25" ht="11.25">
      <c r="A27" s="42" t="s">
        <v>10</v>
      </c>
      <c r="B27" s="43">
        <v>592</v>
      </c>
      <c r="C27" s="43">
        <v>1</v>
      </c>
      <c r="D27" s="45">
        <v>8</v>
      </c>
      <c r="E27" s="45">
        <v>169</v>
      </c>
      <c r="F27" s="45">
        <v>13</v>
      </c>
      <c r="G27" s="45">
        <v>146</v>
      </c>
      <c r="H27" s="45">
        <v>3</v>
      </c>
      <c r="I27" s="45" t="s">
        <v>59</v>
      </c>
      <c r="J27" s="45">
        <v>1</v>
      </c>
      <c r="K27" s="45" t="s">
        <v>59</v>
      </c>
      <c r="L27" s="45" t="s">
        <v>59</v>
      </c>
      <c r="M27" s="45" t="s">
        <v>59</v>
      </c>
      <c r="N27" s="45">
        <v>9</v>
      </c>
      <c r="O27" s="45" t="s">
        <v>59</v>
      </c>
      <c r="P27" s="45" t="s">
        <v>59</v>
      </c>
      <c r="Q27" s="45" t="s">
        <v>59</v>
      </c>
      <c r="R27" s="45">
        <v>36</v>
      </c>
      <c r="S27" s="45" t="s">
        <v>59</v>
      </c>
      <c r="T27" s="45" t="s">
        <v>59</v>
      </c>
      <c r="U27" s="45">
        <v>5</v>
      </c>
      <c r="V27" s="45">
        <v>34</v>
      </c>
      <c r="W27" s="45" t="s">
        <v>59</v>
      </c>
      <c r="X27" s="45" t="s">
        <v>59</v>
      </c>
      <c r="Y27" s="45" t="s">
        <v>59</v>
      </c>
    </row>
    <row r="28" spans="1:25" ht="11.25">
      <c r="A28" s="135" t="s">
        <v>57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45"/>
      <c r="L28" s="146"/>
      <c r="M28" s="146"/>
    </row>
    <row r="29" spans="1:25" ht="11.25"/>
  </sheetData>
  <mergeCells count="10">
    <mergeCell ref="B2:Y2"/>
    <mergeCell ref="A2:A4"/>
    <mergeCell ref="B3:E3"/>
    <mergeCell ref="F3:I3"/>
    <mergeCell ref="J3:M3"/>
    <mergeCell ref="A28:J28"/>
    <mergeCell ref="K28:M28"/>
    <mergeCell ref="N3:Q3"/>
    <mergeCell ref="R3:U3"/>
    <mergeCell ref="V3:Y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selection activeCell="A2" sqref="A2:A4"/>
    </sheetView>
  </sheetViews>
  <sheetFormatPr defaultColWidth="9.140625" defaultRowHeight="15" customHeight="1"/>
  <cols>
    <col min="1" max="1" width="20" style="38" customWidth="1"/>
    <col min="2" max="2" width="8.5703125" style="38" customWidth="1"/>
    <col min="3" max="3" width="7.5703125" style="38" customWidth="1"/>
    <col min="4" max="4" width="6" style="38" customWidth="1"/>
    <col min="5" max="5" width="7.28515625" style="38" customWidth="1"/>
    <col min="6" max="6" width="9.140625" style="38" customWidth="1"/>
    <col min="7" max="7" width="7.85546875" style="38" customWidth="1"/>
    <col min="8" max="8" width="6.28515625" style="38" customWidth="1"/>
    <col min="9" max="9" width="8" style="38" customWidth="1"/>
    <col min="10" max="10" width="8.140625" style="38" customWidth="1"/>
    <col min="11" max="11" width="7.7109375" style="38" customWidth="1"/>
    <col min="12" max="12" width="5.7109375" style="38" customWidth="1"/>
    <col min="13" max="13" width="8" style="38" customWidth="1"/>
    <col min="14" max="14" width="8.28515625" style="38" customWidth="1"/>
    <col min="15" max="15" width="7.28515625" style="38" customWidth="1"/>
    <col min="16" max="16" width="6" style="38" customWidth="1"/>
    <col min="17" max="17" width="7.42578125" style="38" customWidth="1"/>
    <col min="18" max="18" width="8.42578125" style="38" customWidth="1"/>
    <col min="19" max="19" width="8" style="38" customWidth="1"/>
    <col min="20" max="20" width="6.28515625" style="38" customWidth="1"/>
    <col min="21" max="21" width="7.42578125" style="38" customWidth="1"/>
    <col min="22" max="22" width="9.140625" style="86" customWidth="1"/>
    <col min="23" max="16384" width="9.140625" style="38"/>
  </cols>
  <sheetData>
    <row r="1" spans="1:24" ht="11.25">
      <c r="M1" s="55"/>
      <c r="U1" s="55" t="s">
        <v>43</v>
      </c>
    </row>
    <row r="2" spans="1:24" ht="15" customHeight="1">
      <c r="A2" s="133"/>
      <c r="B2" s="137" t="s">
        <v>49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W2" s="86"/>
      <c r="X2" s="86"/>
    </row>
    <row r="3" spans="1:24" ht="21.75" customHeight="1">
      <c r="A3" s="133"/>
      <c r="B3" s="133" t="s">
        <v>48</v>
      </c>
      <c r="C3" s="133"/>
      <c r="D3" s="133"/>
      <c r="E3" s="133"/>
      <c r="F3" s="133" t="s">
        <v>47</v>
      </c>
      <c r="G3" s="133"/>
      <c r="H3" s="133"/>
      <c r="I3" s="133"/>
      <c r="J3" s="133" t="s">
        <v>46</v>
      </c>
      <c r="K3" s="133"/>
      <c r="L3" s="137"/>
      <c r="M3" s="137"/>
      <c r="N3" s="133" t="s">
        <v>45</v>
      </c>
      <c r="O3" s="133"/>
      <c r="P3" s="133"/>
      <c r="Q3" s="133"/>
      <c r="R3" s="133" t="s">
        <v>44</v>
      </c>
      <c r="S3" s="133"/>
      <c r="T3" s="137"/>
      <c r="U3" s="137"/>
      <c r="V3" s="147"/>
      <c r="W3" s="147"/>
      <c r="X3" s="147"/>
    </row>
    <row r="4" spans="1:24" ht="22.5">
      <c r="A4" s="133"/>
      <c r="B4" s="81" t="s">
        <v>28</v>
      </c>
      <c r="C4" s="81" t="s">
        <v>27</v>
      </c>
      <c r="D4" s="81" t="s">
        <v>26</v>
      </c>
      <c r="E4" s="121" t="s">
        <v>99</v>
      </c>
      <c r="F4" s="81" t="s">
        <v>28</v>
      </c>
      <c r="G4" s="81" t="s">
        <v>27</v>
      </c>
      <c r="H4" s="81" t="s">
        <v>26</v>
      </c>
      <c r="I4" s="121" t="s">
        <v>99</v>
      </c>
      <c r="J4" s="81" t="s">
        <v>28</v>
      </c>
      <c r="K4" s="81" t="s">
        <v>27</v>
      </c>
      <c r="L4" s="82" t="s">
        <v>26</v>
      </c>
      <c r="M4" s="121" t="s">
        <v>99</v>
      </c>
      <c r="N4" s="81" t="s">
        <v>28</v>
      </c>
      <c r="O4" s="81" t="s">
        <v>27</v>
      </c>
      <c r="P4" s="81" t="s">
        <v>26</v>
      </c>
      <c r="Q4" s="121" t="s">
        <v>99</v>
      </c>
      <c r="R4" s="81" t="s">
        <v>28</v>
      </c>
      <c r="S4" s="81" t="s">
        <v>27</v>
      </c>
      <c r="T4" s="82" t="s">
        <v>26</v>
      </c>
      <c r="U4" s="121" t="s">
        <v>99</v>
      </c>
      <c r="V4" s="110"/>
      <c r="W4" s="85"/>
      <c r="X4" s="85"/>
    </row>
    <row r="5" spans="1:24" ht="11.25">
      <c r="A5" s="28" t="s">
        <v>24</v>
      </c>
      <c r="B5" s="36">
        <v>13088</v>
      </c>
      <c r="C5" s="36">
        <v>1449</v>
      </c>
      <c r="D5" s="36">
        <v>277</v>
      </c>
      <c r="E5" s="36">
        <v>13817</v>
      </c>
      <c r="F5" s="36">
        <v>38106</v>
      </c>
      <c r="G5" s="36">
        <v>1210</v>
      </c>
      <c r="H5" s="36">
        <v>155</v>
      </c>
      <c r="I5" s="36">
        <v>1772</v>
      </c>
      <c r="J5" s="36">
        <v>7399</v>
      </c>
      <c r="K5" s="36">
        <v>626</v>
      </c>
      <c r="L5" s="36">
        <v>111</v>
      </c>
      <c r="M5" s="36">
        <v>420</v>
      </c>
      <c r="N5" s="36">
        <v>43095</v>
      </c>
      <c r="O5" s="36">
        <v>3162</v>
      </c>
      <c r="P5" s="36">
        <v>575</v>
      </c>
      <c r="Q5" s="36">
        <v>1422</v>
      </c>
      <c r="R5" s="36">
        <v>51632</v>
      </c>
      <c r="S5" s="36">
        <v>4851</v>
      </c>
      <c r="T5" s="36">
        <v>350</v>
      </c>
      <c r="U5" s="117">
        <v>1165</v>
      </c>
    </row>
    <row r="6" spans="1:24" ht="11.25">
      <c r="A6" s="33" t="s">
        <v>76</v>
      </c>
      <c r="B6" s="36">
        <v>296</v>
      </c>
      <c r="C6" s="36">
        <v>23</v>
      </c>
      <c r="D6" s="36">
        <v>4</v>
      </c>
      <c r="E6" s="36">
        <v>408</v>
      </c>
      <c r="F6" s="36">
        <v>862</v>
      </c>
      <c r="G6" s="36">
        <v>17</v>
      </c>
      <c r="H6" s="36">
        <v>4</v>
      </c>
      <c r="I6" s="36">
        <v>73</v>
      </c>
      <c r="J6" s="36">
        <v>168</v>
      </c>
      <c r="K6" s="36">
        <v>5</v>
      </c>
      <c r="L6" s="36">
        <v>4</v>
      </c>
      <c r="M6" s="36">
        <v>12</v>
      </c>
      <c r="N6" s="36">
        <v>1179</v>
      </c>
      <c r="O6" s="36">
        <v>60</v>
      </c>
      <c r="P6" s="36">
        <v>8</v>
      </c>
      <c r="Q6" s="36">
        <v>35</v>
      </c>
      <c r="R6" s="36">
        <v>1419</v>
      </c>
      <c r="S6" s="36">
        <v>157</v>
      </c>
      <c r="T6" s="36">
        <v>3</v>
      </c>
      <c r="U6" s="117">
        <v>22</v>
      </c>
    </row>
    <row r="7" spans="1:24" ht="11.25">
      <c r="A7" s="33" t="s">
        <v>23</v>
      </c>
      <c r="B7" s="36">
        <v>428</v>
      </c>
      <c r="C7" s="36">
        <v>59</v>
      </c>
      <c r="D7" s="36">
        <v>9</v>
      </c>
      <c r="E7" s="36">
        <v>633</v>
      </c>
      <c r="F7" s="36">
        <v>1235</v>
      </c>
      <c r="G7" s="36">
        <v>23</v>
      </c>
      <c r="H7" s="36">
        <v>5</v>
      </c>
      <c r="I7" s="36">
        <v>199</v>
      </c>
      <c r="J7" s="36">
        <v>236</v>
      </c>
      <c r="K7" s="36">
        <v>12</v>
      </c>
      <c r="L7" s="36">
        <v>5</v>
      </c>
      <c r="M7" s="36">
        <v>22</v>
      </c>
      <c r="N7" s="36">
        <v>1524</v>
      </c>
      <c r="O7" s="36">
        <v>93</v>
      </c>
      <c r="P7" s="36">
        <v>14</v>
      </c>
      <c r="Q7" s="36">
        <v>63</v>
      </c>
      <c r="R7" s="36">
        <v>2384</v>
      </c>
      <c r="S7" s="36">
        <v>219</v>
      </c>
      <c r="T7" s="36">
        <v>18</v>
      </c>
      <c r="U7" s="118">
        <v>26</v>
      </c>
    </row>
    <row r="8" spans="1:24" ht="11.25">
      <c r="A8" s="33" t="s">
        <v>22</v>
      </c>
      <c r="B8" s="36">
        <v>508</v>
      </c>
      <c r="C8" s="36">
        <v>70</v>
      </c>
      <c r="D8" s="36">
        <v>3</v>
      </c>
      <c r="E8" s="36">
        <v>582</v>
      </c>
      <c r="F8" s="36">
        <v>1239</v>
      </c>
      <c r="G8" s="36">
        <v>56</v>
      </c>
      <c r="H8" s="36">
        <v>3</v>
      </c>
      <c r="I8" s="36">
        <v>50</v>
      </c>
      <c r="J8" s="36">
        <v>341</v>
      </c>
      <c r="K8" s="36">
        <v>20</v>
      </c>
      <c r="L8" s="36">
        <v>3</v>
      </c>
      <c r="M8" s="36">
        <v>11</v>
      </c>
      <c r="N8" s="36">
        <v>2370</v>
      </c>
      <c r="O8" s="36">
        <v>126</v>
      </c>
      <c r="P8" s="36">
        <v>27</v>
      </c>
      <c r="Q8" s="36">
        <v>23</v>
      </c>
      <c r="R8" s="36">
        <v>1420</v>
      </c>
      <c r="S8" s="36">
        <v>153</v>
      </c>
      <c r="T8" s="36">
        <v>8</v>
      </c>
      <c r="U8" s="118">
        <v>12</v>
      </c>
    </row>
    <row r="9" spans="1:24" ht="11.25">
      <c r="A9" s="33" t="s">
        <v>21</v>
      </c>
      <c r="B9" s="36">
        <v>956</v>
      </c>
      <c r="C9" s="36">
        <v>104</v>
      </c>
      <c r="D9" s="36">
        <v>10</v>
      </c>
      <c r="E9" s="36">
        <v>2037</v>
      </c>
      <c r="F9" s="36">
        <v>2499</v>
      </c>
      <c r="G9" s="36">
        <v>126</v>
      </c>
      <c r="H9" s="36">
        <v>16</v>
      </c>
      <c r="I9" s="36">
        <v>132</v>
      </c>
      <c r="J9" s="36">
        <v>700</v>
      </c>
      <c r="K9" s="36">
        <v>53</v>
      </c>
      <c r="L9" s="36">
        <v>10</v>
      </c>
      <c r="M9" s="36">
        <v>50</v>
      </c>
      <c r="N9" s="36">
        <v>3740</v>
      </c>
      <c r="O9" s="36">
        <v>508</v>
      </c>
      <c r="P9" s="36">
        <v>64</v>
      </c>
      <c r="Q9" s="36">
        <v>176</v>
      </c>
      <c r="R9" s="36">
        <v>6780</v>
      </c>
      <c r="S9" s="36">
        <v>592</v>
      </c>
      <c r="T9" s="36">
        <v>48</v>
      </c>
      <c r="U9" s="118">
        <v>140</v>
      </c>
    </row>
    <row r="10" spans="1:24" ht="11.25">
      <c r="A10" s="33" t="s">
        <v>20</v>
      </c>
      <c r="B10" s="36">
        <v>402</v>
      </c>
      <c r="C10" s="36">
        <v>33</v>
      </c>
      <c r="D10" s="36">
        <v>18</v>
      </c>
      <c r="E10" s="36">
        <v>335</v>
      </c>
      <c r="F10" s="36">
        <v>1005</v>
      </c>
      <c r="G10" s="36">
        <v>40</v>
      </c>
      <c r="H10" s="36">
        <v>16</v>
      </c>
      <c r="I10" s="36">
        <v>9</v>
      </c>
      <c r="J10" s="36">
        <v>294</v>
      </c>
      <c r="K10" s="36">
        <v>46</v>
      </c>
      <c r="L10" s="36">
        <v>7</v>
      </c>
      <c r="M10" s="36">
        <v>5</v>
      </c>
      <c r="N10" s="36">
        <v>1510</v>
      </c>
      <c r="O10" s="36">
        <v>136</v>
      </c>
      <c r="P10" s="36">
        <v>26</v>
      </c>
      <c r="Q10" s="36">
        <v>6</v>
      </c>
      <c r="R10" s="36">
        <v>614</v>
      </c>
      <c r="S10" s="36">
        <v>70</v>
      </c>
      <c r="T10" s="36">
        <v>4</v>
      </c>
      <c r="U10" s="118">
        <v>5</v>
      </c>
    </row>
    <row r="11" spans="1:24" ht="11.25">
      <c r="A11" s="53" t="s">
        <v>63</v>
      </c>
      <c r="B11" s="36">
        <v>512</v>
      </c>
      <c r="C11" s="36">
        <v>53</v>
      </c>
      <c r="D11" s="36">
        <v>11</v>
      </c>
      <c r="E11" s="36">
        <v>335</v>
      </c>
      <c r="F11" s="36">
        <v>1178</v>
      </c>
      <c r="G11" s="36">
        <v>21</v>
      </c>
      <c r="H11" s="36">
        <v>26</v>
      </c>
      <c r="I11" s="36">
        <v>32</v>
      </c>
      <c r="J11" s="36">
        <v>275</v>
      </c>
      <c r="K11" s="36">
        <v>12</v>
      </c>
      <c r="L11" s="36">
        <v>4</v>
      </c>
      <c r="M11" s="36">
        <v>9</v>
      </c>
      <c r="N11" s="36">
        <v>1606</v>
      </c>
      <c r="O11" s="36">
        <v>74</v>
      </c>
      <c r="P11" s="36">
        <v>9</v>
      </c>
      <c r="Q11" s="36">
        <v>27</v>
      </c>
      <c r="R11" s="36">
        <v>1079</v>
      </c>
      <c r="S11" s="36">
        <v>97</v>
      </c>
      <c r="T11" s="36">
        <v>5</v>
      </c>
      <c r="U11" s="118">
        <v>18</v>
      </c>
    </row>
    <row r="12" spans="1:24" ht="11.25">
      <c r="A12" s="33" t="s">
        <v>19</v>
      </c>
      <c r="B12" s="36">
        <v>454</v>
      </c>
      <c r="C12" s="36">
        <v>16</v>
      </c>
      <c r="D12" s="36">
        <v>5</v>
      </c>
      <c r="E12" s="36">
        <v>685</v>
      </c>
      <c r="F12" s="36">
        <v>1207</v>
      </c>
      <c r="G12" s="36">
        <v>38</v>
      </c>
      <c r="H12" s="36">
        <v>3</v>
      </c>
      <c r="I12" s="36">
        <v>37</v>
      </c>
      <c r="J12" s="36">
        <v>310</v>
      </c>
      <c r="K12" s="36">
        <v>18</v>
      </c>
      <c r="L12" s="36">
        <v>5</v>
      </c>
      <c r="M12" s="36">
        <v>8</v>
      </c>
      <c r="N12" s="36">
        <v>1993</v>
      </c>
      <c r="O12" s="36">
        <v>133</v>
      </c>
      <c r="P12" s="36">
        <v>33</v>
      </c>
      <c r="Q12" s="36">
        <v>39</v>
      </c>
      <c r="R12" s="36">
        <v>5126</v>
      </c>
      <c r="S12" s="36">
        <v>300</v>
      </c>
      <c r="T12" s="36">
        <v>40</v>
      </c>
      <c r="U12" s="118">
        <v>32</v>
      </c>
    </row>
    <row r="13" spans="1:24" ht="11.25">
      <c r="A13" s="38" t="s">
        <v>55</v>
      </c>
      <c r="B13" s="36">
        <v>206</v>
      </c>
      <c r="C13" s="36">
        <v>61</v>
      </c>
      <c r="D13" s="36">
        <v>2</v>
      </c>
      <c r="E13" s="36">
        <v>412</v>
      </c>
      <c r="F13" s="36">
        <v>663</v>
      </c>
      <c r="G13" s="36">
        <v>68</v>
      </c>
      <c r="H13" s="36" t="s">
        <v>59</v>
      </c>
      <c r="I13" s="36">
        <v>39</v>
      </c>
      <c r="J13" s="36">
        <v>157</v>
      </c>
      <c r="K13" s="36">
        <v>59</v>
      </c>
      <c r="L13" s="36" t="s">
        <v>59</v>
      </c>
      <c r="M13" s="36">
        <v>10</v>
      </c>
      <c r="N13" s="36">
        <v>949</v>
      </c>
      <c r="O13" s="36">
        <v>271</v>
      </c>
      <c r="P13" s="36">
        <v>7</v>
      </c>
      <c r="Q13" s="36">
        <v>47</v>
      </c>
      <c r="R13" s="36">
        <v>2896</v>
      </c>
      <c r="S13" s="36">
        <v>804</v>
      </c>
      <c r="T13" s="36">
        <v>8</v>
      </c>
      <c r="U13" s="118">
        <v>23</v>
      </c>
    </row>
    <row r="14" spans="1:24" ht="11.25">
      <c r="A14" s="33" t="s">
        <v>75</v>
      </c>
      <c r="B14" s="36">
        <v>718</v>
      </c>
      <c r="C14" s="36">
        <v>84</v>
      </c>
      <c r="D14" s="36">
        <v>54</v>
      </c>
      <c r="E14" s="36">
        <v>678</v>
      </c>
      <c r="F14" s="36">
        <v>1881</v>
      </c>
      <c r="G14" s="36">
        <v>36</v>
      </c>
      <c r="H14" s="36">
        <v>6</v>
      </c>
      <c r="I14" s="36">
        <v>145</v>
      </c>
      <c r="J14" s="36">
        <v>355</v>
      </c>
      <c r="K14" s="36">
        <v>10</v>
      </c>
      <c r="L14" s="36">
        <v>3</v>
      </c>
      <c r="M14" s="36">
        <v>28</v>
      </c>
      <c r="N14" s="36">
        <v>2043</v>
      </c>
      <c r="O14" s="36">
        <v>133</v>
      </c>
      <c r="P14" s="36">
        <v>26</v>
      </c>
      <c r="Q14" s="36">
        <v>114</v>
      </c>
      <c r="R14" s="36">
        <v>3233</v>
      </c>
      <c r="S14" s="36">
        <v>201</v>
      </c>
      <c r="T14" s="36">
        <v>15</v>
      </c>
      <c r="U14" s="118">
        <v>95</v>
      </c>
    </row>
    <row r="15" spans="1:24" ht="11.25">
      <c r="A15" s="33" t="s">
        <v>77</v>
      </c>
      <c r="B15" s="36">
        <v>462</v>
      </c>
      <c r="C15" s="36">
        <v>25</v>
      </c>
      <c r="D15" s="36">
        <v>10</v>
      </c>
      <c r="E15" s="36">
        <v>471</v>
      </c>
      <c r="F15" s="36">
        <v>1715</v>
      </c>
      <c r="G15" s="36">
        <v>35</v>
      </c>
      <c r="H15" s="36">
        <v>2</v>
      </c>
      <c r="I15" s="36">
        <v>144</v>
      </c>
      <c r="J15" s="36">
        <v>252</v>
      </c>
      <c r="K15" s="36">
        <v>38</v>
      </c>
      <c r="L15" s="36">
        <v>5</v>
      </c>
      <c r="M15" s="36">
        <v>24</v>
      </c>
      <c r="N15" s="36">
        <v>1499</v>
      </c>
      <c r="O15" s="36">
        <v>97</v>
      </c>
      <c r="P15" s="36">
        <v>13</v>
      </c>
      <c r="Q15" s="36">
        <v>105</v>
      </c>
      <c r="R15" s="36">
        <v>1742</v>
      </c>
      <c r="S15" s="36">
        <v>215</v>
      </c>
      <c r="T15" s="36">
        <v>7</v>
      </c>
      <c r="U15" s="118">
        <v>48</v>
      </c>
    </row>
    <row r="16" spans="1:24" ht="11.25">
      <c r="A16" s="33" t="s">
        <v>18</v>
      </c>
      <c r="B16" s="36">
        <v>382</v>
      </c>
      <c r="C16" s="36">
        <v>48</v>
      </c>
      <c r="D16" s="36" t="s">
        <v>59</v>
      </c>
      <c r="E16" s="36">
        <v>290</v>
      </c>
      <c r="F16" s="36">
        <v>874</v>
      </c>
      <c r="G16" s="36">
        <v>25</v>
      </c>
      <c r="H16" s="36">
        <v>2</v>
      </c>
      <c r="I16" s="36">
        <v>9</v>
      </c>
      <c r="J16" s="36">
        <v>228</v>
      </c>
      <c r="K16" s="36">
        <v>9</v>
      </c>
      <c r="L16" s="36">
        <v>6</v>
      </c>
      <c r="M16" s="36">
        <v>1</v>
      </c>
      <c r="N16" s="36">
        <v>1612</v>
      </c>
      <c r="O16" s="36">
        <v>96</v>
      </c>
      <c r="P16" s="36">
        <v>27</v>
      </c>
      <c r="Q16" s="36">
        <v>13</v>
      </c>
      <c r="R16" s="36">
        <v>2213</v>
      </c>
      <c r="S16" s="36">
        <v>189</v>
      </c>
      <c r="T16" s="36">
        <v>16</v>
      </c>
      <c r="U16" s="118">
        <v>6</v>
      </c>
    </row>
    <row r="17" spans="1:21" ht="11.25">
      <c r="A17" s="33" t="s">
        <v>17</v>
      </c>
      <c r="B17" s="36">
        <v>433</v>
      </c>
      <c r="C17" s="36">
        <v>38</v>
      </c>
      <c r="D17" s="36">
        <v>31</v>
      </c>
      <c r="E17" s="36">
        <v>312</v>
      </c>
      <c r="F17" s="36">
        <v>952</v>
      </c>
      <c r="G17" s="36">
        <v>24</v>
      </c>
      <c r="H17" s="36">
        <v>9</v>
      </c>
      <c r="I17" s="36">
        <v>9</v>
      </c>
      <c r="J17" s="36">
        <v>328</v>
      </c>
      <c r="K17" s="36">
        <v>11</v>
      </c>
      <c r="L17" s="36">
        <v>10</v>
      </c>
      <c r="M17" s="36">
        <v>1</v>
      </c>
      <c r="N17" s="36">
        <v>2152</v>
      </c>
      <c r="O17" s="36">
        <v>110</v>
      </c>
      <c r="P17" s="36">
        <v>49</v>
      </c>
      <c r="Q17" s="36">
        <v>12</v>
      </c>
      <c r="R17" s="36">
        <v>1246</v>
      </c>
      <c r="S17" s="36">
        <v>89</v>
      </c>
      <c r="T17" s="36">
        <v>5</v>
      </c>
      <c r="U17" s="118">
        <v>13</v>
      </c>
    </row>
    <row r="18" spans="1:21" ht="11.25">
      <c r="A18" s="33" t="s">
        <v>16</v>
      </c>
      <c r="B18" s="36">
        <v>420</v>
      </c>
      <c r="C18" s="36">
        <v>20</v>
      </c>
      <c r="D18" s="36">
        <v>10</v>
      </c>
      <c r="E18" s="36">
        <v>478</v>
      </c>
      <c r="F18" s="36">
        <v>1321</v>
      </c>
      <c r="G18" s="36">
        <v>21</v>
      </c>
      <c r="H18" s="36">
        <v>1</v>
      </c>
      <c r="I18" s="36">
        <v>86</v>
      </c>
      <c r="J18" s="36">
        <v>246</v>
      </c>
      <c r="K18" s="36">
        <v>9</v>
      </c>
      <c r="L18" s="36">
        <v>3</v>
      </c>
      <c r="M18" s="36">
        <v>16</v>
      </c>
      <c r="N18" s="36">
        <v>1377</v>
      </c>
      <c r="O18" s="36">
        <v>59</v>
      </c>
      <c r="P18" s="36">
        <v>13</v>
      </c>
      <c r="Q18" s="36">
        <v>75</v>
      </c>
      <c r="R18" s="36">
        <v>1837</v>
      </c>
      <c r="S18" s="36">
        <v>167</v>
      </c>
      <c r="T18" s="36">
        <v>14</v>
      </c>
      <c r="U18" s="118">
        <v>40</v>
      </c>
    </row>
    <row r="19" spans="1:21" ht="11.25">
      <c r="A19" s="53" t="s">
        <v>64</v>
      </c>
      <c r="B19" s="36">
        <v>221</v>
      </c>
      <c r="C19" s="36">
        <v>44</v>
      </c>
      <c r="D19" s="36">
        <v>9</v>
      </c>
      <c r="E19" s="36">
        <v>527</v>
      </c>
      <c r="F19" s="36">
        <v>794</v>
      </c>
      <c r="G19" s="36">
        <v>17</v>
      </c>
      <c r="H19" s="36">
        <v>2</v>
      </c>
      <c r="I19" s="36">
        <v>230</v>
      </c>
      <c r="J19" s="36">
        <v>142</v>
      </c>
      <c r="K19" s="36">
        <v>7</v>
      </c>
      <c r="L19" s="36" t="s">
        <v>59</v>
      </c>
      <c r="M19" s="36">
        <v>28</v>
      </c>
      <c r="N19" s="36">
        <v>906</v>
      </c>
      <c r="O19" s="36">
        <v>43</v>
      </c>
      <c r="P19" s="36">
        <v>7</v>
      </c>
      <c r="Q19" s="36">
        <v>95</v>
      </c>
      <c r="R19" s="36">
        <v>1536</v>
      </c>
      <c r="S19" s="36">
        <v>130</v>
      </c>
      <c r="T19" s="36">
        <v>2</v>
      </c>
      <c r="U19" s="118">
        <v>41</v>
      </c>
    </row>
    <row r="20" spans="1:21" ht="11.25">
      <c r="A20" s="33" t="s">
        <v>15</v>
      </c>
      <c r="B20" s="36">
        <v>895</v>
      </c>
      <c r="C20" s="36">
        <v>39</v>
      </c>
      <c r="D20" s="36">
        <v>7</v>
      </c>
      <c r="E20" s="36">
        <v>704</v>
      </c>
      <c r="F20" s="36">
        <v>1911</v>
      </c>
      <c r="G20" s="36">
        <v>141</v>
      </c>
      <c r="H20" s="36">
        <v>8</v>
      </c>
      <c r="I20" s="36">
        <v>48</v>
      </c>
      <c r="J20" s="36">
        <v>497</v>
      </c>
      <c r="K20" s="36">
        <v>72</v>
      </c>
      <c r="L20" s="36">
        <v>10</v>
      </c>
      <c r="M20" s="36">
        <v>3</v>
      </c>
      <c r="N20" s="36">
        <v>4886</v>
      </c>
      <c r="O20" s="36">
        <v>282</v>
      </c>
      <c r="P20" s="36">
        <v>91</v>
      </c>
      <c r="Q20" s="36">
        <v>12</v>
      </c>
      <c r="R20" s="36">
        <v>5142</v>
      </c>
      <c r="S20" s="36">
        <v>452</v>
      </c>
      <c r="T20" s="36">
        <v>66</v>
      </c>
      <c r="U20" s="118">
        <v>12</v>
      </c>
    </row>
    <row r="21" spans="1:21" ht="11.25">
      <c r="A21" s="38" t="s">
        <v>56</v>
      </c>
      <c r="B21" s="36">
        <v>78</v>
      </c>
      <c r="C21" s="36">
        <v>11</v>
      </c>
      <c r="D21" s="36">
        <v>6</v>
      </c>
      <c r="E21" s="36">
        <v>116</v>
      </c>
      <c r="F21" s="36">
        <v>389</v>
      </c>
      <c r="G21" s="36">
        <v>4</v>
      </c>
      <c r="H21" s="36" t="s">
        <v>59</v>
      </c>
      <c r="I21" s="36">
        <v>16</v>
      </c>
      <c r="J21" s="36">
        <v>59</v>
      </c>
      <c r="K21" s="36">
        <v>4</v>
      </c>
      <c r="L21" s="36">
        <v>1</v>
      </c>
      <c r="M21" s="36">
        <v>4</v>
      </c>
      <c r="N21" s="36">
        <v>319</v>
      </c>
      <c r="O21" s="36">
        <v>19</v>
      </c>
      <c r="P21" s="36">
        <v>4</v>
      </c>
      <c r="Q21" s="36">
        <v>6</v>
      </c>
      <c r="R21" s="36">
        <v>739</v>
      </c>
      <c r="S21" s="36">
        <v>27</v>
      </c>
      <c r="T21" s="36">
        <v>6</v>
      </c>
      <c r="U21" s="117">
        <v>3</v>
      </c>
    </row>
    <row r="22" spans="1:21" ht="11.25">
      <c r="A22" s="53" t="s">
        <v>65</v>
      </c>
      <c r="B22" s="36">
        <v>388</v>
      </c>
      <c r="C22" s="36">
        <v>53</v>
      </c>
      <c r="D22" s="36">
        <v>20</v>
      </c>
      <c r="E22" s="36">
        <v>559</v>
      </c>
      <c r="F22" s="36">
        <v>1202</v>
      </c>
      <c r="G22" s="36">
        <v>26</v>
      </c>
      <c r="H22" s="36">
        <v>1</v>
      </c>
      <c r="I22" s="36">
        <v>149</v>
      </c>
      <c r="J22" s="36">
        <v>223</v>
      </c>
      <c r="K22" s="36">
        <v>13</v>
      </c>
      <c r="L22" s="36">
        <v>3</v>
      </c>
      <c r="M22" s="36">
        <v>22</v>
      </c>
      <c r="N22" s="36">
        <v>1505</v>
      </c>
      <c r="O22" s="36">
        <v>50</v>
      </c>
      <c r="P22" s="36">
        <v>12</v>
      </c>
      <c r="Q22" s="36">
        <v>50</v>
      </c>
      <c r="R22" s="36">
        <v>2117</v>
      </c>
      <c r="S22" s="36">
        <v>146</v>
      </c>
      <c r="T22" s="36">
        <v>9</v>
      </c>
      <c r="U22" s="117">
        <v>50</v>
      </c>
    </row>
    <row r="23" spans="1:21" ht="11.25">
      <c r="A23" s="33" t="s">
        <v>14</v>
      </c>
      <c r="B23" s="36">
        <v>1846</v>
      </c>
      <c r="C23" s="36">
        <v>208</v>
      </c>
      <c r="D23" s="36">
        <v>23</v>
      </c>
      <c r="E23" s="36">
        <v>642</v>
      </c>
      <c r="F23" s="36">
        <v>6276</v>
      </c>
      <c r="G23" s="36">
        <v>105</v>
      </c>
      <c r="H23" s="36">
        <v>18</v>
      </c>
      <c r="I23" s="36">
        <v>67</v>
      </c>
      <c r="J23" s="36">
        <v>793</v>
      </c>
      <c r="K23" s="36">
        <v>29</v>
      </c>
      <c r="L23" s="36">
        <v>5</v>
      </c>
      <c r="M23" s="36">
        <v>21</v>
      </c>
      <c r="N23" s="36">
        <v>3352</v>
      </c>
      <c r="O23" s="36">
        <v>254</v>
      </c>
      <c r="P23" s="36">
        <v>51</v>
      </c>
      <c r="Q23" s="36">
        <v>63</v>
      </c>
      <c r="R23" s="36">
        <v>2269</v>
      </c>
      <c r="S23" s="36">
        <v>212</v>
      </c>
      <c r="T23" s="36">
        <v>18</v>
      </c>
      <c r="U23" s="117">
        <v>49</v>
      </c>
    </row>
    <row r="24" spans="1:21" ht="11.25">
      <c r="A24" s="33" t="s">
        <v>13</v>
      </c>
      <c r="B24" s="36">
        <v>2054</v>
      </c>
      <c r="C24" s="36">
        <v>251</v>
      </c>
      <c r="D24" s="36">
        <v>21</v>
      </c>
      <c r="E24" s="36">
        <v>2728</v>
      </c>
      <c r="F24" s="36">
        <v>7226</v>
      </c>
      <c r="G24" s="36">
        <v>185</v>
      </c>
      <c r="H24" s="36">
        <v>19</v>
      </c>
      <c r="I24" s="36">
        <v>230</v>
      </c>
      <c r="J24" s="36">
        <v>1114</v>
      </c>
      <c r="K24" s="36">
        <v>93</v>
      </c>
      <c r="L24" s="36">
        <v>17</v>
      </c>
      <c r="M24" s="36">
        <v>122</v>
      </c>
      <c r="N24" s="36">
        <v>4604</v>
      </c>
      <c r="O24" s="36">
        <v>324</v>
      </c>
      <c r="P24" s="36">
        <v>36</v>
      </c>
      <c r="Q24" s="36">
        <v>407</v>
      </c>
      <c r="R24" s="36">
        <v>4312</v>
      </c>
      <c r="S24" s="36">
        <v>342</v>
      </c>
      <c r="T24" s="36">
        <v>28</v>
      </c>
      <c r="U24" s="117">
        <v>502</v>
      </c>
    </row>
    <row r="25" spans="1:21" ht="11.25">
      <c r="A25" s="33" t="s">
        <v>12</v>
      </c>
      <c r="B25" s="36">
        <v>1199</v>
      </c>
      <c r="C25" s="36">
        <v>53</v>
      </c>
      <c r="D25" s="36">
        <v>6</v>
      </c>
      <c r="E25" s="36">
        <v>772</v>
      </c>
      <c r="F25" s="36">
        <v>2696</v>
      </c>
      <c r="G25" s="36">
        <v>146</v>
      </c>
      <c r="H25" s="36">
        <v>6</v>
      </c>
      <c r="I25" s="36">
        <v>48</v>
      </c>
      <c r="J25" s="36">
        <v>587</v>
      </c>
      <c r="K25" s="36">
        <v>79</v>
      </c>
      <c r="L25" s="36">
        <v>10</v>
      </c>
      <c r="M25" s="36">
        <v>17</v>
      </c>
      <c r="N25" s="36">
        <v>3588</v>
      </c>
      <c r="O25" s="36">
        <v>251</v>
      </c>
      <c r="P25" s="36">
        <v>52</v>
      </c>
      <c r="Q25" s="36">
        <v>34</v>
      </c>
      <c r="R25" s="36">
        <v>3211</v>
      </c>
      <c r="S25" s="36">
        <v>263</v>
      </c>
      <c r="T25" s="36">
        <v>25</v>
      </c>
      <c r="U25" s="117">
        <v>13</v>
      </c>
    </row>
    <row r="26" spans="1:21" ht="12.75" customHeight="1">
      <c r="A26" s="33" t="s">
        <v>11</v>
      </c>
      <c r="B26" s="36">
        <v>173</v>
      </c>
      <c r="C26" s="36">
        <v>47</v>
      </c>
      <c r="D26" s="36">
        <v>17</v>
      </c>
      <c r="E26" s="36" t="s">
        <v>59</v>
      </c>
      <c r="F26" s="36">
        <v>410</v>
      </c>
      <c r="G26" s="36">
        <v>28</v>
      </c>
      <c r="H26" s="36">
        <v>1</v>
      </c>
      <c r="I26" s="36" t="s">
        <v>59</v>
      </c>
      <c r="J26" s="36">
        <v>75</v>
      </c>
      <c r="K26" s="36">
        <v>24</v>
      </c>
      <c r="L26" s="36" t="s">
        <v>59</v>
      </c>
      <c r="M26" s="55" t="s">
        <v>59</v>
      </c>
      <c r="N26" s="36">
        <v>351</v>
      </c>
      <c r="O26" s="36">
        <v>36</v>
      </c>
      <c r="P26" s="36">
        <v>4</v>
      </c>
      <c r="Q26" s="55" t="s">
        <v>59</v>
      </c>
      <c r="R26" s="36">
        <v>309</v>
      </c>
      <c r="S26" s="36">
        <v>26</v>
      </c>
      <c r="T26" s="36">
        <v>4</v>
      </c>
      <c r="U26" s="55" t="s">
        <v>59</v>
      </c>
    </row>
    <row r="27" spans="1:21" ht="11.25">
      <c r="A27" s="42" t="s">
        <v>10</v>
      </c>
      <c r="B27" s="45">
        <v>57</v>
      </c>
      <c r="C27" s="45">
        <v>109</v>
      </c>
      <c r="D27" s="45">
        <v>1</v>
      </c>
      <c r="E27" s="45">
        <v>113</v>
      </c>
      <c r="F27" s="45">
        <v>571</v>
      </c>
      <c r="G27" s="45">
        <v>28</v>
      </c>
      <c r="H27" s="45">
        <v>7</v>
      </c>
      <c r="I27" s="45">
        <v>20</v>
      </c>
      <c r="J27" s="45">
        <v>19</v>
      </c>
      <c r="K27" s="45">
        <v>3</v>
      </c>
      <c r="L27" s="45" t="s">
        <v>59</v>
      </c>
      <c r="M27" s="45">
        <v>6</v>
      </c>
      <c r="N27" s="45">
        <v>30</v>
      </c>
      <c r="O27" s="45">
        <v>7</v>
      </c>
      <c r="P27" s="45">
        <v>2</v>
      </c>
      <c r="Q27" s="45">
        <v>20</v>
      </c>
      <c r="R27" s="45">
        <v>8</v>
      </c>
      <c r="S27" s="45" t="s">
        <v>59</v>
      </c>
      <c r="T27" s="45">
        <v>1</v>
      </c>
      <c r="U27" s="119">
        <v>15</v>
      </c>
    </row>
    <row r="28" spans="1:21" ht="11.25">
      <c r="A28" s="61"/>
    </row>
    <row r="29" spans="1:21" ht="11.25">
      <c r="A29" s="61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</row>
    <row r="30" spans="1:21" ht="11.25">
      <c r="A30" s="61"/>
    </row>
    <row r="31" spans="1:21" ht="11.25">
      <c r="A31" s="61"/>
    </row>
    <row r="32" spans="1:21" ht="11.25">
      <c r="A32" s="61"/>
    </row>
    <row r="33" spans="1:1" ht="11.25">
      <c r="A33" s="61"/>
    </row>
    <row r="34" spans="1:1" ht="11.25">
      <c r="A34" s="61"/>
    </row>
    <row r="35" spans="1:1" ht="11.25">
      <c r="A35" s="61"/>
    </row>
    <row r="36" spans="1:1" ht="11.25">
      <c r="A36" s="61"/>
    </row>
    <row r="37" spans="1:1" ht="11.25">
      <c r="A37" s="61"/>
    </row>
    <row r="38" spans="1:1" ht="11.25">
      <c r="A38" s="61"/>
    </row>
    <row r="39" spans="1:1" ht="11.25">
      <c r="A39" s="61"/>
    </row>
    <row r="40" spans="1:1" ht="11.25">
      <c r="A40" s="61"/>
    </row>
    <row r="41" spans="1:1" ht="11.25">
      <c r="A41" s="61"/>
    </row>
    <row r="42" spans="1:1" ht="11.25">
      <c r="A42" s="61"/>
    </row>
    <row r="43" spans="1:1" ht="11.25">
      <c r="A43" s="61"/>
    </row>
    <row r="44" spans="1:1" ht="11.25">
      <c r="A44" s="61"/>
    </row>
  </sheetData>
  <mergeCells count="8">
    <mergeCell ref="V3:X3"/>
    <mergeCell ref="R3:U3"/>
    <mergeCell ref="B2:U2"/>
    <mergeCell ref="A2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A2" sqref="A2:A4"/>
    </sheetView>
  </sheetViews>
  <sheetFormatPr defaultColWidth="9.140625" defaultRowHeight="15" customHeight="1"/>
  <cols>
    <col min="1" max="1" width="21.140625" style="38" customWidth="1"/>
    <col min="2" max="2" width="10.7109375" style="38" customWidth="1"/>
    <col min="3" max="3" width="8.28515625" style="38" customWidth="1"/>
    <col min="4" max="4" width="7.5703125" style="38" customWidth="1"/>
    <col min="5" max="5" width="8.140625" style="38" customWidth="1"/>
    <col min="6" max="6" width="9.7109375" style="38" customWidth="1"/>
    <col min="7" max="7" width="9" style="38" customWidth="1"/>
    <col min="8" max="8" width="6.42578125" style="38" customWidth="1"/>
    <col min="9" max="9" width="7.42578125" style="38" customWidth="1"/>
    <col min="10" max="10" width="9.140625" style="86"/>
    <col min="11" max="16384" width="9.140625" style="38"/>
  </cols>
  <sheetData>
    <row r="1" spans="1:12" ht="11.25">
      <c r="I1" s="55" t="s">
        <v>43</v>
      </c>
    </row>
    <row r="2" spans="1:12" ht="14.45" customHeight="1">
      <c r="A2" s="133"/>
      <c r="B2" s="133" t="s">
        <v>52</v>
      </c>
      <c r="C2" s="133"/>
      <c r="D2" s="133"/>
      <c r="E2" s="133"/>
      <c r="F2" s="133"/>
      <c r="G2" s="133"/>
      <c r="H2" s="137"/>
      <c r="I2" s="137"/>
    </row>
    <row r="3" spans="1:12" ht="14.45" customHeight="1">
      <c r="A3" s="133"/>
      <c r="B3" s="133" t="s">
        <v>51</v>
      </c>
      <c r="C3" s="133"/>
      <c r="D3" s="133"/>
      <c r="E3" s="133"/>
      <c r="F3" s="133" t="s">
        <v>50</v>
      </c>
      <c r="G3" s="133"/>
      <c r="H3" s="137"/>
      <c r="I3" s="137"/>
    </row>
    <row r="4" spans="1:12" ht="22.5">
      <c r="A4" s="133"/>
      <c r="B4" s="81" t="s">
        <v>28</v>
      </c>
      <c r="C4" s="81" t="s">
        <v>27</v>
      </c>
      <c r="D4" s="81" t="s">
        <v>26</v>
      </c>
      <c r="E4" s="121" t="s">
        <v>99</v>
      </c>
      <c r="F4" s="81" t="s">
        <v>28</v>
      </c>
      <c r="G4" s="81" t="s">
        <v>27</v>
      </c>
      <c r="H4" s="82" t="s">
        <v>26</v>
      </c>
      <c r="I4" s="121" t="s">
        <v>99</v>
      </c>
      <c r="L4" s="86"/>
    </row>
    <row r="5" spans="1:12" ht="11.25">
      <c r="A5" s="28" t="s">
        <v>24</v>
      </c>
      <c r="B5" s="36">
        <v>148199</v>
      </c>
      <c r="C5" s="36">
        <v>9212</v>
      </c>
      <c r="D5" s="36">
        <v>1063</v>
      </c>
      <c r="E5" s="36">
        <v>18368</v>
      </c>
      <c r="F5" s="36">
        <v>5121</v>
      </c>
      <c r="G5" s="36">
        <v>2086</v>
      </c>
      <c r="H5" s="62">
        <v>405</v>
      </c>
      <c r="I5" s="55">
        <v>228</v>
      </c>
    </row>
    <row r="6" spans="1:12" ht="11.25">
      <c r="A6" s="33" t="s">
        <v>76</v>
      </c>
      <c r="B6" s="36">
        <v>3847</v>
      </c>
      <c r="C6" s="36">
        <v>208</v>
      </c>
      <c r="D6" s="62">
        <v>13</v>
      </c>
      <c r="E6" s="62">
        <v>550</v>
      </c>
      <c r="F6" s="62">
        <v>77</v>
      </c>
      <c r="G6" s="62">
        <v>54</v>
      </c>
      <c r="H6" s="62">
        <v>10</v>
      </c>
      <c r="I6" s="55" t="s">
        <v>59</v>
      </c>
    </row>
    <row r="7" spans="1:12" ht="11.25">
      <c r="A7" s="33" t="s">
        <v>23</v>
      </c>
      <c r="B7" s="36">
        <v>5619</v>
      </c>
      <c r="C7" s="36">
        <v>310</v>
      </c>
      <c r="D7" s="62">
        <v>29</v>
      </c>
      <c r="E7" s="62">
        <v>941</v>
      </c>
      <c r="F7" s="62">
        <v>188</v>
      </c>
      <c r="G7" s="62">
        <v>96</v>
      </c>
      <c r="H7" s="62">
        <v>22</v>
      </c>
      <c r="I7" s="55">
        <v>2</v>
      </c>
    </row>
    <row r="8" spans="1:12" ht="11.25">
      <c r="A8" s="33" t="s">
        <v>22</v>
      </c>
      <c r="B8" s="36">
        <v>5708</v>
      </c>
      <c r="C8" s="36">
        <v>350</v>
      </c>
      <c r="D8" s="62">
        <v>41</v>
      </c>
      <c r="E8" s="62">
        <v>674</v>
      </c>
      <c r="F8" s="62">
        <v>170</v>
      </c>
      <c r="G8" s="62">
        <v>75</v>
      </c>
      <c r="H8" s="62">
        <v>3</v>
      </c>
      <c r="I8" s="55">
        <v>4</v>
      </c>
    </row>
    <row r="9" spans="1:12" ht="11.25">
      <c r="A9" s="33" t="s">
        <v>21</v>
      </c>
      <c r="B9" s="36">
        <v>14536</v>
      </c>
      <c r="C9" s="36">
        <v>1283</v>
      </c>
      <c r="D9" s="62">
        <v>143</v>
      </c>
      <c r="E9" s="62">
        <v>2534</v>
      </c>
      <c r="F9" s="62">
        <v>139</v>
      </c>
      <c r="G9" s="62">
        <v>100</v>
      </c>
      <c r="H9" s="62">
        <v>5</v>
      </c>
      <c r="I9" s="55">
        <v>1</v>
      </c>
    </row>
    <row r="10" spans="1:12" ht="11.25">
      <c r="A10" s="33" t="s">
        <v>20</v>
      </c>
      <c r="B10" s="36">
        <v>3626</v>
      </c>
      <c r="C10" s="36">
        <v>247</v>
      </c>
      <c r="D10" s="62">
        <v>49</v>
      </c>
      <c r="E10" s="62">
        <v>360</v>
      </c>
      <c r="F10" s="62">
        <v>199</v>
      </c>
      <c r="G10" s="62">
        <v>78</v>
      </c>
      <c r="H10" s="62">
        <v>22</v>
      </c>
      <c r="I10" s="55" t="s">
        <v>59</v>
      </c>
    </row>
    <row r="11" spans="1:12" ht="11.25">
      <c r="A11" s="53" t="s">
        <v>63</v>
      </c>
      <c r="B11" s="36">
        <v>4538</v>
      </c>
      <c r="C11" s="36">
        <v>186</v>
      </c>
      <c r="D11" s="62">
        <v>38</v>
      </c>
      <c r="E11" s="62">
        <v>419</v>
      </c>
      <c r="F11" s="62">
        <v>112</v>
      </c>
      <c r="G11" s="62">
        <v>71</v>
      </c>
      <c r="H11" s="62">
        <v>17</v>
      </c>
      <c r="I11" s="55">
        <v>2</v>
      </c>
    </row>
    <row r="12" spans="1:12" ht="11.25">
      <c r="A12" s="33" t="s">
        <v>19</v>
      </c>
      <c r="B12" s="36">
        <v>8807</v>
      </c>
      <c r="C12" s="36">
        <v>469</v>
      </c>
      <c r="D12" s="62">
        <v>77</v>
      </c>
      <c r="E12" s="62">
        <v>797</v>
      </c>
      <c r="F12" s="62">
        <v>283</v>
      </c>
      <c r="G12" s="62">
        <v>36</v>
      </c>
      <c r="H12" s="62">
        <v>9</v>
      </c>
      <c r="I12" s="55">
        <v>4</v>
      </c>
    </row>
    <row r="13" spans="1:12" ht="11.25">
      <c r="A13" s="38" t="s">
        <v>55</v>
      </c>
      <c r="B13" s="36">
        <v>4727</v>
      </c>
      <c r="C13" s="36">
        <v>1192</v>
      </c>
      <c r="D13" s="62">
        <v>14</v>
      </c>
      <c r="E13" s="62">
        <v>523</v>
      </c>
      <c r="F13" s="62">
        <v>144</v>
      </c>
      <c r="G13" s="62">
        <v>71</v>
      </c>
      <c r="H13" s="62">
        <v>3</v>
      </c>
      <c r="I13" s="55">
        <v>8</v>
      </c>
    </row>
    <row r="14" spans="1:12" ht="11.25">
      <c r="A14" s="33" t="s">
        <v>75</v>
      </c>
      <c r="B14" s="36">
        <v>8042</v>
      </c>
      <c r="C14" s="36">
        <v>353</v>
      </c>
      <c r="D14" s="62">
        <v>40</v>
      </c>
      <c r="E14" s="62">
        <v>1060</v>
      </c>
      <c r="F14" s="62">
        <v>188</v>
      </c>
      <c r="G14" s="62">
        <v>111</v>
      </c>
      <c r="H14" s="62">
        <v>64</v>
      </c>
      <c r="I14" s="55" t="s">
        <v>59</v>
      </c>
    </row>
    <row r="15" spans="1:12" ht="11.25">
      <c r="A15" s="33" t="s">
        <v>77</v>
      </c>
      <c r="B15" s="36">
        <v>5504</v>
      </c>
      <c r="C15" s="36">
        <v>323</v>
      </c>
      <c r="D15" s="62">
        <v>23</v>
      </c>
      <c r="E15" s="62">
        <v>787</v>
      </c>
      <c r="F15" s="62">
        <v>166</v>
      </c>
      <c r="G15" s="62">
        <v>87</v>
      </c>
      <c r="H15" s="62">
        <v>14</v>
      </c>
      <c r="I15" s="55">
        <v>5</v>
      </c>
    </row>
    <row r="16" spans="1:12" ht="11.25">
      <c r="A16" s="33" t="s">
        <v>18</v>
      </c>
      <c r="B16" s="36">
        <v>5201</v>
      </c>
      <c r="C16" s="36">
        <v>313</v>
      </c>
      <c r="D16" s="62">
        <v>43</v>
      </c>
      <c r="E16" s="62">
        <v>319</v>
      </c>
      <c r="F16" s="62">
        <v>108</v>
      </c>
      <c r="G16" s="62">
        <v>54</v>
      </c>
      <c r="H16" s="62">
        <v>8</v>
      </c>
      <c r="I16" s="55" t="s">
        <v>59</v>
      </c>
      <c r="K16" s="113"/>
    </row>
    <row r="17" spans="1:18" ht="11.25">
      <c r="A17" s="33" t="s">
        <v>17</v>
      </c>
      <c r="B17" s="36">
        <v>4978</v>
      </c>
      <c r="C17" s="36">
        <v>221</v>
      </c>
      <c r="D17" s="62">
        <v>70</v>
      </c>
      <c r="E17" s="62">
        <v>346</v>
      </c>
      <c r="F17" s="62">
        <v>133</v>
      </c>
      <c r="G17" s="62">
        <v>51</v>
      </c>
      <c r="H17" s="62">
        <v>34</v>
      </c>
      <c r="I17" s="55">
        <v>1</v>
      </c>
    </row>
    <row r="18" spans="1:18" ht="11.25">
      <c r="A18" s="33" t="s">
        <v>16</v>
      </c>
      <c r="B18" s="36">
        <v>5032</v>
      </c>
      <c r="C18" s="36">
        <v>220</v>
      </c>
      <c r="D18" s="62">
        <v>27</v>
      </c>
      <c r="E18" s="62">
        <v>682</v>
      </c>
      <c r="F18" s="62">
        <v>169</v>
      </c>
      <c r="G18" s="62">
        <v>56</v>
      </c>
      <c r="H18" s="62">
        <v>14</v>
      </c>
      <c r="I18" s="55">
        <v>13</v>
      </c>
    </row>
    <row r="19" spans="1:18" ht="11.25">
      <c r="A19" s="53" t="s">
        <v>64</v>
      </c>
      <c r="B19" s="36">
        <v>3460</v>
      </c>
      <c r="C19" s="36">
        <v>168</v>
      </c>
      <c r="D19" s="62">
        <v>8</v>
      </c>
      <c r="E19" s="62">
        <v>909</v>
      </c>
      <c r="F19" s="62">
        <v>139</v>
      </c>
      <c r="G19" s="62">
        <v>73</v>
      </c>
      <c r="H19" s="62">
        <v>12</v>
      </c>
      <c r="I19" s="55">
        <v>12</v>
      </c>
    </row>
    <row r="20" spans="1:18" ht="11.25">
      <c r="A20" s="33" t="s">
        <v>15</v>
      </c>
      <c r="B20" s="36">
        <v>13211</v>
      </c>
      <c r="C20" s="36">
        <v>958</v>
      </c>
      <c r="D20" s="62">
        <v>170</v>
      </c>
      <c r="E20" s="62">
        <v>779</v>
      </c>
      <c r="F20" s="62">
        <v>120</v>
      </c>
      <c r="G20" s="62">
        <v>28</v>
      </c>
      <c r="H20" s="62">
        <v>12</v>
      </c>
      <c r="I20" s="55" t="s">
        <v>59</v>
      </c>
    </row>
    <row r="21" spans="1:18" ht="11.25">
      <c r="A21" s="38" t="s">
        <v>56</v>
      </c>
      <c r="B21" s="36">
        <v>1560</v>
      </c>
      <c r="C21" s="36">
        <v>54</v>
      </c>
      <c r="D21" s="62">
        <v>10</v>
      </c>
      <c r="E21" s="62">
        <v>145</v>
      </c>
      <c r="F21" s="62">
        <v>24</v>
      </c>
      <c r="G21" s="62">
        <v>11</v>
      </c>
      <c r="H21" s="62">
        <v>7</v>
      </c>
      <c r="I21" s="55" t="s">
        <v>59</v>
      </c>
    </row>
    <row r="22" spans="1:18" ht="11.25">
      <c r="A22" s="53" t="s">
        <v>65</v>
      </c>
      <c r="B22" s="36">
        <v>5273</v>
      </c>
      <c r="C22" s="36">
        <v>210</v>
      </c>
      <c r="D22" s="62">
        <v>24</v>
      </c>
      <c r="E22" s="62">
        <v>827</v>
      </c>
      <c r="F22" s="62">
        <v>162</v>
      </c>
      <c r="G22" s="62">
        <v>78</v>
      </c>
      <c r="H22" s="62">
        <v>21</v>
      </c>
      <c r="I22" s="55">
        <v>3</v>
      </c>
    </row>
    <row r="23" spans="1:18" ht="11.25">
      <c r="A23" s="33" t="s">
        <v>14</v>
      </c>
      <c r="B23" s="36">
        <v>13971</v>
      </c>
      <c r="C23" s="36">
        <v>532</v>
      </c>
      <c r="D23" s="62">
        <v>64</v>
      </c>
      <c r="E23" s="62">
        <v>836</v>
      </c>
      <c r="F23" s="62">
        <v>565</v>
      </c>
      <c r="G23" s="62">
        <v>276</v>
      </c>
      <c r="H23" s="62">
        <v>51</v>
      </c>
      <c r="I23" s="55">
        <v>6</v>
      </c>
    </row>
    <row r="24" spans="1:18" ht="11.25">
      <c r="A24" s="33" t="s">
        <v>13</v>
      </c>
      <c r="B24" s="36">
        <v>18309</v>
      </c>
      <c r="C24" s="36">
        <v>878</v>
      </c>
      <c r="D24" s="62">
        <v>91</v>
      </c>
      <c r="E24" s="62">
        <v>3827</v>
      </c>
      <c r="F24" s="36">
        <v>1001</v>
      </c>
      <c r="G24" s="62">
        <v>317</v>
      </c>
      <c r="H24" s="62">
        <v>30</v>
      </c>
      <c r="I24" s="55">
        <v>162</v>
      </c>
    </row>
    <row r="25" spans="1:18" ht="11.25">
      <c r="A25" s="33" t="s">
        <v>12</v>
      </c>
      <c r="B25" s="36">
        <v>11149</v>
      </c>
      <c r="C25" s="36">
        <v>690</v>
      </c>
      <c r="D25" s="62">
        <v>85</v>
      </c>
      <c r="E25" s="62">
        <v>880</v>
      </c>
      <c r="F25" s="62">
        <v>132</v>
      </c>
      <c r="G25" s="62">
        <v>102</v>
      </c>
      <c r="H25" s="62">
        <v>14</v>
      </c>
      <c r="I25" s="55">
        <v>4</v>
      </c>
    </row>
    <row r="26" spans="1:18" ht="11.25">
      <c r="A26" s="33" t="s">
        <v>11</v>
      </c>
      <c r="B26" s="36">
        <v>1073</v>
      </c>
      <c r="C26" s="36">
        <v>47</v>
      </c>
      <c r="D26" s="62">
        <v>4</v>
      </c>
      <c r="E26" s="55" t="s">
        <v>59</v>
      </c>
      <c r="F26" s="62">
        <v>245</v>
      </c>
      <c r="G26" s="62">
        <v>114</v>
      </c>
      <c r="H26" s="62">
        <v>22</v>
      </c>
      <c r="I26" s="55" t="s">
        <v>59</v>
      </c>
    </row>
    <row r="27" spans="1:18" ht="11.25">
      <c r="A27" s="42" t="s">
        <v>10</v>
      </c>
      <c r="B27" s="45">
        <v>28</v>
      </c>
      <c r="C27" s="45" t="s">
        <v>59</v>
      </c>
      <c r="D27" s="63" t="s">
        <v>59</v>
      </c>
      <c r="E27" s="63">
        <v>173</v>
      </c>
      <c r="F27" s="63">
        <v>657</v>
      </c>
      <c r="G27" s="63">
        <v>147</v>
      </c>
      <c r="H27" s="63">
        <v>11</v>
      </c>
      <c r="I27" s="115">
        <v>1</v>
      </c>
    </row>
    <row r="28" spans="1:18" ht="11.25">
      <c r="A28" s="95"/>
      <c r="B28" s="86"/>
      <c r="C28" s="86"/>
      <c r="D28" s="86"/>
      <c r="E28" s="86"/>
      <c r="K28" s="86"/>
      <c r="L28" s="86"/>
      <c r="M28" s="86"/>
    </row>
    <row r="29" spans="1:18" ht="11.25">
      <c r="A29" s="95"/>
      <c r="B29" s="86"/>
      <c r="C29" s="86"/>
      <c r="D29" s="86"/>
      <c r="E29" s="86"/>
      <c r="K29" s="86"/>
      <c r="L29" s="86"/>
      <c r="M29" s="86"/>
    </row>
    <row r="30" spans="1:18" ht="11.25">
      <c r="A30" s="90"/>
      <c r="B30" s="64"/>
      <c r="C30" s="65"/>
      <c r="D30" s="65"/>
      <c r="E30" s="65"/>
      <c r="F30" s="65"/>
      <c r="G30" s="65"/>
      <c r="H30" s="65"/>
      <c r="I30" s="65"/>
      <c r="J30" s="65"/>
      <c r="K30" s="88"/>
      <c r="L30" s="89"/>
      <c r="M30" s="90"/>
      <c r="N30" s="87"/>
      <c r="O30" s="87"/>
      <c r="P30" s="87"/>
      <c r="Q30" s="87"/>
      <c r="R30" s="87"/>
    </row>
    <row r="31" spans="1:18" ht="15" customHeight="1">
      <c r="A31" s="111"/>
      <c r="B31" s="112"/>
      <c r="C31" s="86"/>
      <c r="D31" s="86"/>
      <c r="E31" s="113"/>
      <c r="F31" s="86"/>
      <c r="G31" s="113"/>
      <c r="H31" s="113"/>
      <c r="I31" s="86"/>
      <c r="J31" s="66"/>
      <c r="K31" s="66"/>
      <c r="L31" s="89"/>
      <c r="M31" s="90"/>
      <c r="N31" s="90"/>
      <c r="O31" s="90"/>
      <c r="P31" s="90"/>
      <c r="Q31" s="90"/>
      <c r="R31" s="90"/>
    </row>
    <row r="32" spans="1:18" ht="11.25" customHeight="1">
      <c r="A32" s="148"/>
      <c r="B32" s="66"/>
      <c r="C32" s="86"/>
      <c r="D32" s="86"/>
      <c r="E32" s="67"/>
      <c r="F32" s="86"/>
      <c r="G32" s="97"/>
      <c r="H32" s="97"/>
      <c r="I32" s="86"/>
      <c r="J32" s="67"/>
      <c r="K32" s="67"/>
      <c r="L32" s="67"/>
      <c r="M32" s="90"/>
      <c r="N32" s="90"/>
      <c r="O32" s="90"/>
      <c r="P32" s="90"/>
      <c r="Q32" s="67"/>
      <c r="R32" s="67"/>
    </row>
    <row r="33" spans="1:18" ht="15" customHeight="1">
      <c r="A33" s="148"/>
      <c r="B33" s="69"/>
      <c r="C33" s="86"/>
      <c r="D33" s="86"/>
      <c r="E33" s="67"/>
      <c r="F33" s="86"/>
      <c r="G33" s="67"/>
      <c r="H33" s="67"/>
      <c r="I33" s="86"/>
      <c r="J33" s="67"/>
      <c r="K33" s="67"/>
      <c r="L33" s="67"/>
      <c r="M33" s="90"/>
      <c r="N33" s="90"/>
      <c r="O33" s="90"/>
      <c r="P33" s="90"/>
      <c r="Q33" s="67"/>
      <c r="R33" s="67"/>
    </row>
    <row r="34" spans="1:18" ht="11.25">
      <c r="A34" s="148"/>
      <c r="B34" s="66"/>
      <c r="C34" s="86"/>
      <c r="D34" s="86"/>
      <c r="E34" s="66"/>
      <c r="F34" s="86"/>
      <c r="G34" s="97"/>
      <c r="H34" s="97"/>
      <c r="I34" s="86"/>
      <c r="J34" s="67"/>
      <c r="K34" s="67"/>
      <c r="L34" s="68"/>
      <c r="M34" s="90"/>
      <c r="N34" s="90"/>
      <c r="O34" s="90"/>
      <c r="P34" s="90"/>
      <c r="Q34" s="67"/>
      <c r="R34" s="67"/>
    </row>
    <row r="35" spans="1:18" ht="11.25">
      <c r="A35" s="86"/>
      <c r="B35" s="86"/>
      <c r="C35" s="86"/>
      <c r="D35" s="86"/>
      <c r="E35" s="86"/>
      <c r="F35" s="86"/>
      <c r="G35" s="86"/>
      <c r="H35" s="86"/>
      <c r="I35" s="86"/>
      <c r="K35" s="86"/>
      <c r="L35" s="86"/>
      <c r="M35" s="86"/>
      <c r="N35" s="86"/>
      <c r="O35" s="86"/>
      <c r="P35" s="86"/>
      <c r="Q35" s="86"/>
      <c r="R35" s="86"/>
    </row>
    <row r="36" spans="1:18" ht="11.25">
      <c r="A36" s="86"/>
      <c r="B36" s="86"/>
      <c r="C36" s="86"/>
      <c r="D36" s="86"/>
      <c r="E36" s="86"/>
      <c r="F36" s="86"/>
      <c r="G36" s="86"/>
      <c r="H36" s="86"/>
      <c r="I36" s="86"/>
      <c r="K36" s="86"/>
      <c r="L36" s="86"/>
      <c r="M36" s="86"/>
      <c r="N36" s="86"/>
      <c r="O36" s="86"/>
      <c r="P36" s="86"/>
      <c r="Q36" s="86"/>
      <c r="R36" s="86"/>
    </row>
    <row r="37" spans="1:18" ht="11.25">
      <c r="A37" s="86"/>
      <c r="B37" s="86"/>
      <c r="C37" s="86"/>
      <c r="D37" s="86"/>
      <c r="E37" s="86"/>
      <c r="F37" s="86"/>
      <c r="G37" s="86"/>
      <c r="H37" s="86"/>
      <c r="I37" s="86"/>
      <c r="K37" s="86"/>
      <c r="L37" s="86"/>
      <c r="M37" s="86"/>
      <c r="N37" s="86"/>
      <c r="O37" s="86"/>
      <c r="P37" s="86"/>
      <c r="Q37" s="86"/>
      <c r="R37" s="86"/>
    </row>
    <row r="38" spans="1:18" ht="11.25">
      <c r="A38" s="86"/>
      <c r="B38" s="86"/>
      <c r="C38" s="86"/>
      <c r="D38" s="86"/>
      <c r="E38" s="86"/>
      <c r="F38" s="86"/>
      <c r="G38" s="86"/>
      <c r="H38" s="86"/>
      <c r="I38" s="86"/>
      <c r="K38" s="86"/>
      <c r="L38" s="86"/>
      <c r="M38" s="86"/>
      <c r="N38" s="86"/>
      <c r="O38" s="86"/>
      <c r="P38" s="86"/>
      <c r="Q38" s="86"/>
      <c r="R38" s="86"/>
    </row>
    <row r="39" spans="1:18" ht="11.25">
      <c r="A39" s="86"/>
      <c r="B39" s="86"/>
      <c r="C39" s="86"/>
      <c r="D39" s="86"/>
      <c r="E39" s="86"/>
      <c r="F39" s="86"/>
      <c r="G39" s="86"/>
      <c r="H39" s="86"/>
      <c r="I39" s="86"/>
      <c r="K39" s="86"/>
      <c r="L39" s="86"/>
      <c r="M39" s="86"/>
      <c r="N39" s="86"/>
      <c r="O39" s="86"/>
      <c r="P39" s="86"/>
      <c r="Q39" s="86"/>
      <c r="R39" s="86"/>
    </row>
    <row r="40" spans="1:18" ht="11.25">
      <c r="A40" s="86"/>
      <c r="B40" s="86"/>
      <c r="C40" s="86"/>
      <c r="D40" s="86"/>
      <c r="E40" s="86"/>
      <c r="F40" s="86"/>
      <c r="G40" s="86"/>
      <c r="H40" s="86"/>
      <c r="I40" s="86"/>
      <c r="K40" s="86"/>
      <c r="L40" s="86"/>
      <c r="M40" s="86"/>
      <c r="N40" s="86"/>
      <c r="O40" s="86"/>
      <c r="P40" s="86"/>
      <c r="Q40" s="86"/>
      <c r="R40" s="86"/>
    </row>
    <row r="41" spans="1:18" ht="11.25">
      <c r="A41" s="86"/>
      <c r="B41" s="86"/>
      <c r="C41" s="86"/>
      <c r="D41" s="86"/>
      <c r="E41" s="86"/>
      <c r="F41" s="86"/>
      <c r="G41" s="86"/>
      <c r="H41" s="86"/>
      <c r="I41" s="86"/>
      <c r="K41" s="86"/>
      <c r="L41" s="86"/>
      <c r="M41" s="86"/>
      <c r="N41" s="86"/>
      <c r="O41" s="86"/>
      <c r="P41" s="86"/>
      <c r="Q41" s="86"/>
      <c r="R41" s="86"/>
    </row>
    <row r="42" spans="1:18" ht="11.25">
      <c r="A42" s="86"/>
      <c r="B42" s="86"/>
      <c r="C42" s="86"/>
      <c r="D42" s="86"/>
      <c r="E42" s="86"/>
      <c r="F42" s="86"/>
      <c r="G42" s="86"/>
      <c r="H42" s="86"/>
      <c r="I42" s="86"/>
      <c r="K42" s="86"/>
      <c r="L42" s="86"/>
      <c r="M42" s="86"/>
      <c r="N42" s="86"/>
      <c r="O42" s="86"/>
      <c r="P42" s="86"/>
      <c r="Q42" s="86"/>
      <c r="R42" s="86"/>
    </row>
    <row r="43" spans="1:18" ht="11.25">
      <c r="A43" s="86"/>
      <c r="B43" s="86"/>
      <c r="C43" s="86"/>
      <c r="D43" s="86"/>
      <c r="E43" s="86"/>
      <c r="F43" s="86"/>
      <c r="G43" s="86"/>
      <c r="H43" s="86"/>
      <c r="I43" s="86"/>
      <c r="K43" s="86"/>
      <c r="L43" s="86"/>
      <c r="M43" s="86"/>
      <c r="N43" s="86"/>
      <c r="O43" s="86"/>
      <c r="P43" s="86"/>
      <c r="Q43" s="86"/>
      <c r="R43" s="86"/>
    </row>
    <row r="44" spans="1:18" ht="11.25">
      <c r="A44" s="86"/>
      <c r="B44" s="86"/>
      <c r="C44" s="86"/>
      <c r="D44" s="86"/>
      <c r="E44" s="86"/>
      <c r="F44" s="86"/>
      <c r="G44" s="86"/>
      <c r="H44" s="86"/>
      <c r="I44" s="86"/>
      <c r="K44" s="86"/>
      <c r="L44" s="86"/>
      <c r="M44" s="86"/>
      <c r="N44" s="86"/>
      <c r="O44" s="86"/>
      <c r="P44" s="86"/>
      <c r="Q44" s="86"/>
      <c r="R44" s="86"/>
    </row>
  </sheetData>
  <mergeCells count="5">
    <mergeCell ref="A2:A4"/>
    <mergeCell ref="B2:I2"/>
    <mergeCell ref="B3:E3"/>
    <mergeCell ref="F3:I3"/>
    <mergeCell ref="A32:A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A2" sqref="A2:A4"/>
    </sheetView>
  </sheetViews>
  <sheetFormatPr defaultColWidth="9.140625" defaultRowHeight="15" customHeight="1"/>
  <cols>
    <col min="1" max="1" width="21.140625" style="38" customWidth="1"/>
    <col min="2" max="2" width="10.28515625" style="38" customWidth="1"/>
    <col min="3" max="3" width="8.5703125" style="38" customWidth="1"/>
    <col min="4" max="4" width="9.42578125" style="38" customWidth="1"/>
    <col min="5" max="5" width="13.42578125" style="38" customWidth="1"/>
    <col min="6" max="6" width="12.7109375" style="38" customWidth="1"/>
    <col min="7" max="7" width="9.7109375" style="38" customWidth="1"/>
    <col min="8" max="8" width="9.42578125" style="38" customWidth="1"/>
    <col min="9" max="9" width="7.42578125" style="38" customWidth="1"/>
    <col min="10" max="10" width="9.140625" style="86"/>
    <col min="11" max="16384" width="9.140625" style="38"/>
  </cols>
  <sheetData>
    <row r="1" spans="1:12" ht="11.25">
      <c r="I1" s="55" t="s">
        <v>43</v>
      </c>
    </row>
    <row r="2" spans="1:12" ht="11.25">
      <c r="A2" s="133"/>
      <c r="B2" s="133" t="s">
        <v>103</v>
      </c>
      <c r="C2" s="133"/>
      <c r="D2" s="133"/>
      <c r="E2" s="133"/>
      <c r="F2" s="133"/>
      <c r="G2" s="133"/>
      <c r="H2" s="137"/>
      <c r="I2" s="137"/>
    </row>
    <row r="3" spans="1:12" ht="11.25">
      <c r="A3" s="133"/>
      <c r="B3" s="133" t="s">
        <v>85</v>
      </c>
      <c r="C3" s="133"/>
      <c r="D3" s="133"/>
      <c r="E3" s="133"/>
      <c r="F3" s="133" t="s">
        <v>86</v>
      </c>
      <c r="G3" s="133"/>
      <c r="H3" s="137"/>
      <c r="I3" s="137"/>
    </row>
    <row r="4" spans="1:12" ht="22.5">
      <c r="A4" s="133"/>
      <c r="B4" s="106" t="s">
        <v>28</v>
      </c>
      <c r="C4" s="106" t="s">
        <v>27</v>
      </c>
      <c r="D4" s="106" t="s">
        <v>26</v>
      </c>
      <c r="E4" s="121" t="s">
        <v>99</v>
      </c>
      <c r="F4" s="106" t="s">
        <v>28</v>
      </c>
      <c r="G4" s="106" t="s">
        <v>27</v>
      </c>
      <c r="H4" s="107" t="s">
        <v>26</v>
      </c>
      <c r="I4" s="121" t="s">
        <v>99</v>
      </c>
      <c r="L4" s="86"/>
    </row>
    <row r="5" spans="1:12" ht="11.25">
      <c r="A5" s="28" t="s">
        <v>24</v>
      </c>
      <c r="B5" s="58">
        <v>24938</v>
      </c>
      <c r="C5" s="58">
        <v>1252</v>
      </c>
      <c r="D5" s="58">
        <v>214</v>
      </c>
      <c r="E5" s="58">
        <v>16039</v>
      </c>
      <c r="F5" s="58">
        <v>128382</v>
      </c>
      <c r="G5" s="58">
        <v>10046</v>
      </c>
      <c r="H5" s="58">
        <v>1254</v>
      </c>
      <c r="I5" s="58">
        <v>2557</v>
      </c>
    </row>
    <row r="6" spans="1:12" ht="11.25">
      <c r="A6" s="33" t="s">
        <v>76</v>
      </c>
      <c r="B6" s="31">
        <v>649</v>
      </c>
      <c r="C6" s="36">
        <v>12</v>
      </c>
      <c r="D6" s="36">
        <v>4</v>
      </c>
      <c r="E6" s="36">
        <v>473</v>
      </c>
      <c r="F6" s="31">
        <v>3275</v>
      </c>
      <c r="G6" s="36">
        <v>250</v>
      </c>
      <c r="H6" s="36">
        <v>19</v>
      </c>
      <c r="I6" s="36">
        <v>78</v>
      </c>
    </row>
    <row r="7" spans="1:12" ht="11.25">
      <c r="A7" s="33" t="s">
        <v>23</v>
      </c>
      <c r="B7" s="31">
        <v>917</v>
      </c>
      <c r="C7" s="36">
        <v>17</v>
      </c>
      <c r="D7" s="36">
        <v>6</v>
      </c>
      <c r="E7" s="36">
        <v>849</v>
      </c>
      <c r="F7" s="31">
        <v>4890</v>
      </c>
      <c r="G7" s="59">
        <v>396</v>
      </c>
      <c r="H7" s="36">
        <v>45</v>
      </c>
      <c r="I7" s="36">
        <v>101</v>
      </c>
    </row>
    <row r="8" spans="1:12" ht="11.25">
      <c r="A8" s="33" t="s">
        <v>22</v>
      </c>
      <c r="B8" s="31">
        <v>772</v>
      </c>
      <c r="C8" s="36">
        <v>37</v>
      </c>
      <c r="D8" s="31">
        <v>5</v>
      </c>
      <c r="E8" s="31">
        <v>559</v>
      </c>
      <c r="F8" s="31">
        <v>5106</v>
      </c>
      <c r="G8" s="36">
        <v>391</v>
      </c>
      <c r="H8" s="36">
        <v>39</v>
      </c>
      <c r="I8" s="36">
        <v>123</v>
      </c>
    </row>
    <row r="9" spans="1:12" ht="11.25">
      <c r="A9" s="33" t="s">
        <v>21</v>
      </c>
      <c r="B9" s="31">
        <v>1521</v>
      </c>
      <c r="C9" s="59">
        <v>116</v>
      </c>
      <c r="D9" s="36">
        <v>6</v>
      </c>
      <c r="E9" s="36">
        <v>2268</v>
      </c>
      <c r="F9" s="31">
        <v>13154</v>
      </c>
      <c r="G9" s="31">
        <v>1221</v>
      </c>
      <c r="H9" s="31">
        <v>142</v>
      </c>
      <c r="I9" s="31">
        <v>308</v>
      </c>
    </row>
    <row r="10" spans="1:12" ht="11.25">
      <c r="A10" s="33" t="s">
        <v>20</v>
      </c>
      <c r="B10" s="31">
        <v>622</v>
      </c>
      <c r="C10" s="59">
        <v>16</v>
      </c>
      <c r="D10" s="36">
        <v>11</v>
      </c>
      <c r="E10" s="36">
        <v>292</v>
      </c>
      <c r="F10" s="31">
        <v>3203</v>
      </c>
      <c r="G10" s="36">
        <v>314</v>
      </c>
      <c r="H10" s="59">
        <v>60</v>
      </c>
      <c r="I10" s="59">
        <v>71</v>
      </c>
    </row>
    <row r="11" spans="1:12" ht="11.25">
      <c r="A11" s="53" t="s">
        <v>63</v>
      </c>
      <c r="B11" s="31">
        <v>779</v>
      </c>
      <c r="C11" s="59">
        <v>27</v>
      </c>
      <c r="D11" s="36">
        <v>10</v>
      </c>
      <c r="E11" s="36">
        <v>354</v>
      </c>
      <c r="F11" s="31">
        <v>3871</v>
      </c>
      <c r="G11" s="59">
        <v>238</v>
      </c>
      <c r="H11" s="59">
        <v>45</v>
      </c>
      <c r="I11" s="59">
        <v>74</v>
      </c>
    </row>
    <row r="12" spans="1:12" ht="11.25">
      <c r="A12" s="33" t="s">
        <v>19</v>
      </c>
      <c r="B12" s="31">
        <v>748</v>
      </c>
      <c r="C12" s="59">
        <v>23</v>
      </c>
      <c r="D12" s="36">
        <v>4</v>
      </c>
      <c r="E12" s="36">
        <v>693</v>
      </c>
      <c r="F12" s="31">
        <v>8342</v>
      </c>
      <c r="G12" s="59">
        <v>482</v>
      </c>
      <c r="H12" s="59">
        <v>82</v>
      </c>
      <c r="I12" s="59">
        <v>110</v>
      </c>
    </row>
    <row r="13" spans="1:12" ht="11.25">
      <c r="A13" s="38" t="s">
        <v>55</v>
      </c>
      <c r="B13" s="31">
        <v>467</v>
      </c>
      <c r="C13" s="31">
        <v>87</v>
      </c>
      <c r="D13" s="79">
        <v>2</v>
      </c>
      <c r="E13" s="79">
        <v>439</v>
      </c>
      <c r="F13" s="31">
        <v>4404</v>
      </c>
      <c r="G13" s="59">
        <v>1100</v>
      </c>
      <c r="H13" s="31">
        <v>15</v>
      </c>
      <c r="I13" s="31">
        <v>93</v>
      </c>
    </row>
    <row r="14" spans="1:12" ht="11.25">
      <c r="A14" s="33" t="s">
        <v>75</v>
      </c>
      <c r="B14" s="31">
        <v>1334</v>
      </c>
      <c r="C14" s="36">
        <v>54</v>
      </c>
      <c r="D14" s="36">
        <v>52</v>
      </c>
      <c r="E14" s="36">
        <v>927</v>
      </c>
      <c r="F14" s="31">
        <v>6896</v>
      </c>
      <c r="G14" s="59">
        <v>429</v>
      </c>
      <c r="H14" s="59">
        <v>52</v>
      </c>
      <c r="I14" s="59">
        <v>152</v>
      </c>
    </row>
    <row r="15" spans="1:12" ht="11.25">
      <c r="A15" s="33" t="s">
        <v>77</v>
      </c>
      <c r="B15" s="31">
        <v>1343</v>
      </c>
      <c r="C15" s="36">
        <v>31</v>
      </c>
      <c r="D15" s="36">
        <v>7</v>
      </c>
      <c r="E15" s="36">
        <v>712</v>
      </c>
      <c r="F15" s="31">
        <v>4327</v>
      </c>
      <c r="G15" s="59">
        <v>402</v>
      </c>
      <c r="H15" s="31">
        <v>30</v>
      </c>
      <c r="I15" s="31">
        <v>92</v>
      </c>
    </row>
    <row r="16" spans="1:12" ht="11.25">
      <c r="A16" s="33" t="s">
        <v>18</v>
      </c>
      <c r="B16" s="31">
        <v>577</v>
      </c>
      <c r="C16" s="31">
        <v>31</v>
      </c>
      <c r="D16" s="36" t="s">
        <v>59</v>
      </c>
      <c r="E16" s="36">
        <v>269</v>
      </c>
      <c r="F16" s="31">
        <v>4732</v>
      </c>
      <c r="G16" s="59">
        <v>337</v>
      </c>
      <c r="H16" s="36">
        <v>51</v>
      </c>
      <c r="I16" s="36">
        <v>50</v>
      </c>
    </row>
    <row r="17" spans="1:18" ht="11.25">
      <c r="A17" s="33" t="s">
        <v>17</v>
      </c>
      <c r="B17" s="31">
        <v>497</v>
      </c>
      <c r="C17" s="36">
        <v>25</v>
      </c>
      <c r="D17" s="36">
        <v>29</v>
      </c>
      <c r="E17" s="36">
        <v>270</v>
      </c>
      <c r="F17" s="31">
        <v>4614</v>
      </c>
      <c r="G17" s="36">
        <v>263</v>
      </c>
      <c r="H17" s="36">
        <v>75</v>
      </c>
      <c r="I17" s="36">
        <v>81</v>
      </c>
    </row>
    <row r="18" spans="1:18" ht="11.25">
      <c r="A18" s="33" t="s">
        <v>16</v>
      </c>
      <c r="B18" s="31">
        <v>1025</v>
      </c>
      <c r="C18" s="36">
        <v>28</v>
      </c>
      <c r="D18" s="36">
        <v>9</v>
      </c>
      <c r="E18" s="36">
        <v>627</v>
      </c>
      <c r="F18" s="31">
        <v>4176</v>
      </c>
      <c r="G18" s="36">
        <v>263</v>
      </c>
      <c r="H18" s="36">
        <v>32</v>
      </c>
      <c r="I18" s="36">
        <v>78</v>
      </c>
    </row>
    <row r="19" spans="1:18" ht="11.25">
      <c r="A19" s="53" t="s">
        <v>64</v>
      </c>
      <c r="B19" s="31">
        <v>611</v>
      </c>
      <c r="C19" s="36">
        <v>26</v>
      </c>
      <c r="D19" s="36">
        <v>8</v>
      </c>
      <c r="E19" s="36">
        <v>850</v>
      </c>
      <c r="F19" s="31">
        <v>2988</v>
      </c>
      <c r="G19" s="36">
        <v>222</v>
      </c>
      <c r="H19" s="31">
        <v>12</v>
      </c>
      <c r="I19" s="31">
        <v>75</v>
      </c>
    </row>
    <row r="20" spans="1:18" ht="11.25">
      <c r="A20" s="33" t="s">
        <v>15</v>
      </c>
      <c r="B20" s="31">
        <v>1135</v>
      </c>
      <c r="C20" s="31">
        <v>88</v>
      </c>
      <c r="D20" s="36">
        <v>2</v>
      </c>
      <c r="E20" s="36">
        <v>684</v>
      </c>
      <c r="F20" s="31">
        <v>12196</v>
      </c>
      <c r="G20" s="36">
        <v>900</v>
      </c>
      <c r="H20" s="31">
        <v>180</v>
      </c>
      <c r="I20" s="31">
        <v>95</v>
      </c>
    </row>
    <row r="21" spans="1:18" ht="11.25">
      <c r="A21" s="38" t="s">
        <v>56</v>
      </c>
      <c r="B21" s="31">
        <v>279</v>
      </c>
      <c r="C21" s="36">
        <v>1</v>
      </c>
      <c r="D21" s="36">
        <v>1</v>
      </c>
      <c r="E21" s="36">
        <v>123</v>
      </c>
      <c r="F21" s="31">
        <v>1305</v>
      </c>
      <c r="G21" s="36">
        <v>64</v>
      </c>
      <c r="H21" s="36">
        <v>16</v>
      </c>
      <c r="I21" s="36">
        <v>22</v>
      </c>
    </row>
    <row r="22" spans="1:18" ht="11.25">
      <c r="A22" s="53" t="s">
        <v>65</v>
      </c>
      <c r="B22" s="31">
        <v>928</v>
      </c>
      <c r="C22" s="36">
        <v>47</v>
      </c>
      <c r="D22" s="80">
        <v>16</v>
      </c>
      <c r="E22" s="80">
        <v>679</v>
      </c>
      <c r="F22" s="31">
        <v>4507</v>
      </c>
      <c r="G22" s="36">
        <v>253</v>
      </c>
      <c r="H22" s="36">
        <v>29</v>
      </c>
      <c r="I22" s="36">
        <v>159</v>
      </c>
    </row>
    <row r="23" spans="1:18" ht="11.25">
      <c r="A23" s="33" t="s">
        <v>14</v>
      </c>
      <c r="B23" s="31">
        <v>4000</v>
      </c>
      <c r="C23" s="36">
        <v>131</v>
      </c>
      <c r="D23" s="36">
        <v>19</v>
      </c>
      <c r="E23" s="36">
        <v>648</v>
      </c>
      <c r="F23" s="31">
        <v>10536</v>
      </c>
      <c r="G23" s="36">
        <v>707</v>
      </c>
      <c r="H23" s="31">
        <v>96</v>
      </c>
      <c r="I23" s="31">
        <v>201</v>
      </c>
    </row>
    <row r="24" spans="1:18" ht="11.25">
      <c r="A24" s="33" t="s">
        <v>13</v>
      </c>
      <c r="B24" s="31">
        <v>4770</v>
      </c>
      <c r="C24" s="36">
        <v>291</v>
      </c>
      <c r="D24" s="36">
        <v>8</v>
      </c>
      <c r="E24" s="36">
        <v>3543</v>
      </c>
      <c r="F24" s="31">
        <v>14540</v>
      </c>
      <c r="G24" s="59">
        <v>1024</v>
      </c>
      <c r="H24" s="31">
        <v>113</v>
      </c>
      <c r="I24" s="31">
        <v>486</v>
      </c>
    </row>
    <row r="25" spans="1:18" ht="11.25">
      <c r="A25" s="33" t="s">
        <v>12</v>
      </c>
      <c r="B25" s="31">
        <v>1505</v>
      </c>
      <c r="C25" s="59">
        <v>132</v>
      </c>
      <c r="D25" s="80">
        <v>5</v>
      </c>
      <c r="E25" s="80">
        <v>780</v>
      </c>
      <c r="F25" s="31">
        <v>9776</v>
      </c>
      <c r="G25" s="36">
        <v>661</v>
      </c>
      <c r="H25" s="59">
        <v>94</v>
      </c>
      <c r="I25" s="59">
        <v>108</v>
      </c>
    </row>
    <row r="26" spans="1:18" ht="11.25">
      <c r="A26" s="33" t="s">
        <v>11</v>
      </c>
      <c r="B26" s="31">
        <v>296</v>
      </c>
      <c r="C26" s="36">
        <v>32</v>
      </c>
      <c r="D26" s="36">
        <v>10</v>
      </c>
      <c r="E26" s="36" t="s">
        <v>59</v>
      </c>
      <c r="F26" s="31">
        <v>1022</v>
      </c>
      <c r="G26" s="36">
        <v>129</v>
      </c>
      <c r="H26" s="59">
        <v>27</v>
      </c>
      <c r="I26" s="59" t="s">
        <v>59</v>
      </c>
    </row>
    <row r="27" spans="1:18" ht="11.25">
      <c r="A27" s="42" t="s">
        <v>10</v>
      </c>
      <c r="B27" s="45">
        <v>163</v>
      </c>
      <c r="C27" s="45" t="s">
        <v>59</v>
      </c>
      <c r="D27" s="45" t="s">
        <v>59</v>
      </c>
      <c r="E27" s="45" t="s">
        <v>59</v>
      </c>
      <c r="F27" s="45">
        <v>522</v>
      </c>
      <c r="G27" s="60" t="s">
        <v>59</v>
      </c>
      <c r="H27" s="45" t="s">
        <v>59</v>
      </c>
      <c r="I27" s="45" t="s">
        <v>59</v>
      </c>
    </row>
    <row r="28" spans="1:18" ht="11.25">
      <c r="A28" s="51"/>
      <c r="B28" s="31"/>
      <c r="C28" s="31"/>
      <c r="D28" s="31"/>
      <c r="E28" s="31"/>
      <c r="F28" s="31"/>
      <c r="G28" s="59"/>
      <c r="H28" s="31"/>
      <c r="I28" s="31"/>
    </row>
    <row r="29" spans="1:18" ht="11.25">
      <c r="A29" s="95" t="s">
        <v>104</v>
      </c>
      <c r="B29" s="86"/>
      <c r="C29" s="86"/>
      <c r="D29" s="86"/>
      <c r="E29" s="86"/>
      <c r="K29" s="86"/>
      <c r="L29" s="86"/>
      <c r="M29" s="86"/>
    </row>
    <row r="30" spans="1:18" ht="11.25">
      <c r="A30" s="87" t="s">
        <v>96</v>
      </c>
      <c r="B30" s="64"/>
      <c r="C30" s="65"/>
      <c r="D30" s="65"/>
      <c r="E30" s="65"/>
      <c r="F30" s="65"/>
      <c r="G30" s="65"/>
      <c r="H30" s="65"/>
      <c r="I30" s="65"/>
      <c r="J30" s="65"/>
      <c r="K30" s="88"/>
      <c r="L30" s="89"/>
      <c r="M30" s="90"/>
      <c r="N30" s="87"/>
      <c r="O30" s="87"/>
      <c r="P30" s="87"/>
      <c r="Q30" s="87"/>
      <c r="R30" s="87"/>
    </row>
    <row r="31" spans="1:18" ht="15" customHeight="1">
      <c r="A31" s="77" t="s">
        <v>54</v>
      </c>
      <c r="B31" s="76" t="s">
        <v>93</v>
      </c>
      <c r="C31" s="91"/>
      <c r="D31" s="91"/>
      <c r="E31" s="75" t="s">
        <v>69</v>
      </c>
      <c r="F31" s="91"/>
      <c r="G31" s="75" t="s">
        <v>70</v>
      </c>
      <c r="H31" s="75"/>
      <c r="I31" s="91"/>
      <c r="J31" s="66"/>
      <c r="K31" s="66"/>
      <c r="L31" s="89"/>
      <c r="M31" s="90"/>
      <c r="N31" s="90"/>
      <c r="O31" s="90"/>
      <c r="P31" s="90"/>
      <c r="Q31" s="90"/>
      <c r="R31" s="90"/>
    </row>
    <row r="32" spans="1:18" ht="11.25" customHeight="1">
      <c r="A32" s="148" t="s">
        <v>53</v>
      </c>
      <c r="B32" s="66" t="s">
        <v>94</v>
      </c>
      <c r="C32" s="86"/>
      <c r="D32" s="86"/>
      <c r="E32" s="67" t="s">
        <v>82</v>
      </c>
      <c r="F32" s="86"/>
      <c r="G32" s="97" t="s">
        <v>79</v>
      </c>
      <c r="H32" s="97"/>
      <c r="I32" s="86"/>
      <c r="J32" s="67"/>
      <c r="K32" s="67"/>
      <c r="L32" s="67"/>
      <c r="M32" s="90"/>
      <c r="N32" s="90"/>
      <c r="O32" s="90"/>
      <c r="P32" s="90"/>
      <c r="Q32" s="67"/>
      <c r="R32" s="67"/>
    </row>
    <row r="33" spans="1:18" ht="15" customHeight="1">
      <c r="A33" s="148"/>
      <c r="B33" s="69" t="s">
        <v>95</v>
      </c>
      <c r="C33" s="86"/>
      <c r="D33" s="86"/>
      <c r="E33" s="67" t="s">
        <v>84</v>
      </c>
      <c r="F33" s="86"/>
      <c r="G33" s="67" t="s">
        <v>80</v>
      </c>
      <c r="H33" s="67"/>
      <c r="I33" s="86"/>
      <c r="J33" s="67"/>
      <c r="K33" s="67"/>
      <c r="L33" s="67"/>
      <c r="M33" s="90"/>
      <c r="N33" s="90"/>
      <c r="O33" s="90"/>
      <c r="P33" s="90"/>
      <c r="Q33" s="67"/>
      <c r="R33" s="67"/>
    </row>
    <row r="34" spans="1:18" ht="11.25">
      <c r="A34" s="149"/>
      <c r="B34" s="92"/>
      <c r="C34" s="93"/>
      <c r="D34" s="93"/>
      <c r="E34" s="92" t="s">
        <v>83</v>
      </c>
      <c r="F34" s="93"/>
      <c r="G34" s="98" t="s">
        <v>81</v>
      </c>
      <c r="H34" s="98"/>
      <c r="I34" s="93"/>
      <c r="J34" s="67"/>
      <c r="K34" s="67"/>
      <c r="L34" s="68"/>
      <c r="M34" s="90"/>
      <c r="N34" s="90"/>
      <c r="O34" s="90"/>
      <c r="P34" s="90"/>
      <c r="Q34" s="67"/>
      <c r="R34" s="67"/>
    </row>
    <row r="35" spans="1:18" ht="11.25">
      <c r="A35" s="86"/>
      <c r="B35" s="86"/>
      <c r="C35" s="86"/>
      <c r="D35" s="86"/>
      <c r="E35" s="86"/>
      <c r="F35" s="86"/>
      <c r="G35" s="86"/>
      <c r="H35" s="86"/>
      <c r="I35" s="86"/>
      <c r="K35" s="86"/>
      <c r="L35" s="86"/>
      <c r="M35" s="86"/>
      <c r="N35" s="86"/>
      <c r="O35" s="86"/>
      <c r="P35" s="86"/>
      <c r="Q35" s="86"/>
      <c r="R35" s="86"/>
    </row>
    <row r="36" spans="1:18" ht="11.25">
      <c r="A36" s="86"/>
      <c r="B36" s="86"/>
      <c r="C36" s="86"/>
      <c r="D36" s="86"/>
      <c r="E36" s="86"/>
      <c r="F36" s="86"/>
      <c r="G36" s="86"/>
      <c r="H36" s="86"/>
      <c r="I36" s="86"/>
      <c r="K36" s="86"/>
      <c r="L36" s="86"/>
      <c r="M36" s="86"/>
      <c r="N36" s="86"/>
      <c r="O36" s="86"/>
      <c r="P36" s="86"/>
      <c r="Q36" s="86"/>
      <c r="R36" s="86"/>
    </row>
    <row r="37" spans="1:18" ht="11.25">
      <c r="A37" s="86"/>
      <c r="B37" s="86"/>
      <c r="C37" s="86"/>
      <c r="D37" s="86"/>
      <c r="E37" s="86"/>
      <c r="F37" s="86"/>
      <c r="G37" s="86"/>
      <c r="H37" s="86"/>
      <c r="I37" s="86"/>
      <c r="K37" s="86"/>
      <c r="L37" s="86"/>
      <c r="M37" s="86"/>
      <c r="N37" s="86"/>
      <c r="O37" s="86"/>
      <c r="P37" s="86"/>
      <c r="Q37" s="86"/>
      <c r="R37" s="86"/>
    </row>
    <row r="38" spans="1:18" ht="11.25">
      <c r="A38" s="86"/>
      <c r="B38" s="86"/>
      <c r="C38" s="86"/>
      <c r="D38" s="86"/>
      <c r="E38" s="86"/>
      <c r="F38" s="86"/>
      <c r="G38" s="86"/>
      <c r="H38" s="86"/>
      <c r="I38" s="86"/>
      <c r="K38" s="86"/>
      <c r="L38" s="86"/>
      <c r="M38" s="86"/>
      <c r="N38" s="86"/>
      <c r="O38" s="86"/>
      <c r="P38" s="86"/>
      <c r="Q38" s="86"/>
      <c r="R38" s="86"/>
    </row>
    <row r="39" spans="1:18" ht="11.25">
      <c r="A39" s="86"/>
      <c r="B39" s="86"/>
      <c r="C39" s="86"/>
      <c r="D39" s="86"/>
      <c r="E39" s="86"/>
      <c r="F39" s="86"/>
      <c r="G39" s="86"/>
      <c r="H39" s="86"/>
      <c r="I39" s="86"/>
      <c r="K39" s="86"/>
      <c r="L39" s="86"/>
      <c r="M39" s="86"/>
      <c r="N39" s="86"/>
      <c r="O39" s="86"/>
      <c r="P39" s="86"/>
      <c r="Q39" s="86"/>
      <c r="R39" s="86"/>
    </row>
    <row r="40" spans="1:18" ht="11.25">
      <c r="A40" s="86"/>
      <c r="B40" s="86"/>
      <c r="C40" s="86"/>
      <c r="D40" s="86"/>
      <c r="E40" s="86"/>
      <c r="F40" s="86"/>
      <c r="G40" s="86"/>
      <c r="H40" s="86"/>
      <c r="I40" s="86"/>
      <c r="K40" s="86"/>
      <c r="L40" s="86"/>
      <c r="M40" s="86"/>
      <c r="N40" s="86"/>
      <c r="O40" s="86"/>
      <c r="P40" s="86"/>
      <c r="Q40" s="86"/>
      <c r="R40" s="86"/>
    </row>
    <row r="41" spans="1:18" ht="11.25">
      <c r="A41" s="86"/>
      <c r="B41" s="86"/>
      <c r="C41" s="86"/>
      <c r="D41" s="86"/>
      <c r="E41" s="86"/>
      <c r="F41" s="86"/>
      <c r="G41" s="86"/>
      <c r="H41" s="86"/>
      <c r="I41" s="86"/>
      <c r="K41" s="86"/>
      <c r="L41" s="86"/>
      <c r="M41" s="86"/>
      <c r="N41" s="86"/>
      <c r="O41" s="86"/>
      <c r="P41" s="86"/>
      <c r="Q41" s="86"/>
      <c r="R41" s="86"/>
    </row>
    <row r="42" spans="1:18" ht="11.25">
      <c r="A42" s="86"/>
      <c r="B42" s="86"/>
      <c r="C42" s="86"/>
      <c r="D42" s="86"/>
      <c r="E42" s="86"/>
      <c r="F42" s="86"/>
      <c r="G42" s="86"/>
      <c r="H42" s="86"/>
      <c r="I42" s="86"/>
      <c r="K42" s="86"/>
      <c r="L42" s="86"/>
      <c r="M42" s="86"/>
      <c r="N42" s="86"/>
      <c r="O42" s="86"/>
      <c r="P42" s="86"/>
      <c r="Q42" s="86"/>
      <c r="R42" s="86"/>
    </row>
    <row r="43" spans="1:18" ht="11.25">
      <c r="A43" s="86"/>
      <c r="B43" s="86"/>
      <c r="C43" s="86"/>
      <c r="D43" s="86"/>
      <c r="E43" s="86"/>
      <c r="F43" s="86"/>
      <c r="G43" s="86"/>
      <c r="H43" s="86"/>
      <c r="I43" s="86"/>
      <c r="K43" s="86"/>
      <c r="L43" s="86"/>
      <c r="M43" s="86"/>
      <c r="N43" s="86"/>
      <c r="O43" s="86"/>
      <c r="P43" s="86"/>
      <c r="Q43" s="86"/>
      <c r="R43" s="86"/>
    </row>
    <row r="44" spans="1:18" ht="11.25">
      <c r="A44" s="86"/>
      <c r="B44" s="86"/>
      <c r="C44" s="86"/>
      <c r="D44" s="86"/>
      <c r="E44" s="86"/>
      <c r="F44" s="86"/>
      <c r="G44" s="86"/>
      <c r="H44" s="86"/>
      <c r="I44" s="86"/>
      <c r="K44" s="86"/>
      <c r="L44" s="86"/>
      <c r="M44" s="86"/>
      <c r="N44" s="86"/>
      <c r="O44" s="86"/>
      <c r="P44" s="86"/>
      <c r="Q44" s="86"/>
      <c r="R44" s="86"/>
    </row>
  </sheetData>
  <mergeCells count="5">
    <mergeCell ref="A2:A4"/>
    <mergeCell ref="B2:I2"/>
    <mergeCell ref="B3:E3"/>
    <mergeCell ref="F3:I3"/>
    <mergeCell ref="A32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zoomScale="90" zoomScaleNormal="90" workbookViewId="0">
      <selection activeCell="B49" sqref="B49"/>
    </sheetView>
  </sheetViews>
  <sheetFormatPr defaultRowHeight="12.75" customHeight="1"/>
  <cols>
    <col min="1" max="1" width="4.42578125" style="3" customWidth="1"/>
    <col min="2" max="2" width="63.5703125" style="3" customWidth="1"/>
    <col min="3" max="3" width="15.140625" style="3" customWidth="1"/>
    <col min="4" max="256" width="8.7109375" style="3"/>
    <col min="257" max="257" width="4.42578125" style="3" customWidth="1"/>
    <col min="258" max="258" width="63.5703125" style="3" customWidth="1"/>
    <col min="259" max="259" width="15.140625" style="3" customWidth="1"/>
    <col min="260" max="512" width="8.7109375" style="3"/>
    <col min="513" max="513" width="4.42578125" style="3" customWidth="1"/>
    <col min="514" max="514" width="63.5703125" style="3" customWidth="1"/>
    <col min="515" max="515" width="15.140625" style="3" customWidth="1"/>
    <col min="516" max="768" width="8.7109375" style="3"/>
    <col min="769" max="769" width="4.42578125" style="3" customWidth="1"/>
    <col min="770" max="770" width="63.5703125" style="3" customWidth="1"/>
    <col min="771" max="771" width="15.140625" style="3" customWidth="1"/>
    <col min="772" max="1024" width="8.710937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8.710937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8.710937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8.710937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8.710937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8.710937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8.710937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8.710937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8.710937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8.710937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8.710937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8.710937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8.710937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8.710937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8.710937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8.710937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8.710937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8.710937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8.710937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8.710937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8.710937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8.710937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8.710937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8.710937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8.710937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8.710937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8.710937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8.710937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8.710937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8.710937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8.710937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8.710937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8.710937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8.710937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8.710937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8.710937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8.710937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8.710937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8.710937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8.710937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8.710937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8.710937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8.710937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8.710937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8.710937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8.710937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8.710937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8.710937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8.710937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8.710937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8.710937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8.710937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8.710937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8.710937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8.710937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8.710937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8.710937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8.710937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8.710937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8.710937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8.7109375" style="3"/>
  </cols>
  <sheetData>
    <row r="4" spans="1:3" ht="12.75" customHeight="1">
      <c r="A4" s="9"/>
      <c r="B4" s="10" t="s">
        <v>6</v>
      </c>
      <c r="C4" s="11"/>
    </row>
    <row r="5" spans="1:3" ht="12.75" customHeight="1">
      <c r="A5" s="9"/>
      <c r="B5" s="10" t="s">
        <v>5</v>
      </c>
      <c r="C5" s="11"/>
    </row>
    <row r="6" spans="1:3" ht="12.75" customHeight="1">
      <c r="A6" s="9"/>
      <c r="B6" s="10" t="s">
        <v>4</v>
      </c>
      <c r="C6" s="11"/>
    </row>
    <row r="7" spans="1:3" ht="12.75" customHeight="1">
      <c r="A7" s="9"/>
      <c r="B7" s="10" t="s">
        <v>3</v>
      </c>
      <c r="C7" s="11"/>
    </row>
    <row r="8" spans="1:3" ht="12.75" customHeight="1">
      <c r="A8" s="9"/>
      <c r="B8" s="10" t="s">
        <v>2</v>
      </c>
      <c r="C8" s="11"/>
    </row>
    <row r="9" spans="1:3" ht="12.75" customHeight="1">
      <c r="A9" s="9"/>
      <c r="B9" s="12" t="s">
        <v>1</v>
      </c>
      <c r="C9" s="11"/>
    </row>
    <row r="10" spans="1:3" ht="12.75" customHeight="1">
      <c r="A10" s="9"/>
      <c r="B10" s="13"/>
      <c r="C10" s="11"/>
    </row>
    <row r="11" spans="1:3" ht="12.75" customHeight="1">
      <c r="B11" s="99"/>
      <c r="C11" s="100"/>
    </row>
    <row r="12" spans="1:3" ht="12.75" customHeight="1">
      <c r="A12" s="9"/>
      <c r="B12" s="9"/>
      <c r="C12" s="11"/>
    </row>
    <row r="13" spans="1:3" ht="12.75" customHeight="1">
      <c r="A13" s="9"/>
      <c r="B13" s="9"/>
      <c r="C13" s="9"/>
    </row>
    <row r="14" spans="1:3" ht="12.75" customHeight="1">
      <c r="A14" s="14" t="s">
        <v>78</v>
      </c>
      <c r="B14" s="96"/>
      <c r="C14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zoomScale="90" zoomScaleNormal="90" workbookViewId="0">
      <selection activeCell="B56" sqref="B56"/>
    </sheetView>
  </sheetViews>
  <sheetFormatPr defaultRowHeight="12.75" customHeight="1"/>
  <cols>
    <col min="1" max="1" width="6.42578125" style="3" customWidth="1"/>
    <col min="2" max="2" width="112.42578125" style="3" customWidth="1"/>
    <col min="3" max="256" width="8.7109375" style="3"/>
    <col min="257" max="257" width="6.42578125" style="3" customWidth="1"/>
    <col min="258" max="258" width="112.42578125" style="3" customWidth="1"/>
    <col min="259" max="512" width="8.7109375" style="3"/>
    <col min="513" max="513" width="6.42578125" style="3" customWidth="1"/>
    <col min="514" max="514" width="112.42578125" style="3" customWidth="1"/>
    <col min="515" max="768" width="8.7109375" style="3"/>
    <col min="769" max="769" width="6.42578125" style="3" customWidth="1"/>
    <col min="770" max="770" width="112.42578125" style="3" customWidth="1"/>
    <col min="771" max="1024" width="8.7109375" style="3"/>
    <col min="1025" max="1025" width="6.42578125" style="3" customWidth="1"/>
    <col min="1026" max="1026" width="112.42578125" style="3" customWidth="1"/>
    <col min="1027" max="1280" width="8.7109375" style="3"/>
    <col min="1281" max="1281" width="6.42578125" style="3" customWidth="1"/>
    <col min="1282" max="1282" width="112.42578125" style="3" customWidth="1"/>
    <col min="1283" max="1536" width="8.7109375" style="3"/>
    <col min="1537" max="1537" width="6.42578125" style="3" customWidth="1"/>
    <col min="1538" max="1538" width="112.42578125" style="3" customWidth="1"/>
    <col min="1539" max="1792" width="8.7109375" style="3"/>
    <col min="1793" max="1793" width="6.42578125" style="3" customWidth="1"/>
    <col min="1794" max="1794" width="112.42578125" style="3" customWidth="1"/>
    <col min="1795" max="2048" width="8.7109375" style="3"/>
    <col min="2049" max="2049" width="6.42578125" style="3" customWidth="1"/>
    <col min="2050" max="2050" width="112.42578125" style="3" customWidth="1"/>
    <col min="2051" max="2304" width="8.7109375" style="3"/>
    <col min="2305" max="2305" width="6.42578125" style="3" customWidth="1"/>
    <col min="2306" max="2306" width="112.42578125" style="3" customWidth="1"/>
    <col min="2307" max="2560" width="8.7109375" style="3"/>
    <col min="2561" max="2561" width="6.42578125" style="3" customWidth="1"/>
    <col min="2562" max="2562" width="112.42578125" style="3" customWidth="1"/>
    <col min="2563" max="2816" width="8.7109375" style="3"/>
    <col min="2817" max="2817" width="6.42578125" style="3" customWidth="1"/>
    <col min="2818" max="2818" width="112.42578125" style="3" customWidth="1"/>
    <col min="2819" max="3072" width="8.7109375" style="3"/>
    <col min="3073" max="3073" width="6.42578125" style="3" customWidth="1"/>
    <col min="3074" max="3074" width="112.42578125" style="3" customWidth="1"/>
    <col min="3075" max="3328" width="8.7109375" style="3"/>
    <col min="3329" max="3329" width="6.42578125" style="3" customWidth="1"/>
    <col min="3330" max="3330" width="112.42578125" style="3" customWidth="1"/>
    <col min="3331" max="3584" width="8.7109375" style="3"/>
    <col min="3585" max="3585" width="6.42578125" style="3" customWidth="1"/>
    <col min="3586" max="3586" width="112.42578125" style="3" customWidth="1"/>
    <col min="3587" max="3840" width="8.7109375" style="3"/>
    <col min="3841" max="3841" width="6.42578125" style="3" customWidth="1"/>
    <col min="3842" max="3842" width="112.42578125" style="3" customWidth="1"/>
    <col min="3843" max="4096" width="8.7109375" style="3"/>
    <col min="4097" max="4097" width="6.42578125" style="3" customWidth="1"/>
    <col min="4098" max="4098" width="112.42578125" style="3" customWidth="1"/>
    <col min="4099" max="4352" width="8.7109375" style="3"/>
    <col min="4353" max="4353" width="6.42578125" style="3" customWidth="1"/>
    <col min="4354" max="4354" width="112.42578125" style="3" customWidth="1"/>
    <col min="4355" max="4608" width="8.7109375" style="3"/>
    <col min="4609" max="4609" width="6.42578125" style="3" customWidth="1"/>
    <col min="4610" max="4610" width="112.42578125" style="3" customWidth="1"/>
    <col min="4611" max="4864" width="8.7109375" style="3"/>
    <col min="4865" max="4865" width="6.42578125" style="3" customWidth="1"/>
    <col min="4866" max="4866" width="112.42578125" style="3" customWidth="1"/>
    <col min="4867" max="5120" width="8.7109375" style="3"/>
    <col min="5121" max="5121" width="6.42578125" style="3" customWidth="1"/>
    <col min="5122" max="5122" width="112.42578125" style="3" customWidth="1"/>
    <col min="5123" max="5376" width="8.7109375" style="3"/>
    <col min="5377" max="5377" width="6.42578125" style="3" customWidth="1"/>
    <col min="5378" max="5378" width="112.42578125" style="3" customWidth="1"/>
    <col min="5379" max="5632" width="8.7109375" style="3"/>
    <col min="5633" max="5633" width="6.42578125" style="3" customWidth="1"/>
    <col min="5634" max="5634" width="112.42578125" style="3" customWidth="1"/>
    <col min="5635" max="5888" width="8.7109375" style="3"/>
    <col min="5889" max="5889" width="6.42578125" style="3" customWidth="1"/>
    <col min="5890" max="5890" width="112.42578125" style="3" customWidth="1"/>
    <col min="5891" max="6144" width="8.7109375" style="3"/>
    <col min="6145" max="6145" width="6.42578125" style="3" customWidth="1"/>
    <col min="6146" max="6146" width="112.42578125" style="3" customWidth="1"/>
    <col min="6147" max="6400" width="8.7109375" style="3"/>
    <col min="6401" max="6401" width="6.42578125" style="3" customWidth="1"/>
    <col min="6402" max="6402" width="112.42578125" style="3" customWidth="1"/>
    <col min="6403" max="6656" width="8.7109375" style="3"/>
    <col min="6657" max="6657" width="6.42578125" style="3" customWidth="1"/>
    <col min="6658" max="6658" width="112.42578125" style="3" customWidth="1"/>
    <col min="6659" max="6912" width="8.7109375" style="3"/>
    <col min="6913" max="6913" width="6.42578125" style="3" customWidth="1"/>
    <col min="6914" max="6914" width="112.42578125" style="3" customWidth="1"/>
    <col min="6915" max="7168" width="8.7109375" style="3"/>
    <col min="7169" max="7169" width="6.42578125" style="3" customWidth="1"/>
    <col min="7170" max="7170" width="112.42578125" style="3" customWidth="1"/>
    <col min="7171" max="7424" width="8.7109375" style="3"/>
    <col min="7425" max="7425" width="6.42578125" style="3" customWidth="1"/>
    <col min="7426" max="7426" width="112.42578125" style="3" customWidth="1"/>
    <col min="7427" max="7680" width="8.7109375" style="3"/>
    <col min="7681" max="7681" width="6.42578125" style="3" customWidth="1"/>
    <col min="7682" max="7682" width="112.42578125" style="3" customWidth="1"/>
    <col min="7683" max="7936" width="8.7109375" style="3"/>
    <col min="7937" max="7937" width="6.42578125" style="3" customWidth="1"/>
    <col min="7938" max="7938" width="112.42578125" style="3" customWidth="1"/>
    <col min="7939" max="8192" width="8.7109375" style="3"/>
    <col min="8193" max="8193" width="6.42578125" style="3" customWidth="1"/>
    <col min="8194" max="8194" width="112.42578125" style="3" customWidth="1"/>
    <col min="8195" max="8448" width="8.7109375" style="3"/>
    <col min="8449" max="8449" width="6.42578125" style="3" customWidth="1"/>
    <col min="8450" max="8450" width="112.42578125" style="3" customWidth="1"/>
    <col min="8451" max="8704" width="8.7109375" style="3"/>
    <col min="8705" max="8705" width="6.42578125" style="3" customWidth="1"/>
    <col min="8706" max="8706" width="112.42578125" style="3" customWidth="1"/>
    <col min="8707" max="8960" width="8.7109375" style="3"/>
    <col min="8961" max="8961" width="6.42578125" style="3" customWidth="1"/>
    <col min="8962" max="8962" width="112.42578125" style="3" customWidth="1"/>
    <col min="8963" max="9216" width="8.7109375" style="3"/>
    <col min="9217" max="9217" width="6.42578125" style="3" customWidth="1"/>
    <col min="9218" max="9218" width="112.42578125" style="3" customWidth="1"/>
    <col min="9219" max="9472" width="8.7109375" style="3"/>
    <col min="9473" max="9473" width="6.42578125" style="3" customWidth="1"/>
    <col min="9474" max="9474" width="112.42578125" style="3" customWidth="1"/>
    <col min="9475" max="9728" width="8.7109375" style="3"/>
    <col min="9729" max="9729" width="6.42578125" style="3" customWidth="1"/>
    <col min="9730" max="9730" width="112.42578125" style="3" customWidth="1"/>
    <col min="9731" max="9984" width="8.7109375" style="3"/>
    <col min="9985" max="9985" width="6.42578125" style="3" customWidth="1"/>
    <col min="9986" max="9986" width="112.42578125" style="3" customWidth="1"/>
    <col min="9987" max="10240" width="8.7109375" style="3"/>
    <col min="10241" max="10241" width="6.42578125" style="3" customWidth="1"/>
    <col min="10242" max="10242" width="112.42578125" style="3" customWidth="1"/>
    <col min="10243" max="10496" width="8.7109375" style="3"/>
    <col min="10497" max="10497" width="6.42578125" style="3" customWidth="1"/>
    <col min="10498" max="10498" width="112.42578125" style="3" customWidth="1"/>
    <col min="10499" max="10752" width="8.7109375" style="3"/>
    <col min="10753" max="10753" width="6.42578125" style="3" customWidth="1"/>
    <col min="10754" max="10754" width="112.42578125" style="3" customWidth="1"/>
    <col min="10755" max="11008" width="8.7109375" style="3"/>
    <col min="11009" max="11009" width="6.42578125" style="3" customWidth="1"/>
    <col min="11010" max="11010" width="112.42578125" style="3" customWidth="1"/>
    <col min="11011" max="11264" width="8.7109375" style="3"/>
    <col min="11265" max="11265" width="6.42578125" style="3" customWidth="1"/>
    <col min="11266" max="11266" width="112.42578125" style="3" customWidth="1"/>
    <col min="11267" max="11520" width="8.7109375" style="3"/>
    <col min="11521" max="11521" width="6.42578125" style="3" customWidth="1"/>
    <col min="11522" max="11522" width="112.42578125" style="3" customWidth="1"/>
    <col min="11523" max="11776" width="8.7109375" style="3"/>
    <col min="11777" max="11777" width="6.42578125" style="3" customWidth="1"/>
    <col min="11778" max="11778" width="112.42578125" style="3" customWidth="1"/>
    <col min="11779" max="12032" width="8.7109375" style="3"/>
    <col min="12033" max="12033" width="6.42578125" style="3" customWidth="1"/>
    <col min="12034" max="12034" width="112.42578125" style="3" customWidth="1"/>
    <col min="12035" max="12288" width="8.7109375" style="3"/>
    <col min="12289" max="12289" width="6.42578125" style="3" customWidth="1"/>
    <col min="12290" max="12290" width="112.42578125" style="3" customWidth="1"/>
    <col min="12291" max="12544" width="8.7109375" style="3"/>
    <col min="12545" max="12545" width="6.42578125" style="3" customWidth="1"/>
    <col min="12546" max="12546" width="112.42578125" style="3" customWidth="1"/>
    <col min="12547" max="12800" width="8.7109375" style="3"/>
    <col min="12801" max="12801" width="6.42578125" style="3" customWidth="1"/>
    <col min="12802" max="12802" width="112.42578125" style="3" customWidth="1"/>
    <col min="12803" max="13056" width="8.7109375" style="3"/>
    <col min="13057" max="13057" width="6.42578125" style="3" customWidth="1"/>
    <col min="13058" max="13058" width="112.42578125" style="3" customWidth="1"/>
    <col min="13059" max="13312" width="8.7109375" style="3"/>
    <col min="13313" max="13313" width="6.42578125" style="3" customWidth="1"/>
    <col min="13314" max="13314" width="112.42578125" style="3" customWidth="1"/>
    <col min="13315" max="13568" width="8.7109375" style="3"/>
    <col min="13569" max="13569" width="6.42578125" style="3" customWidth="1"/>
    <col min="13570" max="13570" width="112.42578125" style="3" customWidth="1"/>
    <col min="13571" max="13824" width="8.7109375" style="3"/>
    <col min="13825" max="13825" width="6.42578125" style="3" customWidth="1"/>
    <col min="13826" max="13826" width="112.42578125" style="3" customWidth="1"/>
    <col min="13827" max="14080" width="8.7109375" style="3"/>
    <col min="14081" max="14081" width="6.42578125" style="3" customWidth="1"/>
    <col min="14082" max="14082" width="112.42578125" style="3" customWidth="1"/>
    <col min="14083" max="14336" width="8.7109375" style="3"/>
    <col min="14337" max="14337" width="6.42578125" style="3" customWidth="1"/>
    <col min="14338" max="14338" width="112.42578125" style="3" customWidth="1"/>
    <col min="14339" max="14592" width="8.7109375" style="3"/>
    <col min="14593" max="14593" width="6.42578125" style="3" customWidth="1"/>
    <col min="14594" max="14594" width="112.42578125" style="3" customWidth="1"/>
    <col min="14595" max="14848" width="8.7109375" style="3"/>
    <col min="14849" max="14849" width="6.42578125" style="3" customWidth="1"/>
    <col min="14850" max="14850" width="112.42578125" style="3" customWidth="1"/>
    <col min="14851" max="15104" width="8.7109375" style="3"/>
    <col min="15105" max="15105" width="6.42578125" style="3" customWidth="1"/>
    <col min="15106" max="15106" width="112.42578125" style="3" customWidth="1"/>
    <col min="15107" max="15360" width="8.7109375" style="3"/>
    <col min="15361" max="15361" width="6.42578125" style="3" customWidth="1"/>
    <col min="15362" max="15362" width="112.42578125" style="3" customWidth="1"/>
    <col min="15363" max="15616" width="8.7109375" style="3"/>
    <col min="15617" max="15617" width="6.42578125" style="3" customWidth="1"/>
    <col min="15618" max="15618" width="112.42578125" style="3" customWidth="1"/>
    <col min="15619" max="15872" width="8.7109375" style="3"/>
    <col min="15873" max="15873" width="6.42578125" style="3" customWidth="1"/>
    <col min="15874" max="15874" width="112.42578125" style="3" customWidth="1"/>
    <col min="15875" max="16128" width="8.7109375" style="3"/>
    <col min="16129" max="16129" width="6.42578125" style="3" customWidth="1"/>
    <col min="16130" max="16130" width="112.42578125" style="3" customWidth="1"/>
    <col min="16131" max="16384" width="8.7109375" style="3"/>
  </cols>
  <sheetData>
    <row r="2" spans="1:2" ht="15.75">
      <c r="A2" s="15"/>
      <c r="B2" s="16" t="s">
        <v>9</v>
      </c>
    </row>
    <row r="3" spans="1:2">
      <c r="A3" s="15"/>
      <c r="B3" s="17"/>
    </row>
    <row r="4" spans="1:2" s="18" customFormat="1">
      <c r="A4" s="74"/>
      <c r="B4" s="73"/>
    </row>
    <row r="5" spans="1:2" s="20" customFormat="1">
      <c r="A5" s="19" t="s">
        <v>8</v>
      </c>
      <c r="B5" s="19" t="s">
        <v>90</v>
      </c>
    </row>
    <row r="6" spans="1:2" s="20" customFormat="1">
      <c r="A6" s="19" t="s">
        <v>7</v>
      </c>
      <c r="B6" s="19" t="s">
        <v>91</v>
      </c>
    </row>
    <row r="7" spans="1:2" s="20" customFormat="1">
      <c r="A7" s="21"/>
      <c r="B7" s="22"/>
    </row>
    <row r="8" spans="1:2" s="20" customFormat="1">
      <c r="A8" s="21"/>
      <c r="B8" s="22"/>
    </row>
    <row r="9" spans="1:2" s="20" customFormat="1">
      <c r="A9" s="21"/>
      <c r="B9" s="22"/>
    </row>
    <row r="10" spans="1:2" s="20" customFormat="1">
      <c r="A10" s="23"/>
      <c r="B10" s="24"/>
    </row>
    <row r="11" spans="1:2" s="20" customFormat="1">
      <c r="A11" s="25"/>
      <c r="B11" s="24"/>
    </row>
    <row r="12" spans="1:2" s="20" customFormat="1">
      <c r="A12" s="24"/>
      <c r="B12" s="24"/>
    </row>
    <row r="13" spans="1:2" s="20" customFormat="1">
      <c r="A13" s="24"/>
      <c r="B13" s="24"/>
    </row>
    <row r="14" spans="1:2" s="20" customFormat="1">
      <c r="A14" s="24"/>
      <c r="B14" s="24"/>
    </row>
    <row r="15" spans="1:2" s="20" customFormat="1">
      <c r="A15" s="24"/>
      <c r="B15" s="24"/>
    </row>
    <row r="16" spans="1:2" s="27" customFormat="1">
      <c r="A16" s="26"/>
      <c r="B16" s="26"/>
    </row>
    <row r="17" spans="1:2" s="27" customFormat="1">
      <c r="A17" s="26"/>
      <c r="B17" s="26"/>
    </row>
    <row r="18" spans="1:2" s="27" customFormat="1">
      <c r="A18" s="26"/>
      <c r="B18" s="26"/>
    </row>
    <row r="19" spans="1:2" s="27" customFormat="1">
      <c r="A19" s="26"/>
      <c r="B19" s="26"/>
    </row>
    <row r="20" spans="1:2" s="27" customFormat="1">
      <c r="A20" s="26"/>
      <c r="B20" s="26"/>
    </row>
    <row r="21" spans="1:2" s="27" customFormat="1">
      <c r="A21" s="26"/>
      <c r="B21" s="26"/>
    </row>
    <row r="22" spans="1:2" s="27" customFormat="1">
      <c r="A22" s="26"/>
      <c r="B22" s="26"/>
    </row>
    <row r="23" spans="1:2" s="27" customFormat="1">
      <c r="A23" s="26"/>
      <c r="B23" s="26"/>
    </row>
    <row r="24" spans="1:2" s="20" customFormat="1" ht="11.25"/>
  </sheetData>
  <hyperlinks>
    <hyperlink ref="A5" location="'1'!A1" display="1."/>
    <hyperlink ref="A6" location="'2'!A1" display="2."/>
    <hyperlink ref="B6" location="'2'!A1" display="Number of vehicles registered in February 2023"/>
    <hyperlink ref="B5" location="'1'!A1" display="Availability of registered vehicles as of March 1, 2023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3" sqref="A3:A4"/>
    </sheetView>
  </sheetViews>
  <sheetFormatPr defaultRowHeight="15" customHeight="1"/>
  <cols>
    <col min="1" max="1" width="20.42578125" style="38" customWidth="1"/>
    <col min="2" max="2" width="9.7109375" style="38" customWidth="1"/>
    <col min="3" max="3" width="12.7109375" style="38" customWidth="1"/>
    <col min="4" max="4" width="9.7109375" style="38" customWidth="1"/>
    <col min="5" max="5" width="14.5703125" style="38" customWidth="1"/>
    <col min="6" max="6" width="8.5703125" style="38" customWidth="1"/>
    <col min="7" max="7" width="14.7109375" style="38" customWidth="1"/>
    <col min="8" max="8" width="7" style="38" customWidth="1"/>
    <col min="9" max="9" width="13.85546875" style="38" customWidth="1"/>
    <col min="10" max="10" width="7.5703125" style="38" customWidth="1"/>
    <col min="11" max="11" width="14.28515625" style="38" bestFit="1" customWidth="1"/>
    <col min="12" max="12" width="9.140625" style="86"/>
    <col min="13" max="16384" width="9.140625" style="38"/>
  </cols>
  <sheetData>
    <row r="1" spans="1:13" ht="14.25">
      <c r="A1" s="129" t="s">
        <v>98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3" ht="11.25">
      <c r="H2" s="132"/>
      <c r="I2" s="132"/>
      <c r="J2" s="132"/>
      <c r="K2" s="120" t="s">
        <v>29</v>
      </c>
      <c r="L2" s="123"/>
      <c r="M2" s="123"/>
    </row>
    <row r="3" spans="1:13" ht="11.25">
      <c r="A3" s="134"/>
      <c r="B3" s="133" t="s">
        <v>71</v>
      </c>
      <c r="C3" s="133" t="s">
        <v>25</v>
      </c>
      <c r="D3" s="133" t="s">
        <v>72</v>
      </c>
      <c r="E3" s="133"/>
      <c r="F3" s="133"/>
      <c r="G3" s="133"/>
      <c r="H3" s="133"/>
      <c r="I3" s="133"/>
      <c r="J3" s="133"/>
      <c r="K3" s="137"/>
    </row>
    <row r="4" spans="1:13" ht="54" customHeight="1">
      <c r="A4" s="134"/>
      <c r="B4" s="133"/>
      <c r="C4" s="133"/>
      <c r="D4" s="81" t="s">
        <v>28</v>
      </c>
      <c r="E4" s="81" t="s">
        <v>73</v>
      </c>
      <c r="F4" s="81" t="s">
        <v>27</v>
      </c>
      <c r="G4" s="81" t="s">
        <v>73</v>
      </c>
      <c r="H4" s="81" t="s">
        <v>26</v>
      </c>
      <c r="I4" s="82" t="s">
        <v>73</v>
      </c>
      <c r="J4" s="109" t="s">
        <v>99</v>
      </c>
      <c r="K4" s="121" t="s">
        <v>73</v>
      </c>
    </row>
    <row r="5" spans="1:13" ht="11.25">
      <c r="A5" s="28" t="s">
        <v>24</v>
      </c>
      <c r="B5" s="29">
        <f>6060095+J5</f>
        <v>6175955</v>
      </c>
      <c r="C5" s="30" t="s">
        <v>97</v>
      </c>
      <c r="D5" s="31">
        <v>5340301</v>
      </c>
      <c r="E5" s="32">
        <v>111.41936092288421</v>
      </c>
      <c r="F5" s="29">
        <v>601833</v>
      </c>
      <c r="G5" s="32">
        <v>112.02895691086572</v>
      </c>
      <c r="H5" s="29">
        <v>117961</v>
      </c>
      <c r="I5" s="32">
        <v>104.69415648963363</v>
      </c>
      <c r="J5" s="31">
        <v>115860</v>
      </c>
      <c r="K5" s="30" t="s">
        <v>97</v>
      </c>
      <c r="M5" s="86"/>
    </row>
    <row r="6" spans="1:13" ht="11.25">
      <c r="A6" s="33" t="s">
        <v>76</v>
      </c>
      <c r="B6" s="34">
        <f>77519+J6</f>
        <v>78406</v>
      </c>
      <c r="C6" s="30" t="s">
        <v>97</v>
      </c>
      <c r="D6" s="36">
        <v>72444</v>
      </c>
      <c r="E6" s="35">
        <v>152.75487612018978</v>
      </c>
      <c r="F6" s="34">
        <v>4511</v>
      </c>
      <c r="G6" s="35">
        <v>156.14399446175148</v>
      </c>
      <c r="H6" s="34">
        <v>564</v>
      </c>
      <c r="I6" s="35">
        <v>118.23899371069182</v>
      </c>
      <c r="J6" s="36">
        <v>887</v>
      </c>
      <c r="K6" s="30" t="s">
        <v>97</v>
      </c>
      <c r="M6" s="86"/>
    </row>
    <row r="7" spans="1:13" ht="11.25">
      <c r="A7" s="33" t="s">
        <v>23</v>
      </c>
      <c r="B7" s="34">
        <f>251642+J7</f>
        <v>257816</v>
      </c>
      <c r="C7" s="30" t="s">
        <v>97</v>
      </c>
      <c r="D7" s="36">
        <v>219762</v>
      </c>
      <c r="E7" s="37">
        <v>110.58153401800406</v>
      </c>
      <c r="F7" s="34">
        <v>27520</v>
      </c>
      <c r="G7" s="32">
        <v>106.1155240225187</v>
      </c>
      <c r="H7" s="34">
        <v>4360</v>
      </c>
      <c r="I7" s="37">
        <v>104.43113772455091</v>
      </c>
      <c r="J7" s="36">
        <v>6174</v>
      </c>
      <c r="K7" s="30" t="s">
        <v>97</v>
      </c>
    </row>
    <row r="8" spans="1:13" ht="11.25">
      <c r="A8" s="33" t="s">
        <v>22</v>
      </c>
      <c r="B8" s="34">
        <f>232537+J8</f>
        <v>236812</v>
      </c>
      <c r="C8" s="30" t="s">
        <v>97</v>
      </c>
      <c r="D8" s="36">
        <v>204957</v>
      </c>
      <c r="E8" s="37">
        <v>110.39551430864442</v>
      </c>
      <c r="F8" s="34">
        <v>22647</v>
      </c>
      <c r="G8" s="37">
        <v>107.51519179642992</v>
      </c>
      <c r="H8" s="34">
        <v>4933</v>
      </c>
      <c r="I8" s="37">
        <v>104.24767540152156</v>
      </c>
      <c r="J8" s="36">
        <v>4275</v>
      </c>
      <c r="K8" s="30" t="s">
        <v>97</v>
      </c>
    </row>
    <row r="9" spans="1:13" ht="11.25">
      <c r="A9" s="33" t="s">
        <v>21</v>
      </c>
      <c r="B9" s="34">
        <f>638286+J9</f>
        <v>663839</v>
      </c>
      <c r="C9" s="30" t="s">
        <v>97</v>
      </c>
      <c r="D9" s="36">
        <v>573099</v>
      </c>
      <c r="E9" s="37">
        <v>108.04850596426532</v>
      </c>
      <c r="F9" s="34">
        <v>56114</v>
      </c>
      <c r="G9" s="37">
        <v>108.06116160838084</v>
      </c>
      <c r="H9" s="34">
        <v>9073</v>
      </c>
      <c r="I9" s="37">
        <v>103.78631892015558</v>
      </c>
      <c r="J9" s="36">
        <v>25553</v>
      </c>
      <c r="K9" s="30" t="s">
        <v>97</v>
      </c>
    </row>
    <row r="10" spans="1:13" ht="11.25">
      <c r="A10" s="33" t="s">
        <v>20</v>
      </c>
      <c r="B10" s="34">
        <f>165528+J10</f>
        <v>166526</v>
      </c>
      <c r="C10" s="30" t="s">
        <v>97</v>
      </c>
      <c r="D10" s="36">
        <v>141723</v>
      </c>
      <c r="E10" s="37">
        <v>108.51933811649579</v>
      </c>
      <c r="F10" s="34">
        <v>17657</v>
      </c>
      <c r="G10" s="37">
        <v>106.72106376548807</v>
      </c>
      <c r="H10" s="34">
        <v>6148</v>
      </c>
      <c r="I10" s="37">
        <v>105.34612748457847</v>
      </c>
      <c r="J10" s="36">
        <v>998</v>
      </c>
      <c r="K10" s="30" t="s">
        <v>97</v>
      </c>
    </row>
    <row r="11" spans="1:13" ht="11.25">
      <c r="A11" s="53" t="s">
        <v>63</v>
      </c>
      <c r="B11" s="34">
        <f>184624+J11</f>
        <v>186709</v>
      </c>
      <c r="C11" s="30" t="s">
        <v>97</v>
      </c>
      <c r="D11" s="36">
        <v>164691</v>
      </c>
      <c r="E11" s="37">
        <v>111.08180843242661</v>
      </c>
      <c r="F11" s="34">
        <v>15186</v>
      </c>
      <c r="G11" s="37">
        <v>108.01621736965646</v>
      </c>
      <c r="H11" s="34">
        <v>4747</v>
      </c>
      <c r="I11" s="37">
        <v>103.53326063249727</v>
      </c>
      <c r="J11" s="36">
        <v>2085</v>
      </c>
      <c r="K11" s="30" t="s">
        <v>97</v>
      </c>
    </row>
    <row r="12" spans="1:13" ht="11.25">
      <c r="A12" s="33" t="s">
        <v>19</v>
      </c>
      <c r="B12" s="34">
        <f>316562+J12</f>
        <v>320442</v>
      </c>
      <c r="C12" s="30" t="s">
        <v>97</v>
      </c>
      <c r="D12" s="36">
        <v>284578</v>
      </c>
      <c r="E12" s="37">
        <v>112.39790195427904</v>
      </c>
      <c r="F12" s="34">
        <v>26053</v>
      </c>
      <c r="G12" s="37">
        <v>108.46829593238687</v>
      </c>
      <c r="H12" s="34">
        <v>5931</v>
      </c>
      <c r="I12" s="37">
        <v>104.14398595259</v>
      </c>
      <c r="J12" s="36">
        <v>3880</v>
      </c>
      <c r="K12" s="30" t="s">
        <v>97</v>
      </c>
    </row>
    <row r="13" spans="1:13" ht="11.25">
      <c r="A13" s="38" t="s">
        <v>55</v>
      </c>
      <c r="B13" s="34">
        <f>91815+J13</f>
        <v>92755</v>
      </c>
      <c r="C13" s="30" t="s">
        <v>97</v>
      </c>
      <c r="D13" s="36">
        <v>79782</v>
      </c>
      <c r="E13" s="35">
        <v>156.41075909661231</v>
      </c>
      <c r="F13" s="34">
        <v>11406</v>
      </c>
      <c r="G13" s="37">
        <v>194.94103572038966</v>
      </c>
      <c r="H13" s="34">
        <v>627</v>
      </c>
      <c r="I13" s="37">
        <v>129.27835051546393</v>
      </c>
      <c r="J13" s="36">
        <v>940</v>
      </c>
      <c r="K13" s="30" t="s">
        <v>97</v>
      </c>
    </row>
    <row r="14" spans="1:13" ht="11.25">
      <c r="A14" s="33" t="s">
        <v>75</v>
      </c>
      <c r="B14" s="34">
        <f>374428+J14</f>
        <v>381222</v>
      </c>
      <c r="C14" s="30" t="s">
        <v>97</v>
      </c>
      <c r="D14" s="36">
        <v>336804</v>
      </c>
      <c r="E14" s="37">
        <v>106.93107028221466</v>
      </c>
      <c r="F14" s="34">
        <v>30684</v>
      </c>
      <c r="G14" s="37">
        <v>104.64854541113877</v>
      </c>
      <c r="H14" s="34">
        <v>6940</v>
      </c>
      <c r="I14" s="37">
        <v>104.91307634164777</v>
      </c>
      <c r="J14" s="36">
        <v>6794</v>
      </c>
      <c r="K14" s="30" t="s">
        <v>97</v>
      </c>
    </row>
    <row r="15" spans="1:13" ht="11.25">
      <c r="A15" s="33" t="s">
        <v>77</v>
      </c>
      <c r="B15" s="34">
        <f>254247+J15</f>
        <v>258701</v>
      </c>
      <c r="C15" s="30" t="s">
        <v>97</v>
      </c>
      <c r="D15" s="36">
        <v>221820</v>
      </c>
      <c r="E15" s="37">
        <v>110.18990894504415</v>
      </c>
      <c r="F15" s="34">
        <v>27955</v>
      </c>
      <c r="G15" s="37">
        <v>106.4506302121016</v>
      </c>
      <c r="H15" s="34">
        <v>4472</v>
      </c>
      <c r="I15" s="37">
        <v>103.11275074936592</v>
      </c>
      <c r="J15" s="36">
        <v>4454</v>
      </c>
      <c r="K15" s="30" t="s">
        <v>97</v>
      </c>
    </row>
    <row r="16" spans="1:13" ht="11.25">
      <c r="A16" s="33" t="s">
        <v>18</v>
      </c>
      <c r="B16" s="34">
        <f>188616+J16</f>
        <v>191522</v>
      </c>
      <c r="C16" s="30" t="s">
        <v>97</v>
      </c>
      <c r="D16" s="36">
        <v>163528</v>
      </c>
      <c r="E16" s="37">
        <v>114.67280020195787</v>
      </c>
      <c r="F16" s="34">
        <v>19521</v>
      </c>
      <c r="G16" s="37">
        <v>107.89255513181895</v>
      </c>
      <c r="H16" s="34">
        <v>5567</v>
      </c>
      <c r="I16" s="37">
        <v>103.59136583550428</v>
      </c>
      <c r="J16" s="36">
        <v>2906</v>
      </c>
      <c r="K16" s="30" t="s">
        <v>97</v>
      </c>
    </row>
    <row r="17" spans="1:11" ht="11.25">
      <c r="A17" s="33" t="s">
        <v>17</v>
      </c>
      <c r="B17" s="34">
        <f>203498+J17</f>
        <v>204641</v>
      </c>
      <c r="C17" s="30" t="s">
        <v>97</v>
      </c>
      <c r="D17" s="36">
        <v>176355</v>
      </c>
      <c r="E17" s="37">
        <v>107.64314881617256</v>
      </c>
      <c r="F17" s="34">
        <v>21251</v>
      </c>
      <c r="G17" s="37">
        <v>104.42751842751844</v>
      </c>
      <c r="H17" s="34">
        <v>5892</v>
      </c>
      <c r="I17" s="37">
        <v>106.449864498645</v>
      </c>
      <c r="J17" s="36">
        <v>1143</v>
      </c>
      <c r="K17" s="30" t="s">
        <v>97</v>
      </c>
    </row>
    <row r="18" spans="1:11" ht="11.25">
      <c r="A18" s="53" t="s">
        <v>66</v>
      </c>
      <c r="B18" s="34">
        <f>145906+J18</f>
        <v>148212</v>
      </c>
      <c r="C18" s="30" t="s">
        <v>97</v>
      </c>
      <c r="D18" s="36">
        <v>123882</v>
      </c>
      <c r="E18" s="37">
        <v>91.613790655366728</v>
      </c>
      <c r="F18" s="34">
        <v>18233</v>
      </c>
      <c r="G18" s="37">
        <v>93.425906948145112</v>
      </c>
      <c r="H18" s="34">
        <v>3791</v>
      </c>
      <c r="I18" s="37">
        <v>100</v>
      </c>
      <c r="J18" s="36">
        <v>2306</v>
      </c>
      <c r="K18" s="30" t="s">
        <v>97</v>
      </c>
    </row>
    <row r="19" spans="1:11" ht="11.25">
      <c r="A19" s="33" t="s">
        <v>16</v>
      </c>
      <c r="B19" s="34">
        <f>221949+J19</f>
        <v>226438</v>
      </c>
      <c r="C19" s="30" t="s">
        <v>97</v>
      </c>
      <c r="D19" s="36">
        <v>196086</v>
      </c>
      <c r="E19" s="37">
        <v>109.93894336702942</v>
      </c>
      <c r="F19" s="34">
        <v>20950</v>
      </c>
      <c r="G19" s="37">
        <v>104.72905418916216</v>
      </c>
      <c r="H19" s="34">
        <v>4913</v>
      </c>
      <c r="I19" s="37">
        <v>102.39683201333889</v>
      </c>
      <c r="J19" s="36">
        <v>4489</v>
      </c>
      <c r="K19" s="30" t="s">
        <v>97</v>
      </c>
    </row>
    <row r="20" spans="1:11" ht="11.25">
      <c r="A20" s="53" t="s">
        <v>64</v>
      </c>
      <c r="B20" s="34">
        <f>184150+J20</f>
        <v>190910</v>
      </c>
      <c r="C20" s="30" t="s">
        <v>97</v>
      </c>
      <c r="D20" s="36">
        <v>158549</v>
      </c>
      <c r="E20" s="37">
        <v>108.28666265981859</v>
      </c>
      <c r="F20" s="34">
        <v>22000</v>
      </c>
      <c r="G20" s="37">
        <v>104.99689781892808</v>
      </c>
      <c r="H20" s="34">
        <v>3601</v>
      </c>
      <c r="I20" s="37">
        <v>101.86704384724186</v>
      </c>
      <c r="J20" s="36">
        <v>6760</v>
      </c>
      <c r="K20" s="30" t="s">
        <v>97</v>
      </c>
    </row>
    <row r="21" spans="1:11" ht="11.25">
      <c r="A21" s="33" t="s">
        <v>15</v>
      </c>
      <c r="B21" s="34">
        <f>359433+J21</f>
        <v>359661</v>
      </c>
      <c r="C21" s="30" t="s">
        <v>97</v>
      </c>
      <c r="D21" s="36">
        <v>331932</v>
      </c>
      <c r="E21" s="37">
        <v>123.60616667907946</v>
      </c>
      <c r="F21" s="34">
        <v>22418</v>
      </c>
      <c r="G21" s="37">
        <v>129.81643407261566</v>
      </c>
      <c r="H21" s="34">
        <v>5083</v>
      </c>
      <c r="I21" s="37">
        <v>113.56121537086685</v>
      </c>
      <c r="J21" s="36">
        <v>228</v>
      </c>
      <c r="K21" s="30" t="s">
        <v>97</v>
      </c>
    </row>
    <row r="22" spans="1:11" ht="11.25">
      <c r="A22" s="38" t="s">
        <v>56</v>
      </c>
      <c r="B22" s="34">
        <f>29857+J22</f>
        <v>31421</v>
      </c>
      <c r="C22" s="30" t="s">
        <v>97</v>
      </c>
      <c r="D22" s="36">
        <v>28198</v>
      </c>
      <c r="E22" s="35">
        <v>145.89197019867549</v>
      </c>
      <c r="F22" s="34">
        <v>1365</v>
      </c>
      <c r="G22" s="35">
        <v>148.85496183206106</v>
      </c>
      <c r="H22" s="34">
        <v>294</v>
      </c>
      <c r="I22" s="35">
        <v>130.66666666666666</v>
      </c>
      <c r="J22" s="36">
        <v>1564</v>
      </c>
      <c r="K22" s="30" t="s">
        <v>97</v>
      </c>
    </row>
    <row r="23" spans="1:11" ht="11.25">
      <c r="A23" s="53" t="s">
        <v>65</v>
      </c>
      <c r="B23" s="34">
        <f>340753+J23</f>
        <v>350663</v>
      </c>
      <c r="C23" s="30" t="s">
        <v>97</v>
      </c>
      <c r="D23" s="36">
        <v>303569</v>
      </c>
      <c r="E23" s="35">
        <v>102.51518804812898</v>
      </c>
      <c r="F23" s="36">
        <v>31061</v>
      </c>
      <c r="G23" s="35">
        <v>100.5177825960325</v>
      </c>
      <c r="H23" s="36">
        <v>6123</v>
      </c>
      <c r="I23" s="35">
        <v>103.53398714913764</v>
      </c>
      <c r="J23" s="36">
        <v>9910</v>
      </c>
      <c r="K23" s="30" t="s">
        <v>97</v>
      </c>
    </row>
    <row r="24" spans="1:11" ht="11.25">
      <c r="A24" s="33" t="s">
        <v>14</v>
      </c>
      <c r="B24" s="34">
        <f>453146+J24</f>
        <v>456459</v>
      </c>
      <c r="C24" s="30" t="s">
        <v>97</v>
      </c>
      <c r="D24" s="36">
        <v>415904</v>
      </c>
      <c r="E24" s="35">
        <v>114.8423866221918</v>
      </c>
      <c r="F24" s="36">
        <v>28270</v>
      </c>
      <c r="G24" s="35">
        <v>110.24451117263972</v>
      </c>
      <c r="H24" s="36">
        <v>8972</v>
      </c>
      <c r="I24" s="35">
        <v>104.8866027589432</v>
      </c>
      <c r="J24" s="36">
        <v>3313</v>
      </c>
      <c r="K24" s="30" t="s">
        <v>97</v>
      </c>
    </row>
    <row r="25" spans="1:11" ht="11.25">
      <c r="A25" s="33" t="s">
        <v>13</v>
      </c>
      <c r="B25" s="34">
        <f>703412+J25</f>
        <v>717661</v>
      </c>
      <c r="C25" s="30" t="s">
        <v>97</v>
      </c>
      <c r="D25" s="36">
        <v>643292</v>
      </c>
      <c r="E25" s="35">
        <v>111.31333371401479</v>
      </c>
      <c r="F25" s="36">
        <v>45131</v>
      </c>
      <c r="G25" s="35">
        <v>114.81377836572707</v>
      </c>
      <c r="H25" s="36">
        <v>14989</v>
      </c>
      <c r="I25" s="35">
        <v>104.32936590798359</v>
      </c>
      <c r="J25" s="36">
        <v>14249</v>
      </c>
      <c r="K25" s="30" t="s">
        <v>97</v>
      </c>
    </row>
    <row r="26" spans="1:11" ht="11.25">
      <c r="A26" s="33" t="s">
        <v>12</v>
      </c>
      <c r="B26" s="34">
        <f>268682+J26</f>
        <v>270466</v>
      </c>
      <c r="C26" s="30" t="s">
        <v>97</v>
      </c>
      <c r="D26" s="36">
        <v>247252</v>
      </c>
      <c r="E26" s="35">
        <v>123.33062315753769</v>
      </c>
      <c r="F26" s="36">
        <v>16854</v>
      </c>
      <c r="G26" s="35">
        <v>128.61721611721612</v>
      </c>
      <c r="H26" s="36">
        <v>4576</v>
      </c>
      <c r="I26" s="35">
        <v>110.00000000000001</v>
      </c>
      <c r="J26" s="36">
        <v>1784</v>
      </c>
      <c r="K26" s="30" t="s">
        <v>97</v>
      </c>
    </row>
    <row r="27" spans="1:11" ht="12" customHeight="1">
      <c r="A27" s="33" t="s">
        <v>11</v>
      </c>
      <c r="B27" s="39">
        <v>53517</v>
      </c>
      <c r="C27" s="30" t="s">
        <v>97</v>
      </c>
      <c r="D27" s="41">
        <v>41126</v>
      </c>
      <c r="E27" s="40">
        <v>111.21146565711196</v>
      </c>
      <c r="F27" s="41">
        <v>10187</v>
      </c>
      <c r="G27" s="40">
        <v>108.40693838459083</v>
      </c>
      <c r="H27" s="41">
        <v>2204</v>
      </c>
      <c r="I27" s="40">
        <v>102.75058275058275</v>
      </c>
      <c r="J27" s="36" t="s">
        <v>59</v>
      </c>
      <c r="K27" s="30" t="s">
        <v>97</v>
      </c>
    </row>
    <row r="28" spans="1:11" ht="11.25">
      <c r="A28" s="42" t="s">
        <v>10</v>
      </c>
      <c r="B28" s="43">
        <f>319988+J28</f>
        <v>331156</v>
      </c>
      <c r="C28" s="44" t="s">
        <v>97</v>
      </c>
      <c r="D28" s="45">
        <v>210968</v>
      </c>
      <c r="E28" s="44">
        <v>103.68455455568606</v>
      </c>
      <c r="F28" s="45">
        <v>104859</v>
      </c>
      <c r="G28" s="46">
        <v>125.00178814104856</v>
      </c>
      <c r="H28" s="45">
        <v>4161</v>
      </c>
      <c r="I28" s="44">
        <v>101.01966496722505</v>
      </c>
      <c r="J28" s="45">
        <v>11168</v>
      </c>
      <c r="K28" s="44" t="s">
        <v>97</v>
      </c>
    </row>
    <row r="29" spans="1:11" ht="11.25">
      <c r="A29" s="135" t="s">
        <v>60</v>
      </c>
      <c r="B29" s="136"/>
      <c r="C29" s="136"/>
      <c r="D29" s="136"/>
      <c r="E29" s="136"/>
      <c r="F29" s="136"/>
      <c r="G29" s="136"/>
      <c r="H29" s="136"/>
      <c r="I29" s="108"/>
      <c r="J29" s="71"/>
    </row>
    <row r="30" spans="1:11" ht="14.25" customHeight="1">
      <c r="A30" s="131" t="s">
        <v>61</v>
      </c>
      <c r="B30" s="131"/>
      <c r="C30" s="131"/>
      <c r="D30" s="131"/>
      <c r="E30" s="131"/>
      <c r="F30" s="131"/>
      <c r="G30" s="131"/>
      <c r="H30" s="131"/>
      <c r="I30" s="131"/>
      <c r="J30" s="131"/>
    </row>
    <row r="31" spans="1:11" ht="21.75" customHeight="1">
      <c r="A31" s="130" t="s">
        <v>62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</row>
    <row r="32" spans="1:11" ht="22.5" customHeight="1">
      <c r="A32" s="130" t="s">
        <v>62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</row>
    <row r="33" spans="1:10" ht="14.25" customHeight="1">
      <c r="A33" s="130" t="s">
        <v>100</v>
      </c>
      <c r="B33" s="131"/>
      <c r="C33" s="131"/>
      <c r="D33" s="131"/>
      <c r="E33" s="131"/>
      <c r="F33" s="131"/>
      <c r="G33" s="131"/>
      <c r="H33" s="131"/>
      <c r="I33" s="131"/>
      <c r="J33" s="131"/>
    </row>
  </sheetData>
  <mergeCells count="11">
    <mergeCell ref="A1:K1"/>
    <mergeCell ref="A31:K31"/>
    <mergeCell ref="A32:K32"/>
    <mergeCell ref="A33:J33"/>
    <mergeCell ref="H2:J2"/>
    <mergeCell ref="C3:C4"/>
    <mergeCell ref="A3:A4"/>
    <mergeCell ref="B3:B4"/>
    <mergeCell ref="A30:J30"/>
    <mergeCell ref="A29:H29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workbookViewId="0">
      <selection activeCell="A2" sqref="A2:A4"/>
    </sheetView>
  </sheetViews>
  <sheetFormatPr defaultColWidth="9.140625" defaultRowHeight="15" customHeight="1"/>
  <cols>
    <col min="1" max="1" width="19.28515625" style="38" customWidth="1"/>
    <col min="2" max="2" width="9.28515625" style="38" customWidth="1"/>
    <col min="3" max="4" width="7.28515625" style="38" customWidth="1"/>
    <col min="5" max="5" width="7.42578125" style="38" customWidth="1"/>
    <col min="6" max="6" width="8.5703125" style="38" customWidth="1"/>
    <col min="7" max="8" width="7.42578125" style="38" customWidth="1"/>
    <col min="9" max="9" width="7.28515625" style="38" customWidth="1"/>
    <col min="10" max="10" width="8.85546875" style="38" customWidth="1"/>
    <col min="11" max="13" width="7.85546875" style="38" customWidth="1"/>
    <col min="14" max="14" width="9.5703125" style="38" customWidth="1"/>
    <col min="15" max="16" width="7.85546875" style="38" customWidth="1"/>
    <col min="17" max="17" width="7.42578125" style="38" customWidth="1"/>
    <col min="18" max="18" width="8.28515625" style="38" customWidth="1"/>
    <col min="19" max="20" width="6.85546875" style="38" customWidth="1"/>
    <col min="21" max="21" width="7.28515625" style="38" customWidth="1"/>
    <col min="22" max="22" width="8.5703125" style="38" customWidth="1"/>
    <col min="23" max="24" width="7.7109375" style="38" customWidth="1"/>
    <col min="25" max="25" width="7.5703125" style="38" customWidth="1"/>
    <col min="26" max="26" width="9.140625" style="86" customWidth="1"/>
    <col min="27" max="16384" width="9.140625" style="38"/>
  </cols>
  <sheetData>
    <row r="1" spans="1:25" ht="11.25">
      <c r="M1" s="47"/>
      <c r="Y1" s="47" t="s">
        <v>43</v>
      </c>
    </row>
    <row r="2" spans="1:25" ht="15" customHeight="1">
      <c r="A2" s="134"/>
      <c r="B2" s="137" t="s">
        <v>35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 spans="1:25" ht="11.25">
      <c r="A3" s="134"/>
      <c r="B3" s="133" t="s">
        <v>34</v>
      </c>
      <c r="C3" s="133"/>
      <c r="D3" s="133"/>
      <c r="E3" s="133"/>
      <c r="F3" s="133" t="s">
        <v>33</v>
      </c>
      <c r="G3" s="133"/>
      <c r="H3" s="133"/>
      <c r="I3" s="133"/>
      <c r="J3" s="133" t="s">
        <v>32</v>
      </c>
      <c r="K3" s="133"/>
      <c r="L3" s="137"/>
      <c r="M3" s="137"/>
      <c r="N3" s="133" t="s">
        <v>31</v>
      </c>
      <c r="O3" s="133"/>
      <c r="P3" s="133"/>
      <c r="Q3" s="133"/>
      <c r="R3" s="133" t="s">
        <v>58</v>
      </c>
      <c r="S3" s="133"/>
      <c r="T3" s="133"/>
      <c r="U3" s="133"/>
      <c r="V3" s="133" t="s">
        <v>30</v>
      </c>
      <c r="W3" s="133"/>
      <c r="X3" s="137"/>
      <c r="Y3" s="137"/>
    </row>
    <row r="4" spans="1:25" ht="22.5">
      <c r="A4" s="134"/>
      <c r="B4" s="81" t="s">
        <v>28</v>
      </c>
      <c r="C4" s="81" t="s">
        <v>27</v>
      </c>
      <c r="D4" s="81" t="s">
        <v>26</v>
      </c>
      <c r="E4" s="121" t="s">
        <v>99</v>
      </c>
      <c r="F4" s="81" t="s">
        <v>28</v>
      </c>
      <c r="G4" s="81" t="s">
        <v>27</v>
      </c>
      <c r="H4" s="81" t="s">
        <v>26</v>
      </c>
      <c r="I4" s="121" t="s">
        <v>99</v>
      </c>
      <c r="J4" s="81" t="s">
        <v>28</v>
      </c>
      <c r="K4" s="81" t="s">
        <v>27</v>
      </c>
      <c r="L4" s="82" t="s">
        <v>26</v>
      </c>
      <c r="M4" s="121" t="s">
        <v>99</v>
      </c>
      <c r="N4" s="81" t="s">
        <v>28</v>
      </c>
      <c r="O4" s="81" t="s">
        <v>27</v>
      </c>
      <c r="P4" s="81" t="s">
        <v>26</v>
      </c>
      <c r="Q4" s="121" t="s">
        <v>99</v>
      </c>
      <c r="R4" s="81" t="s">
        <v>28</v>
      </c>
      <c r="S4" s="81" t="s">
        <v>27</v>
      </c>
      <c r="T4" s="81" t="s">
        <v>26</v>
      </c>
      <c r="U4" s="121" t="s">
        <v>99</v>
      </c>
      <c r="V4" s="81" t="s">
        <v>28</v>
      </c>
      <c r="W4" s="81" t="s">
        <v>27</v>
      </c>
      <c r="X4" s="82" t="s">
        <v>26</v>
      </c>
      <c r="Y4" s="121" t="s">
        <v>99</v>
      </c>
    </row>
    <row r="5" spans="1:25" ht="13.5" customHeight="1">
      <c r="A5" s="28" t="s">
        <v>24</v>
      </c>
      <c r="B5" s="31">
        <v>1086952</v>
      </c>
      <c r="C5" s="31">
        <v>28756</v>
      </c>
      <c r="D5" s="31">
        <v>494</v>
      </c>
      <c r="E5" s="31">
        <v>90907</v>
      </c>
      <c r="F5" s="31">
        <v>2316045</v>
      </c>
      <c r="G5" s="31">
        <v>1285</v>
      </c>
      <c r="H5" s="31">
        <v>2081</v>
      </c>
      <c r="I5" s="31">
        <v>843</v>
      </c>
      <c r="J5" s="31">
        <v>925452</v>
      </c>
      <c r="K5" s="31">
        <v>10974</v>
      </c>
      <c r="L5" s="31">
        <v>21027</v>
      </c>
      <c r="M5" s="31">
        <v>76</v>
      </c>
      <c r="N5" s="31">
        <v>790383</v>
      </c>
      <c r="O5" s="31">
        <v>32688</v>
      </c>
      <c r="P5" s="31">
        <v>23060</v>
      </c>
      <c r="Q5" s="31">
        <v>133</v>
      </c>
      <c r="R5" s="31">
        <v>101214</v>
      </c>
      <c r="S5" s="31">
        <v>415134</v>
      </c>
      <c r="T5" s="31">
        <v>70547</v>
      </c>
      <c r="U5" s="31">
        <v>56</v>
      </c>
      <c r="V5" s="31">
        <v>120255</v>
      </c>
      <c r="W5" s="31">
        <v>112996</v>
      </c>
      <c r="X5" s="31">
        <v>752</v>
      </c>
      <c r="Y5" s="31">
        <v>23845</v>
      </c>
    </row>
    <row r="6" spans="1:25" ht="11.25">
      <c r="A6" s="33" t="s">
        <v>76</v>
      </c>
      <c r="B6" s="31">
        <v>16513</v>
      </c>
      <c r="C6" s="36">
        <v>87</v>
      </c>
      <c r="D6" s="31">
        <v>2</v>
      </c>
      <c r="E6" s="31">
        <v>886</v>
      </c>
      <c r="F6" s="31">
        <v>33469</v>
      </c>
      <c r="G6" s="36">
        <v>6</v>
      </c>
      <c r="H6" s="36">
        <v>19</v>
      </c>
      <c r="I6" s="36">
        <v>1</v>
      </c>
      <c r="J6" s="31">
        <v>12854</v>
      </c>
      <c r="K6" s="36">
        <v>46</v>
      </c>
      <c r="L6" s="36">
        <v>102</v>
      </c>
      <c r="M6" s="36" t="s">
        <v>59</v>
      </c>
      <c r="N6" s="36">
        <v>8565</v>
      </c>
      <c r="O6" s="36">
        <v>259</v>
      </c>
      <c r="P6" s="36">
        <v>201</v>
      </c>
      <c r="Q6" s="36" t="s">
        <v>59</v>
      </c>
      <c r="R6" s="36">
        <v>1024</v>
      </c>
      <c r="S6" s="36">
        <v>4103</v>
      </c>
      <c r="T6" s="36">
        <v>228</v>
      </c>
      <c r="U6" s="36" t="s">
        <v>59</v>
      </c>
      <c r="V6" s="36">
        <v>19</v>
      </c>
      <c r="W6" s="36">
        <v>10</v>
      </c>
      <c r="X6" s="36">
        <v>12</v>
      </c>
      <c r="Y6" s="36" t="s">
        <v>59</v>
      </c>
    </row>
    <row r="7" spans="1:25" ht="11.25">
      <c r="A7" s="33" t="s">
        <v>23</v>
      </c>
      <c r="B7" s="36">
        <v>47414</v>
      </c>
      <c r="C7" s="36">
        <v>292</v>
      </c>
      <c r="D7" s="36">
        <v>5</v>
      </c>
      <c r="E7" s="36">
        <v>4602</v>
      </c>
      <c r="F7" s="36">
        <v>112354</v>
      </c>
      <c r="G7" s="36">
        <v>32</v>
      </c>
      <c r="H7" s="36">
        <v>95</v>
      </c>
      <c r="I7" s="36">
        <v>12</v>
      </c>
      <c r="J7" s="36">
        <v>30277</v>
      </c>
      <c r="K7" s="36">
        <v>228</v>
      </c>
      <c r="L7" s="36">
        <v>569</v>
      </c>
      <c r="M7" s="36">
        <v>1</v>
      </c>
      <c r="N7" s="36">
        <v>26331</v>
      </c>
      <c r="O7" s="36">
        <v>1341</v>
      </c>
      <c r="P7" s="36">
        <v>540</v>
      </c>
      <c r="Q7" s="36">
        <v>1</v>
      </c>
      <c r="R7" s="36">
        <v>2669</v>
      </c>
      <c r="S7" s="36">
        <v>21540</v>
      </c>
      <c r="T7" s="36">
        <v>3118</v>
      </c>
      <c r="U7" s="36">
        <v>2</v>
      </c>
      <c r="V7" s="36">
        <v>717</v>
      </c>
      <c r="W7" s="36">
        <v>4087</v>
      </c>
      <c r="X7" s="36">
        <v>33</v>
      </c>
      <c r="Y7" s="36">
        <v>1556</v>
      </c>
    </row>
    <row r="8" spans="1:25" ht="11.25">
      <c r="A8" s="33" t="s">
        <v>22</v>
      </c>
      <c r="B8" s="36">
        <v>38985</v>
      </c>
      <c r="C8" s="36">
        <v>217</v>
      </c>
      <c r="D8" s="36">
        <v>8</v>
      </c>
      <c r="E8" s="36">
        <v>2316</v>
      </c>
      <c r="F8" s="36">
        <v>104117</v>
      </c>
      <c r="G8" s="36">
        <v>15</v>
      </c>
      <c r="H8" s="36">
        <v>25</v>
      </c>
      <c r="I8" s="36">
        <v>60</v>
      </c>
      <c r="J8" s="36">
        <v>27723</v>
      </c>
      <c r="K8" s="36">
        <v>108</v>
      </c>
      <c r="L8" s="36">
        <v>596</v>
      </c>
      <c r="M8" s="36">
        <v>1</v>
      </c>
      <c r="N8" s="36">
        <v>30492</v>
      </c>
      <c r="O8" s="36">
        <v>564</v>
      </c>
      <c r="P8" s="36">
        <v>772</v>
      </c>
      <c r="Q8" s="36">
        <v>2</v>
      </c>
      <c r="R8" s="36">
        <v>3470</v>
      </c>
      <c r="S8" s="36">
        <v>19028</v>
      </c>
      <c r="T8" s="36">
        <v>3459</v>
      </c>
      <c r="U8" s="36">
        <v>2</v>
      </c>
      <c r="V8" s="36">
        <v>170</v>
      </c>
      <c r="W8" s="36">
        <v>2715</v>
      </c>
      <c r="X8" s="36">
        <v>73</v>
      </c>
      <c r="Y8" s="36">
        <v>1894</v>
      </c>
    </row>
    <row r="9" spans="1:25" ht="11.25">
      <c r="A9" s="33" t="s">
        <v>21</v>
      </c>
      <c r="B9" s="36">
        <v>100701</v>
      </c>
      <c r="C9" s="36">
        <v>1028</v>
      </c>
      <c r="D9" s="36">
        <v>29</v>
      </c>
      <c r="E9" s="36">
        <v>22130</v>
      </c>
      <c r="F9" s="36">
        <v>243302</v>
      </c>
      <c r="G9" s="36">
        <v>401</v>
      </c>
      <c r="H9" s="36">
        <v>377</v>
      </c>
      <c r="I9" s="36">
        <v>63</v>
      </c>
      <c r="J9" s="36">
        <v>123952</v>
      </c>
      <c r="K9" s="36">
        <v>2856</v>
      </c>
      <c r="L9" s="36">
        <v>2938</v>
      </c>
      <c r="M9" s="36">
        <v>17</v>
      </c>
      <c r="N9" s="36">
        <v>93425</v>
      </c>
      <c r="O9" s="36">
        <v>7143</v>
      </c>
      <c r="P9" s="36">
        <v>2111</v>
      </c>
      <c r="Q9" s="36">
        <v>82</v>
      </c>
      <c r="R9" s="36">
        <v>9846</v>
      </c>
      <c r="S9" s="36">
        <v>41406</v>
      </c>
      <c r="T9" s="36">
        <v>3534</v>
      </c>
      <c r="U9" s="36">
        <v>24</v>
      </c>
      <c r="V9" s="36">
        <v>1873</v>
      </c>
      <c r="W9" s="36">
        <v>3280</v>
      </c>
      <c r="X9" s="36">
        <v>84</v>
      </c>
      <c r="Y9" s="36">
        <v>3237</v>
      </c>
    </row>
    <row r="10" spans="1:25" ht="11.25">
      <c r="A10" s="33" t="s">
        <v>20</v>
      </c>
      <c r="B10" s="36">
        <v>23604</v>
      </c>
      <c r="C10" s="36">
        <v>81</v>
      </c>
      <c r="D10" s="36">
        <v>7</v>
      </c>
      <c r="E10" s="36">
        <v>977</v>
      </c>
      <c r="F10" s="36">
        <v>67561</v>
      </c>
      <c r="G10" s="36">
        <v>27</v>
      </c>
      <c r="H10" s="36">
        <v>60</v>
      </c>
      <c r="I10" s="36">
        <v>16</v>
      </c>
      <c r="J10" s="36">
        <v>25083</v>
      </c>
      <c r="K10" s="36">
        <v>87</v>
      </c>
      <c r="L10" s="36">
        <v>538</v>
      </c>
      <c r="M10" s="36">
        <v>2</v>
      </c>
      <c r="N10" s="36">
        <v>23014</v>
      </c>
      <c r="O10" s="36">
        <v>517</v>
      </c>
      <c r="P10" s="36">
        <v>1461</v>
      </c>
      <c r="Q10" s="36" t="s">
        <v>59</v>
      </c>
      <c r="R10" s="36">
        <v>2298</v>
      </c>
      <c r="S10" s="36">
        <v>13769</v>
      </c>
      <c r="T10" s="36">
        <v>4082</v>
      </c>
      <c r="U10" s="36" t="s">
        <v>59</v>
      </c>
      <c r="V10" s="36">
        <v>163</v>
      </c>
      <c r="W10" s="36">
        <v>3176</v>
      </c>
      <c r="X10" s="36" t="s">
        <v>59</v>
      </c>
      <c r="Y10" s="36">
        <v>3</v>
      </c>
    </row>
    <row r="11" spans="1:25" ht="11.25">
      <c r="A11" s="53" t="s">
        <v>63</v>
      </c>
      <c r="B11" s="36">
        <v>31409</v>
      </c>
      <c r="C11" s="36">
        <v>110</v>
      </c>
      <c r="D11" s="36">
        <v>5</v>
      </c>
      <c r="E11" s="36">
        <v>1541</v>
      </c>
      <c r="F11" s="36">
        <v>91025</v>
      </c>
      <c r="G11" s="36">
        <v>23</v>
      </c>
      <c r="H11" s="36">
        <v>28</v>
      </c>
      <c r="I11" s="36">
        <v>16</v>
      </c>
      <c r="J11" s="36">
        <v>20082</v>
      </c>
      <c r="K11" s="36">
        <v>87</v>
      </c>
      <c r="L11" s="36">
        <v>742</v>
      </c>
      <c r="M11" s="36">
        <v>1</v>
      </c>
      <c r="N11" s="36">
        <v>19189</v>
      </c>
      <c r="O11" s="36">
        <v>634</v>
      </c>
      <c r="P11" s="36">
        <v>957</v>
      </c>
      <c r="Q11" s="36" t="s">
        <v>59</v>
      </c>
      <c r="R11" s="36">
        <v>2130</v>
      </c>
      <c r="S11" s="36">
        <v>13004</v>
      </c>
      <c r="T11" s="36">
        <v>3007</v>
      </c>
      <c r="U11" s="36" t="s">
        <v>59</v>
      </c>
      <c r="V11" s="36">
        <v>856</v>
      </c>
      <c r="W11" s="36">
        <v>1328</v>
      </c>
      <c r="X11" s="36">
        <v>8</v>
      </c>
      <c r="Y11" s="36">
        <v>527</v>
      </c>
    </row>
    <row r="12" spans="1:25" ht="11.25">
      <c r="A12" s="33" t="s">
        <v>19</v>
      </c>
      <c r="B12" s="36">
        <v>46362</v>
      </c>
      <c r="C12" s="36">
        <v>467</v>
      </c>
      <c r="D12" s="36">
        <v>14</v>
      </c>
      <c r="E12" s="36">
        <v>1906</v>
      </c>
      <c r="F12" s="36">
        <v>127743</v>
      </c>
      <c r="G12" s="36">
        <v>154</v>
      </c>
      <c r="H12" s="36">
        <v>149</v>
      </c>
      <c r="I12" s="36">
        <v>10</v>
      </c>
      <c r="J12" s="36">
        <v>59679</v>
      </c>
      <c r="K12" s="36">
        <v>2729</v>
      </c>
      <c r="L12" s="36">
        <v>1329</v>
      </c>
      <c r="M12" s="36">
        <v>1</v>
      </c>
      <c r="N12" s="36">
        <v>46201</v>
      </c>
      <c r="O12" s="36">
        <v>2708</v>
      </c>
      <c r="P12" s="36">
        <v>1185</v>
      </c>
      <c r="Q12" s="36">
        <v>3</v>
      </c>
      <c r="R12" s="36">
        <v>4058</v>
      </c>
      <c r="S12" s="36">
        <v>16162</v>
      </c>
      <c r="T12" s="36">
        <v>3176</v>
      </c>
      <c r="U12" s="36">
        <v>1</v>
      </c>
      <c r="V12" s="36">
        <v>535</v>
      </c>
      <c r="W12" s="36">
        <v>3833</v>
      </c>
      <c r="X12" s="36">
        <v>78</v>
      </c>
      <c r="Y12" s="36">
        <v>1959</v>
      </c>
    </row>
    <row r="13" spans="1:25" ht="11.25">
      <c r="A13" s="38" t="s">
        <v>55</v>
      </c>
      <c r="B13" s="36">
        <v>9076</v>
      </c>
      <c r="C13" s="36">
        <v>491</v>
      </c>
      <c r="D13" s="36">
        <v>3</v>
      </c>
      <c r="E13" s="36">
        <v>940</v>
      </c>
      <c r="F13" s="36">
        <v>32554</v>
      </c>
      <c r="G13" s="36">
        <v>21</v>
      </c>
      <c r="H13" s="36">
        <v>86</v>
      </c>
      <c r="I13" s="36" t="s">
        <v>59</v>
      </c>
      <c r="J13" s="36">
        <v>21030</v>
      </c>
      <c r="K13" s="36">
        <v>252</v>
      </c>
      <c r="L13" s="36">
        <v>224</v>
      </c>
      <c r="M13" s="36" t="s">
        <v>59</v>
      </c>
      <c r="N13" s="36">
        <v>15666</v>
      </c>
      <c r="O13" s="36">
        <v>899</v>
      </c>
      <c r="P13" s="36">
        <v>153</v>
      </c>
      <c r="Q13" s="36" t="s">
        <v>59</v>
      </c>
      <c r="R13" s="36">
        <v>1411</v>
      </c>
      <c r="S13" s="36">
        <v>9712</v>
      </c>
      <c r="T13" s="36">
        <v>161</v>
      </c>
      <c r="U13" s="36" t="s">
        <v>59</v>
      </c>
      <c r="V13" s="36">
        <v>45</v>
      </c>
      <c r="W13" s="36">
        <v>31</v>
      </c>
      <c r="X13" s="36" t="s">
        <v>59</v>
      </c>
      <c r="Y13" s="36" t="s">
        <v>59</v>
      </c>
    </row>
    <row r="14" spans="1:25" ht="11.25">
      <c r="A14" s="33" t="s">
        <v>75</v>
      </c>
      <c r="B14" s="36">
        <v>61965</v>
      </c>
      <c r="C14" s="36">
        <v>227</v>
      </c>
      <c r="D14" s="36">
        <v>6</v>
      </c>
      <c r="E14" s="36">
        <v>3679</v>
      </c>
      <c r="F14" s="36">
        <v>165473</v>
      </c>
      <c r="G14" s="36">
        <v>26</v>
      </c>
      <c r="H14" s="36">
        <v>65</v>
      </c>
      <c r="I14" s="36">
        <v>36</v>
      </c>
      <c r="J14" s="36">
        <v>53376</v>
      </c>
      <c r="K14" s="36">
        <v>193</v>
      </c>
      <c r="L14" s="36">
        <v>818</v>
      </c>
      <c r="M14" s="36">
        <v>4</v>
      </c>
      <c r="N14" s="36">
        <v>48869</v>
      </c>
      <c r="O14" s="36">
        <v>909</v>
      </c>
      <c r="P14" s="36">
        <v>1103</v>
      </c>
      <c r="Q14" s="36">
        <v>1</v>
      </c>
      <c r="R14" s="36">
        <v>6032</v>
      </c>
      <c r="S14" s="36">
        <v>19984</v>
      </c>
      <c r="T14" s="36">
        <v>4911</v>
      </c>
      <c r="U14" s="36">
        <v>3</v>
      </c>
      <c r="V14" s="36">
        <v>1089</v>
      </c>
      <c r="W14" s="36">
        <v>9345</v>
      </c>
      <c r="X14" s="36">
        <v>37</v>
      </c>
      <c r="Y14" s="36">
        <v>3071</v>
      </c>
    </row>
    <row r="15" spans="1:25" ht="11.25">
      <c r="A15" s="33" t="s">
        <v>77</v>
      </c>
      <c r="B15" s="36">
        <v>58486</v>
      </c>
      <c r="C15" s="36">
        <v>305</v>
      </c>
      <c r="D15" s="36" t="s">
        <v>59</v>
      </c>
      <c r="E15" s="36">
        <v>3024</v>
      </c>
      <c r="F15" s="36">
        <v>114105</v>
      </c>
      <c r="G15" s="36">
        <v>31</v>
      </c>
      <c r="H15" s="36">
        <v>66</v>
      </c>
      <c r="I15" s="36">
        <v>23</v>
      </c>
      <c r="J15" s="36">
        <v>25822</v>
      </c>
      <c r="K15" s="36">
        <v>214</v>
      </c>
      <c r="L15" s="36">
        <v>468</v>
      </c>
      <c r="M15" s="36">
        <v>1</v>
      </c>
      <c r="N15" s="36">
        <v>20343</v>
      </c>
      <c r="O15" s="36">
        <v>932</v>
      </c>
      <c r="P15" s="36">
        <v>599</v>
      </c>
      <c r="Q15" s="36" t="s">
        <v>59</v>
      </c>
      <c r="R15" s="36">
        <v>2168</v>
      </c>
      <c r="S15" s="36">
        <v>22787</v>
      </c>
      <c r="T15" s="36">
        <v>3316</v>
      </c>
      <c r="U15" s="36" t="s">
        <v>59</v>
      </c>
      <c r="V15" s="36">
        <v>896</v>
      </c>
      <c r="W15" s="36">
        <v>3686</v>
      </c>
      <c r="X15" s="36">
        <v>23</v>
      </c>
      <c r="Y15" s="36">
        <v>1406</v>
      </c>
    </row>
    <row r="16" spans="1:25" ht="11.25">
      <c r="A16" s="33" t="s">
        <v>18</v>
      </c>
      <c r="B16" s="36">
        <v>27531</v>
      </c>
      <c r="C16" s="36">
        <v>1219</v>
      </c>
      <c r="D16" s="36">
        <v>273</v>
      </c>
      <c r="E16" s="36">
        <v>1629</v>
      </c>
      <c r="F16" s="36">
        <v>70391</v>
      </c>
      <c r="G16" s="36">
        <v>26</v>
      </c>
      <c r="H16" s="36">
        <v>40</v>
      </c>
      <c r="I16" s="36">
        <v>17</v>
      </c>
      <c r="J16" s="36">
        <v>32755</v>
      </c>
      <c r="K16" s="36">
        <v>555</v>
      </c>
      <c r="L16" s="36">
        <v>1276</v>
      </c>
      <c r="M16" s="36">
        <v>2</v>
      </c>
      <c r="N16" s="36">
        <v>27738</v>
      </c>
      <c r="O16" s="36">
        <v>788</v>
      </c>
      <c r="P16" s="36">
        <v>1042</v>
      </c>
      <c r="Q16" s="36">
        <v>2</v>
      </c>
      <c r="R16" s="36">
        <v>2120</v>
      </c>
      <c r="S16" s="36">
        <v>14002</v>
      </c>
      <c r="T16" s="36">
        <v>2936</v>
      </c>
      <c r="U16" s="36" t="s">
        <v>59</v>
      </c>
      <c r="V16" s="36">
        <v>2993</v>
      </c>
      <c r="W16" s="36">
        <v>2931</v>
      </c>
      <c r="X16" s="36" t="s">
        <v>59</v>
      </c>
      <c r="Y16" s="36">
        <v>1256</v>
      </c>
    </row>
    <row r="17" spans="1:25" ht="11.25">
      <c r="A17" s="33" t="s">
        <v>17</v>
      </c>
      <c r="B17" s="36">
        <v>26320</v>
      </c>
      <c r="C17" s="36">
        <v>101</v>
      </c>
      <c r="D17" s="36">
        <v>4</v>
      </c>
      <c r="E17" s="36">
        <v>1121</v>
      </c>
      <c r="F17" s="36">
        <v>65740</v>
      </c>
      <c r="G17" s="36">
        <v>10</v>
      </c>
      <c r="H17" s="36">
        <v>34</v>
      </c>
      <c r="I17" s="36">
        <v>12</v>
      </c>
      <c r="J17" s="36">
        <v>36095</v>
      </c>
      <c r="K17" s="36">
        <v>128</v>
      </c>
      <c r="L17" s="36">
        <v>696</v>
      </c>
      <c r="M17" s="36">
        <v>3</v>
      </c>
      <c r="N17" s="36">
        <v>41445</v>
      </c>
      <c r="O17" s="36">
        <v>368</v>
      </c>
      <c r="P17" s="36">
        <v>965</v>
      </c>
      <c r="Q17" s="36">
        <v>2</v>
      </c>
      <c r="R17" s="36">
        <v>5619</v>
      </c>
      <c r="S17" s="36">
        <v>20377</v>
      </c>
      <c r="T17" s="36">
        <v>4180</v>
      </c>
      <c r="U17" s="36" t="s">
        <v>59</v>
      </c>
      <c r="V17" s="36">
        <v>1136</v>
      </c>
      <c r="W17" s="36">
        <v>267</v>
      </c>
      <c r="X17" s="36">
        <v>13</v>
      </c>
      <c r="Y17" s="36">
        <v>5</v>
      </c>
    </row>
    <row r="18" spans="1:25" ht="11.25">
      <c r="A18" s="53" t="s">
        <v>66</v>
      </c>
      <c r="B18" s="36">
        <v>38706</v>
      </c>
      <c r="C18" s="36">
        <v>82</v>
      </c>
      <c r="D18" s="36">
        <v>18</v>
      </c>
      <c r="E18" s="36">
        <v>1061</v>
      </c>
      <c r="F18" s="36">
        <v>52488</v>
      </c>
      <c r="G18" s="36">
        <v>20</v>
      </c>
      <c r="H18" s="36">
        <v>99</v>
      </c>
      <c r="I18" s="36">
        <v>7</v>
      </c>
      <c r="J18" s="36">
        <v>20401</v>
      </c>
      <c r="K18" s="36">
        <v>151</v>
      </c>
      <c r="L18" s="36">
        <v>857</v>
      </c>
      <c r="M18" s="36">
        <v>1</v>
      </c>
      <c r="N18" s="36">
        <v>11007</v>
      </c>
      <c r="O18" s="36">
        <v>1122</v>
      </c>
      <c r="P18" s="36">
        <v>1152</v>
      </c>
      <c r="Q18" s="36">
        <v>7</v>
      </c>
      <c r="R18" s="36">
        <v>1045</v>
      </c>
      <c r="S18" s="36">
        <v>15222</v>
      </c>
      <c r="T18" s="36">
        <v>1590</v>
      </c>
      <c r="U18" s="36" t="s">
        <v>59</v>
      </c>
      <c r="V18" s="36">
        <v>235</v>
      </c>
      <c r="W18" s="36">
        <v>1636</v>
      </c>
      <c r="X18" s="36">
        <v>75</v>
      </c>
      <c r="Y18" s="36">
        <v>1230</v>
      </c>
    </row>
    <row r="19" spans="1:25" ht="11.25">
      <c r="A19" s="33" t="s">
        <v>16</v>
      </c>
      <c r="B19" s="36">
        <v>37145</v>
      </c>
      <c r="C19" s="36">
        <v>163</v>
      </c>
      <c r="D19" s="36">
        <v>11</v>
      </c>
      <c r="E19" s="36">
        <v>2446</v>
      </c>
      <c r="F19" s="36">
        <v>92797</v>
      </c>
      <c r="G19" s="36">
        <v>22</v>
      </c>
      <c r="H19" s="36">
        <v>67</v>
      </c>
      <c r="I19" s="36">
        <v>30</v>
      </c>
      <c r="J19" s="36">
        <v>30444</v>
      </c>
      <c r="K19" s="36">
        <v>175</v>
      </c>
      <c r="L19" s="36">
        <v>1148</v>
      </c>
      <c r="M19" s="36">
        <v>1</v>
      </c>
      <c r="N19" s="36">
        <v>21161</v>
      </c>
      <c r="O19" s="36">
        <v>1108</v>
      </c>
      <c r="P19" s="36">
        <v>841</v>
      </c>
      <c r="Q19" s="36">
        <v>2</v>
      </c>
      <c r="R19" s="36">
        <v>2291</v>
      </c>
      <c r="S19" s="36">
        <v>12506</v>
      </c>
      <c r="T19" s="36">
        <v>2832</v>
      </c>
      <c r="U19" s="36">
        <v>1</v>
      </c>
      <c r="V19" s="36">
        <v>12248</v>
      </c>
      <c r="W19" s="36">
        <v>6976</v>
      </c>
      <c r="X19" s="36">
        <v>14</v>
      </c>
      <c r="Y19" s="36">
        <v>2009</v>
      </c>
    </row>
    <row r="20" spans="1:25" ht="11.25">
      <c r="A20" s="53" t="s">
        <v>64</v>
      </c>
      <c r="B20" s="36">
        <v>38298</v>
      </c>
      <c r="C20" s="36">
        <v>150</v>
      </c>
      <c r="D20" s="36">
        <v>2</v>
      </c>
      <c r="E20" s="36">
        <v>2720</v>
      </c>
      <c r="F20" s="36">
        <v>81114</v>
      </c>
      <c r="G20" s="36">
        <v>22</v>
      </c>
      <c r="H20" s="36">
        <v>53</v>
      </c>
      <c r="I20" s="36">
        <v>11</v>
      </c>
      <c r="J20" s="36">
        <v>19495</v>
      </c>
      <c r="K20" s="36">
        <v>167</v>
      </c>
      <c r="L20" s="36">
        <v>278</v>
      </c>
      <c r="M20" s="36">
        <v>2</v>
      </c>
      <c r="N20" s="36">
        <v>17314</v>
      </c>
      <c r="O20" s="36">
        <v>619</v>
      </c>
      <c r="P20" s="36">
        <v>718</v>
      </c>
      <c r="Q20" s="36">
        <v>1</v>
      </c>
      <c r="R20" s="36">
        <v>1810</v>
      </c>
      <c r="S20" s="36">
        <v>13203</v>
      </c>
      <c r="T20" s="36">
        <v>2539</v>
      </c>
      <c r="U20" s="36" t="s">
        <v>59</v>
      </c>
      <c r="V20" s="36">
        <v>518</v>
      </c>
      <c r="W20" s="36">
        <v>7839</v>
      </c>
      <c r="X20" s="36">
        <v>11</v>
      </c>
      <c r="Y20" s="36">
        <v>4026</v>
      </c>
    </row>
    <row r="21" spans="1:25" ht="11.25">
      <c r="A21" s="33" t="s">
        <v>15</v>
      </c>
      <c r="B21" s="36">
        <v>96635</v>
      </c>
      <c r="C21" s="36">
        <v>396</v>
      </c>
      <c r="D21" s="36">
        <v>4</v>
      </c>
      <c r="E21" s="36">
        <v>1549</v>
      </c>
      <c r="F21" s="36">
        <v>140451</v>
      </c>
      <c r="G21" s="36">
        <v>21</v>
      </c>
      <c r="H21" s="36">
        <v>63</v>
      </c>
      <c r="I21" s="36">
        <v>7</v>
      </c>
      <c r="J21" s="36">
        <v>54615</v>
      </c>
      <c r="K21" s="36">
        <v>201</v>
      </c>
      <c r="L21" s="36">
        <v>1668</v>
      </c>
      <c r="M21" s="36">
        <v>5</v>
      </c>
      <c r="N21" s="36">
        <v>37726</v>
      </c>
      <c r="O21" s="36">
        <v>885</v>
      </c>
      <c r="P21" s="36">
        <v>1079</v>
      </c>
      <c r="Q21" s="36">
        <v>2</v>
      </c>
      <c r="R21" s="36">
        <v>2408</v>
      </c>
      <c r="S21" s="36">
        <v>20866</v>
      </c>
      <c r="T21" s="36">
        <v>2230</v>
      </c>
      <c r="U21" s="36">
        <v>1</v>
      </c>
      <c r="V21" s="36">
        <v>97</v>
      </c>
      <c r="W21" s="36">
        <v>49</v>
      </c>
      <c r="X21" s="36">
        <v>39</v>
      </c>
      <c r="Y21" s="36" t="s">
        <v>59</v>
      </c>
    </row>
    <row r="22" spans="1:25" ht="11.25">
      <c r="A22" s="38" t="s">
        <v>56</v>
      </c>
      <c r="B22" s="36">
        <v>5699</v>
      </c>
      <c r="C22" s="36">
        <v>24</v>
      </c>
      <c r="D22" s="36">
        <v>1</v>
      </c>
      <c r="E22" s="36">
        <v>228</v>
      </c>
      <c r="F22" s="36">
        <v>11120</v>
      </c>
      <c r="G22" s="36" t="s">
        <v>59</v>
      </c>
      <c r="H22" s="36">
        <v>24</v>
      </c>
      <c r="I22" s="36" t="s">
        <v>59</v>
      </c>
      <c r="J22" s="36">
        <v>5254</v>
      </c>
      <c r="K22" s="36">
        <v>15</v>
      </c>
      <c r="L22" s="36">
        <v>67</v>
      </c>
      <c r="M22" s="36" t="s">
        <v>59</v>
      </c>
      <c r="N22" s="36">
        <v>5110</v>
      </c>
      <c r="O22" s="36">
        <v>62</v>
      </c>
      <c r="P22" s="36">
        <v>86</v>
      </c>
      <c r="Q22" s="36" t="s">
        <v>59</v>
      </c>
      <c r="R22" s="36">
        <v>982</v>
      </c>
      <c r="S22" s="36">
        <v>1242</v>
      </c>
      <c r="T22" s="36">
        <v>98</v>
      </c>
      <c r="U22" s="36" t="s">
        <v>59</v>
      </c>
      <c r="V22" s="36">
        <v>33</v>
      </c>
      <c r="W22" s="36">
        <v>22</v>
      </c>
      <c r="X22" s="36">
        <v>18</v>
      </c>
      <c r="Y22" s="36" t="s">
        <v>59</v>
      </c>
    </row>
    <row r="23" spans="1:25" ht="11.25">
      <c r="A23" s="53" t="s">
        <v>65</v>
      </c>
      <c r="B23" s="36">
        <v>71620</v>
      </c>
      <c r="C23" s="36">
        <v>111</v>
      </c>
      <c r="D23" s="36">
        <v>5</v>
      </c>
      <c r="E23" s="36">
        <v>9689</v>
      </c>
      <c r="F23" s="36">
        <v>139486</v>
      </c>
      <c r="G23" s="36">
        <v>22</v>
      </c>
      <c r="H23" s="36">
        <v>32</v>
      </c>
      <c r="I23" s="36">
        <v>25</v>
      </c>
      <c r="J23" s="36">
        <v>46390</v>
      </c>
      <c r="K23" s="36">
        <v>178</v>
      </c>
      <c r="L23" s="36">
        <v>881</v>
      </c>
      <c r="M23" s="36">
        <v>6</v>
      </c>
      <c r="N23" s="36">
        <v>40217</v>
      </c>
      <c r="O23" s="36">
        <v>2020</v>
      </c>
      <c r="P23" s="36">
        <v>1328</v>
      </c>
      <c r="Q23" s="36">
        <v>2</v>
      </c>
      <c r="R23" s="36">
        <v>4103</v>
      </c>
      <c r="S23" s="36">
        <v>27366</v>
      </c>
      <c r="T23" s="36">
        <v>3822</v>
      </c>
      <c r="U23" s="36">
        <v>6</v>
      </c>
      <c r="V23" s="36">
        <v>1753</v>
      </c>
      <c r="W23" s="36">
        <v>1364</v>
      </c>
      <c r="X23" s="36">
        <v>55</v>
      </c>
      <c r="Y23" s="36">
        <v>182</v>
      </c>
    </row>
    <row r="24" spans="1:25" ht="11.25">
      <c r="A24" s="33" t="s">
        <v>14</v>
      </c>
      <c r="B24" s="36">
        <v>75097</v>
      </c>
      <c r="C24" s="36">
        <v>229</v>
      </c>
      <c r="D24" s="36">
        <v>1</v>
      </c>
      <c r="E24" s="36">
        <v>2850</v>
      </c>
      <c r="F24" s="36">
        <v>181598</v>
      </c>
      <c r="G24" s="36">
        <v>52</v>
      </c>
      <c r="H24" s="36">
        <v>127</v>
      </c>
      <c r="I24" s="36">
        <v>138</v>
      </c>
      <c r="J24" s="36">
        <v>77387</v>
      </c>
      <c r="K24" s="36">
        <v>205</v>
      </c>
      <c r="L24" s="36">
        <v>1006</v>
      </c>
      <c r="M24" s="36">
        <v>8</v>
      </c>
      <c r="N24" s="36">
        <v>66449</v>
      </c>
      <c r="O24" s="36">
        <v>1264</v>
      </c>
      <c r="P24" s="36">
        <v>1605</v>
      </c>
      <c r="Q24" s="36">
        <v>6</v>
      </c>
      <c r="R24" s="36">
        <v>13976</v>
      </c>
      <c r="S24" s="36">
        <v>25879</v>
      </c>
      <c r="T24" s="36">
        <v>6156</v>
      </c>
      <c r="U24" s="36">
        <v>2</v>
      </c>
      <c r="V24" s="36">
        <v>1397</v>
      </c>
      <c r="W24" s="36">
        <v>641</v>
      </c>
      <c r="X24" s="36">
        <v>77</v>
      </c>
      <c r="Y24" s="36">
        <v>309</v>
      </c>
    </row>
    <row r="25" spans="1:25" ht="11.25">
      <c r="A25" s="33" t="s">
        <v>13</v>
      </c>
      <c r="B25" s="36">
        <v>107728</v>
      </c>
      <c r="C25" s="36">
        <v>764</v>
      </c>
      <c r="D25" s="36">
        <v>29</v>
      </c>
      <c r="E25" s="36">
        <v>13754</v>
      </c>
      <c r="F25" s="36">
        <v>231674</v>
      </c>
      <c r="G25" s="36">
        <v>107</v>
      </c>
      <c r="H25" s="36">
        <v>263</v>
      </c>
      <c r="I25" s="36">
        <v>340</v>
      </c>
      <c r="J25" s="36">
        <v>131033</v>
      </c>
      <c r="K25" s="36">
        <v>764</v>
      </c>
      <c r="L25" s="36">
        <v>1967</v>
      </c>
      <c r="M25" s="36">
        <v>13</v>
      </c>
      <c r="N25" s="36">
        <v>139245</v>
      </c>
      <c r="O25" s="36">
        <v>3452</v>
      </c>
      <c r="P25" s="36">
        <v>3399</v>
      </c>
      <c r="Q25" s="36">
        <v>8</v>
      </c>
      <c r="R25" s="36">
        <v>25345</v>
      </c>
      <c r="S25" s="36">
        <v>38414</v>
      </c>
      <c r="T25" s="36">
        <v>9321</v>
      </c>
      <c r="U25" s="36">
        <v>3</v>
      </c>
      <c r="V25" s="36">
        <v>8267</v>
      </c>
      <c r="W25" s="36">
        <v>1630</v>
      </c>
      <c r="X25" s="36">
        <v>10</v>
      </c>
      <c r="Y25" s="36">
        <v>131</v>
      </c>
    </row>
    <row r="26" spans="1:25" ht="11.25">
      <c r="A26" s="33" t="s">
        <v>12</v>
      </c>
      <c r="B26" s="36">
        <v>61740</v>
      </c>
      <c r="C26" s="36">
        <v>338</v>
      </c>
      <c r="D26" s="36">
        <v>2</v>
      </c>
      <c r="E26" s="36">
        <v>1761</v>
      </c>
      <c r="F26" s="36">
        <v>100185</v>
      </c>
      <c r="G26" s="36">
        <v>21</v>
      </c>
      <c r="H26" s="36">
        <v>30</v>
      </c>
      <c r="I26" s="36">
        <v>14</v>
      </c>
      <c r="J26" s="36">
        <v>46626</v>
      </c>
      <c r="K26" s="36">
        <v>110</v>
      </c>
      <c r="L26" s="36">
        <v>880</v>
      </c>
      <c r="M26" s="36">
        <v>7</v>
      </c>
      <c r="N26" s="36">
        <v>34262</v>
      </c>
      <c r="O26" s="36">
        <v>612</v>
      </c>
      <c r="P26" s="36">
        <v>669</v>
      </c>
      <c r="Q26" s="36">
        <v>2</v>
      </c>
      <c r="R26" s="36">
        <v>4081</v>
      </c>
      <c r="S26" s="36">
        <v>15745</v>
      </c>
      <c r="T26" s="36">
        <v>2962</v>
      </c>
      <c r="U26" s="36" t="s">
        <v>59</v>
      </c>
      <c r="V26" s="36">
        <v>358</v>
      </c>
      <c r="W26" s="36">
        <v>28</v>
      </c>
      <c r="X26" s="36">
        <v>33</v>
      </c>
      <c r="Y26" s="36" t="s">
        <v>59</v>
      </c>
    </row>
    <row r="27" spans="1:25" ht="11.25">
      <c r="A27" s="33" t="s">
        <v>11</v>
      </c>
      <c r="B27" s="31">
        <v>6244</v>
      </c>
      <c r="C27" s="31">
        <v>19</v>
      </c>
      <c r="D27" s="31">
        <v>2</v>
      </c>
      <c r="E27" s="31" t="s">
        <v>59</v>
      </c>
      <c r="F27" s="31">
        <v>16406</v>
      </c>
      <c r="G27" s="31">
        <v>21</v>
      </c>
      <c r="H27" s="31">
        <v>12</v>
      </c>
      <c r="I27" s="31" t="s">
        <v>59</v>
      </c>
      <c r="J27" s="31">
        <v>7727</v>
      </c>
      <c r="K27" s="31">
        <v>72</v>
      </c>
      <c r="L27" s="31">
        <v>331</v>
      </c>
      <c r="M27" s="31" t="s">
        <v>59</v>
      </c>
      <c r="N27" s="31">
        <v>8913</v>
      </c>
      <c r="O27" s="31">
        <v>326</v>
      </c>
      <c r="P27" s="31">
        <v>322</v>
      </c>
      <c r="Q27" s="31" t="s">
        <v>59</v>
      </c>
      <c r="R27" s="31">
        <v>1600</v>
      </c>
      <c r="S27" s="31">
        <v>9369</v>
      </c>
      <c r="T27" s="31">
        <v>1516</v>
      </c>
      <c r="U27" s="31" t="s">
        <v>59</v>
      </c>
      <c r="V27" s="31">
        <v>236</v>
      </c>
      <c r="W27" s="31">
        <v>380</v>
      </c>
      <c r="X27" s="31">
        <v>21</v>
      </c>
      <c r="Y27" s="114" t="s">
        <v>59</v>
      </c>
    </row>
    <row r="28" spans="1:25" ht="11.25">
      <c r="A28" s="42" t="s">
        <v>10</v>
      </c>
      <c r="B28" s="45">
        <v>59674</v>
      </c>
      <c r="C28" s="45">
        <v>21855</v>
      </c>
      <c r="D28" s="45">
        <v>63</v>
      </c>
      <c r="E28" s="45">
        <v>10098</v>
      </c>
      <c r="F28" s="45">
        <v>40892</v>
      </c>
      <c r="G28" s="45">
        <v>205</v>
      </c>
      <c r="H28" s="45">
        <v>267</v>
      </c>
      <c r="I28" s="45">
        <v>5</v>
      </c>
      <c r="J28" s="45">
        <v>17352</v>
      </c>
      <c r="K28" s="45">
        <v>1453</v>
      </c>
      <c r="L28" s="45">
        <v>1648</v>
      </c>
      <c r="M28" s="45" t="s">
        <v>59</v>
      </c>
      <c r="N28" s="45">
        <v>7701</v>
      </c>
      <c r="O28" s="45">
        <v>4156</v>
      </c>
      <c r="P28" s="45">
        <v>772</v>
      </c>
      <c r="Q28" s="45">
        <v>10</v>
      </c>
      <c r="R28" s="45">
        <v>728</v>
      </c>
      <c r="S28" s="45">
        <v>19448</v>
      </c>
      <c r="T28" s="45">
        <v>1373</v>
      </c>
      <c r="U28" s="45">
        <v>11</v>
      </c>
      <c r="V28" s="45">
        <v>84621</v>
      </c>
      <c r="W28" s="45">
        <v>57742</v>
      </c>
      <c r="X28" s="45">
        <v>38</v>
      </c>
      <c r="Y28" s="45">
        <v>1044</v>
      </c>
    </row>
    <row r="29" spans="1:25" ht="11.25">
      <c r="M29" s="47"/>
    </row>
    <row r="30" spans="1:25" ht="11.25">
      <c r="A30" s="2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1:25" ht="11.25">
      <c r="A31" s="33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pans="1:25" ht="11.25">
      <c r="A32" s="33"/>
      <c r="B32" s="50"/>
      <c r="C32" s="50"/>
      <c r="D32" s="50"/>
      <c r="E32" s="49"/>
      <c r="F32" s="50"/>
      <c r="G32" s="50"/>
      <c r="H32" s="50"/>
      <c r="I32" s="50"/>
      <c r="J32" s="49"/>
      <c r="K32" s="50"/>
      <c r="L32" s="50"/>
      <c r="M32" s="49"/>
    </row>
    <row r="33" spans="1:13" ht="11.25">
      <c r="A33" s="33"/>
      <c r="B33" s="50"/>
      <c r="C33" s="49"/>
      <c r="D33" s="49"/>
      <c r="E33" s="49"/>
      <c r="F33" s="50"/>
      <c r="G33" s="50"/>
      <c r="H33" s="50"/>
      <c r="I33" s="50"/>
      <c r="J33" s="49"/>
      <c r="K33" s="50"/>
      <c r="L33" s="50"/>
      <c r="M33" s="49"/>
    </row>
    <row r="34" spans="1:13" ht="11.25">
      <c r="A34" s="33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49"/>
    </row>
    <row r="35" spans="1:13" ht="11.25">
      <c r="A35" s="33"/>
      <c r="B35" s="50"/>
      <c r="C35" s="49"/>
      <c r="D35" s="49"/>
      <c r="E35" s="50"/>
      <c r="F35" s="50"/>
      <c r="G35" s="50"/>
      <c r="H35" s="50"/>
      <c r="I35" s="50"/>
      <c r="J35" s="49"/>
      <c r="K35" s="50"/>
      <c r="L35" s="50"/>
      <c r="M35" s="49"/>
    </row>
    <row r="36" spans="1:13" ht="11.25">
      <c r="A36" s="33"/>
      <c r="B36" s="50"/>
      <c r="C36" s="49"/>
      <c r="D36" s="49"/>
      <c r="E36" s="49"/>
      <c r="F36" s="50"/>
      <c r="G36" s="50"/>
      <c r="H36" s="50"/>
      <c r="I36" s="50"/>
      <c r="J36" s="49"/>
      <c r="K36" s="50"/>
      <c r="L36" s="50"/>
      <c r="M36" s="49"/>
    </row>
    <row r="37" spans="1:13" ht="11.25">
      <c r="A37" s="33"/>
      <c r="B37" s="50"/>
      <c r="C37" s="50"/>
      <c r="D37" s="50"/>
      <c r="E37" s="49"/>
      <c r="F37" s="50"/>
      <c r="G37" s="50"/>
      <c r="H37" s="50"/>
      <c r="I37" s="50"/>
      <c r="J37" s="49"/>
      <c r="K37" s="50"/>
      <c r="L37" s="50"/>
      <c r="M37" s="49"/>
    </row>
    <row r="38" spans="1:13" ht="11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ht="11.25">
      <c r="A39" s="33"/>
      <c r="B39" s="50"/>
      <c r="C39" s="49"/>
      <c r="D39" s="49"/>
      <c r="E39" s="49"/>
      <c r="F39" s="50"/>
      <c r="G39" s="50"/>
      <c r="H39" s="50"/>
      <c r="I39" s="50"/>
      <c r="J39" s="49"/>
      <c r="K39" s="50"/>
      <c r="L39" s="50"/>
      <c r="M39" s="49"/>
    </row>
    <row r="40" spans="1:13" ht="11.25">
      <c r="A40" s="33"/>
      <c r="B40" s="50"/>
      <c r="C40" s="49"/>
      <c r="D40" s="49"/>
      <c r="E40" s="49"/>
      <c r="F40" s="50"/>
      <c r="G40" s="50"/>
      <c r="H40" s="50"/>
      <c r="I40" s="50"/>
      <c r="J40" s="49"/>
      <c r="K40" s="50"/>
      <c r="L40" s="50"/>
      <c r="M40" s="49"/>
    </row>
    <row r="41" spans="1:13" ht="11.25">
      <c r="A41" s="33"/>
      <c r="B41" s="50"/>
      <c r="C41" s="49"/>
      <c r="D41" s="49"/>
      <c r="E41" s="49"/>
      <c r="F41" s="50"/>
      <c r="G41" s="50"/>
      <c r="H41" s="50"/>
      <c r="I41" s="50"/>
      <c r="J41" s="50"/>
      <c r="K41" s="50"/>
      <c r="L41" s="50"/>
      <c r="M41" s="49"/>
    </row>
    <row r="42" spans="1:13" ht="11.25">
      <c r="A42" s="33"/>
      <c r="B42" s="50"/>
      <c r="C42" s="49"/>
      <c r="D42" s="49"/>
      <c r="E42" s="49"/>
      <c r="F42" s="50"/>
      <c r="G42" s="50"/>
      <c r="H42" s="50"/>
      <c r="I42" s="50"/>
      <c r="J42" s="50"/>
      <c r="K42" s="49"/>
      <c r="L42" s="49"/>
      <c r="M42" s="49"/>
    </row>
    <row r="43" spans="1:13" ht="11.25">
      <c r="A43" s="33"/>
      <c r="B43" s="50"/>
      <c r="C43" s="50"/>
      <c r="D43" s="50"/>
      <c r="E43" s="50"/>
      <c r="F43" s="50"/>
      <c r="G43" s="50"/>
      <c r="H43" s="50"/>
      <c r="I43" s="50"/>
      <c r="J43" s="49"/>
      <c r="K43" s="50"/>
      <c r="L43" s="50"/>
      <c r="M43" s="49"/>
    </row>
    <row r="44" spans="1:13" ht="11.25">
      <c r="A44" s="33"/>
      <c r="B44" s="50"/>
      <c r="C44" s="49"/>
      <c r="D44" s="49"/>
      <c r="E44" s="49"/>
      <c r="F44" s="50"/>
      <c r="G44" s="50"/>
      <c r="H44" s="50"/>
      <c r="I44" s="50"/>
      <c r="J44" s="50"/>
      <c r="K44" s="50"/>
      <c r="L44" s="50"/>
      <c r="M44" s="49"/>
    </row>
    <row r="45" spans="1:13" ht="11.25">
      <c r="A45" s="33"/>
      <c r="B45" s="50"/>
      <c r="C45" s="49"/>
      <c r="D45" s="49"/>
      <c r="E45" s="49"/>
      <c r="F45" s="50"/>
      <c r="G45" s="50"/>
      <c r="H45" s="50"/>
      <c r="I45" s="50"/>
      <c r="J45" s="49"/>
      <c r="K45" s="50"/>
      <c r="L45" s="50"/>
      <c r="M45" s="49"/>
    </row>
    <row r="46" spans="1:13" ht="11.25">
      <c r="A46" s="33"/>
      <c r="B46" s="50"/>
      <c r="C46" s="49"/>
      <c r="D46" s="49"/>
      <c r="E46" s="49"/>
      <c r="F46" s="50"/>
      <c r="G46" s="50"/>
      <c r="H46" s="50"/>
      <c r="I46" s="50"/>
      <c r="J46" s="49"/>
      <c r="K46" s="49"/>
      <c r="L46" s="49"/>
      <c r="M46" s="49"/>
    </row>
    <row r="47" spans="1:13" ht="11.25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spans="1:13" ht="11.25">
      <c r="A48" s="33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49"/>
    </row>
    <row r="49" spans="1:13" ht="11.25">
      <c r="A49" s="33"/>
      <c r="B49" s="50"/>
      <c r="C49" s="49"/>
      <c r="D49" s="49"/>
      <c r="E49" s="49"/>
      <c r="F49" s="50"/>
      <c r="G49" s="50"/>
      <c r="H49" s="50"/>
      <c r="I49" s="50"/>
      <c r="J49" s="49"/>
      <c r="K49" s="49"/>
      <c r="L49" s="49"/>
      <c r="M49" s="49"/>
    </row>
    <row r="50" spans="1:13" ht="11.25">
      <c r="A50" s="33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49"/>
    </row>
    <row r="51" spans="1:13" ht="11.25">
      <c r="A51" s="33"/>
      <c r="B51" s="50"/>
      <c r="C51" s="49"/>
      <c r="D51" s="49"/>
      <c r="E51" s="49"/>
      <c r="F51" s="50"/>
      <c r="G51" s="50"/>
      <c r="H51" s="50"/>
      <c r="I51" s="50"/>
      <c r="J51" s="49"/>
      <c r="K51" s="49"/>
      <c r="L51" s="49"/>
      <c r="M51" s="49"/>
    </row>
    <row r="52" spans="1:13" ht="11.25">
      <c r="A52" s="33"/>
      <c r="B52" s="50"/>
      <c r="C52" s="49"/>
      <c r="D52" s="49"/>
      <c r="E52" s="49"/>
      <c r="F52" s="50"/>
      <c r="G52" s="50"/>
      <c r="H52" s="50"/>
      <c r="I52" s="50"/>
      <c r="J52" s="49"/>
      <c r="K52" s="49"/>
      <c r="L52" s="49"/>
      <c r="M52" s="49"/>
    </row>
    <row r="53" spans="1:13" ht="11.25">
      <c r="A53" s="51"/>
      <c r="B53" s="48"/>
      <c r="C53" s="48"/>
      <c r="D53" s="48"/>
      <c r="E53" s="52"/>
      <c r="F53" s="48"/>
      <c r="G53" s="48"/>
      <c r="H53" s="48"/>
      <c r="I53" s="48"/>
      <c r="J53" s="48"/>
      <c r="K53" s="48"/>
      <c r="L53" s="48"/>
      <c r="M53" s="52"/>
    </row>
    <row r="54" spans="1:13" ht="15" customHeight="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</row>
  </sheetData>
  <mergeCells count="8">
    <mergeCell ref="N3:Q3"/>
    <mergeCell ref="R3:U3"/>
    <mergeCell ref="V3:Y3"/>
    <mergeCell ref="B2:Y2"/>
    <mergeCell ref="A2:A4"/>
    <mergeCell ref="B3:E3"/>
    <mergeCell ref="F3:I3"/>
    <mergeCell ref="J3:M3"/>
  </mergeCells>
  <conditionalFormatting sqref="Y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selection activeCell="A2" sqref="A2:A4"/>
    </sheetView>
  </sheetViews>
  <sheetFormatPr defaultColWidth="9.140625" defaultRowHeight="15" customHeight="1"/>
  <cols>
    <col min="1" max="1" width="19.5703125" style="38" customWidth="1"/>
    <col min="2" max="2" width="9.28515625" style="38" customWidth="1"/>
    <col min="3" max="4" width="8.140625" style="38" customWidth="1"/>
    <col min="5" max="5" width="7.7109375" style="38" customWidth="1"/>
    <col min="6" max="6" width="9.140625" style="38" customWidth="1"/>
    <col min="7" max="8" width="7.7109375" style="38" customWidth="1"/>
    <col min="9" max="9" width="7.28515625" style="38" customWidth="1"/>
    <col min="10" max="10" width="8.140625" style="38" customWidth="1"/>
    <col min="11" max="13" width="7.5703125" style="38" customWidth="1"/>
    <col min="14" max="14" width="8.28515625" style="38" customWidth="1"/>
    <col min="15" max="16" width="7.28515625" style="38" customWidth="1"/>
    <col min="17" max="17" width="7.5703125" style="38" customWidth="1"/>
    <col min="18" max="18" width="8.42578125" style="38" customWidth="1"/>
    <col min="19" max="20" width="7.28515625" style="38" customWidth="1"/>
    <col min="21" max="21" width="7.7109375" style="38" customWidth="1"/>
    <col min="22" max="22" width="9.28515625" style="38" customWidth="1"/>
    <col min="23" max="24" width="6.85546875" style="38" customWidth="1"/>
    <col min="25" max="25" width="7.7109375" style="38" customWidth="1"/>
    <col min="26" max="26" width="9.140625" style="86" customWidth="1"/>
    <col min="27" max="16384" width="9.140625" style="38"/>
  </cols>
  <sheetData>
    <row r="1" spans="1:25" ht="11.25">
      <c r="Y1" s="47" t="s">
        <v>43</v>
      </c>
    </row>
    <row r="2" spans="1:25" ht="15" customHeight="1">
      <c r="A2" s="133"/>
      <c r="B2" s="137" t="s">
        <v>42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 spans="1:25" ht="11.25">
      <c r="A3" s="133"/>
      <c r="B3" s="133" t="s">
        <v>41</v>
      </c>
      <c r="C3" s="133"/>
      <c r="D3" s="133"/>
      <c r="E3" s="133"/>
      <c r="F3" s="133" t="s">
        <v>40</v>
      </c>
      <c r="G3" s="133"/>
      <c r="H3" s="133"/>
      <c r="I3" s="133"/>
      <c r="J3" s="133" t="s">
        <v>39</v>
      </c>
      <c r="K3" s="133"/>
      <c r="L3" s="137"/>
      <c r="M3" s="137"/>
      <c r="N3" s="133" t="s">
        <v>38</v>
      </c>
      <c r="O3" s="133"/>
      <c r="P3" s="133"/>
      <c r="Q3" s="133"/>
      <c r="R3" s="133" t="s">
        <v>37</v>
      </c>
      <c r="S3" s="133"/>
      <c r="T3" s="133"/>
      <c r="U3" s="133"/>
      <c r="V3" s="133" t="s">
        <v>36</v>
      </c>
      <c r="W3" s="133"/>
      <c r="X3" s="137"/>
      <c r="Y3" s="137"/>
    </row>
    <row r="4" spans="1:25" ht="22.5">
      <c r="A4" s="133"/>
      <c r="B4" s="81" t="s">
        <v>28</v>
      </c>
      <c r="C4" s="81" t="s">
        <v>27</v>
      </c>
      <c r="D4" s="81" t="s">
        <v>26</v>
      </c>
      <c r="E4" s="121" t="s">
        <v>99</v>
      </c>
      <c r="F4" s="81" t="s">
        <v>28</v>
      </c>
      <c r="G4" s="81" t="s">
        <v>27</v>
      </c>
      <c r="H4" s="81" t="s">
        <v>26</v>
      </c>
      <c r="I4" s="121" t="s">
        <v>99</v>
      </c>
      <c r="J4" s="81" t="s">
        <v>28</v>
      </c>
      <c r="K4" s="81" t="s">
        <v>27</v>
      </c>
      <c r="L4" s="82" t="s">
        <v>26</v>
      </c>
      <c r="M4" s="121" t="s">
        <v>99</v>
      </c>
      <c r="N4" s="81" t="s">
        <v>28</v>
      </c>
      <c r="O4" s="81" t="s">
        <v>27</v>
      </c>
      <c r="P4" s="81" t="s">
        <v>26</v>
      </c>
      <c r="Q4" s="121" t="s">
        <v>99</v>
      </c>
      <c r="R4" s="81" t="s">
        <v>28</v>
      </c>
      <c r="S4" s="81" t="s">
        <v>27</v>
      </c>
      <c r="T4" s="81" t="s">
        <v>26</v>
      </c>
      <c r="U4" s="121" t="s">
        <v>99</v>
      </c>
      <c r="V4" s="81" t="s">
        <v>28</v>
      </c>
      <c r="W4" s="81" t="s">
        <v>27</v>
      </c>
      <c r="X4" s="82" t="s">
        <v>26</v>
      </c>
      <c r="Y4" s="121" t="s">
        <v>99</v>
      </c>
    </row>
    <row r="5" spans="1:25" ht="11.25">
      <c r="A5" s="28" t="s">
        <v>24</v>
      </c>
      <c r="B5" s="29">
        <v>4685248</v>
      </c>
      <c r="C5" s="29">
        <v>204727</v>
      </c>
      <c r="D5" s="29">
        <v>64657</v>
      </c>
      <c r="E5" s="29">
        <v>110286</v>
      </c>
      <c r="F5" s="29">
        <v>95153</v>
      </c>
      <c r="G5" s="29">
        <v>299251</v>
      </c>
      <c r="H5" s="29">
        <v>41016</v>
      </c>
      <c r="I5" s="29">
        <v>248</v>
      </c>
      <c r="J5" s="29">
        <v>11438</v>
      </c>
      <c r="K5" s="29">
        <v>2565</v>
      </c>
      <c r="L5" s="29">
        <v>3558</v>
      </c>
      <c r="M5" s="29">
        <v>51</v>
      </c>
      <c r="N5" s="29">
        <v>419966</v>
      </c>
      <c r="O5" s="29">
        <v>13213</v>
      </c>
      <c r="P5" s="29">
        <v>7473</v>
      </c>
      <c r="Q5" s="29">
        <v>635</v>
      </c>
      <c r="R5" s="29">
        <v>14852</v>
      </c>
      <c r="S5" s="29">
        <v>383</v>
      </c>
      <c r="T5" s="29">
        <v>189</v>
      </c>
      <c r="U5" s="29">
        <v>557</v>
      </c>
      <c r="V5" s="29">
        <v>113644</v>
      </c>
      <c r="W5" s="29">
        <v>81694</v>
      </c>
      <c r="X5" s="29">
        <v>1068</v>
      </c>
      <c r="Y5" s="29">
        <v>4083</v>
      </c>
    </row>
    <row r="6" spans="1:25" ht="11.25">
      <c r="A6" s="33" t="s">
        <v>76</v>
      </c>
      <c r="B6" s="34">
        <v>68960</v>
      </c>
      <c r="C6" s="34">
        <v>1374</v>
      </c>
      <c r="D6" s="34">
        <v>253</v>
      </c>
      <c r="E6" s="34">
        <v>879</v>
      </c>
      <c r="F6" s="34">
        <v>696</v>
      </c>
      <c r="G6" s="29">
        <v>2962</v>
      </c>
      <c r="H6" s="34">
        <v>266</v>
      </c>
      <c r="I6" s="34">
        <v>1</v>
      </c>
      <c r="J6" s="34">
        <v>79</v>
      </c>
      <c r="K6" s="34">
        <v>3</v>
      </c>
      <c r="L6" s="34">
        <v>2</v>
      </c>
      <c r="M6" s="55" t="s">
        <v>59</v>
      </c>
      <c r="N6" s="34">
        <v>2613</v>
      </c>
      <c r="O6" s="34">
        <v>97</v>
      </c>
      <c r="P6" s="34">
        <v>34</v>
      </c>
      <c r="Q6" s="55" t="s">
        <v>59</v>
      </c>
      <c r="R6" s="34">
        <v>35</v>
      </c>
      <c r="S6" s="34" t="s">
        <v>59</v>
      </c>
      <c r="T6" s="55" t="s">
        <v>59</v>
      </c>
      <c r="U6" s="34">
        <v>7</v>
      </c>
      <c r="V6" s="34">
        <v>61</v>
      </c>
      <c r="W6" s="34">
        <v>75</v>
      </c>
      <c r="X6" s="34">
        <v>9</v>
      </c>
      <c r="Y6" s="34" t="s">
        <v>59</v>
      </c>
    </row>
    <row r="7" spans="1:25" ht="11.25">
      <c r="A7" s="33" t="s">
        <v>23</v>
      </c>
      <c r="B7" s="34">
        <v>198755</v>
      </c>
      <c r="C7" s="34">
        <v>11796</v>
      </c>
      <c r="D7" s="34">
        <v>3197</v>
      </c>
      <c r="E7" s="34">
        <v>5764</v>
      </c>
      <c r="F7" s="34">
        <v>2822</v>
      </c>
      <c r="G7" s="34">
        <v>13514</v>
      </c>
      <c r="H7" s="34">
        <v>792</v>
      </c>
      <c r="I7" s="34">
        <v>2</v>
      </c>
      <c r="J7" s="34">
        <v>447</v>
      </c>
      <c r="K7" s="34">
        <v>75</v>
      </c>
      <c r="L7" s="34">
        <v>19</v>
      </c>
      <c r="M7" s="55" t="s">
        <v>59</v>
      </c>
      <c r="N7" s="34">
        <v>13192</v>
      </c>
      <c r="O7" s="34">
        <v>844</v>
      </c>
      <c r="P7" s="34">
        <v>345</v>
      </c>
      <c r="Q7" s="34">
        <v>15</v>
      </c>
      <c r="R7" s="34">
        <v>76</v>
      </c>
      <c r="S7" s="34">
        <v>2</v>
      </c>
      <c r="T7" s="55" t="s">
        <v>59</v>
      </c>
      <c r="U7" s="34">
        <v>14</v>
      </c>
      <c r="V7" s="34">
        <v>4470</v>
      </c>
      <c r="W7" s="34">
        <v>1289</v>
      </c>
      <c r="X7" s="34">
        <v>7</v>
      </c>
      <c r="Y7" s="34">
        <v>379</v>
      </c>
    </row>
    <row r="8" spans="1:25" ht="11.25">
      <c r="A8" s="33" t="s">
        <v>22</v>
      </c>
      <c r="B8" s="34">
        <v>156396</v>
      </c>
      <c r="C8" s="34">
        <v>6393</v>
      </c>
      <c r="D8" s="34">
        <v>3085</v>
      </c>
      <c r="E8" s="34">
        <v>4168</v>
      </c>
      <c r="F8" s="34">
        <v>1368</v>
      </c>
      <c r="G8" s="34">
        <v>14515</v>
      </c>
      <c r="H8" s="34">
        <v>1011</v>
      </c>
      <c r="I8" s="34">
        <v>5</v>
      </c>
      <c r="J8" s="34">
        <v>283</v>
      </c>
      <c r="K8" s="34">
        <v>50</v>
      </c>
      <c r="L8" s="34">
        <v>148</v>
      </c>
      <c r="M8" s="34">
        <v>1</v>
      </c>
      <c r="N8" s="34">
        <v>45305</v>
      </c>
      <c r="O8" s="34">
        <v>1276</v>
      </c>
      <c r="P8" s="34">
        <v>687</v>
      </c>
      <c r="Q8" s="55" t="s">
        <v>59</v>
      </c>
      <c r="R8" s="34">
        <v>124</v>
      </c>
      <c r="S8" s="34" t="s">
        <v>59</v>
      </c>
      <c r="T8" s="34">
        <v>2</v>
      </c>
      <c r="U8" s="34">
        <v>5</v>
      </c>
      <c r="V8" s="34">
        <v>1481</v>
      </c>
      <c r="W8" s="34">
        <v>413</v>
      </c>
      <c r="X8" s="55" t="s">
        <v>59</v>
      </c>
      <c r="Y8" s="55">
        <v>96</v>
      </c>
    </row>
    <row r="9" spans="1:25" ht="11.25">
      <c r="A9" s="33" t="s">
        <v>21</v>
      </c>
      <c r="B9" s="34">
        <v>529897</v>
      </c>
      <c r="C9" s="34">
        <v>24802</v>
      </c>
      <c r="D9" s="34">
        <v>5543</v>
      </c>
      <c r="E9" s="34">
        <v>25219</v>
      </c>
      <c r="F9" s="34">
        <v>15304</v>
      </c>
      <c r="G9" s="34">
        <v>29448</v>
      </c>
      <c r="H9" s="34">
        <v>2956</v>
      </c>
      <c r="I9" s="34">
        <v>20</v>
      </c>
      <c r="J9" s="34">
        <v>1354</v>
      </c>
      <c r="K9" s="34">
        <v>336</v>
      </c>
      <c r="L9" s="34">
        <v>72</v>
      </c>
      <c r="M9" s="34">
        <v>5</v>
      </c>
      <c r="N9" s="34">
        <v>23804</v>
      </c>
      <c r="O9" s="34">
        <v>747</v>
      </c>
      <c r="P9" s="34">
        <v>479</v>
      </c>
      <c r="Q9" s="34">
        <v>4</v>
      </c>
      <c r="R9" s="34">
        <v>779</v>
      </c>
      <c r="S9" s="34">
        <v>17</v>
      </c>
      <c r="T9" s="34">
        <v>2</v>
      </c>
      <c r="U9" s="34">
        <v>81</v>
      </c>
      <c r="V9" s="34">
        <v>1961</v>
      </c>
      <c r="W9" s="34">
        <v>764</v>
      </c>
      <c r="X9" s="34">
        <v>21</v>
      </c>
      <c r="Y9" s="34">
        <v>224</v>
      </c>
    </row>
    <row r="10" spans="1:25" ht="11.25">
      <c r="A10" s="33" t="s">
        <v>20</v>
      </c>
      <c r="B10" s="34">
        <v>121923</v>
      </c>
      <c r="C10" s="34">
        <v>5103</v>
      </c>
      <c r="D10" s="34">
        <v>3249</v>
      </c>
      <c r="E10" s="34">
        <v>997</v>
      </c>
      <c r="F10" s="34">
        <v>3633</v>
      </c>
      <c r="G10" s="34">
        <v>11719</v>
      </c>
      <c r="H10" s="34">
        <v>2357</v>
      </c>
      <c r="I10" s="55" t="s">
        <v>59</v>
      </c>
      <c r="J10" s="34">
        <v>215</v>
      </c>
      <c r="K10" s="34">
        <v>192</v>
      </c>
      <c r="L10" s="34">
        <v>223</v>
      </c>
      <c r="M10" s="55" t="s">
        <v>59</v>
      </c>
      <c r="N10" s="34">
        <v>14877</v>
      </c>
      <c r="O10" s="34">
        <v>419</v>
      </c>
      <c r="P10" s="34">
        <v>299</v>
      </c>
      <c r="Q10" s="34">
        <v>1</v>
      </c>
      <c r="R10" s="34">
        <v>160</v>
      </c>
      <c r="S10" s="34" t="s">
        <v>59</v>
      </c>
      <c r="T10" s="55" t="s">
        <v>59</v>
      </c>
      <c r="U10" s="55" t="s">
        <v>59</v>
      </c>
      <c r="V10" s="34">
        <v>915</v>
      </c>
      <c r="W10" s="34">
        <v>224</v>
      </c>
      <c r="X10" s="34">
        <v>20</v>
      </c>
      <c r="Y10" s="34" t="s">
        <v>59</v>
      </c>
    </row>
    <row r="11" spans="1:25" ht="11.25">
      <c r="A11" s="53" t="s">
        <v>63</v>
      </c>
      <c r="B11" s="34">
        <v>141189</v>
      </c>
      <c r="C11" s="34">
        <v>5642</v>
      </c>
      <c r="D11" s="34">
        <v>3070</v>
      </c>
      <c r="E11" s="34">
        <v>1864</v>
      </c>
      <c r="F11" s="34">
        <v>3219</v>
      </c>
      <c r="G11" s="34">
        <v>8541</v>
      </c>
      <c r="H11" s="34">
        <v>1236</v>
      </c>
      <c r="I11" s="34">
        <v>5</v>
      </c>
      <c r="J11" s="34">
        <v>88</v>
      </c>
      <c r="K11" s="34">
        <v>222</v>
      </c>
      <c r="L11" s="34">
        <v>13</v>
      </c>
      <c r="M11" s="34">
        <v>2</v>
      </c>
      <c r="N11" s="34">
        <v>19060</v>
      </c>
      <c r="O11" s="34">
        <v>598</v>
      </c>
      <c r="P11" s="34">
        <v>398</v>
      </c>
      <c r="Q11" s="34">
        <v>1</v>
      </c>
      <c r="R11" s="34">
        <v>159</v>
      </c>
      <c r="S11" s="34">
        <v>2</v>
      </c>
      <c r="T11" s="55" t="s">
        <v>59</v>
      </c>
      <c r="U11" s="55" t="s">
        <v>59</v>
      </c>
      <c r="V11" s="34">
        <v>976</v>
      </c>
      <c r="W11" s="34">
        <v>181</v>
      </c>
      <c r="X11" s="34">
        <v>30</v>
      </c>
      <c r="Y11" s="34">
        <v>213</v>
      </c>
    </row>
    <row r="12" spans="1:25" ht="11.25">
      <c r="A12" s="33" t="s">
        <v>19</v>
      </c>
      <c r="B12" s="34">
        <v>261476</v>
      </c>
      <c r="C12" s="34">
        <v>13835</v>
      </c>
      <c r="D12" s="34">
        <v>4234</v>
      </c>
      <c r="E12" s="34">
        <v>3327</v>
      </c>
      <c r="F12" s="34">
        <v>5083</v>
      </c>
      <c r="G12" s="34">
        <v>10561</v>
      </c>
      <c r="H12" s="34">
        <v>1265</v>
      </c>
      <c r="I12" s="34">
        <v>88</v>
      </c>
      <c r="J12" s="34">
        <v>504</v>
      </c>
      <c r="K12" s="34">
        <v>53</v>
      </c>
      <c r="L12" s="34">
        <v>89</v>
      </c>
      <c r="M12" s="34">
        <v>7</v>
      </c>
      <c r="N12" s="34">
        <v>14686</v>
      </c>
      <c r="O12" s="34">
        <v>725</v>
      </c>
      <c r="P12" s="34">
        <v>321</v>
      </c>
      <c r="Q12" s="34">
        <v>159</v>
      </c>
      <c r="R12" s="34">
        <v>185</v>
      </c>
      <c r="S12" s="34">
        <v>1</v>
      </c>
      <c r="T12" s="55" t="s">
        <v>59</v>
      </c>
      <c r="U12" s="78">
        <v>9</v>
      </c>
      <c r="V12" s="34">
        <v>2644</v>
      </c>
      <c r="W12" s="34">
        <v>878</v>
      </c>
      <c r="X12" s="34">
        <v>22</v>
      </c>
      <c r="Y12" s="34">
        <v>290</v>
      </c>
    </row>
    <row r="13" spans="1:25" ht="11.25">
      <c r="A13" s="38" t="s">
        <v>55</v>
      </c>
      <c r="B13" s="34">
        <v>73778</v>
      </c>
      <c r="C13" s="34">
        <v>2000</v>
      </c>
      <c r="D13" s="34">
        <v>228</v>
      </c>
      <c r="E13" s="34">
        <v>898</v>
      </c>
      <c r="F13" s="34">
        <v>2072</v>
      </c>
      <c r="G13" s="34">
        <v>8849</v>
      </c>
      <c r="H13" s="34">
        <v>373</v>
      </c>
      <c r="I13" s="55" t="s">
        <v>59</v>
      </c>
      <c r="J13" s="34">
        <v>343</v>
      </c>
      <c r="K13" s="34">
        <v>24</v>
      </c>
      <c r="L13" s="34">
        <v>0</v>
      </c>
      <c r="M13" s="55" t="s">
        <v>59</v>
      </c>
      <c r="N13" s="34">
        <v>3399</v>
      </c>
      <c r="O13" s="34">
        <v>96</v>
      </c>
      <c r="P13" s="34">
        <v>16</v>
      </c>
      <c r="Q13" s="34">
        <v>2</v>
      </c>
      <c r="R13" s="34">
        <v>96</v>
      </c>
      <c r="S13" s="34">
        <v>3</v>
      </c>
      <c r="T13" s="55" t="s">
        <v>59</v>
      </c>
      <c r="U13" s="34">
        <v>40</v>
      </c>
      <c r="V13" s="34">
        <v>94</v>
      </c>
      <c r="W13" s="34">
        <v>434</v>
      </c>
      <c r="X13" s="34">
        <v>10</v>
      </c>
      <c r="Y13" s="34" t="s">
        <v>59</v>
      </c>
    </row>
    <row r="14" spans="1:25" ht="11.25">
      <c r="A14" s="33" t="s">
        <v>75</v>
      </c>
      <c r="B14" s="34">
        <v>309229</v>
      </c>
      <c r="C14" s="34">
        <v>13250</v>
      </c>
      <c r="D14" s="34">
        <v>4261</v>
      </c>
      <c r="E14" s="34">
        <v>5635</v>
      </c>
      <c r="F14" s="34">
        <v>6858</v>
      </c>
      <c r="G14" s="34">
        <v>15640</v>
      </c>
      <c r="H14" s="34">
        <v>2071</v>
      </c>
      <c r="I14" s="34">
        <v>6</v>
      </c>
      <c r="J14" s="34">
        <v>502</v>
      </c>
      <c r="K14" s="34">
        <v>129</v>
      </c>
      <c r="L14" s="34">
        <v>15</v>
      </c>
      <c r="M14" s="34">
        <v>4</v>
      </c>
      <c r="N14" s="34">
        <v>15227</v>
      </c>
      <c r="O14" s="34">
        <v>359</v>
      </c>
      <c r="P14" s="34">
        <v>360</v>
      </c>
      <c r="Q14" s="34">
        <v>6</v>
      </c>
      <c r="R14" s="34">
        <v>244</v>
      </c>
      <c r="S14" s="34">
        <v>7</v>
      </c>
      <c r="T14" s="34">
        <v>2</v>
      </c>
      <c r="U14" s="34">
        <v>14</v>
      </c>
      <c r="V14" s="34">
        <v>4744</v>
      </c>
      <c r="W14" s="34">
        <v>1299</v>
      </c>
      <c r="X14" s="34">
        <v>231</v>
      </c>
      <c r="Y14" s="34">
        <v>1129</v>
      </c>
    </row>
    <row r="15" spans="1:25" ht="11.25">
      <c r="A15" s="33" t="s">
        <v>77</v>
      </c>
      <c r="B15" s="34">
        <v>201757</v>
      </c>
      <c r="C15" s="34">
        <v>10491</v>
      </c>
      <c r="D15" s="34">
        <v>2930</v>
      </c>
      <c r="E15" s="34">
        <v>4364</v>
      </c>
      <c r="F15" s="34">
        <v>5087</v>
      </c>
      <c r="G15" s="34">
        <v>16338</v>
      </c>
      <c r="H15" s="34">
        <v>1312</v>
      </c>
      <c r="I15" s="34">
        <v>5</v>
      </c>
      <c r="J15" s="34">
        <v>73</v>
      </c>
      <c r="K15" s="34">
        <v>117</v>
      </c>
      <c r="L15" s="34">
        <v>5</v>
      </c>
      <c r="M15" s="55" t="s">
        <v>59</v>
      </c>
      <c r="N15" s="34">
        <v>13373</v>
      </c>
      <c r="O15" s="34">
        <v>593</v>
      </c>
      <c r="P15" s="34">
        <v>194</v>
      </c>
      <c r="Q15" s="34">
        <v>3</v>
      </c>
      <c r="R15" s="34">
        <v>132</v>
      </c>
      <c r="S15" s="34">
        <v>1</v>
      </c>
      <c r="T15" s="34">
        <v>1</v>
      </c>
      <c r="U15" s="34">
        <v>8</v>
      </c>
      <c r="V15" s="34">
        <v>1398</v>
      </c>
      <c r="W15" s="34">
        <v>415</v>
      </c>
      <c r="X15" s="34">
        <v>30</v>
      </c>
      <c r="Y15" s="34">
        <v>74</v>
      </c>
    </row>
    <row r="16" spans="1:25" ht="11.25">
      <c r="A16" s="33" t="s">
        <v>18</v>
      </c>
      <c r="B16" s="34">
        <v>138207</v>
      </c>
      <c r="C16" s="34">
        <v>7594</v>
      </c>
      <c r="D16" s="34">
        <v>3279</v>
      </c>
      <c r="E16" s="34">
        <v>2867</v>
      </c>
      <c r="F16" s="34">
        <v>1330</v>
      </c>
      <c r="G16" s="34">
        <v>10860</v>
      </c>
      <c r="H16" s="34">
        <v>1409</v>
      </c>
      <c r="I16" s="34">
        <v>7</v>
      </c>
      <c r="J16" s="34">
        <v>256</v>
      </c>
      <c r="K16" s="34">
        <v>31</v>
      </c>
      <c r="L16" s="34">
        <v>332</v>
      </c>
      <c r="M16" s="34">
        <v>2</v>
      </c>
      <c r="N16" s="34">
        <v>23268</v>
      </c>
      <c r="O16" s="34">
        <v>772</v>
      </c>
      <c r="P16" s="34">
        <v>542</v>
      </c>
      <c r="Q16" s="34">
        <v>3</v>
      </c>
      <c r="R16" s="34">
        <v>177</v>
      </c>
      <c r="S16" s="34">
        <v>4</v>
      </c>
      <c r="T16" s="34">
        <v>5</v>
      </c>
      <c r="U16" s="34">
        <v>2</v>
      </c>
      <c r="V16" s="34">
        <v>290</v>
      </c>
      <c r="W16" s="34">
        <v>260</v>
      </c>
      <c r="X16" s="55" t="s">
        <v>59</v>
      </c>
      <c r="Y16" s="55">
        <v>25</v>
      </c>
    </row>
    <row r="17" spans="1:25" ht="11.25">
      <c r="A17" s="33" t="s">
        <v>17</v>
      </c>
      <c r="B17" s="34">
        <v>82693</v>
      </c>
      <c r="C17" s="34">
        <v>4425</v>
      </c>
      <c r="D17" s="34">
        <v>2968</v>
      </c>
      <c r="E17" s="34">
        <v>1113</v>
      </c>
      <c r="F17" s="34">
        <v>2195</v>
      </c>
      <c r="G17" s="34">
        <v>14811</v>
      </c>
      <c r="H17" s="34">
        <v>1465</v>
      </c>
      <c r="I17" s="55" t="s">
        <v>59</v>
      </c>
      <c r="J17" s="34">
        <v>253</v>
      </c>
      <c r="K17" s="34">
        <v>47</v>
      </c>
      <c r="L17" s="34">
        <v>123</v>
      </c>
      <c r="M17" s="55" t="s">
        <v>59</v>
      </c>
      <c r="N17" s="34">
        <v>89326</v>
      </c>
      <c r="O17" s="34">
        <v>1509</v>
      </c>
      <c r="P17" s="34">
        <v>1330</v>
      </c>
      <c r="Q17" s="34">
        <v>1</v>
      </c>
      <c r="R17" s="34">
        <v>170</v>
      </c>
      <c r="S17" s="34" t="s">
        <v>59</v>
      </c>
      <c r="T17" s="55" t="s">
        <v>59</v>
      </c>
      <c r="U17" s="34">
        <v>9</v>
      </c>
      <c r="V17" s="34">
        <v>1718</v>
      </c>
      <c r="W17" s="34">
        <v>459</v>
      </c>
      <c r="X17" s="34">
        <v>6</v>
      </c>
      <c r="Y17" s="34">
        <v>20</v>
      </c>
    </row>
    <row r="18" spans="1:25" ht="11.25">
      <c r="A18" s="53" t="s">
        <v>66</v>
      </c>
      <c r="B18" s="34">
        <v>115395</v>
      </c>
      <c r="C18" s="34">
        <v>11218</v>
      </c>
      <c r="D18" s="34">
        <v>2998</v>
      </c>
      <c r="E18" s="34">
        <v>2111</v>
      </c>
      <c r="F18" s="34">
        <v>979</v>
      </c>
      <c r="G18" s="34">
        <v>6426</v>
      </c>
      <c r="H18" s="34">
        <v>659</v>
      </c>
      <c r="I18" s="34">
        <v>21</v>
      </c>
      <c r="J18" s="34">
        <v>128</v>
      </c>
      <c r="K18" s="34">
        <v>36</v>
      </c>
      <c r="L18" s="34">
        <v>7</v>
      </c>
      <c r="M18" s="55" t="s">
        <v>59</v>
      </c>
      <c r="N18" s="34">
        <v>4284</v>
      </c>
      <c r="O18" s="34">
        <v>162</v>
      </c>
      <c r="P18" s="34">
        <v>57</v>
      </c>
      <c r="Q18" s="34">
        <v>5</v>
      </c>
      <c r="R18" s="34">
        <v>1</v>
      </c>
      <c r="S18" s="34">
        <v>2</v>
      </c>
      <c r="T18" s="55" t="s">
        <v>59</v>
      </c>
      <c r="U18" s="55" t="s">
        <v>59</v>
      </c>
      <c r="V18" s="34">
        <v>3095</v>
      </c>
      <c r="W18" s="34">
        <v>389</v>
      </c>
      <c r="X18" s="34">
        <v>70</v>
      </c>
      <c r="Y18" s="34">
        <v>169</v>
      </c>
    </row>
    <row r="19" spans="1:25" ht="11.25">
      <c r="A19" s="33" t="s">
        <v>16</v>
      </c>
      <c r="B19" s="34">
        <v>184228</v>
      </c>
      <c r="C19" s="34">
        <v>10633</v>
      </c>
      <c r="D19" s="34">
        <v>3315</v>
      </c>
      <c r="E19" s="34">
        <v>4245</v>
      </c>
      <c r="F19" s="34">
        <v>1444</v>
      </c>
      <c r="G19" s="34">
        <v>9133</v>
      </c>
      <c r="H19" s="34">
        <v>1313</v>
      </c>
      <c r="I19" s="34">
        <v>14</v>
      </c>
      <c r="J19" s="34">
        <v>526</v>
      </c>
      <c r="K19" s="34">
        <v>12</v>
      </c>
      <c r="L19" s="34">
        <v>11</v>
      </c>
      <c r="M19" s="34">
        <v>2</v>
      </c>
      <c r="N19" s="34">
        <v>7216</v>
      </c>
      <c r="O19" s="34">
        <v>323</v>
      </c>
      <c r="P19" s="34">
        <v>193</v>
      </c>
      <c r="Q19" s="34">
        <v>5</v>
      </c>
      <c r="R19" s="34">
        <v>107</v>
      </c>
      <c r="S19" s="34">
        <v>1</v>
      </c>
      <c r="T19" s="34">
        <v>41</v>
      </c>
      <c r="U19" s="34">
        <v>15</v>
      </c>
      <c r="V19" s="34">
        <v>2565</v>
      </c>
      <c r="W19" s="34">
        <v>848</v>
      </c>
      <c r="X19" s="34">
        <v>40</v>
      </c>
      <c r="Y19" s="34">
        <v>208</v>
      </c>
    </row>
    <row r="20" spans="1:25" ht="11.25">
      <c r="A20" s="53" t="s">
        <v>64</v>
      </c>
      <c r="B20" s="34">
        <v>139646</v>
      </c>
      <c r="C20" s="34">
        <v>9310</v>
      </c>
      <c r="D20" s="34">
        <v>2128</v>
      </c>
      <c r="E20" s="34">
        <v>5568</v>
      </c>
      <c r="F20" s="34">
        <v>2235</v>
      </c>
      <c r="G20" s="34">
        <v>9638</v>
      </c>
      <c r="H20" s="34">
        <v>1117</v>
      </c>
      <c r="I20" s="34">
        <v>2</v>
      </c>
      <c r="J20" s="34">
        <v>364</v>
      </c>
      <c r="K20" s="34">
        <v>813</v>
      </c>
      <c r="L20" s="34">
        <v>13</v>
      </c>
      <c r="M20" s="34">
        <v>16</v>
      </c>
      <c r="N20" s="34">
        <v>13990</v>
      </c>
      <c r="O20" s="34">
        <v>1626</v>
      </c>
      <c r="P20" s="34">
        <v>269</v>
      </c>
      <c r="Q20" s="34">
        <v>422</v>
      </c>
      <c r="R20" s="34">
        <v>65</v>
      </c>
      <c r="S20" s="34" t="s">
        <v>59</v>
      </c>
      <c r="T20" s="55" t="s">
        <v>59</v>
      </c>
      <c r="U20" s="34">
        <v>40</v>
      </c>
      <c r="V20" s="34">
        <v>2249</v>
      </c>
      <c r="W20" s="34">
        <v>613</v>
      </c>
      <c r="X20" s="34">
        <v>74</v>
      </c>
      <c r="Y20" s="34">
        <v>712</v>
      </c>
    </row>
    <row r="21" spans="1:25" ht="11.25">
      <c r="A21" s="33" t="s">
        <v>15</v>
      </c>
      <c r="B21" s="34">
        <v>290221</v>
      </c>
      <c r="C21" s="34">
        <v>4113</v>
      </c>
      <c r="D21" s="34">
        <v>1444</v>
      </c>
      <c r="E21" s="34">
        <v>1558</v>
      </c>
      <c r="F21" s="34">
        <v>3261</v>
      </c>
      <c r="G21" s="34">
        <v>16954</v>
      </c>
      <c r="H21" s="34">
        <v>3114</v>
      </c>
      <c r="I21" s="34">
        <v>2</v>
      </c>
      <c r="J21" s="34">
        <v>1206</v>
      </c>
      <c r="K21" s="34">
        <v>21</v>
      </c>
      <c r="L21" s="34">
        <v>45</v>
      </c>
      <c r="M21" s="55" t="s">
        <v>59</v>
      </c>
      <c r="N21" s="34">
        <v>36921</v>
      </c>
      <c r="O21" s="34">
        <v>1021</v>
      </c>
      <c r="P21" s="34">
        <v>479</v>
      </c>
      <c r="Q21" s="55" t="s">
        <v>59</v>
      </c>
      <c r="R21" s="34">
        <v>162</v>
      </c>
      <c r="S21" s="34">
        <v>4</v>
      </c>
      <c r="T21" s="34">
        <v>1</v>
      </c>
      <c r="U21" s="34">
        <v>2</v>
      </c>
      <c r="V21" s="34">
        <v>161</v>
      </c>
      <c r="W21" s="34">
        <v>305</v>
      </c>
      <c r="X21" s="55" t="s">
        <v>59</v>
      </c>
      <c r="Y21" s="55">
        <v>2</v>
      </c>
    </row>
    <row r="22" spans="1:25" ht="11.25">
      <c r="A22" s="38" t="s">
        <v>56</v>
      </c>
      <c r="B22" s="34">
        <v>26183</v>
      </c>
      <c r="C22" s="34">
        <v>297</v>
      </c>
      <c r="D22" s="34">
        <v>140</v>
      </c>
      <c r="E22" s="34">
        <v>224</v>
      </c>
      <c r="F22" s="34">
        <v>536</v>
      </c>
      <c r="G22" s="34">
        <v>1040</v>
      </c>
      <c r="H22" s="34">
        <v>129</v>
      </c>
      <c r="I22" s="55" t="s">
        <v>59</v>
      </c>
      <c r="J22" s="34">
        <v>24</v>
      </c>
      <c r="K22" s="55" t="s">
        <v>59</v>
      </c>
      <c r="L22" s="34">
        <v>3</v>
      </c>
      <c r="M22" s="55" t="s">
        <v>59</v>
      </c>
      <c r="N22" s="34">
        <v>1389</v>
      </c>
      <c r="O22" s="34">
        <v>17</v>
      </c>
      <c r="P22" s="34">
        <v>18</v>
      </c>
      <c r="Q22" s="55" t="s">
        <v>59</v>
      </c>
      <c r="R22" s="34">
        <v>46</v>
      </c>
      <c r="S22" s="34">
        <v>2</v>
      </c>
      <c r="T22" s="55" t="s">
        <v>59</v>
      </c>
      <c r="U22" s="34">
        <v>4</v>
      </c>
      <c r="V22" s="34">
        <v>20</v>
      </c>
      <c r="W22" s="34">
        <v>9</v>
      </c>
      <c r="X22" s="34">
        <v>4</v>
      </c>
      <c r="Y22" s="34" t="s">
        <v>59</v>
      </c>
    </row>
    <row r="23" spans="1:25" ht="11.25">
      <c r="A23" s="53" t="s">
        <v>65</v>
      </c>
      <c r="B23" s="34">
        <v>292052</v>
      </c>
      <c r="C23" s="34">
        <v>17836</v>
      </c>
      <c r="D23" s="34">
        <v>4090</v>
      </c>
      <c r="E23" s="34">
        <v>9412</v>
      </c>
      <c r="F23" s="34">
        <v>3786</v>
      </c>
      <c r="G23" s="34">
        <v>12539</v>
      </c>
      <c r="H23" s="34">
        <v>1874</v>
      </c>
      <c r="I23" s="34">
        <v>20</v>
      </c>
      <c r="J23" s="34">
        <v>133</v>
      </c>
      <c r="K23" s="34">
        <v>62</v>
      </c>
      <c r="L23" s="34">
        <v>10</v>
      </c>
      <c r="M23" s="34">
        <v>4</v>
      </c>
      <c r="N23" s="34">
        <v>5573</v>
      </c>
      <c r="O23" s="34">
        <v>273</v>
      </c>
      <c r="P23" s="34">
        <v>98</v>
      </c>
      <c r="Q23" s="34">
        <v>1</v>
      </c>
      <c r="R23" s="34">
        <v>141</v>
      </c>
      <c r="S23" s="34">
        <v>1</v>
      </c>
      <c r="T23" s="55" t="s">
        <v>59</v>
      </c>
      <c r="U23" s="34">
        <v>12</v>
      </c>
      <c r="V23" s="34">
        <v>1884</v>
      </c>
      <c r="W23" s="34">
        <v>350</v>
      </c>
      <c r="X23" s="34">
        <v>51</v>
      </c>
      <c r="Y23" s="34">
        <v>461</v>
      </c>
    </row>
    <row r="24" spans="1:25" ht="11.25">
      <c r="A24" s="33" t="s">
        <v>14</v>
      </c>
      <c r="B24" s="34">
        <v>388602</v>
      </c>
      <c r="C24" s="34">
        <v>6825</v>
      </c>
      <c r="D24" s="34">
        <v>3685</v>
      </c>
      <c r="E24" s="34">
        <v>3288</v>
      </c>
      <c r="F24" s="34">
        <v>4065</v>
      </c>
      <c r="G24" s="34">
        <v>20623</v>
      </c>
      <c r="H24" s="34">
        <v>4817</v>
      </c>
      <c r="I24" s="34">
        <v>9</v>
      </c>
      <c r="J24" s="34">
        <v>1066</v>
      </c>
      <c r="K24" s="34">
        <v>35</v>
      </c>
      <c r="L24" s="34">
        <v>16</v>
      </c>
      <c r="M24" s="34">
        <v>1</v>
      </c>
      <c r="N24" s="34">
        <v>20096</v>
      </c>
      <c r="O24" s="34">
        <v>616</v>
      </c>
      <c r="P24" s="34">
        <v>330</v>
      </c>
      <c r="Q24" s="34">
        <v>1</v>
      </c>
      <c r="R24" s="34">
        <v>1707</v>
      </c>
      <c r="S24" s="34">
        <v>8</v>
      </c>
      <c r="T24" s="34">
        <v>64</v>
      </c>
      <c r="U24" s="34">
        <v>12</v>
      </c>
      <c r="V24" s="34">
        <v>368</v>
      </c>
      <c r="W24" s="34">
        <v>163</v>
      </c>
      <c r="X24" s="34">
        <v>60</v>
      </c>
      <c r="Y24" s="34">
        <v>2</v>
      </c>
    </row>
    <row r="25" spans="1:25" ht="11.25">
      <c r="A25" s="33" t="s">
        <v>13</v>
      </c>
      <c r="B25" s="34">
        <v>583897</v>
      </c>
      <c r="C25" s="34">
        <v>9539</v>
      </c>
      <c r="D25" s="34">
        <v>4917</v>
      </c>
      <c r="E25" s="34">
        <v>13941</v>
      </c>
      <c r="F25" s="34">
        <v>21771</v>
      </c>
      <c r="G25" s="34">
        <v>33837</v>
      </c>
      <c r="H25" s="34">
        <v>7869</v>
      </c>
      <c r="I25" s="34">
        <v>17</v>
      </c>
      <c r="J25" s="34">
        <v>1723</v>
      </c>
      <c r="K25" s="34">
        <v>156</v>
      </c>
      <c r="L25" s="34">
        <v>1724</v>
      </c>
      <c r="M25" s="34">
        <v>6</v>
      </c>
      <c r="N25" s="34">
        <v>24982</v>
      </c>
      <c r="O25" s="34">
        <v>547</v>
      </c>
      <c r="P25" s="34">
        <v>398</v>
      </c>
      <c r="Q25" s="34">
        <v>5</v>
      </c>
      <c r="R25" s="34">
        <v>8863</v>
      </c>
      <c r="S25" s="34">
        <v>107</v>
      </c>
      <c r="T25" s="34">
        <v>68</v>
      </c>
      <c r="U25" s="34">
        <v>268</v>
      </c>
      <c r="V25" s="34">
        <v>2056</v>
      </c>
      <c r="W25" s="34">
        <v>945</v>
      </c>
      <c r="X25" s="34">
        <v>13</v>
      </c>
      <c r="Y25" s="34">
        <v>12</v>
      </c>
    </row>
    <row r="26" spans="1:25" ht="11.25">
      <c r="A26" s="33" t="s">
        <v>12</v>
      </c>
      <c r="B26" s="34">
        <v>220933</v>
      </c>
      <c r="C26" s="34">
        <v>2363</v>
      </c>
      <c r="D26" s="34">
        <v>1827</v>
      </c>
      <c r="E26" s="34">
        <v>1771</v>
      </c>
      <c r="F26" s="34">
        <v>3293</v>
      </c>
      <c r="G26" s="34">
        <v>13797</v>
      </c>
      <c r="H26" s="34">
        <v>1631</v>
      </c>
      <c r="I26" s="34">
        <v>4</v>
      </c>
      <c r="J26" s="34">
        <v>1491</v>
      </c>
      <c r="K26" s="34">
        <v>2</v>
      </c>
      <c r="L26" s="34">
        <v>680</v>
      </c>
      <c r="M26" s="34">
        <v>1</v>
      </c>
      <c r="N26" s="34">
        <v>20774</v>
      </c>
      <c r="O26" s="34">
        <v>387</v>
      </c>
      <c r="P26" s="34">
        <v>401</v>
      </c>
      <c r="Q26" s="34">
        <v>1</v>
      </c>
      <c r="R26" s="34">
        <v>627</v>
      </c>
      <c r="S26" s="34">
        <v>3</v>
      </c>
      <c r="T26" s="34">
        <v>2</v>
      </c>
      <c r="U26" s="34">
        <v>6</v>
      </c>
      <c r="V26" s="34">
        <v>134</v>
      </c>
      <c r="W26" s="34">
        <v>302</v>
      </c>
      <c r="X26" s="34">
        <v>35</v>
      </c>
      <c r="Y26" s="34">
        <v>1</v>
      </c>
    </row>
    <row r="27" spans="1:25" ht="11.25">
      <c r="A27" s="33" t="s">
        <v>11</v>
      </c>
      <c r="B27" s="34">
        <v>35339</v>
      </c>
      <c r="C27" s="34">
        <v>2113</v>
      </c>
      <c r="D27" s="34">
        <v>995</v>
      </c>
      <c r="E27" s="55" t="s">
        <v>59</v>
      </c>
      <c r="F27" s="34">
        <v>2733</v>
      </c>
      <c r="G27" s="34">
        <v>7926</v>
      </c>
      <c r="H27" s="34">
        <v>1140</v>
      </c>
      <c r="I27" s="55" t="s">
        <v>59</v>
      </c>
      <c r="J27" s="34">
        <v>83</v>
      </c>
      <c r="K27" s="34">
        <v>56</v>
      </c>
      <c r="L27" s="34">
        <v>5</v>
      </c>
      <c r="M27" s="55" t="s">
        <v>59</v>
      </c>
      <c r="N27" s="34">
        <v>2691</v>
      </c>
      <c r="O27" s="34">
        <v>76</v>
      </c>
      <c r="P27" s="34">
        <v>62</v>
      </c>
      <c r="Q27" s="55" t="s">
        <v>59</v>
      </c>
      <c r="R27" s="34">
        <v>187</v>
      </c>
      <c r="S27" s="34" t="s">
        <v>59</v>
      </c>
      <c r="T27" s="34">
        <v>1</v>
      </c>
      <c r="U27" s="55" t="s">
        <v>59</v>
      </c>
      <c r="V27" s="34">
        <v>93</v>
      </c>
      <c r="W27" s="34">
        <v>16</v>
      </c>
      <c r="X27" s="34">
        <v>1</v>
      </c>
      <c r="Y27" s="34" t="s">
        <v>59</v>
      </c>
    </row>
    <row r="28" spans="1:25" ht="11.25">
      <c r="A28" s="42" t="s">
        <v>10</v>
      </c>
      <c r="B28" s="43">
        <v>124492</v>
      </c>
      <c r="C28" s="43">
        <v>23775</v>
      </c>
      <c r="D28" s="43">
        <v>2821</v>
      </c>
      <c r="E28" s="43">
        <v>11073</v>
      </c>
      <c r="F28" s="43">
        <v>1383</v>
      </c>
      <c r="G28" s="43">
        <v>9580</v>
      </c>
      <c r="H28" s="43">
        <v>840</v>
      </c>
      <c r="I28" s="43">
        <v>20</v>
      </c>
      <c r="J28" s="43">
        <v>297</v>
      </c>
      <c r="K28" s="43">
        <v>93</v>
      </c>
      <c r="L28" s="43">
        <v>3</v>
      </c>
      <c r="M28" s="115" t="s">
        <v>59</v>
      </c>
      <c r="N28" s="43">
        <v>3920</v>
      </c>
      <c r="O28" s="43">
        <v>130</v>
      </c>
      <c r="P28" s="43">
        <v>163</v>
      </c>
      <c r="Q28" s="115" t="s">
        <v>59</v>
      </c>
      <c r="R28" s="43">
        <v>609</v>
      </c>
      <c r="S28" s="43">
        <v>218</v>
      </c>
      <c r="T28" s="115" t="s">
        <v>59</v>
      </c>
      <c r="U28" s="43">
        <v>9</v>
      </c>
      <c r="V28" s="43">
        <v>80267</v>
      </c>
      <c r="W28" s="43">
        <v>71063</v>
      </c>
      <c r="X28" s="43">
        <v>334</v>
      </c>
      <c r="Y28" s="43">
        <v>66</v>
      </c>
    </row>
    <row r="29" spans="1:25" ht="11.25">
      <c r="A29" s="70" t="s">
        <v>67</v>
      </c>
      <c r="B29" s="54"/>
      <c r="C29" s="54"/>
      <c r="D29" s="54"/>
      <c r="E29" s="54"/>
      <c r="F29" s="54"/>
    </row>
  </sheetData>
  <mergeCells count="8">
    <mergeCell ref="N3:Q3"/>
    <mergeCell ref="R3:U3"/>
    <mergeCell ref="V3:Y3"/>
    <mergeCell ref="B2:Y2"/>
    <mergeCell ref="A2:A4"/>
    <mergeCell ref="B3:E3"/>
    <mergeCell ref="F3:I3"/>
    <mergeCell ref="J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selection activeCell="A2" sqref="A2:A4"/>
    </sheetView>
  </sheetViews>
  <sheetFormatPr defaultColWidth="9.140625" defaultRowHeight="15" customHeight="1"/>
  <cols>
    <col min="1" max="1" width="19.5703125" style="38" customWidth="1"/>
    <col min="2" max="2" width="8.28515625" style="38" customWidth="1"/>
    <col min="3" max="4" width="7.7109375" style="38" customWidth="1"/>
    <col min="5" max="5" width="7.28515625" style="38" customWidth="1"/>
    <col min="6" max="6" width="8.140625" style="38" customWidth="1"/>
    <col min="7" max="8" width="7.42578125" style="38" customWidth="1"/>
    <col min="9" max="9" width="7.5703125" style="38" customWidth="1"/>
    <col min="10" max="10" width="8.7109375" style="38" customWidth="1"/>
    <col min="11" max="12" width="7.28515625" style="38" customWidth="1"/>
    <col min="13" max="13" width="7.7109375" style="38" customWidth="1"/>
    <col min="14" max="14" width="8.5703125" style="38" customWidth="1"/>
    <col min="15" max="16" width="7" style="38" customWidth="1"/>
    <col min="17" max="17" width="7.28515625" style="38" customWidth="1"/>
    <col min="18" max="18" width="8.42578125" style="38" customWidth="1"/>
    <col min="19" max="20" width="7.28515625" style="38" customWidth="1"/>
    <col min="21" max="21" width="7.5703125" style="38" customWidth="1"/>
    <col min="22" max="22" width="8.140625" style="38" customWidth="1"/>
    <col min="23" max="23" width="7.140625" style="38" customWidth="1"/>
    <col min="24" max="24" width="6.28515625" style="38" customWidth="1"/>
    <col min="25" max="25" width="7.42578125" style="38" customWidth="1"/>
    <col min="26" max="26" width="9.140625" style="86" customWidth="1"/>
    <col min="27" max="16384" width="9.140625" style="38"/>
  </cols>
  <sheetData>
    <row r="1" spans="1:25" ht="11.25">
      <c r="Y1" s="55" t="s">
        <v>43</v>
      </c>
    </row>
    <row r="2" spans="1:25" ht="11.25">
      <c r="A2" s="133"/>
      <c r="B2" s="137" t="s">
        <v>49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 spans="1:25" ht="22.5" customHeight="1">
      <c r="A3" s="133"/>
      <c r="B3" s="133" t="s">
        <v>48</v>
      </c>
      <c r="C3" s="133"/>
      <c r="D3" s="133"/>
      <c r="E3" s="133"/>
      <c r="F3" s="133" t="s">
        <v>47</v>
      </c>
      <c r="G3" s="133"/>
      <c r="H3" s="133"/>
      <c r="I3" s="133"/>
      <c r="J3" s="133" t="s">
        <v>46</v>
      </c>
      <c r="K3" s="133"/>
      <c r="L3" s="137"/>
      <c r="M3" s="137"/>
      <c r="N3" s="133" t="s">
        <v>45</v>
      </c>
      <c r="O3" s="133"/>
      <c r="P3" s="133"/>
      <c r="Q3" s="133"/>
      <c r="R3" s="133" t="s">
        <v>44</v>
      </c>
      <c r="S3" s="133"/>
      <c r="T3" s="133"/>
      <c r="U3" s="133"/>
      <c r="V3" s="133" t="s">
        <v>30</v>
      </c>
      <c r="W3" s="133"/>
      <c r="X3" s="137"/>
      <c r="Y3" s="137"/>
    </row>
    <row r="4" spans="1:25" ht="23.25" customHeight="1">
      <c r="A4" s="133"/>
      <c r="B4" s="81" t="s">
        <v>28</v>
      </c>
      <c r="C4" s="81" t="s">
        <v>27</v>
      </c>
      <c r="D4" s="81" t="s">
        <v>26</v>
      </c>
      <c r="E4" s="121" t="s">
        <v>99</v>
      </c>
      <c r="F4" s="81" t="s">
        <v>28</v>
      </c>
      <c r="G4" s="81" t="s">
        <v>27</v>
      </c>
      <c r="H4" s="81" t="s">
        <v>26</v>
      </c>
      <c r="I4" s="121" t="s">
        <v>99</v>
      </c>
      <c r="J4" s="81" t="s">
        <v>28</v>
      </c>
      <c r="K4" s="81" t="s">
        <v>27</v>
      </c>
      <c r="L4" s="82" t="s">
        <v>26</v>
      </c>
      <c r="M4" s="121" t="s">
        <v>99</v>
      </c>
      <c r="N4" s="81" t="s">
        <v>28</v>
      </c>
      <c r="O4" s="81" t="s">
        <v>27</v>
      </c>
      <c r="P4" s="81" t="s">
        <v>26</v>
      </c>
      <c r="Q4" s="121" t="s">
        <v>99</v>
      </c>
      <c r="R4" s="81" t="s">
        <v>28</v>
      </c>
      <c r="S4" s="81" t="s">
        <v>27</v>
      </c>
      <c r="T4" s="81" t="s">
        <v>26</v>
      </c>
      <c r="U4" s="121" t="s">
        <v>99</v>
      </c>
      <c r="V4" s="81" t="s">
        <v>28</v>
      </c>
      <c r="W4" s="81" t="s">
        <v>27</v>
      </c>
      <c r="X4" s="82" t="s">
        <v>26</v>
      </c>
      <c r="Y4" s="121" t="s">
        <v>99</v>
      </c>
    </row>
    <row r="5" spans="1:25" ht="11.25">
      <c r="A5" s="28" t="s">
        <v>24</v>
      </c>
      <c r="B5" s="31">
        <v>350729</v>
      </c>
      <c r="C5" s="31">
        <v>34681</v>
      </c>
      <c r="D5" s="31">
        <v>9323</v>
      </c>
      <c r="E5" s="31">
        <v>26883</v>
      </c>
      <c r="F5" s="31">
        <v>867922</v>
      </c>
      <c r="G5" s="31">
        <v>46227</v>
      </c>
      <c r="H5" s="31">
        <v>11977</v>
      </c>
      <c r="I5" s="31">
        <v>5509</v>
      </c>
      <c r="J5" s="31">
        <v>579032</v>
      </c>
      <c r="K5" s="31">
        <v>51680</v>
      </c>
      <c r="L5" s="31">
        <v>11396</v>
      </c>
      <c r="M5" s="31">
        <v>4004</v>
      </c>
      <c r="N5" s="31">
        <v>1270746</v>
      </c>
      <c r="O5" s="31">
        <v>147247</v>
      </c>
      <c r="P5" s="31">
        <v>44913</v>
      </c>
      <c r="Q5" s="31">
        <v>7583</v>
      </c>
      <c r="R5" s="31">
        <v>2266099</v>
      </c>
      <c r="S5" s="31">
        <v>317575</v>
      </c>
      <c r="T5" s="31">
        <v>40339</v>
      </c>
      <c r="U5" s="31">
        <v>71098</v>
      </c>
      <c r="V5" s="31">
        <v>5773</v>
      </c>
      <c r="W5" s="31">
        <v>4423</v>
      </c>
      <c r="X5" s="31">
        <v>13</v>
      </c>
      <c r="Y5" s="55">
        <v>783</v>
      </c>
    </row>
    <row r="6" spans="1:25" ht="11.25">
      <c r="A6" s="33" t="s">
        <v>76</v>
      </c>
      <c r="B6" s="36">
        <v>4181</v>
      </c>
      <c r="C6" s="36">
        <v>241</v>
      </c>
      <c r="D6" s="36">
        <v>89</v>
      </c>
      <c r="E6" s="36">
        <v>660</v>
      </c>
      <c r="F6" s="36">
        <v>14267</v>
      </c>
      <c r="G6" s="36">
        <v>507</v>
      </c>
      <c r="H6" s="36">
        <v>73</v>
      </c>
      <c r="I6" s="36">
        <v>98</v>
      </c>
      <c r="J6" s="31">
        <v>6414</v>
      </c>
      <c r="K6" s="36">
        <v>208</v>
      </c>
      <c r="L6" s="36">
        <v>75</v>
      </c>
      <c r="M6" s="36">
        <v>29</v>
      </c>
      <c r="N6" s="36">
        <v>22075</v>
      </c>
      <c r="O6" s="36">
        <v>940</v>
      </c>
      <c r="P6" s="36">
        <v>207</v>
      </c>
      <c r="Q6" s="36">
        <v>57</v>
      </c>
      <c r="R6" s="31">
        <v>25507</v>
      </c>
      <c r="S6" s="31">
        <v>2615</v>
      </c>
      <c r="T6" s="36">
        <v>120</v>
      </c>
      <c r="U6" s="36">
        <v>43</v>
      </c>
      <c r="V6" s="36" t="s">
        <v>59</v>
      </c>
      <c r="W6" s="36" t="s">
        <v>59</v>
      </c>
      <c r="X6" s="36" t="s">
        <v>59</v>
      </c>
      <c r="Y6" s="116"/>
    </row>
    <row r="7" spans="1:25" ht="11.25">
      <c r="A7" s="33" t="s">
        <v>23</v>
      </c>
      <c r="B7" s="36">
        <v>11694</v>
      </c>
      <c r="C7" s="36">
        <v>1004</v>
      </c>
      <c r="D7" s="36">
        <v>243</v>
      </c>
      <c r="E7" s="36">
        <v>1273</v>
      </c>
      <c r="F7" s="36">
        <v>24137</v>
      </c>
      <c r="G7" s="36">
        <v>1355</v>
      </c>
      <c r="H7" s="36">
        <v>270</v>
      </c>
      <c r="I7" s="36">
        <v>433</v>
      </c>
      <c r="J7" s="36">
        <v>21630</v>
      </c>
      <c r="K7" s="36">
        <v>1726</v>
      </c>
      <c r="L7" s="36">
        <v>328</v>
      </c>
      <c r="M7" s="36">
        <v>175</v>
      </c>
      <c r="N7" s="36">
        <v>48176</v>
      </c>
      <c r="O7" s="36">
        <v>4740</v>
      </c>
      <c r="P7" s="36">
        <v>1398</v>
      </c>
      <c r="Q7" s="36">
        <v>276</v>
      </c>
      <c r="R7" s="36">
        <v>113753</v>
      </c>
      <c r="S7" s="36">
        <v>18411</v>
      </c>
      <c r="T7" s="36">
        <v>2121</v>
      </c>
      <c r="U7" s="36">
        <v>3976</v>
      </c>
      <c r="V7" s="36">
        <v>372</v>
      </c>
      <c r="W7" s="36">
        <v>284</v>
      </c>
      <c r="X7" s="36" t="s">
        <v>59</v>
      </c>
      <c r="Y7" s="55">
        <v>41</v>
      </c>
    </row>
    <row r="8" spans="1:25" ht="11.25">
      <c r="A8" s="33" t="s">
        <v>22</v>
      </c>
      <c r="B8" s="36">
        <v>14981</v>
      </c>
      <c r="C8" s="36">
        <v>1403</v>
      </c>
      <c r="D8" s="36">
        <v>465</v>
      </c>
      <c r="E8" s="36">
        <v>1314</v>
      </c>
      <c r="F8" s="36">
        <v>25604</v>
      </c>
      <c r="G8" s="36">
        <v>1668</v>
      </c>
      <c r="H8" s="36">
        <v>291</v>
      </c>
      <c r="I8" s="36">
        <v>195</v>
      </c>
      <c r="J8" s="36">
        <v>32261</v>
      </c>
      <c r="K8" s="36">
        <v>2323</v>
      </c>
      <c r="L8" s="36">
        <v>630</v>
      </c>
      <c r="M8" s="36">
        <v>146</v>
      </c>
      <c r="N8" s="36">
        <v>70877</v>
      </c>
      <c r="O8" s="36">
        <v>6496</v>
      </c>
      <c r="P8" s="36">
        <v>2075</v>
      </c>
      <c r="Q8" s="36">
        <v>172</v>
      </c>
      <c r="R8" s="36">
        <v>61126</v>
      </c>
      <c r="S8" s="36">
        <v>10705</v>
      </c>
      <c r="T8" s="36">
        <v>1472</v>
      </c>
      <c r="U8" s="36">
        <v>2420</v>
      </c>
      <c r="V8" s="36">
        <v>108</v>
      </c>
      <c r="W8" s="36">
        <v>52</v>
      </c>
      <c r="X8" s="36" t="s">
        <v>59</v>
      </c>
      <c r="Y8" s="55">
        <v>28</v>
      </c>
    </row>
    <row r="9" spans="1:25" ht="11.25">
      <c r="A9" s="33" t="s">
        <v>21</v>
      </c>
      <c r="B9" s="36">
        <v>23751</v>
      </c>
      <c r="C9" s="36">
        <v>2370</v>
      </c>
      <c r="D9" s="36">
        <v>332</v>
      </c>
      <c r="E9" s="36">
        <v>3877</v>
      </c>
      <c r="F9" s="36">
        <v>54806</v>
      </c>
      <c r="G9" s="36">
        <v>1824</v>
      </c>
      <c r="H9" s="36">
        <v>496</v>
      </c>
      <c r="I9" s="36">
        <v>494</v>
      </c>
      <c r="J9" s="36">
        <v>44323</v>
      </c>
      <c r="K9" s="36">
        <v>3841</v>
      </c>
      <c r="L9" s="36">
        <v>612</v>
      </c>
      <c r="M9" s="36">
        <v>495</v>
      </c>
      <c r="N9" s="36">
        <v>116280</v>
      </c>
      <c r="O9" s="36">
        <v>13887</v>
      </c>
      <c r="P9" s="36">
        <v>3361</v>
      </c>
      <c r="Q9" s="36">
        <v>917</v>
      </c>
      <c r="R9" s="36">
        <v>333310</v>
      </c>
      <c r="S9" s="36">
        <v>33710</v>
      </c>
      <c r="T9" s="36">
        <v>4272</v>
      </c>
      <c r="U9" s="36">
        <v>19563</v>
      </c>
      <c r="V9" s="36">
        <v>629</v>
      </c>
      <c r="W9" s="36">
        <v>482</v>
      </c>
      <c r="X9" s="36" t="s">
        <v>59</v>
      </c>
      <c r="Y9" s="55">
        <v>207</v>
      </c>
    </row>
    <row r="10" spans="1:25" ht="11.25">
      <c r="A10" s="33" t="s">
        <v>20</v>
      </c>
      <c r="B10" s="36">
        <v>16326</v>
      </c>
      <c r="C10" s="36">
        <v>1829</v>
      </c>
      <c r="D10" s="36">
        <v>1082</v>
      </c>
      <c r="E10" s="36">
        <v>781</v>
      </c>
      <c r="F10" s="36">
        <v>24424</v>
      </c>
      <c r="G10" s="36">
        <v>1494</v>
      </c>
      <c r="H10" s="36">
        <v>828</v>
      </c>
      <c r="I10" s="36">
        <v>47</v>
      </c>
      <c r="J10" s="36">
        <v>26803</v>
      </c>
      <c r="K10" s="36">
        <v>2498</v>
      </c>
      <c r="L10" s="36">
        <v>773</v>
      </c>
      <c r="M10" s="36">
        <v>34</v>
      </c>
      <c r="N10" s="36">
        <v>48132</v>
      </c>
      <c r="O10" s="36">
        <v>4984</v>
      </c>
      <c r="P10" s="36">
        <v>2130</v>
      </c>
      <c r="Q10" s="36">
        <v>64</v>
      </c>
      <c r="R10" s="36">
        <v>26016</v>
      </c>
      <c r="S10" s="36">
        <v>6844</v>
      </c>
      <c r="T10" s="36">
        <v>1334</v>
      </c>
      <c r="U10" s="36">
        <v>72</v>
      </c>
      <c r="V10" s="36">
        <v>22</v>
      </c>
      <c r="W10" s="36">
        <v>8</v>
      </c>
      <c r="X10" s="36">
        <v>1</v>
      </c>
      <c r="Y10" s="55" t="s">
        <v>59</v>
      </c>
    </row>
    <row r="11" spans="1:25" ht="11.25">
      <c r="A11" s="53" t="s">
        <v>63</v>
      </c>
      <c r="B11" s="36">
        <v>15369</v>
      </c>
      <c r="C11" s="36">
        <v>1111</v>
      </c>
      <c r="D11" s="36">
        <v>330</v>
      </c>
      <c r="E11" s="36">
        <v>743</v>
      </c>
      <c r="F11" s="36">
        <v>26972</v>
      </c>
      <c r="G11" s="36">
        <v>1256</v>
      </c>
      <c r="H11" s="36">
        <v>486</v>
      </c>
      <c r="I11" s="36">
        <v>102</v>
      </c>
      <c r="J11" s="36">
        <v>23310</v>
      </c>
      <c r="K11" s="36">
        <v>1806</v>
      </c>
      <c r="L11" s="36">
        <v>568</v>
      </c>
      <c r="M11" s="36">
        <v>76</v>
      </c>
      <c r="N11" s="36">
        <v>47291</v>
      </c>
      <c r="O11" s="36">
        <v>3409</v>
      </c>
      <c r="P11" s="36">
        <v>2075</v>
      </c>
      <c r="Q11" s="36">
        <v>129</v>
      </c>
      <c r="R11" s="36">
        <v>51565</v>
      </c>
      <c r="S11" s="36">
        <v>7577</v>
      </c>
      <c r="T11" s="36">
        <v>1288</v>
      </c>
      <c r="U11" s="36">
        <v>1034</v>
      </c>
      <c r="V11" s="36">
        <v>184</v>
      </c>
      <c r="W11" s="36">
        <v>27</v>
      </c>
      <c r="X11" s="36" t="s">
        <v>59</v>
      </c>
      <c r="Y11" s="55">
        <v>1</v>
      </c>
    </row>
    <row r="12" spans="1:25" ht="11.25">
      <c r="A12" s="33" t="s">
        <v>19</v>
      </c>
      <c r="B12" s="36">
        <v>9378</v>
      </c>
      <c r="C12" s="36">
        <v>748</v>
      </c>
      <c r="D12" s="36">
        <v>213</v>
      </c>
      <c r="E12" s="36">
        <v>1160</v>
      </c>
      <c r="F12" s="36">
        <v>21934</v>
      </c>
      <c r="G12" s="36">
        <v>644</v>
      </c>
      <c r="H12" s="36">
        <v>261</v>
      </c>
      <c r="I12" s="36">
        <v>97</v>
      </c>
      <c r="J12" s="36">
        <v>16937</v>
      </c>
      <c r="K12" s="36">
        <v>1222</v>
      </c>
      <c r="L12" s="36">
        <v>531</v>
      </c>
      <c r="M12" s="36">
        <v>65</v>
      </c>
      <c r="N12" s="36">
        <v>53668</v>
      </c>
      <c r="O12" s="36">
        <v>4390</v>
      </c>
      <c r="P12" s="36">
        <v>2487</v>
      </c>
      <c r="Q12" s="36">
        <v>156</v>
      </c>
      <c r="R12" s="36">
        <v>182566</v>
      </c>
      <c r="S12" s="36">
        <v>18980</v>
      </c>
      <c r="T12" s="36">
        <v>2439</v>
      </c>
      <c r="U12" s="36">
        <v>2388</v>
      </c>
      <c r="V12" s="36">
        <v>95</v>
      </c>
      <c r="W12" s="36">
        <v>69</v>
      </c>
      <c r="X12" s="36" t="s">
        <v>59</v>
      </c>
      <c r="Y12" s="55">
        <v>14</v>
      </c>
    </row>
    <row r="13" spans="1:25" ht="11.25">
      <c r="A13" s="38" t="s">
        <v>55</v>
      </c>
      <c r="B13" s="36">
        <v>3050</v>
      </c>
      <c r="C13" s="36">
        <v>978</v>
      </c>
      <c r="D13" s="36">
        <v>94</v>
      </c>
      <c r="E13" s="36">
        <v>689</v>
      </c>
      <c r="F13" s="36">
        <v>9222</v>
      </c>
      <c r="G13" s="36">
        <v>500</v>
      </c>
      <c r="H13" s="36">
        <v>124</v>
      </c>
      <c r="I13" s="36">
        <v>74</v>
      </c>
      <c r="J13" s="36">
        <v>4211</v>
      </c>
      <c r="K13" s="36">
        <v>493</v>
      </c>
      <c r="L13" s="36">
        <v>42</v>
      </c>
      <c r="M13" s="36">
        <v>24</v>
      </c>
      <c r="N13" s="36">
        <v>15787</v>
      </c>
      <c r="O13" s="36">
        <v>3126</v>
      </c>
      <c r="P13" s="36">
        <v>162</v>
      </c>
      <c r="Q13" s="36">
        <v>92</v>
      </c>
      <c r="R13" s="36">
        <v>47512</v>
      </c>
      <c r="S13" s="36">
        <v>6309</v>
      </c>
      <c r="T13" s="36">
        <v>205</v>
      </c>
      <c r="U13" s="36">
        <v>61</v>
      </c>
      <c r="V13" s="36" t="s">
        <v>59</v>
      </c>
      <c r="W13" s="36" t="s">
        <v>59</v>
      </c>
      <c r="X13" s="36" t="s">
        <v>59</v>
      </c>
      <c r="Y13" s="55" t="s">
        <v>59</v>
      </c>
    </row>
    <row r="14" spans="1:25" ht="11.25">
      <c r="A14" s="33" t="s">
        <v>75</v>
      </c>
      <c r="B14" s="36">
        <v>20161</v>
      </c>
      <c r="C14" s="36">
        <v>1398</v>
      </c>
      <c r="D14" s="36">
        <v>295</v>
      </c>
      <c r="E14" s="36">
        <v>1453</v>
      </c>
      <c r="F14" s="36">
        <v>45263</v>
      </c>
      <c r="G14" s="36">
        <v>1749</v>
      </c>
      <c r="H14" s="36">
        <v>632</v>
      </c>
      <c r="I14" s="36">
        <v>484</v>
      </c>
      <c r="J14" s="36">
        <v>33744</v>
      </c>
      <c r="K14" s="36">
        <v>2384</v>
      </c>
      <c r="L14" s="36">
        <v>853</v>
      </c>
      <c r="M14" s="36">
        <v>265</v>
      </c>
      <c r="N14" s="36">
        <v>70618</v>
      </c>
      <c r="O14" s="36">
        <v>6418</v>
      </c>
      <c r="P14" s="36">
        <v>2311</v>
      </c>
      <c r="Q14" s="36">
        <v>555</v>
      </c>
      <c r="R14" s="36">
        <v>166658</v>
      </c>
      <c r="S14" s="36">
        <v>18218</v>
      </c>
      <c r="T14" s="36">
        <v>2849</v>
      </c>
      <c r="U14" s="36">
        <v>3980</v>
      </c>
      <c r="V14" s="36">
        <v>360</v>
      </c>
      <c r="W14" s="36">
        <v>517</v>
      </c>
      <c r="X14" s="36" t="s">
        <v>59</v>
      </c>
      <c r="Y14" s="55">
        <v>57</v>
      </c>
    </row>
    <row r="15" spans="1:25" ht="11.25">
      <c r="A15" s="33" t="s">
        <v>77</v>
      </c>
      <c r="B15" s="36">
        <v>15844</v>
      </c>
      <c r="C15" s="36">
        <v>1352</v>
      </c>
      <c r="D15" s="36">
        <v>174</v>
      </c>
      <c r="E15" s="36">
        <v>842</v>
      </c>
      <c r="F15" s="36">
        <v>37803</v>
      </c>
      <c r="G15" s="36">
        <v>1626</v>
      </c>
      <c r="H15" s="36">
        <v>285</v>
      </c>
      <c r="I15" s="36">
        <v>314</v>
      </c>
      <c r="J15" s="36">
        <v>24596</v>
      </c>
      <c r="K15" s="36">
        <v>1980</v>
      </c>
      <c r="L15" s="36">
        <v>276</v>
      </c>
      <c r="M15" s="36">
        <v>155</v>
      </c>
      <c r="N15" s="36">
        <v>50225</v>
      </c>
      <c r="O15" s="36">
        <v>5037</v>
      </c>
      <c r="P15" s="36">
        <v>2205</v>
      </c>
      <c r="Q15" s="36">
        <v>334</v>
      </c>
      <c r="R15" s="36">
        <v>93018</v>
      </c>
      <c r="S15" s="36">
        <v>17783</v>
      </c>
      <c r="T15" s="36">
        <v>1532</v>
      </c>
      <c r="U15" s="36">
        <v>2770</v>
      </c>
      <c r="V15" s="36">
        <v>334</v>
      </c>
      <c r="W15" s="36">
        <v>177</v>
      </c>
      <c r="X15" s="36" t="s">
        <v>59</v>
      </c>
      <c r="Y15" s="55">
        <v>39</v>
      </c>
    </row>
    <row r="16" spans="1:25" ht="11.25">
      <c r="A16" s="33" t="s">
        <v>18</v>
      </c>
      <c r="B16" s="36">
        <v>8046</v>
      </c>
      <c r="C16" s="36">
        <v>600</v>
      </c>
      <c r="D16" s="36">
        <v>265</v>
      </c>
      <c r="E16" s="36">
        <v>576</v>
      </c>
      <c r="F16" s="36">
        <v>17746</v>
      </c>
      <c r="G16" s="36">
        <v>684</v>
      </c>
      <c r="H16" s="36">
        <v>316</v>
      </c>
      <c r="I16" s="36">
        <v>30</v>
      </c>
      <c r="J16" s="36">
        <v>14411</v>
      </c>
      <c r="K16" s="36">
        <v>1429</v>
      </c>
      <c r="L16" s="36">
        <v>403</v>
      </c>
      <c r="M16" s="36">
        <v>35</v>
      </c>
      <c r="N16" s="36">
        <v>47432</v>
      </c>
      <c r="O16" s="36">
        <v>4512</v>
      </c>
      <c r="P16" s="36">
        <v>2656</v>
      </c>
      <c r="Q16" s="36">
        <v>120</v>
      </c>
      <c r="R16" s="36">
        <v>75812</v>
      </c>
      <c r="S16" s="36">
        <v>12261</v>
      </c>
      <c r="T16" s="36">
        <v>1927</v>
      </c>
      <c r="U16" s="36">
        <v>2138</v>
      </c>
      <c r="V16" s="36">
        <v>81</v>
      </c>
      <c r="W16" s="36">
        <v>35</v>
      </c>
      <c r="X16" s="36" t="s">
        <v>59</v>
      </c>
      <c r="Y16" s="55">
        <v>7</v>
      </c>
    </row>
    <row r="17" spans="1:25" ht="11.25">
      <c r="A17" s="33" t="s">
        <v>17</v>
      </c>
      <c r="B17" s="36">
        <v>13192</v>
      </c>
      <c r="C17" s="36">
        <v>1519</v>
      </c>
      <c r="D17" s="36">
        <v>353</v>
      </c>
      <c r="E17" s="36">
        <v>654</v>
      </c>
      <c r="F17" s="36">
        <v>21922</v>
      </c>
      <c r="G17" s="36">
        <v>1626</v>
      </c>
      <c r="H17" s="36">
        <v>443</v>
      </c>
      <c r="I17" s="36">
        <v>51</v>
      </c>
      <c r="J17" s="36">
        <v>28995</v>
      </c>
      <c r="K17" s="36">
        <v>3114</v>
      </c>
      <c r="L17" s="36">
        <v>888</v>
      </c>
      <c r="M17" s="36">
        <v>46</v>
      </c>
      <c r="N17" s="36">
        <v>63787</v>
      </c>
      <c r="O17" s="36">
        <v>6576</v>
      </c>
      <c r="P17" s="36">
        <v>2477</v>
      </c>
      <c r="Q17" s="36">
        <v>140</v>
      </c>
      <c r="R17" s="36">
        <v>48402</v>
      </c>
      <c r="S17" s="36">
        <v>8411</v>
      </c>
      <c r="T17" s="36">
        <v>1731</v>
      </c>
      <c r="U17" s="36">
        <v>252</v>
      </c>
      <c r="V17" s="36">
        <v>57</v>
      </c>
      <c r="W17" s="36">
        <v>5</v>
      </c>
      <c r="X17" s="36" t="s">
        <v>59</v>
      </c>
      <c r="Y17" s="55" t="s">
        <v>59</v>
      </c>
    </row>
    <row r="18" spans="1:25" ht="11.25">
      <c r="A18" s="53" t="s">
        <v>66</v>
      </c>
      <c r="B18" s="36" t="s">
        <v>59</v>
      </c>
      <c r="C18" s="36">
        <v>360</v>
      </c>
      <c r="D18" s="36" t="s">
        <v>59</v>
      </c>
      <c r="E18" s="36" t="s">
        <v>59</v>
      </c>
      <c r="F18" s="36">
        <v>3058</v>
      </c>
      <c r="G18" s="36" t="s">
        <v>59</v>
      </c>
      <c r="H18" s="36">
        <v>189</v>
      </c>
      <c r="I18" s="36">
        <v>39</v>
      </c>
      <c r="J18" s="36">
        <v>13876</v>
      </c>
      <c r="K18" s="36">
        <v>1354</v>
      </c>
      <c r="L18" s="36">
        <v>530</v>
      </c>
      <c r="M18" s="36">
        <v>89</v>
      </c>
      <c r="N18" s="36">
        <v>22589</v>
      </c>
      <c r="O18" s="36">
        <v>3216</v>
      </c>
      <c r="P18" s="36">
        <v>1196</v>
      </c>
      <c r="Q18" s="36">
        <v>146</v>
      </c>
      <c r="R18" s="36">
        <v>84138</v>
      </c>
      <c r="S18" s="36">
        <v>13058</v>
      </c>
      <c r="T18" s="36">
        <v>1876</v>
      </c>
      <c r="U18" s="36">
        <v>1894</v>
      </c>
      <c r="V18" s="36">
        <v>221</v>
      </c>
      <c r="W18" s="36">
        <v>245</v>
      </c>
      <c r="X18" s="36" t="s">
        <v>59</v>
      </c>
      <c r="Y18" s="55">
        <v>138</v>
      </c>
    </row>
    <row r="19" spans="1:25" ht="11.25">
      <c r="A19" s="33" t="s">
        <v>16</v>
      </c>
      <c r="B19" s="36">
        <v>11383</v>
      </c>
      <c r="C19" s="36">
        <v>884</v>
      </c>
      <c r="D19" s="36">
        <v>320</v>
      </c>
      <c r="E19" s="36">
        <v>941</v>
      </c>
      <c r="F19" s="36">
        <v>28534</v>
      </c>
      <c r="G19" s="36">
        <v>1063</v>
      </c>
      <c r="H19" s="36">
        <v>393</v>
      </c>
      <c r="I19" s="36">
        <v>274</v>
      </c>
      <c r="J19" s="36">
        <v>19935</v>
      </c>
      <c r="K19" s="36">
        <v>1483</v>
      </c>
      <c r="L19" s="36">
        <v>504</v>
      </c>
      <c r="M19" s="36">
        <v>225</v>
      </c>
      <c r="N19" s="36">
        <v>41822</v>
      </c>
      <c r="O19" s="36">
        <v>3572</v>
      </c>
      <c r="P19" s="36">
        <v>1718</v>
      </c>
      <c r="Q19" s="36">
        <v>286</v>
      </c>
      <c r="R19" s="36">
        <v>94249</v>
      </c>
      <c r="S19" s="36">
        <v>13897</v>
      </c>
      <c r="T19" s="36">
        <v>1977</v>
      </c>
      <c r="U19" s="36">
        <v>2743</v>
      </c>
      <c r="V19" s="36">
        <v>163</v>
      </c>
      <c r="W19" s="36">
        <v>51</v>
      </c>
      <c r="X19" s="36">
        <v>1</v>
      </c>
      <c r="Y19" s="55">
        <v>20</v>
      </c>
    </row>
    <row r="20" spans="1:25" ht="11.25">
      <c r="A20" s="53" t="s">
        <v>64</v>
      </c>
      <c r="B20" s="36">
        <v>7647</v>
      </c>
      <c r="C20" s="36">
        <v>770</v>
      </c>
      <c r="D20" s="36">
        <v>113</v>
      </c>
      <c r="E20" s="36">
        <v>928</v>
      </c>
      <c r="F20" s="36">
        <v>15727</v>
      </c>
      <c r="G20" s="36">
        <v>1069</v>
      </c>
      <c r="H20" s="36">
        <v>347</v>
      </c>
      <c r="I20" s="36">
        <v>409</v>
      </c>
      <c r="J20" s="36">
        <v>14195</v>
      </c>
      <c r="K20" s="36">
        <v>1224</v>
      </c>
      <c r="L20" s="36">
        <v>294</v>
      </c>
      <c r="M20" s="36">
        <v>102</v>
      </c>
      <c r="N20" s="36">
        <v>35633</v>
      </c>
      <c r="O20" s="36">
        <v>3217</v>
      </c>
      <c r="P20" s="36">
        <v>1516</v>
      </c>
      <c r="Q20" s="36">
        <v>249</v>
      </c>
      <c r="R20" s="36">
        <v>85118</v>
      </c>
      <c r="S20" s="36">
        <v>15507</v>
      </c>
      <c r="T20" s="36">
        <v>1331</v>
      </c>
      <c r="U20" s="36">
        <v>5047</v>
      </c>
      <c r="V20" s="36">
        <v>229</v>
      </c>
      <c r="W20" s="36">
        <v>213</v>
      </c>
      <c r="X20" s="36" t="s">
        <v>59</v>
      </c>
      <c r="Y20" s="55">
        <v>25</v>
      </c>
    </row>
    <row r="21" spans="1:25" ht="11.25">
      <c r="A21" s="33" t="s">
        <v>15</v>
      </c>
      <c r="B21" s="36">
        <v>16661</v>
      </c>
      <c r="C21" s="36">
        <v>1687</v>
      </c>
      <c r="D21" s="36">
        <v>312</v>
      </c>
      <c r="E21" s="36">
        <v>182</v>
      </c>
      <c r="F21" s="36">
        <v>46813</v>
      </c>
      <c r="G21" s="36">
        <v>1068</v>
      </c>
      <c r="H21" s="36">
        <v>294</v>
      </c>
      <c r="I21" s="36">
        <v>29</v>
      </c>
      <c r="J21" s="36">
        <v>33507</v>
      </c>
      <c r="K21" s="36">
        <v>2154</v>
      </c>
      <c r="L21" s="36">
        <v>398</v>
      </c>
      <c r="M21" s="36">
        <v>5</v>
      </c>
      <c r="N21" s="36">
        <v>100452</v>
      </c>
      <c r="O21" s="36">
        <v>6352</v>
      </c>
      <c r="P21" s="36">
        <v>2309</v>
      </c>
      <c r="Q21" s="36">
        <v>9</v>
      </c>
      <c r="R21" s="36">
        <v>134499</v>
      </c>
      <c r="S21" s="36">
        <v>11157</v>
      </c>
      <c r="T21" s="36">
        <v>1770</v>
      </c>
      <c r="U21" s="36">
        <v>3</v>
      </c>
      <c r="V21" s="36" t="s">
        <v>59</v>
      </c>
      <c r="W21" s="36" t="s">
        <v>59</v>
      </c>
      <c r="X21" s="36" t="s">
        <v>59</v>
      </c>
      <c r="Y21" s="55" t="s">
        <v>59</v>
      </c>
    </row>
    <row r="22" spans="1:25" ht="11.25">
      <c r="A22" s="38" t="s">
        <v>56</v>
      </c>
      <c r="B22" s="36">
        <v>1480</v>
      </c>
      <c r="C22" s="36">
        <v>94</v>
      </c>
      <c r="D22" s="36">
        <v>27</v>
      </c>
      <c r="E22" s="36">
        <v>1254</v>
      </c>
      <c r="F22" s="36">
        <v>6439</v>
      </c>
      <c r="G22" s="36">
        <v>221</v>
      </c>
      <c r="H22" s="36">
        <v>100</v>
      </c>
      <c r="I22" s="36">
        <v>95</v>
      </c>
      <c r="J22" s="36">
        <v>1820</v>
      </c>
      <c r="K22" s="36">
        <v>74</v>
      </c>
      <c r="L22" s="36">
        <v>22</v>
      </c>
      <c r="M22" s="36">
        <v>41</v>
      </c>
      <c r="N22" s="36">
        <v>7099</v>
      </c>
      <c r="O22" s="36">
        <v>316</v>
      </c>
      <c r="P22" s="36">
        <v>80</v>
      </c>
      <c r="Q22" s="36">
        <v>75</v>
      </c>
      <c r="R22" s="36">
        <v>11360</v>
      </c>
      <c r="S22" s="36">
        <v>660</v>
      </c>
      <c r="T22" s="36">
        <v>65</v>
      </c>
      <c r="U22" s="36">
        <v>99</v>
      </c>
      <c r="V22" s="36" t="s">
        <v>59</v>
      </c>
      <c r="W22" s="36" t="s">
        <v>59</v>
      </c>
      <c r="X22" s="36" t="s">
        <v>59</v>
      </c>
      <c r="Y22" s="55" t="s">
        <v>59</v>
      </c>
    </row>
    <row r="23" spans="1:25" ht="11.25">
      <c r="A23" s="53" t="s">
        <v>65</v>
      </c>
      <c r="B23" s="36">
        <v>16319</v>
      </c>
      <c r="C23" s="36">
        <v>1054</v>
      </c>
      <c r="D23" s="36">
        <v>348</v>
      </c>
      <c r="E23" s="36">
        <v>1595</v>
      </c>
      <c r="F23" s="36">
        <v>29862</v>
      </c>
      <c r="G23" s="36">
        <v>1661</v>
      </c>
      <c r="H23" s="36">
        <v>565</v>
      </c>
      <c r="I23" s="36">
        <v>611</v>
      </c>
      <c r="J23" s="36">
        <v>37001</v>
      </c>
      <c r="K23" s="36">
        <v>1846</v>
      </c>
      <c r="L23" s="36">
        <v>599</v>
      </c>
      <c r="M23" s="36">
        <v>594</v>
      </c>
      <c r="N23" s="36">
        <v>65672</v>
      </c>
      <c r="O23" s="36">
        <v>4806</v>
      </c>
      <c r="P23" s="36">
        <v>2311</v>
      </c>
      <c r="Q23" s="36">
        <v>501</v>
      </c>
      <c r="R23" s="36">
        <v>154431</v>
      </c>
      <c r="S23" s="36">
        <v>21527</v>
      </c>
      <c r="T23" s="36">
        <v>2300</v>
      </c>
      <c r="U23" s="36">
        <v>6585</v>
      </c>
      <c r="V23" s="36">
        <v>284</v>
      </c>
      <c r="W23" s="36">
        <v>167</v>
      </c>
      <c r="X23" s="36" t="s">
        <v>59</v>
      </c>
      <c r="Y23" s="55">
        <v>24</v>
      </c>
    </row>
    <row r="24" spans="1:25" ht="11.25">
      <c r="A24" s="33" t="s">
        <v>14</v>
      </c>
      <c r="B24" s="36">
        <v>44714</v>
      </c>
      <c r="C24" s="36">
        <v>2284</v>
      </c>
      <c r="D24" s="36">
        <v>969</v>
      </c>
      <c r="E24" s="36">
        <v>1240</v>
      </c>
      <c r="F24" s="36">
        <v>135759</v>
      </c>
      <c r="G24" s="36">
        <v>4229</v>
      </c>
      <c r="H24" s="36">
        <v>830</v>
      </c>
      <c r="I24" s="36">
        <v>312</v>
      </c>
      <c r="J24" s="36">
        <v>60409</v>
      </c>
      <c r="K24" s="36">
        <v>3741</v>
      </c>
      <c r="L24" s="36">
        <v>1083</v>
      </c>
      <c r="M24" s="36">
        <v>248</v>
      </c>
      <c r="N24" s="36">
        <v>90720</v>
      </c>
      <c r="O24" s="36">
        <v>9038</v>
      </c>
      <c r="P24" s="36">
        <v>3506</v>
      </c>
      <c r="Q24" s="36">
        <v>537</v>
      </c>
      <c r="R24" s="36">
        <v>84135</v>
      </c>
      <c r="S24" s="36">
        <v>8912</v>
      </c>
      <c r="T24" s="36">
        <v>2584</v>
      </c>
      <c r="U24" s="36">
        <v>974</v>
      </c>
      <c r="V24" s="36">
        <v>167</v>
      </c>
      <c r="W24" s="36">
        <v>66</v>
      </c>
      <c r="X24" s="36" t="s">
        <v>59</v>
      </c>
      <c r="Y24" s="55">
        <v>2</v>
      </c>
    </row>
    <row r="25" spans="1:25" ht="11.25">
      <c r="A25" s="33" t="s">
        <v>13</v>
      </c>
      <c r="B25" s="36">
        <v>55773</v>
      </c>
      <c r="C25" s="36">
        <v>4350</v>
      </c>
      <c r="D25" s="36">
        <v>2327</v>
      </c>
      <c r="E25" s="36">
        <v>5229</v>
      </c>
      <c r="F25" s="36">
        <v>157065</v>
      </c>
      <c r="G25" s="36">
        <v>8228</v>
      </c>
      <c r="H25" s="36">
        <v>2898</v>
      </c>
      <c r="I25" s="36">
        <v>1110</v>
      </c>
      <c r="J25" s="36">
        <v>75024</v>
      </c>
      <c r="K25" s="36">
        <v>5214</v>
      </c>
      <c r="L25" s="36">
        <v>913</v>
      </c>
      <c r="M25" s="36">
        <v>1012</v>
      </c>
      <c r="N25" s="36">
        <v>159193</v>
      </c>
      <c r="O25" s="36">
        <v>12877</v>
      </c>
      <c r="P25" s="36">
        <v>4794</v>
      </c>
      <c r="Q25" s="36">
        <v>2567</v>
      </c>
      <c r="R25" s="36">
        <v>196038</v>
      </c>
      <c r="S25" s="36">
        <v>14431</v>
      </c>
      <c r="T25" s="36">
        <v>4056</v>
      </c>
      <c r="U25" s="36">
        <v>4320</v>
      </c>
      <c r="V25" s="36">
        <v>199</v>
      </c>
      <c r="W25" s="36">
        <v>31</v>
      </c>
      <c r="X25" s="36">
        <v>1</v>
      </c>
      <c r="Y25" s="55">
        <v>11</v>
      </c>
    </row>
    <row r="26" spans="1:25" ht="11.25">
      <c r="A26" s="33" t="s">
        <v>12</v>
      </c>
      <c r="B26" s="36">
        <v>20506</v>
      </c>
      <c r="C26" s="36">
        <v>2011</v>
      </c>
      <c r="D26" s="36">
        <v>311</v>
      </c>
      <c r="E26" s="36">
        <v>1305</v>
      </c>
      <c r="F26" s="36">
        <v>58288</v>
      </c>
      <c r="G26" s="36">
        <v>1520</v>
      </c>
      <c r="H26" s="36">
        <v>1129</v>
      </c>
      <c r="I26" s="36">
        <v>133</v>
      </c>
      <c r="J26" s="36">
        <v>28663</v>
      </c>
      <c r="K26" s="36">
        <v>2174</v>
      </c>
      <c r="L26" s="36">
        <v>561</v>
      </c>
      <c r="M26" s="36">
        <v>84</v>
      </c>
      <c r="N26" s="36">
        <v>65933</v>
      </c>
      <c r="O26" s="36">
        <v>5275</v>
      </c>
      <c r="P26" s="36">
        <v>1965</v>
      </c>
      <c r="Q26" s="36">
        <v>157</v>
      </c>
      <c r="R26" s="36">
        <v>73861</v>
      </c>
      <c r="S26" s="36">
        <v>5874</v>
      </c>
      <c r="T26" s="36">
        <v>610</v>
      </c>
      <c r="U26" s="36">
        <v>105</v>
      </c>
      <c r="V26" s="36">
        <v>1</v>
      </c>
      <c r="W26" s="36" t="s">
        <v>59</v>
      </c>
      <c r="X26" s="36" t="s">
        <v>59</v>
      </c>
      <c r="Y26" s="55" t="s">
        <v>59</v>
      </c>
    </row>
    <row r="27" spans="1:25" ht="11.25">
      <c r="A27" s="33" t="s">
        <v>11</v>
      </c>
      <c r="B27" s="36">
        <v>5930</v>
      </c>
      <c r="C27" s="36">
        <v>1926</v>
      </c>
      <c r="D27" s="36">
        <v>623</v>
      </c>
      <c r="E27" s="36" t="s">
        <v>59</v>
      </c>
      <c r="F27" s="36">
        <v>11090</v>
      </c>
      <c r="G27" s="36">
        <v>2393</v>
      </c>
      <c r="H27" s="36">
        <v>468</v>
      </c>
      <c r="I27" s="55" t="s">
        <v>59</v>
      </c>
      <c r="J27" s="36">
        <v>5741</v>
      </c>
      <c r="K27" s="36">
        <v>1583</v>
      </c>
      <c r="L27" s="36">
        <v>270</v>
      </c>
      <c r="M27" s="55" t="s">
        <v>59</v>
      </c>
      <c r="N27" s="36">
        <v>9722</v>
      </c>
      <c r="O27" s="36">
        <v>2846</v>
      </c>
      <c r="P27" s="36">
        <v>614</v>
      </c>
      <c r="Q27" s="55" t="s">
        <v>59</v>
      </c>
      <c r="R27" s="36">
        <v>8638</v>
      </c>
      <c r="S27" s="36">
        <v>1436</v>
      </c>
      <c r="T27" s="36">
        <v>229</v>
      </c>
      <c r="U27" s="55" t="s">
        <v>59</v>
      </c>
      <c r="V27" s="36">
        <v>5</v>
      </c>
      <c r="W27" s="36">
        <v>3</v>
      </c>
      <c r="X27" s="36" t="s">
        <v>59</v>
      </c>
      <c r="Y27" s="55" t="s">
        <v>59</v>
      </c>
    </row>
    <row r="28" spans="1:25" ht="11.25">
      <c r="A28" s="42" t="s">
        <v>10</v>
      </c>
      <c r="B28" s="45">
        <v>14343</v>
      </c>
      <c r="C28" s="45">
        <v>4708</v>
      </c>
      <c r="D28" s="45">
        <v>38</v>
      </c>
      <c r="E28" s="45">
        <v>187</v>
      </c>
      <c r="F28" s="45">
        <v>51187</v>
      </c>
      <c r="G28" s="45">
        <v>9842</v>
      </c>
      <c r="H28" s="45">
        <v>259</v>
      </c>
      <c r="I28" s="45">
        <v>78</v>
      </c>
      <c r="J28" s="45">
        <v>11226</v>
      </c>
      <c r="K28" s="45">
        <v>7809</v>
      </c>
      <c r="L28" s="45">
        <v>243</v>
      </c>
      <c r="M28" s="45">
        <v>59</v>
      </c>
      <c r="N28" s="45">
        <v>17563</v>
      </c>
      <c r="O28" s="45">
        <v>31217</v>
      </c>
      <c r="P28" s="45">
        <v>1360</v>
      </c>
      <c r="Q28" s="45">
        <v>44</v>
      </c>
      <c r="R28" s="45">
        <v>114387</v>
      </c>
      <c r="S28" s="45">
        <v>49292</v>
      </c>
      <c r="T28" s="45">
        <v>2251</v>
      </c>
      <c r="U28" s="45">
        <v>10631</v>
      </c>
      <c r="V28" s="45">
        <v>2262</v>
      </c>
      <c r="W28" s="45">
        <v>1991</v>
      </c>
      <c r="X28" s="45">
        <v>10</v>
      </c>
      <c r="Y28" s="115">
        <v>169</v>
      </c>
    </row>
  </sheetData>
  <mergeCells count="8">
    <mergeCell ref="N3:Q3"/>
    <mergeCell ref="R3:U3"/>
    <mergeCell ref="V3:Y3"/>
    <mergeCell ref="A2:A4"/>
    <mergeCell ref="B3:E3"/>
    <mergeCell ref="F3:I3"/>
    <mergeCell ref="J3:M3"/>
    <mergeCell ref="B2:Y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2" sqref="A2:A4"/>
    </sheetView>
  </sheetViews>
  <sheetFormatPr defaultColWidth="9.140625" defaultRowHeight="15" customHeight="1"/>
  <cols>
    <col min="1" max="1" width="21" style="38" customWidth="1"/>
    <col min="2" max="2" width="10.7109375" style="38" customWidth="1"/>
    <col min="3" max="4" width="9" style="38" customWidth="1"/>
    <col min="5" max="5" width="7.28515625" style="38" customWidth="1"/>
    <col min="6" max="6" width="9.5703125" style="38" customWidth="1"/>
    <col min="7" max="8" width="9" style="38" customWidth="1"/>
    <col min="9" max="9" width="7.28515625" style="38" customWidth="1"/>
    <col min="10" max="10" width="9.140625" style="86" customWidth="1"/>
    <col min="11" max="16384" width="9.140625" style="38"/>
  </cols>
  <sheetData>
    <row r="1" spans="1:12" ht="11.25">
      <c r="I1" s="55" t="s">
        <v>43</v>
      </c>
    </row>
    <row r="2" spans="1:12" ht="13.5" customHeight="1">
      <c r="A2" s="133"/>
      <c r="B2" s="133" t="s">
        <v>52</v>
      </c>
      <c r="C2" s="133"/>
      <c r="D2" s="133"/>
      <c r="E2" s="133"/>
      <c r="F2" s="133"/>
      <c r="G2" s="133"/>
      <c r="H2" s="137"/>
      <c r="I2" s="137"/>
      <c r="K2" s="86"/>
      <c r="L2" s="86"/>
    </row>
    <row r="3" spans="1:12" ht="11.25">
      <c r="A3" s="133"/>
      <c r="B3" s="133" t="s">
        <v>51</v>
      </c>
      <c r="C3" s="133"/>
      <c r="D3" s="133"/>
      <c r="E3" s="133"/>
      <c r="F3" s="133" t="s">
        <v>50</v>
      </c>
      <c r="G3" s="133"/>
      <c r="H3" s="137"/>
      <c r="I3" s="137"/>
    </row>
    <row r="4" spans="1:12" ht="24.75" customHeight="1">
      <c r="A4" s="133"/>
      <c r="B4" s="81" t="s">
        <v>28</v>
      </c>
      <c r="C4" s="81" t="s">
        <v>27</v>
      </c>
      <c r="D4" s="81" t="s">
        <v>26</v>
      </c>
      <c r="E4" s="121" t="s">
        <v>99</v>
      </c>
      <c r="F4" s="81" t="s">
        <v>28</v>
      </c>
      <c r="G4" s="81" t="s">
        <v>27</v>
      </c>
      <c r="H4" s="103" t="s">
        <v>26</v>
      </c>
      <c r="I4" s="121" t="s">
        <v>99</v>
      </c>
    </row>
    <row r="5" spans="1:12" ht="11.25">
      <c r="A5" s="28" t="s">
        <v>24</v>
      </c>
      <c r="B5" s="31">
        <v>5089096</v>
      </c>
      <c r="C5" s="31">
        <v>388221</v>
      </c>
      <c r="D5" s="31">
        <v>58554</v>
      </c>
      <c r="E5" s="31">
        <v>113326</v>
      </c>
      <c r="F5" s="31">
        <v>251205</v>
      </c>
      <c r="G5" s="31">
        <v>213612</v>
      </c>
      <c r="H5" s="31">
        <v>59407</v>
      </c>
      <c r="I5" s="31">
        <v>2534</v>
      </c>
    </row>
    <row r="6" spans="1:12" ht="11.25">
      <c r="A6" s="33" t="s">
        <v>76</v>
      </c>
      <c r="B6" s="36">
        <v>70340</v>
      </c>
      <c r="C6" s="36">
        <v>3598</v>
      </c>
      <c r="D6" s="36">
        <v>341</v>
      </c>
      <c r="E6" s="36">
        <v>886</v>
      </c>
      <c r="F6" s="36">
        <v>2104</v>
      </c>
      <c r="G6" s="36">
        <v>913</v>
      </c>
      <c r="H6" s="36">
        <v>223</v>
      </c>
      <c r="I6" s="36">
        <v>1</v>
      </c>
    </row>
    <row r="7" spans="1:12" ht="11.25">
      <c r="A7" s="33" t="s">
        <v>23</v>
      </c>
      <c r="B7" s="36">
        <v>207549</v>
      </c>
      <c r="C7" s="36">
        <v>16353</v>
      </c>
      <c r="D7" s="36">
        <v>1263</v>
      </c>
      <c r="E7" s="36">
        <v>6072</v>
      </c>
      <c r="F7" s="36">
        <v>12213</v>
      </c>
      <c r="G7" s="36">
        <v>11167</v>
      </c>
      <c r="H7" s="36">
        <v>3097</v>
      </c>
      <c r="I7" s="36">
        <v>102</v>
      </c>
    </row>
    <row r="8" spans="1:12" ht="11.25">
      <c r="A8" s="33" t="s">
        <v>22</v>
      </c>
      <c r="B8" s="36">
        <v>196337</v>
      </c>
      <c r="C8" s="36">
        <v>14337</v>
      </c>
      <c r="D8" s="36">
        <v>1916</v>
      </c>
      <c r="E8" s="36">
        <v>4183</v>
      </c>
      <c r="F8" s="36">
        <v>8620</v>
      </c>
      <c r="G8" s="36">
        <v>8310</v>
      </c>
      <c r="H8" s="36">
        <v>3017</v>
      </c>
      <c r="I8" s="36">
        <v>92</v>
      </c>
    </row>
    <row r="9" spans="1:12" ht="11.25">
      <c r="A9" s="33" t="s">
        <v>21</v>
      </c>
      <c r="B9" s="36">
        <v>562289</v>
      </c>
      <c r="C9" s="36">
        <v>45684</v>
      </c>
      <c r="D9" s="36">
        <v>5999</v>
      </c>
      <c r="E9" s="36">
        <v>24737</v>
      </c>
      <c r="F9" s="36">
        <v>10810</v>
      </c>
      <c r="G9" s="36">
        <v>10430</v>
      </c>
      <c r="H9" s="36">
        <v>3074</v>
      </c>
      <c r="I9" s="36">
        <v>816</v>
      </c>
    </row>
    <row r="10" spans="1:12" ht="11.25">
      <c r="A10" s="33" t="s">
        <v>20</v>
      </c>
      <c r="B10" s="36">
        <v>134022</v>
      </c>
      <c r="C10" s="36">
        <v>10479</v>
      </c>
      <c r="D10" s="36">
        <v>2806</v>
      </c>
      <c r="E10" s="36">
        <v>969</v>
      </c>
      <c r="F10" s="36">
        <v>7701</v>
      </c>
      <c r="G10" s="36">
        <v>7178</v>
      </c>
      <c r="H10" s="36">
        <v>3342</v>
      </c>
      <c r="I10" s="36">
        <v>29</v>
      </c>
    </row>
    <row r="11" spans="1:12" ht="11.25">
      <c r="A11" s="53" t="s">
        <v>63</v>
      </c>
      <c r="B11" s="36">
        <v>157392</v>
      </c>
      <c r="C11" s="36">
        <v>9037</v>
      </c>
      <c r="D11" s="36">
        <v>2293</v>
      </c>
      <c r="E11" s="36">
        <v>2066</v>
      </c>
      <c r="F11" s="36">
        <v>7299</v>
      </c>
      <c r="G11" s="36">
        <v>6149</v>
      </c>
      <c r="H11" s="36">
        <v>2454</v>
      </c>
      <c r="I11" s="36">
        <v>19</v>
      </c>
    </row>
    <row r="12" spans="1:12" ht="11.25">
      <c r="A12" s="33" t="s">
        <v>19</v>
      </c>
      <c r="B12" s="36">
        <v>277841</v>
      </c>
      <c r="C12" s="36">
        <v>20403</v>
      </c>
      <c r="D12" s="36">
        <v>3342</v>
      </c>
      <c r="E12" s="36">
        <v>3808</v>
      </c>
      <c r="F12" s="36">
        <v>6737</v>
      </c>
      <c r="G12" s="36">
        <v>5650</v>
      </c>
      <c r="H12" s="36">
        <v>2589</v>
      </c>
      <c r="I12" s="36">
        <v>72</v>
      </c>
    </row>
    <row r="13" spans="1:12" ht="11.25">
      <c r="A13" s="38" t="s">
        <v>55</v>
      </c>
      <c r="B13" s="36">
        <v>77655</v>
      </c>
      <c r="C13" s="36">
        <v>10449</v>
      </c>
      <c r="D13" s="36">
        <v>325</v>
      </c>
      <c r="E13" s="36">
        <v>930</v>
      </c>
      <c r="F13" s="36">
        <v>2127</v>
      </c>
      <c r="G13" s="36">
        <v>957</v>
      </c>
      <c r="H13" s="36">
        <v>302</v>
      </c>
      <c r="I13" s="36">
        <v>10</v>
      </c>
    </row>
    <row r="14" spans="1:12" ht="11.25">
      <c r="A14" s="33" t="s">
        <v>75</v>
      </c>
      <c r="B14" s="36">
        <v>324204</v>
      </c>
      <c r="C14" s="36">
        <v>18815</v>
      </c>
      <c r="D14" s="36">
        <v>3488</v>
      </c>
      <c r="E14" s="36">
        <v>6741</v>
      </c>
      <c r="F14" s="36">
        <v>12600</v>
      </c>
      <c r="G14" s="36">
        <v>11869</v>
      </c>
      <c r="H14" s="36">
        <v>3452</v>
      </c>
      <c r="I14" s="36">
        <v>53</v>
      </c>
    </row>
    <row r="15" spans="1:12" ht="11.25">
      <c r="A15" s="33" t="s">
        <v>77</v>
      </c>
      <c r="B15" s="36">
        <v>210703</v>
      </c>
      <c r="C15" s="36">
        <v>17241</v>
      </c>
      <c r="D15" s="36">
        <v>2000</v>
      </c>
      <c r="E15" s="36">
        <v>4418</v>
      </c>
      <c r="F15" s="36">
        <v>11117</v>
      </c>
      <c r="G15" s="36">
        <v>10714</v>
      </c>
      <c r="H15" s="36">
        <v>2472</v>
      </c>
      <c r="I15" s="36">
        <v>36</v>
      </c>
    </row>
    <row r="16" spans="1:12" ht="11.25">
      <c r="A16" s="33" t="s">
        <v>18</v>
      </c>
      <c r="B16" s="36">
        <v>156809</v>
      </c>
      <c r="C16" s="36">
        <v>13371</v>
      </c>
      <c r="D16" s="36">
        <v>3767</v>
      </c>
      <c r="E16" s="36">
        <v>2828</v>
      </c>
      <c r="F16" s="36">
        <v>6719</v>
      </c>
      <c r="G16" s="36">
        <v>6150</v>
      </c>
      <c r="H16" s="36">
        <v>1800</v>
      </c>
      <c r="I16" s="36">
        <v>78</v>
      </c>
    </row>
    <row r="17" spans="1:9" ht="11.25">
      <c r="A17" s="33" t="s">
        <v>17</v>
      </c>
      <c r="B17" s="36">
        <v>169241</v>
      </c>
      <c r="C17" s="36">
        <v>11695</v>
      </c>
      <c r="D17" s="36">
        <v>2486</v>
      </c>
      <c r="E17" s="36">
        <v>1115</v>
      </c>
      <c r="F17" s="36">
        <v>7114</v>
      </c>
      <c r="G17" s="36">
        <v>9556</v>
      </c>
      <c r="H17" s="36">
        <v>3406</v>
      </c>
      <c r="I17" s="36">
        <v>28</v>
      </c>
    </row>
    <row r="18" spans="1:9" ht="11.25">
      <c r="A18" s="53" t="s">
        <v>66</v>
      </c>
      <c r="B18" s="36">
        <v>119717</v>
      </c>
      <c r="C18" s="36">
        <v>12871</v>
      </c>
      <c r="D18" s="36">
        <v>2389</v>
      </c>
      <c r="E18" s="36">
        <v>2214</v>
      </c>
      <c r="F18" s="36">
        <v>4165</v>
      </c>
      <c r="G18" s="36">
        <v>5362</v>
      </c>
      <c r="H18" s="36">
        <v>1402</v>
      </c>
      <c r="I18" s="36">
        <v>92</v>
      </c>
    </row>
    <row r="19" spans="1:9" ht="11.25">
      <c r="A19" s="33" t="s">
        <v>16</v>
      </c>
      <c r="B19" s="36">
        <v>187521</v>
      </c>
      <c r="C19" s="36">
        <v>12514</v>
      </c>
      <c r="D19" s="36">
        <v>2465</v>
      </c>
      <c r="E19" s="36">
        <v>4451</v>
      </c>
      <c r="F19" s="36">
        <v>8565</v>
      </c>
      <c r="G19" s="36">
        <v>8436</v>
      </c>
      <c r="H19" s="36">
        <v>2448</v>
      </c>
      <c r="I19" s="36">
        <v>38</v>
      </c>
    </row>
    <row r="20" spans="1:9" ht="11.25">
      <c r="A20" s="53" t="s">
        <v>64</v>
      </c>
      <c r="B20" s="36">
        <v>149670</v>
      </c>
      <c r="C20" s="36">
        <v>13026</v>
      </c>
      <c r="D20" s="36">
        <v>1728</v>
      </c>
      <c r="E20" s="36">
        <v>6714</v>
      </c>
      <c r="F20" s="36">
        <v>8879</v>
      </c>
      <c r="G20" s="36">
        <v>8974</v>
      </c>
      <c r="H20" s="36">
        <v>1873</v>
      </c>
      <c r="I20" s="36">
        <v>46</v>
      </c>
    </row>
    <row r="21" spans="1:9" ht="11.25">
      <c r="A21" s="33" t="s">
        <v>15</v>
      </c>
      <c r="B21" s="36">
        <v>328124</v>
      </c>
      <c r="C21" s="36">
        <v>20621</v>
      </c>
      <c r="D21" s="36">
        <v>3992</v>
      </c>
      <c r="E21" s="36">
        <v>1544</v>
      </c>
      <c r="F21" s="36">
        <v>3808</v>
      </c>
      <c r="G21" s="36">
        <v>1797</v>
      </c>
      <c r="H21" s="36">
        <v>1091</v>
      </c>
      <c r="I21" s="36">
        <v>20</v>
      </c>
    </row>
    <row r="22" spans="1:9" ht="11.25">
      <c r="A22" s="38" t="s">
        <v>56</v>
      </c>
      <c r="B22" s="36">
        <v>27307</v>
      </c>
      <c r="C22" s="36">
        <v>1041</v>
      </c>
      <c r="D22" s="36">
        <v>143</v>
      </c>
      <c r="E22" s="36">
        <v>228</v>
      </c>
      <c r="F22" s="36">
        <v>891</v>
      </c>
      <c r="G22" s="36">
        <v>324</v>
      </c>
      <c r="H22" s="36">
        <v>151</v>
      </c>
      <c r="I22" s="36" t="s">
        <v>59</v>
      </c>
    </row>
    <row r="23" spans="1:9" ht="11.25">
      <c r="A23" s="53" t="s">
        <v>65</v>
      </c>
      <c r="B23" s="36">
        <v>291146</v>
      </c>
      <c r="C23" s="36">
        <v>19300</v>
      </c>
      <c r="D23" s="36">
        <v>3001</v>
      </c>
      <c r="E23" s="36">
        <v>9820</v>
      </c>
      <c r="F23" s="36">
        <v>12423</v>
      </c>
      <c r="G23" s="36">
        <v>11761</v>
      </c>
      <c r="H23" s="36">
        <v>3122</v>
      </c>
      <c r="I23" s="36">
        <v>90</v>
      </c>
    </row>
    <row r="24" spans="1:9" ht="11.25">
      <c r="A24" s="33" t="s">
        <v>14</v>
      </c>
      <c r="B24" s="36">
        <v>392519</v>
      </c>
      <c r="C24" s="36">
        <v>14764</v>
      </c>
      <c r="D24" s="36">
        <v>4040</v>
      </c>
      <c r="E24" s="36">
        <v>3264</v>
      </c>
      <c r="F24" s="36">
        <v>23385</v>
      </c>
      <c r="G24" s="36">
        <v>13506</v>
      </c>
      <c r="H24" s="36">
        <v>4932</v>
      </c>
      <c r="I24" s="36">
        <v>49</v>
      </c>
    </row>
    <row r="25" spans="1:9" ht="11.25">
      <c r="A25" s="33" t="s">
        <v>13</v>
      </c>
      <c r="B25" s="36">
        <v>597940</v>
      </c>
      <c r="C25" s="36">
        <v>22373</v>
      </c>
      <c r="D25" s="36">
        <v>6390</v>
      </c>
      <c r="E25" s="36">
        <v>13799</v>
      </c>
      <c r="F25" s="36">
        <v>45352</v>
      </c>
      <c r="G25" s="36">
        <v>22758</v>
      </c>
      <c r="H25" s="36">
        <v>8599</v>
      </c>
      <c r="I25" s="36">
        <v>450</v>
      </c>
    </row>
    <row r="26" spans="1:9" ht="11.25">
      <c r="A26" s="33" t="s">
        <v>12</v>
      </c>
      <c r="B26" s="36">
        <v>242171</v>
      </c>
      <c r="C26" s="36">
        <v>13778</v>
      </c>
      <c r="D26" s="36">
        <v>2326</v>
      </c>
      <c r="E26" s="36">
        <v>1760</v>
      </c>
      <c r="F26" s="36">
        <v>5081</v>
      </c>
      <c r="G26" s="36">
        <v>3076</v>
      </c>
      <c r="H26" s="36">
        <v>2250</v>
      </c>
      <c r="I26" s="36">
        <v>24</v>
      </c>
    </row>
    <row r="27" spans="1:9" ht="11.25">
      <c r="A27" s="33" t="s">
        <v>11</v>
      </c>
      <c r="B27" s="36">
        <v>25321</v>
      </c>
      <c r="C27" s="36">
        <v>1064</v>
      </c>
      <c r="D27" s="36">
        <v>136</v>
      </c>
      <c r="E27" s="38" t="s">
        <v>59</v>
      </c>
      <c r="F27" s="36">
        <v>15805</v>
      </c>
      <c r="G27" s="36">
        <v>9123</v>
      </c>
      <c r="H27" s="36">
        <v>2068</v>
      </c>
      <c r="I27" s="36" t="s">
        <v>59</v>
      </c>
    </row>
    <row r="28" spans="1:9" ht="11.25">
      <c r="A28" s="42" t="s">
        <v>10</v>
      </c>
      <c r="B28" s="45">
        <v>183278</v>
      </c>
      <c r="C28" s="45">
        <v>65407</v>
      </c>
      <c r="D28" s="45">
        <v>1918</v>
      </c>
      <c r="E28" s="45">
        <v>10779</v>
      </c>
      <c r="F28" s="45">
        <v>27690</v>
      </c>
      <c r="G28" s="45">
        <v>39452</v>
      </c>
      <c r="H28" s="45">
        <v>2243</v>
      </c>
      <c r="I28" s="45">
        <v>389</v>
      </c>
    </row>
  </sheetData>
  <mergeCells count="4">
    <mergeCell ref="A2:A4"/>
    <mergeCell ref="B2:I2"/>
    <mergeCell ref="B3:E3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A3" sqref="A3:A4"/>
    </sheetView>
  </sheetViews>
  <sheetFormatPr defaultColWidth="9.140625" defaultRowHeight="15" customHeight="1"/>
  <cols>
    <col min="1" max="1" width="20.5703125" style="38" customWidth="1"/>
    <col min="2" max="2" width="8.7109375" style="38" customWidth="1"/>
    <col min="3" max="3" width="11" style="38" customWidth="1"/>
    <col min="4" max="4" width="8.85546875" style="38" customWidth="1"/>
    <col min="5" max="5" width="11" style="38" customWidth="1"/>
    <col min="6" max="6" width="8.85546875" style="38" customWidth="1"/>
    <col min="7" max="7" width="11.28515625" style="38" customWidth="1"/>
    <col min="8" max="8" width="7.42578125" style="38" customWidth="1"/>
    <col min="9" max="9" width="11.140625" style="38" customWidth="1"/>
    <col min="10" max="10" width="7.140625" style="38" customWidth="1"/>
    <col min="11" max="11" width="10" style="86" bestFit="1" customWidth="1"/>
    <col min="12" max="12" width="9.140625" style="86"/>
    <col min="13" max="16384" width="9.140625" style="38"/>
  </cols>
  <sheetData>
    <row r="1" spans="1:13" ht="14.25">
      <c r="A1" s="139" t="s">
        <v>102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13.5" customHeight="1">
      <c r="F2" s="55"/>
      <c r="H2" s="123"/>
      <c r="I2" s="123"/>
      <c r="J2" s="123"/>
      <c r="K2" s="122" t="s">
        <v>29</v>
      </c>
    </row>
    <row r="3" spans="1:13" ht="12" customHeight="1">
      <c r="A3" s="140"/>
      <c r="B3" s="133" t="s">
        <v>71</v>
      </c>
      <c r="C3" s="141" t="s">
        <v>92</v>
      </c>
      <c r="D3" s="137" t="s">
        <v>72</v>
      </c>
      <c r="E3" s="138"/>
      <c r="F3" s="138"/>
      <c r="G3" s="138"/>
      <c r="H3" s="138"/>
      <c r="I3" s="138"/>
      <c r="J3" s="138"/>
      <c r="K3" s="138"/>
    </row>
    <row r="4" spans="1:13" ht="36.75" customHeight="1">
      <c r="A4" s="140"/>
      <c r="B4" s="133"/>
      <c r="C4" s="141"/>
      <c r="D4" s="81" t="s">
        <v>28</v>
      </c>
      <c r="E4" s="102" t="s">
        <v>92</v>
      </c>
      <c r="F4" s="81" t="s">
        <v>27</v>
      </c>
      <c r="G4" s="102" t="s">
        <v>92</v>
      </c>
      <c r="H4" s="81" t="s">
        <v>26</v>
      </c>
      <c r="I4" s="102" t="s">
        <v>92</v>
      </c>
      <c r="J4" s="121" t="s">
        <v>99</v>
      </c>
      <c r="K4" s="102" t="s">
        <v>92</v>
      </c>
      <c r="M4" s="86"/>
    </row>
    <row r="5" spans="1:13" ht="11.25">
      <c r="A5" s="28" t="s">
        <v>24</v>
      </c>
      <c r="B5" s="31">
        <f>D5+F5+H5+J5</f>
        <v>184682</v>
      </c>
      <c r="C5" s="30" t="s">
        <v>97</v>
      </c>
      <c r="D5" s="31">
        <v>153320</v>
      </c>
      <c r="E5" s="30">
        <v>107.0707776109501</v>
      </c>
      <c r="F5" s="31">
        <v>11298</v>
      </c>
      <c r="G5" s="30">
        <v>88.967635246869833</v>
      </c>
      <c r="H5" s="31">
        <v>1468</v>
      </c>
      <c r="I5" s="30">
        <v>74.103987884906601</v>
      </c>
      <c r="J5" s="31">
        <v>18596</v>
      </c>
      <c r="K5" s="30" t="s">
        <v>97</v>
      </c>
    </row>
    <row r="6" spans="1:13" ht="11.25">
      <c r="A6" s="33" t="s">
        <v>76</v>
      </c>
      <c r="B6" s="31">
        <f t="shared" ref="B6:B27" si="0">D6+F6+H6+J6</f>
        <v>4759</v>
      </c>
      <c r="C6" s="30" t="s">
        <v>97</v>
      </c>
      <c r="D6" s="31">
        <v>3924</v>
      </c>
      <c r="E6" s="35">
        <v>106.45686380900705</v>
      </c>
      <c r="F6" s="36">
        <v>262</v>
      </c>
      <c r="G6" s="35">
        <v>110.54852320675106</v>
      </c>
      <c r="H6" s="36">
        <v>23</v>
      </c>
      <c r="I6" s="37">
        <v>67.64705882352942</v>
      </c>
      <c r="J6" s="36">
        <v>550</v>
      </c>
      <c r="K6" s="30" t="s">
        <v>97</v>
      </c>
    </row>
    <row r="7" spans="1:13" ht="11.25">
      <c r="A7" s="33" t="s">
        <v>23</v>
      </c>
      <c r="B7" s="31">
        <f t="shared" si="0"/>
        <v>7207</v>
      </c>
      <c r="C7" s="30" t="s">
        <v>97</v>
      </c>
      <c r="D7" s="36">
        <v>5807</v>
      </c>
      <c r="E7" s="35">
        <v>120.12825817128672</v>
      </c>
      <c r="F7" s="36">
        <v>406</v>
      </c>
      <c r="G7" s="35">
        <v>107.40740740740742</v>
      </c>
      <c r="H7" s="36">
        <v>51</v>
      </c>
      <c r="I7" s="37">
        <v>115.90909090909092</v>
      </c>
      <c r="J7" s="36">
        <v>943</v>
      </c>
      <c r="K7" s="30" t="s">
        <v>97</v>
      </c>
    </row>
    <row r="8" spans="1:13" ht="11.25">
      <c r="A8" s="33" t="s">
        <v>22</v>
      </c>
      <c r="B8" s="31">
        <f t="shared" si="0"/>
        <v>7025</v>
      </c>
      <c r="C8" s="30" t="s">
        <v>97</v>
      </c>
      <c r="D8" s="36">
        <v>5878</v>
      </c>
      <c r="E8" s="35">
        <v>102.76223776223776</v>
      </c>
      <c r="F8" s="36">
        <v>425</v>
      </c>
      <c r="G8" s="35">
        <v>101.67464114832536</v>
      </c>
      <c r="H8" s="36">
        <v>44</v>
      </c>
      <c r="I8" s="37">
        <v>53.658536585365859</v>
      </c>
      <c r="J8" s="36">
        <v>678</v>
      </c>
      <c r="K8" s="30" t="s">
        <v>97</v>
      </c>
    </row>
    <row r="9" spans="1:13" ht="11.25">
      <c r="A9" s="33" t="s">
        <v>21</v>
      </c>
      <c r="B9" s="31">
        <f t="shared" si="0"/>
        <v>18741</v>
      </c>
      <c r="C9" s="30" t="s">
        <v>97</v>
      </c>
      <c r="D9" s="36">
        <v>14675</v>
      </c>
      <c r="E9" s="35">
        <v>102.6510912143257</v>
      </c>
      <c r="F9" s="31">
        <v>1383</v>
      </c>
      <c r="G9" s="35">
        <v>150.65359477124184</v>
      </c>
      <c r="H9" s="36">
        <v>148</v>
      </c>
      <c r="I9" s="37">
        <v>92.5</v>
      </c>
      <c r="J9" s="36">
        <v>2535</v>
      </c>
      <c r="K9" s="30" t="s">
        <v>97</v>
      </c>
    </row>
    <row r="10" spans="1:13" ht="11.25">
      <c r="A10" s="33" t="s">
        <v>20</v>
      </c>
      <c r="B10" s="31">
        <f t="shared" si="0"/>
        <v>4581</v>
      </c>
      <c r="C10" s="30" t="s">
        <v>97</v>
      </c>
      <c r="D10" s="36">
        <v>3825</v>
      </c>
      <c r="E10" s="35">
        <v>131.17283950617283</v>
      </c>
      <c r="F10" s="36">
        <v>325</v>
      </c>
      <c r="G10" s="35">
        <v>112.06896551724137</v>
      </c>
      <c r="H10" s="36">
        <v>71</v>
      </c>
      <c r="I10" s="37">
        <v>86.58536585365853</v>
      </c>
      <c r="J10" s="36">
        <v>360</v>
      </c>
      <c r="K10" s="30" t="s">
        <v>97</v>
      </c>
    </row>
    <row r="11" spans="1:13" ht="11.25">
      <c r="A11" s="53" t="s">
        <v>63</v>
      </c>
      <c r="B11" s="31">
        <f t="shared" si="0"/>
        <v>5383</v>
      </c>
      <c r="C11" s="30" t="s">
        <v>97</v>
      </c>
      <c r="D11" s="36">
        <v>4650</v>
      </c>
      <c r="E11" s="35">
        <v>111.77884615384615</v>
      </c>
      <c r="F11" s="36">
        <v>257</v>
      </c>
      <c r="G11" s="35">
        <v>107.98319327731092</v>
      </c>
      <c r="H11" s="36">
        <v>55</v>
      </c>
      <c r="I11" s="37">
        <v>127.90697674418605</v>
      </c>
      <c r="J11" s="36">
        <v>421</v>
      </c>
      <c r="K11" s="30" t="s">
        <v>97</v>
      </c>
    </row>
    <row r="12" spans="1:13" ht="11.25">
      <c r="A12" s="33" t="s">
        <v>19</v>
      </c>
      <c r="B12" s="31">
        <f t="shared" si="0"/>
        <v>10482</v>
      </c>
      <c r="C12" s="30" t="s">
        <v>97</v>
      </c>
      <c r="D12" s="36">
        <v>9090</v>
      </c>
      <c r="E12" s="35">
        <v>105.33024333719582</v>
      </c>
      <c r="F12" s="36">
        <v>505</v>
      </c>
      <c r="G12" s="35">
        <v>115.56064073226544</v>
      </c>
      <c r="H12" s="36">
        <v>86</v>
      </c>
      <c r="I12" s="37">
        <v>76.106194690265482</v>
      </c>
      <c r="J12" s="36">
        <v>801</v>
      </c>
      <c r="K12" s="30" t="s">
        <v>97</v>
      </c>
    </row>
    <row r="13" spans="1:13" ht="11.25">
      <c r="A13" s="38" t="s">
        <v>55</v>
      </c>
      <c r="B13" s="31">
        <f t="shared" si="0"/>
        <v>6682</v>
      </c>
      <c r="C13" s="30" t="s">
        <v>97</v>
      </c>
      <c r="D13" s="36">
        <v>4871</v>
      </c>
      <c r="E13" s="35">
        <v>116.08674928503338</v>
      </c>
      <c r="F13" s="36">
        <v>1263</v>
      </c>
      <c r="G13" s="35">
        <v>279.42477876106193</v>
      </c>
      <c r="H13" s="36">
        <v>17</v>
      </c>
      <c r="I13" s="37">
        <v>30.357142857142854</v>
      </c>
      <c r="J13" s="36">
        <v>531</v>
      </c>
      <c r="K13" s="30" t="s">
        <v>97</v>
      </c>
    </row>
    <row r="14" spans="1:13" ht="11.25">
      <c r="A14" s="33" t="s">
        <v>75</v>
      </c>
      <c r="B14" s="31">
        <f t="shared" si="0"/>
        <v>9858</v>
      </c>
      <c r="C14" s="30" t="s">
        <v>97</v>
      </c>
      <c r="D14" s="36">
        <v>8230</v>
      </c>
      <c r="E14" s="35">
        <v>107.25922064381599</v>
      </c>
      <c r="F14" s="36">
        <v>464</v>
      </c>
      <c r="G14" s="35">
        <v>116.2907268170426</v>
      </c>
      <c r="H14" s="36">
        <v>104</v>
      </c>
      <c r="I14" s="37">
        <v>115.55555555555554</v>
      </c>
      <c r="J14" s="36">
        <v>1060</v>
      </c>
      <c r="K14" s="30" t="s">
        <v>97</v>
      </c>
    </row>
    <row r="15" spans="1:13" ht="11.25">
      <c r="A15" s="33" t="s">
        <v>77</v>
      </c>
      <c r="B15" s="31">
        <f t="shared" si="0"/>
        <v>6909</v>
      </c>
      <c r="C15" s="30" t="s">
        <v>97</v>
      </c>
      <c r="D15" s="36">
        <v>5670</v>
      </c>
      <c r="E15" s="35">
        <v>117.75700934579439</v>
      </c>
      <c r="F15" s="36">
        <v>410</v>
      </c>
      <c r="G15" s="35">
        <v>96.926713947990535</v>
      </c>
      <c r="H15" s="36">
        <v>37</v>
      </c>
      <c r="I15" s="37">
        <v>74</v>
      </c>
      <c r="J15" s="36">
        <v>792</v>
      </c>
      <c r="K15" s="30" t="s">
        <v>97</v>
      </c>
    </row>
    <row r="16" spans="1:13" ht="11.25">
      <c r="A16" s="33" t="s">
        <v>18</v>
      </c>
      <c r="B16" s="31">
        <f t="shared" si="0"/>
        <v>6046</v>
      </c>
      <c r="C16" s="30" t="s">
        <v>97</v>
      </c>
      <c r="D16" s="36">
        <v>5309</v>
      </c>
      <c r="E16" s="35">
        <v>114.56624946050928</v>
      </c>
      <c r="F16" s="36">
        <v>367</v>
      </c>
      <c r="G16" s="35">
        <v>102.22841225626742</v>
      </c>
      <c r="H16" s="36">
        <v>51</v>
      </c>
      <c r="I16" s="37">
        <v>80.952380952380949</v>
      </c>
      <c r="J16" s="36">
        <v>319</v>
      </c>
      <c r="K16" s="30" t="s">
        <v>97</v>
      </c>
    </row>
    <row r="17" spans="1:11" ht="11.25">
      <c r="A17" s="33" t="s">
        <v>17</v>
      </c>
      <c r="B17" s="31">
        <f t="shared" si="0"/>
        <v>5834</v>
      </c>
      <c r="C17" s="30" t="s">
        <v>97</v>
      </c>
      <c r="D17" s="36">
        <v>5111</v>
      </c>
      <c r="E17" s="35">
        <v>95.783358320839582</v>
      </c>
      <c r="F17" s="36">
        <v>272</v>
      </c>
      <c r="G17" s="35">
        <v>71.018276762402081</v>
      </c>
      <c r="H17" s="36">
        <v>104</v>
      </c>
      <c r="I17" s="37">
        <v>92.857142857142861</v>
      </c>
      <c r="J17" s="36">
        <v>347</v>
      </c>
      <c r="K17" s="30" t="s">
        <v>97</v>
      </c>
    </row>
    <row r="18" spans="1:11" ht="11.25">
      <c r="A18" s="33" t="s">
        <v>16</v>
      </c>
      <c r="B18" s="31">
        <f t="shared" si="0"/>
        <v>6213</v>
      </c>
      <c r="C18" s="30" t="s">
        <v>97</v>
      </c>
      <c r="D18" s="36">
        <v>5201</v>
      </c>
      <c r="E18" s="35">
        <v>111.41816623821765</v>
      </c>
      <c r="F18" s="36">
        <v>276</v>
      </c>
      <c r="G18" s="35">
        <v>105.34351145038168</v>
      </c>
      <c r="H18" s="36">
        <v>41</v>
      </c>
      <c r="I18" s="37">
        <v>31.538461538461537</v>
      </c>
      <c r="J18" s="36">
        <v>695</v>
      </c>
      <c r="K18" s="30" t="s">
        <v>97</v>
      </c>
    </row>
    <row r="19" spans="1:11" ht="11.25">
      <c r="A19" s="53" t="s">
        <v>64</v>
      </c>
      <c r="B19" s="31">
        <f t="shared" si="0"/>
        <v>4781</v>
      </c>
      <c r="C19" s="30" t="s">
        <v>97</v>
      </c>
      <c r="D19" s="36">
        <v>3599</v>
      </c>
      <c r="E19" s="35">
        <v>127.94169925346606</v>
      </c>
      <c r="F19" s="36">
        <v>241</v>
      </c>
      <c r="G19" s="35">
        <v>112.61682242990653</v>
      </c>
      <c r="H19" s="36">
        <v>20</v>
      </c>
      <c r="I19" s="37">
        <v>66.666666666666657</v>
      </c>
      <c r="J19" s="36">
        <v>921</v>
      </c>
      <c r="K19" s="30" t="s">
        <v>97</v>
      </c>
    </row>
    <row r="20" spans="1:11" ht="11.25">
      <c r="A20" s="33" t="s">
        <v>15</v>
      </c>
      <c r="B20" s="31">
        <f t="shared" si="0"/>
        <v>15278</v>
      </c>
      <c r="C20" s="30" t="s">
        <v>97</v>
      </c>
      <c r="D20" s="36">
        <v>13331</v>
      </c>
      <c r="E20" s="35">
        <v>106.13008518430061</v>
      </c>
      <c r="F20" s="36">
        <v>986</v>
      </c>
      <c r="G20" s="35">
        <v>121.57829839704068</v>
      </c>
      <c r="H20" s="36">
        <v>182</v>
      </c>
      <c r="I20" s="37">
        <v>94.791666666666657</v>
      </c>
      <c r="J20" s="36">
        <v>779</v>
      </c>
      <c r="K20" s="30" t="s">
        <v>97</v>
      </c>
    </row>
    <row r="21" spans="1:11" ht="11.25">
      <c r="A21" s="38" t="s">
        <v>56</v>
      </c>
      <c r="B21" s="31">
        <f t="shared" si="0"/>
        <v>1811</v>
      </c>
      <c r="C21" s="30" t="s">
        <v>97</v>
      </c>
      <c r="D21" s="36">
        <v>1584</v>
      </c>
      <c r="E21" s="35">
        <v>114.69949312092686</v>
      </c>
      <c r="F21" s="36">
        <v>65</v>
      </c>
      <c r="G21" s="35">
        <v>66.326530612244895</v>
      </c>
      <c r="H21" s="36">
        <v>17</v>
      </c>
      <c r="I21" s="37">
        <v>121.42857142857142</v>
      </c>
      <c r="J21" s="36">
        <v>145</v>
      </c>
      <c r="K21" s="30" t="s">
        <v>97</v>
      </c>
    </row>
    <row r="22" spans="1:11" ht="11.25">
      <c r="A22" s="53" t="s">
        <v>65</v>
      </c>
      <c r="B22" s="31">
        <f t="shared" si="0"/>
        <v>6598</v>
      </c>
      <c r="C22" s="30" t="s">
        <v>97</v>
      </c>
      <c r="D22" s="36">
        <v>5435</v>
      </c>
      <c r="E22" s="35">
        <v>101.41817503265536</v>
      </c>
      <c r="F22" s="36">
        <v>288</v>
      </c>
      <c r="G22" s="35">
        <v>113.38582677165354</v>
      </c>
      <c r="H22" s="36">
        <v>45</v>
      </c>
      <c r="I22" s="37">
        <v>97.826086956521735</v>
      </c>
      <c r="J22" s="36">
        <v>830</v>
      </c>
      <c r="K22" s="30" t="s">
        <v>97</v>
      </c>
    </row>
    <row r="23" spans="1:11" ht="11.25">
      <c r="A23" s="33" t="s">
        <v>14</v>
      </c>
      <c r="B23" s="31">
        <f t="shared" si="0"/>
        <v>16301</v>
      </c>
      <c r="C23" s="30" t="s">
        <v>97</v>
      </c>
      <c r="D23" s="36">
        <v>14536</v>
      </c>
      <c r="E23" s="35">
        <v>112.90097087378641</v>
      </c>
      <c r="F23" s="36">
        <v>808</v>
      </c>
      <c r="G23" s="35">
        <v>150.46554934823092</v>
      </c>
      <c r="H23" s="36">
        <v>115</v>
      </c>
      <c r="I23" s="35">
        <v>69.277108433734938</v>
      </c>
      <c r="J23" s="36">
        <v>842</v>
      </c>
      <c r="K23" s="30" t="s">
        <v>97</v>
      </c>
    </row>
    <row r="24" spans="1:11" ht="11.25">
      <c r="A24" s="33" t="s">
        <v>13</v>
      </c>
      <c r="B24" s="31">
        <f t="shared" si="0"/>
        <v>24615</v>
      </c>
      <c r="C24" s="30" t="s">
        <v>97</v>
      </c>
      <c r="D24" s="36">
        <v>19310</v>
      </c>
      <c r="E24" s="35">
        <v>105.65769314948565</v>
      </c>
      <c r="F24" s="31">
        <v>1195</v>
      </c>
      <c r="G24" s="35">
        <v>100.08375209380233</v>
      </c>
      <c r="H24" s="36">
        <v>121</v>
      </c>
      <c r="I24" s="35">
        <v>39.032258064516128</v>
      </c>
      <c r="J24" s="36">
        <v>3989</v>
      </c>
      <c r="K24" s="30" t="s">
        <v>97</v>
      </c>
    </row>
    <row r="25" spans="1:11" ht="11.25">
      <c r="A25" s="33" t="s">
        <v>12</v>
      </c>
      <c r="B25" s="31">
        <f t="shared" si="0"/>
        <v>13056</v>
      </c>
      <c r="C25" s="30" t="s">
        <v>97</v>
      </c>
      <c r="D25" s="36">
        <v>11281</v>
      </c>
      <c r="E25" s="35">
        <v>106.87825675035528</v>
      </c>
      <c r="F25" s="36">
        <v>792</v>
      </c>
      <c r="G25" s="35">
        <v>131.78036605657238</v>
      </c>
      <c r="H25" s="36">
        <v>99</v>
      </c>
      <c r="I25" s="35">
        <v>82.5</v>
      </c>
      <c r="J25" s="36">
        <v>884</v>
      </c>
      <c r="K25" s="30" t="s">
        <v>97</v>
      </c>
    </row>
    <row r="26" spans="1:11" ht="11.25">
      <c r="A26" s="33" t="s">
        <v>11</v>
      </c>
      <c r="B26" s="31">
        <f>D26+F26+H26</f>
        <v>1505</v>
      </c>
      <c r="C26" s="30" t="s">
        <v>97</v>
      </c>
      <c r="D26" s="36">
        <v>1318</v>
      </c>
      <c r="E26" s="35">
        <v>112.17021276595744</v>
      </c>
      <c r="F26" s="36">
        <v>161</v>
      </c>
      <c r="G26" s="35">
        <v>149.07407407407408</v>
      </c>
      <c r="H26" s="36">
        <v>26</v>
      </c>
      <c r="I26" s="35">
        <v>100</v>
      </c>
      <c r="J26" s="36" t="s">
        <v>59</v>
      </c>
      <c r="K26" s="30" t="s">
        <v>97</v>
      </c>
    </row>
    <row r="27" spans="1:11" ht="11.25">
      <c r="A27" s="42" t="s">
        <v>10</v>
      </c>
      <c r="B27" s="45">
        <f t="shared" si="0"/>
        <v>1017</v>
      </c>
      <c r="C27" s="44" t="s">
        <v>97</v>
      </c>
      <c r="D27" s="45">
        <v>685</v>
      </c>
      <c r="E27" s="44">
        <v>25.986342943854325</v>
      </c>
      <c r="F27" s="45">
        <v>147</v>
      </c>
      <c r="G27" s="56">
        <v>3.9859002169197395</v>
      </c>
      <c r="H27" s="45">
        <v>11</v>
      </c>
      <c r="I27" s="56">
        <v>61.111111111111114</v>
      </c>
      <c r="J27" s="45">
        <v>174</v>
      </c>
      <c r="K27" s="44" t="s">
        <v>97</v>
      </c>
    </row>
    <row r="28" spans="1:11" ht="15.75" customHeight="1">
      <c r="A28" s="135" t="s">
        <v>60</v>
      </c>
      <c r="B28" s="136"/>
      <c r="C28" s="136"/>
      <c r="D28" s="136"/>
      <c r="E28" s="136"/>
      <c r="F28" s="136"/>
      <c r="G28" s="136"/>
      <c r="H28" s="136"/>
      <c r="I28" s="108"/>
      <c r="J28" s="71"/>
    </row>
    <row r="29" spans="1:11" ht="24" customHeight="1">
      <c r="A29" s="131" t="s">
        <v>68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</row>
    <row r="30" spans="1:11" ht="14.25" customHeight="1">
      <c r="A30" s="130" t="s">
        <v>101</v>
      </c>
      <c r="B30" s="131"/>
      <c r="C30" s="131"/>
      <c r="D30" s="131"/>
      <c r="E30" s="131"/>
      <c r="F30" s="131"/>
      <c r="G30" s="131"/>
      <c r="H30" s="131"/>
      <c r="I30" s="131"/>
      <c r="J30" s="131"/>
      <c r="K30" s="38"/>
    </row>
  </sheetData>
  <mergeCells count="8">
    <mergeCell ref="A1:K1"/>
    <mergeCell ref="A29:K29"/>
    <mergeCell ref="A30:J30"/>
    <mergeCell ref="A28:H28"/>
    <mergeCell ref="A3:A4"/>
    <mergeCell ref="B3:B4"/>
    <mergeCell ref="C3:C4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Cover</vt:lpstr>
      <vt:lpstr>Conventional designations</vt:lpstr>
      <vt:lpstr>Content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Байбек Куандыков</cp:lastModifiedBy>
  <dcterms:created xsi:type="dcterms:W3CDTF">2023-03-09T13:29:05Z</dcterms:created>
  <dcterms:modified xsi:type="dcterms:W3CDTF">2025-05-15T05:05:06Z</dcterms:modified>
</cp:coreProperties>
</file>