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heckCompatibility="1" defaultThemeVersion="124226"/>
  <bookViews>
    <workbookView xWindow="9480" yWindow="975" windowWidth="19440" windowHeight="11160" tabRatio="869"/>
  </bookViews>
  <sheets>
    <sheet name="Обложка" sheetId="4" r:id="rId1"/>
    <sheet name="Усл.обозначения" sheetId="5" r:id="rId2"/>
    <sheet name="Содержание " sheetId="7" r:id="rId3"/>
    <sheet name="1." sheetId="8" r:id="rId4"/>
    <sheet name="2.1" sheetId="9" r:id="rId5"/>
    <sheet name="2.2" sheetId="10" r:id="rId6"/>
    <sheet name="2.3" sheetId="11" r:id="rId7"/>
    <sheet name="2.4" sheetId="12" r:id="rId8"/>
    <sheet name="3" sheetId="13" r:id="rId9"/>
    <sheet name="4" sheetId="15" r:id="rId10"/>
    <sheet name="5" sheetId="24" r:id="rId11"/>
    <sheet name="6" sheetId="16" r:id="rId12"/>
    <sheet name="7" sheetId="17" r:id="rId13"/>
    <sheet name="8" sheetId="18" r:id="rId14"/>
    <sheet name="9" sheetId="19" r:id="rId15"/>
    <sheet name="10" sheetId="20" r:id="rId16"/>
    <sheet name="11" sheetId="21" r:id="rId17"/>
    <sheet name="12" sheetId="25" r:id="rId18"/>
    <sheet name="13" sheetId="22" r:id="rId19"/>
    <sheet name="14" sheetId="23" r:id="rId20"/>
  </sheets>
  <definedNames>
    <definedName name="_xlnm.Print_Titles" localSheetId="15">'10'!$3:$3</definedName>
    <definedName name="_xlnm.Print_Titles" localSheetId="16">'11'!$3:$3</definedName>
    <definedName name="_xlnm.Print_Titles" localSheetId="4">'2.1'!$4:$6</definedName>
    <definedName name="_xlnm.Print_Titles" localSheetId="8">'3'!$3:$5</definedName>
    <definedName name="_xlnm.Print_Titles" localSheetId="9">'4'!$3:$5</definedName>
    <definedName name="_xlnm.Print_Titles" localSheetId="11">'6'!$3:$5</definedName>
    <definedName name="_xlnm.Print_Titles" localSheetId="12">'7'!$3:$5</definedName>
    <definedName name="_xlnm.Print_Titles" localSheetId="13">'8'!#REF!</definedName>
    <definedName name="_xlnm.Print_Area" localSheetId="3">'1.'!$A$1:$P$24</definedName>
    <definedName name="_xlnm.Print_Area" localSheetId="19">'14'!$A$1:$J$76</definedName>
    <definedName name="_xlnm.Print_Area" localSheetId="4">'2.1'!$A$1:$P$30</definedName>
    <definedName name="_xlnm.Print_Area" localSheetId="13">'8'!$A$1:$F$130</definedName>
    <definedName name="_xlnm.Print_Area" localSheetId="14">'9'!$A$1:$S$301</definedName>
    <definedName name="_xlnm.Print_Area" localSheetId="0">Обложка!#REF!</definedName>
  </definedNames>
  <calcPr calcId="162913"/>
</workbook>
</file>

<file path=xl/calcChain.xml><?xml version="1.0" encoding="utf-8"?>
<calcChain xmlns="http://schemas.openxmlformats.org/spreadsheetml/2006/main">
  <c r="N212" i="19" l="1"/>
  <c r="C284" i="19" l="1"/>
  <c r="B279" i="19"/>
  <c r="G180" i="19" l="1"/>
  <c r="G179" i="19"/>
  <c r="G62" i="23" l="1"/>
  <c r="D40" i="23"/>
  <c r="I25" i="22"/>
  <c r="C279" i="19"/>
  <c r="B290" i="19"/>
  <c r="N269" i="19"/>
  <c r="C264" i="19"/>
  <c r="C257" i="19"/>
  <c r="O257" i="19"/>
  <c r="O271" i="19"/>
  <c r="G264" i="19"/>
  <c r="J257" i="19"/>
  <c r="N47" i="19"/>
  <c r="O53" i="19"/>
  <c r="O26" i="19"/>
  <c r="F6" i="17"/>
  <c r="E6" i="17"/>
  <c r="N6" i="17"/>
  <c r="N23" i="17"/>
  <c r="N21" i="17"/>
  <c r="C23" i="17"/>
  <c r="B23" i="17"/>
  <c r="F173" i="19" l="1"/>
  <c r="C180" i="19"/>
  <c r="C179" i="19"/>
  <c r="D118" i="18" l="1"/>
  <c r="C118" i="18"/>
  <c r="C18" i="13" l="1"/>
  <c r="B18" i="13"/>
  <c r="G19" i="24"/>
  <c r="M25" i="17" l="1"/>
  <c r="O25" i="11"/>
  <c r="O26" i="9"/>
  <c r="C26" i="9"/>
  <c r="B268" i="19" l="1"/>
  <c r="F279" i="19"/>
  <c r="H279" i="19"/>
  <c r="I279" i="19"/>
  <c r="K279" i="19"/>
  <c r="L279" i="19"/>
  <c r="C268" i="19"/>
  <c r="J268" i="19"/>
  <c r="N245" i="19"/>
  <c r="B245" i="19"/>
  <c r="O215" i="19"/>
  <c r="N215" i="19"/>
  <c r="O151" i="19"/>
  <c r="N53" i="19"/>
  <c r="N26" i="19"/>
  <c r="N27" i="19"/>
  <c r="O27" i="19"/>
  <c r="E19" i="8"/>
  <c r="F201" i="19"/>
  <c r="G60" i="23"/>
  <c r="G57" i="23"/>
  <c r="C77" i="18"/>
  <c r="D77" i="18"/>
  <c r="B77" i="18"/>
  <c r="B118" i="18"/>
  <c r="D97" i="18"/>
  <c r="B97" i="18"/>
  <c r="C55" i="18"/>
  <c r="D55" i="18"/>
  <c r="E55" i="18"/>
  <c r="F55" i="18"/>
  <c r="B55" i="18"/>
  <c r="C33" i="18"/>
  <c r="D33" i="18"/>
  <c r="E33" i="18"/>
  <c r="F33" i="18"/>
  <c r="B33" i="18"/>
  <c r="H6" i="17"/>
  <c r="I6" i="17"/>
  <c r="L6" i="17"/>
  <c r="K6" i="17"/>
  <c r="N22" i="17"/>
  <c r="G22" i="17"/>
  <c r="B26" i="24"/>
  <c r="C23" i="24"/>
  <c r="C25" i="11"/>
  <c r="B6" i="17" l="1"/>
  <c r="N279" i="19"/>
  <c r="M26" i="24"/>
  <c r="J26" i="24"/>
  <c r="C26" i="24"/>
  <c r="O26" i="24" s="1"/>
  <c r="O25" i="24"/>
  <c r="N25" i="24"/>
  <c r="M25" i="24"/>
  <c r="O24" i="24"/>
  <c r="N24" i="24"/>
  <c r="M24" i="24"/>
  <c r="M23" i="24"/>
  <c r="J23" i="24"/>
  <c r="O23" i="24"/>
  <c r="B23" i="24"/>
  <c r="N23" i="24" s="1"/>
  <c r="M22" i="24"/>
  <c r="J22" i="24"/>
  <c r="G22" i="24"/>
  <c r="C22" i="24"/>
  <c r="O22" i="24" s="1"/>
  <c r="B22" i="24"/>
  <c r="N22" i="24" s="1"/>
  <c r="M21" i="24"/>
  <c r="J21" i="24"/>
  <c r="G21" i="24"/>
  <c r="C21" i="24"/>
  <c r="O21" i="24" s="1"/>
  <c r="B21" i="24"/>
  <c r="N21" i="24" s="1"/>
  <c r="M20" i="24"/>
  <c r="J20" i="24"/>
  <c r="G20" i="24"/>
  <c r="C20" i="24"/>
  <c r="O20" i="24" s="1"/>
  <c r="B20" i="24"/>
  <c r="N20" i="24" s="1"/>
  <c r="M19" i="24"/>
  <c r="J19" i="24"/>
  <c r="C19" i="24"/>
  <c r="O19" i="24" s="1"/>
  <c r="B19" i="24"/>
  <c r="N19" i="24" s="1"/>
  <c r="M18" i="24"/>
  <c r="J18" i="24"/>
  <c r="G18" i="24"/>
  <c r="C18" i="24"/>
  <c r="O18" i="24" s="1"/>
  <c r="B18" i="24"/>
  <c r="N18" i="24" s="1"/>
  <c r="M17" i="24"/>
  <c r="J17" i="24"/>
  <c r="G17" i="24"/>
  <c r="C17" i="24"/>
  <c r="O17" i="24" s="1"/>
  <c r="B17" i="24"/>
  <c r="N17" i="24" s="1"/>
  <c r="M16" i="24"/>
  <c r="J16" i="24"/>
  <c r="G16" i="24"/>
  <c r="C16" i="24"/>
  <c r="O16" i="24" s="1"/>
  <c r="B16" i="24"/>
  <c r="N16" i="24" s="1"/>
  <c r="M15" i="24"/>
  <c r="J15" i="24"/>
  <c r="G15" i="24"/>
  <c r="C15" i="24"/>
  <c r="O15" i="24" s="1"/>
  <c r="B15" i="24"/>
  <c r="N15" i="24" s="1"/>
  <c r="M14" i="24"/>
  <c r="J14" i="24"/>
  <c r="G14" i="24"/>
  <c r="C14" i="24"/>
  <c r="O14" i="24" s="1"/>
  <c r="B14" i="24"/>
  <c r="N14" i="24" s="1"/>
  <c r="M13" i="24"/>
  <c r="J13" i="24"/>
  <c r="G13" i="24"/>
  <c r="C13" i="24"/>
  <c r="O13" i="24" s="1"/>
  <c r="B13" i="24"/>
  <c r="N13" i="24" s="1"/>
  <c r="M12" i="24"/>
  <c r="J12" i="24"/>
  <c r="G12" i="24"/>
  <c r="C12" i="24"/>
  <c r="O12" i="24" s="1"/>
  <c r="B12" i="24"/>
  <c r="N12" i="24" s="1"/>
  <c r="M11" i="24"/>
  <c r="J11" i="24"/>
  <c r="G11" i="24"/>
  <c r="C11" i="24"/>
  <c r="O11" i="24" s="1"/>
  <c r="B11" i="24"/>
  <c r="N11" i="24" s="1"/>
  <c r="P11" i="24" s="1"/>
  <c r="M10" i="24"/>
  <c r="J10" i="24"/>
  <c r="G10" i="24"/>
  <c r="C10" i="24"/>
  <c r="O10" i="24" s="1"/>
  <c r="B10" i="24"/>
  <c r="N10" i="24" s="1"/>
  <c r="M9" i="24"/>
  <c r="J9" i="24"/>
  <c r="G9" i="24"/>
  <c r="C9" i="24"/>
  <c r="O9" i="24" s="1"/>
  <c r="B9" i="24"/>
  <c r="N9" i="24" s="1"/>
  <c r="M8" i="24"/>
  <c r="J8" i="24"/>
  <c r="G8" i="24"/>
  <c r="C8" i="24"/>
  <c r="O8" i="24" s="1"/>
  <c r="B8" i="24"/>
  <c r="N8" i="24" s="1"/>
  <c r="M7" i="24"/>
  <c r="J7" i="24"/>
  <c r="G7" i="24"/>
  <c r="C7" i="24"/>
  <c r="O7" i="24" s="1"/>
  <c r="B7" i="24"/>
  <c r="L6" i="24"/>
  <c r="L11" i="8" s="1"/>
  <c r="K6" i="24"/>
  <c r="K11" i="8" s="1"/>
  <c r="I6" i="24"/>
  <c r="I11" i="8" s="1"/>
  <c r="H6" i="24"/>
  <c r="H11" i="8" s="1"/>
  <c r="F6" i="24"/>
  <c r="F11" i="8" s="1"/>
  <c r="E6" i="24"/>
  <c r="D17" i="24" l="1"/>
  <c r="D18" i="24"/>
  <c r="P25" i="24"/>
  <c r="P17" i="24"/>
  <c r="N7" i="24"/>
  <c r="B6" i="24"/>
  <c r="P19" i="24"/>
  <c r="M11" i="8"/>
  <c r="P24" i="24"/>
  <c r="P9" i="24"/>
  <c r="J11" i="8"/>
  <c r="D26" i="24"/>
  <c r="M6" i="24"/>
  <c r="P13" i="24"/>
  <c r="J6" i="24"/>
  <c r="D9" i="24"/>
  <c r="D10" i="24"/>
  <c r="P21" i="24"/>
  <c r="O6" i="24"/>
  <c r="P8" i="24"/>
  <c r="P16" i="24"/>
  <c r="C11" i="8"/>
  <c r="P12" i="24"/>
  <c r="D13" i="24"/>
  <c r="D14" i="24"/>
  <c r="P20" i="24"/>
  <c r="D21" i="24"/>
  <c r="D22" i="24"/>
  <c r="G6" i="24"/>
  <c r="E11" i="8"/>
  <c r="B11" i="8" s="1"/>
  <c r="N11" i="8" s="1"/>
  <c r="P15" i="24"/>
  <c r="P23" i="24"/>
  <c r="P7" i="24"/>
  <c r="P10" i="24"/>
  <c r="P18" i="24"/>
  <c r="P14" i="24"/>
  <c r="P22" i="24"/>
  <c r="C6" i="24"/>
  <c r="D6" i="24" s="1"/>
  <c r="D7" i="24"/>
  <c r="D11" i="24"/>
  <c r="D15" i="24"/>
  <c r="D19" i="24"/>
  <c r="D23" i="24"/>
  <c r="N26" i="24"/>
  <c r="P26" i="24" s="1"/>
  <c r="D8" i="24"/>
  <c r="D12" i="24"/>
  <c r="D16" i="24"/>
  <c r="D20" i="24"/>
  <c r="N284" i="19"/>
  <c r="D11" i="8" l="1"/>
  <c r="O11" i="8"/>
  <c r="P11" i="8" s="1"/>
  <c r="G11" i="8"/>
  <c r="N6" i="24"/>
  <c r="P6" i="24" s="1"/>
  <c r="G207" i="19"/>
  <c r="E173" i="19"/>
  <c r="M26" i="17"/>
  <c r="J26" i="17"/>
  <c r="B15" i="12" l="1"/>
  <c r="B14" i="12"/>
  <c r="N25" i="17" l="1"/>
  <c r="O297" i="19" l="1"/>
  <c r="N298" i="19"/>
  <c r="N297" i="19"/>
  <c r="O284" i="19"/>
  <c r="B271" i="19"/>
  <c r="N271" i="19" s="1"/>
  <c r="O218" i="19"/>
  <c r="N218" i="19"/>
  <c r="N206" i="19"/>
  <c r="N192" i="19"/>
  <c r="N174" i="19"/>
  <c r="O193" i="19"/>
  <c r="O192" i="19"/>
  <c r="O180" i="19"/>
  <c r="O174" i="19"/>
  <c r="I61" i="22" l="1"/>
  <c r="I26" i="22" l="1"/>
  <c r="D53" i="22"/>
  <c r="I53" i="22"/>
  <c r="I51" i="22"/>
  <c r="B285" i="19" l="1"/>
  <c r="N285" i="19" s="1"/>
  <c r="B286" i="19"/>
  <c r="N286" i="19" s="1"/>
  <c r="B287" i="19"/>
  <c r="N287" i="19" s="1"/>
  <c r="B288" i="19"/>
  <c r="N288" i="19" s="1"/>
  <c r="B289" i="19"/>
  <c r="N289" i="19" s="1"/>
  <c r="N290" i="19"/>
  <c r="B202" i="19"/>
  <c r="N202" i="19" s="1"/>
  <c r="B207" i="19"/>
  <c r="N207" i="19" s="1"/>
  <c r="G27" i="9"/>
  <c r="J27" i="9"/>
  <c r="H7" i="9" l="1"/>
  <c r="E22" i="8" l="1"/>
  <c r="F21" i="8"/>
  <c r="F18" i="8"/>
  <c r="D68" i="23" l="1"/>
  <c r="D69" i="23"/>
  <c r="B6" i="22"/>
  <c r="I22" i="8"/>
  <c r="I255" i="19"/>
  <c r="I21" i="8" s="1"/>
  <c r="C261" i="19"/>
  <c r="O261" i="19" s="1"/>
  <c r="C260" i="19"/>
  <c r="O260" i="19" s="1"/>
  <c r="C259" i="19"/>
  <c r="O259" i="19" s="1"/>
  <c r="C258" i="19"/>
  <c r="O258" i="19" s="1"/>
  <c r="C256" i="19"/>
  <c r="O256" i="19" s="1"/>
  <c r="L255" i="19"/>
  <c r="L21" i="8" s="1"/>
  <c r="K255" i="19"/>
  <c r="K21" i="8" s="1"/>
  <c r="H255" i="19"/>
  <c r="H21" i="8" s="1"/>
  <c r="E255" i="19"/>
  <c r="E21" i="8" s="1"/>
  <c r="L227" i="19"/>
  <c r="L20" i="8" s="1"/>
  <c r="K227" i="19"/>
  <c r="K20" i="8" s="1"/>
  <c r="I227" i="19"/>
  <c r="I20" i="8" s="1"/>
  <c r="H227" i="19"/>
  <c r="H20" i="8" s="1"/>
  <c r="F227" i="19"/>
  <c r="F20" i="8" s="1"/>
  <c r="E227" i="19"/>
  <c r="E20" i="8" s="1"/>
  <c r="L173" i="19"/>
  <c r="L18" i="8" s="1"/>
  <c r="K173" i="19"/>
  <c r="K18" i="8" s="1"/>
  <c r="I173" i="19"/>
  <c r="I18" i="8" s="1"/>
  <c r="C18" i="8" s="1"/>
  <c r="H173" i="19"/>
  <c r="H18" i="8" s="1"/>
  <c r="E18" i="8"/>
  <c r="L145" i="19"/>
  <c r="L17" i="8" s="1"/>
  <c r="K145" i="19"/>
  <c r="K17" i="8" s="1"/>
  <c r="I145" i="19"/>
  <c r="I17" i="8" s="1"/>
  <c r="H145" i="19"/>
  <c r="H17" i="8" s="1"/>
  <c r="F145" i="19"/>
  <c r="F17" i="8" s="1"/>
  <c r="E145" i="19"/>
  <c r="E17" i="8" s="1"/>
  <c r="L35" i="19"/>
  <c r="L16" i="8" s="1"/>
  <c r="K35" i="19"/>
  <c r="K16" i="8" s="1"/>
  <c r="I35" i="19"/>
  <c r="I16" i="8" s="1"/>
  <c r="H35" i="19"/>
  <c r="H16" i="8" s="1"/>
  <c r="F35" i="19"/>
  <c r="F16" i="8" s="1"/>
  <c r="E35" i="19"/>
  <c r="E16" i="8" s="1"/>
  <c r="L8" i="19"/>
  <c r="L15" i="8" s="1"/>
  <c r="I13" i="8"/>
  <c r="H13" i="8"/>
  <c r="F13" i="8"/>
  <c r="E13" i="8"/>
  <c r="L6" i="16"/>
  <c r="L12" i="8" s="1"/>
  <c r="K6" i="16"/>
  <c r="K12" i="8" s="1"/>
  <c r="I6" i="16"/>
  <c r="I12" i="8" s="1"/>
  <c r="H6" i="16"/>
  <c r="H12" i="8" s="1"/>
  <c r="F6" i="16"/>
  <c r="F12" i="8" s="1"/>
  <c r="E6" i="16"/>
  <c r="E12" i="8" s="1"/>
  <c r="L6" i="15"/>
  <c r="L10" i="8" s="1"/>
  <c r="K6" i="15"/>
  <c r="K10" i="8" s="1"/>
  <c r="I6" i="15"/>
  <c r="I10" i="8" s="1"/>
  <c r="H6" i="15"/>
  <c r="H10" i="8" s="1"/>
  <c r="F6" i="15"/>
  <c r="F10" i="8" s="1"/>
  <c r="E6" i="15"/>
  <c r="E10" i="8" s="1"/>
  <c r="E6" i="13"/>
  <c r="E9" i="8" s="1"/>
  <c r="D5" i="12"/>
  <c r="C5" i="12"/>
  <c r="C5" i="10"/>
  <c r="G22" i="23"/>
  <c r="G23" i="23"/>
  <c r="G25" i="23"/>
  <c r="D44" i="23"/>
  <c r="E6" i="23"/>
  <c r="F6" i="23"/>
  <c r="I76" i="22"/>
  <c r="I77" i="22"/>
  <c r="D78" i="22"/>
  <c r="D79" i="22"/>
  <c r="D80" i="22"/>
  <c r="C290" i="19"/>
  <c r="O290" i="19" s="1"/>
  <c r="B299" i="19"/>
  <c r="N299" i="19" s="1"/>
  <c r="C270" i="19"/>
  <c r="O270" i="19" s="1"/>
  <c r="B257" i="19"/>
  <c r="N257" i="19" s="1"/>
  <c r="N268" i="19"/>
  <c r="L201" i="19"/>
  <c r="L19" i="8" s="1"/>
  <c r="K201" i="19"/>
  <c r="K19" i="8" s="1"/>
  <c r="I201" i="19"/>
  <c r="I19" i="8" s="1"/>
  <c r="H201" i="19"/>
  <c r="H19" i="8" s="1"/>
  <c r="F19" i="8"/>
  <c r="C220" i="19"/>
  <c r="O220" i="19" s="1"/>
  <c r="C219" i="19"/>
  <c r="O219" i="19" s="1"/>
  <c r="C217" i="19"/>
  <c r="O217" i="19" s="1"/>
  <c r="C216" i="19"/>
  <c r="O216" i="19" s="1"/>
  <c r="C215" i="19"/>
  <c r="C214" i="19"/>
  <c r="O214" i="19" s="1"/>
  <c r="C213" i="19"/>
  <c r="O213" i="19" s="1"/>
  <c r="C212" i="19"/>
  <c r="O212" i="19" s="1"/>
  <c r="C211" i="19"/>
  <c r="O211" i="19" s="1"/>
  <c r="C210" i="19"/>
  <c r="O210" i="19" s="1"/>
  <c r="C209" i="19"/>
  <c r="O209" i="19" s="1"/>
  <c r="C208" i="19"/>
  <c r="O208" i="19" s="1"/>
  <c r="C207" i="19"/>
  <c r="O207" i="19" s="1"/>
  <c r="C206" i="19"/>
  <c r="C205" i="19"/>
  <c r="O205" i="19" s="1"/>
  <c r="C204" i="19"/>
  <c r="O204" i="19" s="1"/>
  <c r="C203" i="19"/>
  <c r="O203" i="19" s="1"/>
  <c r="B203" i="19"/>
  <c r="N203" i="19" s="1"/>
  <c r="O47" i="19"/>
  <c r="B47" i="19"/>
  <c r="C47" i="19"/>
  <c r="C27" i="19"/>
  <c r="C22" i="17"/>
  <c r="N7" i="17"/>
  <c r="O26" i="17"/>
  <c r="O25" i="16"/>
  <c r="N25" i="16"/>
  <c r="O24" i="16"/>
  <c r="N24" i="16"/>
  <c r="B26" i="16"/>
  <c r="C26" i="16"/>
  <c r="O24" i="15"/>
  <c r="N24" i="15"/>
  <c r="O23" i="13"/>
  <c r="N24" i="13"/>
  <c r="C24" i="13"/>
  <c r="O24" i="13" s="1"/>
  <c r="B23" i="13"/>
  <c r="N23" i="13" s="1"/>
  <c r="B21" i="13"/>
  <c r="N21" i="13" s="1"/>
  <c r="C7" i="13"/>
  <c r="O7" i="13" s="1"/>
  <c r="C8" i="13"/>
  <c r="O8" i="13" s="1"/>
  <c r="C9" i="13"/>
  <c r="O9" i="13" s="1"/>
  <c r="C10" i="13"/>
  <c r="O10" i="13" s="1"/>
  <c r="C11" i="13"/>
  <c r="O11" i="13" s="1"/>
  <c r="C12" i="13"/>
  <c r="O12" i="13" s="1"/>
  <c r="C13" i="13"/>
  <c r="O13" i="13" s="1"/>
  <c r="C14" i="13"/>
  <c r="O14" i="13" s="1"/>
  <c r="C15" i="13"/>
  <c r="O15" i="13" s="1"/>
  <c r="C16" i="13"/>
  <c r="O16" i="13" s="1"/>
  <c r="C17" i="13"/>
  <c r="O17" i="13" s="1"/>
  <c r="O18" i="13"/>
  <c r="C19" i="13"/>
  <c r="O19" i="13" s="1"/>
  <c r="C20" i="13"/>
  <c r="O20" i="13" s="1"/>
  <c r="C21" i="13"/>
  <c r="O21" i="13" s="1"/>
  <c r="C22" i="13"/>
  <c r="O22" i="13" s="1"/>
  <c r="C25" i="13"/>
  <c r="O25" i="13" s="1"/>
  <c r="B8" i="13"/>
  <c r="N8" i="13" s="1"/>
  <c r="B9" i="13"/>
  <c r="N9" i="13" s="1"/>
  <c r="B10" i="13"/>
  <c r="N10" i="13" s="1"/>
  <c r="B11" i="13"/>
  <c r="N11" i="13" s="1"/>
  <c r="B12" i="13"/>
  <c r="N12" i="13" s="1"/>
  <c r="B13" i="13"/>
  <c r="N13" i="13" s="1"/>
  <c r="B14" i="13"/>
  <c r="N14" i="13" s="1"/>
  <c r="B15" i="13"/>
  <c r="N15" i="13" s="1"/>
  <c r="B16" i="13"/>
  <c r="N16" i="13" s="1"/>
  <c r="B17" i="13"/>
  <c r="N17" i="13" s="1"/>
  <c r="N18" i="13"/>
  <c r="B19" i="13"/>
  <c r="N19" i="13" s="1"/>
  <c r="B20" i="13"/>
  <c r="N20" i="13" s="1"/>
  <c r="B22" i="13"/>
  <c r="N22" i="13" s="1"/>
  <c r="B25" i="13"/>
  <c r="N25" i="13" s="1"/>
  <c r="B7" i="13"/>
  <c r="N7" i="13" s="1"/>
  <c r="N25" i="11"/>
  <c r="C24" i="11"/>
  <c r="O24" i="11" s="1"/>
  <c r="B24" i="11"/>
  <c r="N24" i="11" s="1"/>
  <c r="C7" i="11"/>
  <c r="O7" i="11" s="1"/>
  <c r="C8" i="11"/>
  <c r="O8" i="11" s="1"/>
  <c r="C9" i="11"/>
  <c r="O9" i="11" s="1"/>
  <c r="C10" i="11"/>
  <c r="O10" i="11" s="1"/>
  <c r="C11" i="11"/>
  <c r="O11" i="11" s="1"/>
  <c r="C12" i="11"/>
  <c r="O12" i="11" s="1"/>
  <c r="C13" i="11"/>
  <c r="O13" i="11" s="1"/>
  <c r="C14" i="11"/>
  <c r="O14" i="11" s="1"/>
  <c r="C15" i="11"/>
  <c r="O15" i="11" s="1"/>
  <c r="C16" i="11"/>
  <c r="O16" i="11" s="1"/>
  <c r="C17" i="11"/>
  <c r="O17" i="11" s="1"/>
  <c r="C18" i="11"/>
  <c r="O18" i="11" s="1"/>
  <c r="C19" i="11"/>
  <c r="O19" i="11" s="1"/>
  <c r="C20" i="11"/>
  <c r="O20" i="11" s="1"/>
  <c r="C21" i="11"/>
  <c r="O21" i="11" s="1"/>
  <c r="C22" i="11"/>
  <c r="O22" i="11" s="1"/>
  <c r="C23" i="11"/>
  <c r="O23" i="11" s="1"/>
  <c r="C26" i="11"/>
  <c r="O26" i="11" s="1"/>
  <c r="B8" i="11"/>
  <c r="N8" i="11" s="1"/>
  <c r="B9" i="11"/>
  <c r="N9" i="11" s="1"/>
  <c r="B10" i="11"/>
  <c r="N10" i="11" s="1"/>
  <c r="B11" i="11"/>
  <c r="N11" i="11" s="1"/>
  <c r="B12" i="11"/>
  <c r="N12" i="11" s="1"/>
  <c r="B13" i="11"/>
  <c r="N13" i="11" s="1"/>
  <c r="B14" i="11"/>
  <c r="N14" i="11" s="1"/>
  <c r="B15" i="11"/>
  <c r="N15" i="11" s="1"/>
  <c r="B16" i="11"/>
  <c r="N16" i="11" s="1"/>
  <c r="B17" i="11"/>
  <c r="N17" i="11" s="1"/>
  <c r="B18" i="11"/>
  <c r="N18" i="11" s="1"/>
  <c r="B19" i="11"/>
  <c r="N19" i="11" s="1"/>
  <c r="B20" i="11"/>
  <c r="N20" i="11" s="1"/>
  <c r="B21" i="11"/>
  <c r="N21" i="11" s="1"/>
  <c r="B22" i="11"/>
  <c r="N22" i="11" s="1"/>
  <c r="B23" i="11"/>
  <c r="N23" i="11" s="1"/>
  <c r="B26" i="11"/>
  <c r="N26" i="11" s="1"/>
  <c r="B7" i="11"/>
  <c r="N7" i="11" s="1"/>
  <c r="N26" i="9"/>
  <c r="C25" i="9"/>
  <c r="O25" i="9" s="1"/>
  <c r="B25" i="9"/>
  <c r="C8" i="9"/>
  <c r="O8" i="9" s="1"/>
  <c r="C9" i="9"/>
  <c r="O9" i="9" s="1"/>
  <c r="C10" i="9"/>
  <c r="O10" i="9" s="1"/>
  <c r="C11" i="9"/>
  <c r="O11" i="9" s="1"/>
  <c r="C12" i="9"/>
  <c r="O12" i="9" s="1"/>
  <c r="C13" i="9"/>
  <c r="O13" i="9" s="1"/>
  <c r="C14" i="9"/>
  <c r="O14" i="9" s="1"/>
  <c r="C15" i="9"/>
  <c r="O15" i="9" s="1"/>
  <c r="C16" i="9"/>
  <c r="O16" i="9" s="1"/>
  <c r="C17" i="9"/>
  <c r="O17" i="9" s="1"/>
  <c r="C18" i="9"/>
  <c r="O18" i="9" s="1"/>
  <c r="C19" i="9"/>
  <c r="O19" i="9" s="1"/>
  <c r="C20" i="9"/>
  <c r="O20" i="9" s="1"/>
  <c r="C21" i="9"/>
  <c r="O21" i="9" s="1"/>
  <c r="C22" i="9"/>
  <c r="O22" i="9" s="1"/>
  <c r="C23" i="9"/>
  <c r="O23" i="9" s="1"/>
  <c r="C24" i="9"/>
  <c r="O24" i="9" s="1"/>
  <c r="C27" i="9"/>
  <c r="O27" i="9" s="1"/>
  <c r="B9" i="9"/>
  <c r="N9" i="9" s="1"/>
  <c r="B10" i="9"/>
  <c r="B11" i="9"/>
  <c r="N11" i="9" s="1"/>
  <c r="B12" i="9"/>
  <c r="N12" i="9" s="1"/>
  <c r="B13" i="9"/>
  <c r="N13" i="9" s="1"/>
  <c r="B14" i="9"/>
  <c r="N14" i="9" s="1"/>
  <c r="B15" i="9"/>
  <c r="N15" i="9" s="1"/>
  <c r="B16" i="9"/>
  <c r="N16" i="9" s="1"/>
  <c r="B17" i="9"/>
  <c r="N17" i="9" s="1"/>
  <c r="B18" i="9"/>
  <c r="N18" i="9" s="1"/>
  <c r="B19" i="9"/>
  <c r="N19" i="9" s="1"/>
  <c r="B20" i="9"/>
  <c r="N20" i="9" s="1"/>
  <c r="B21" i="9"/>
  <c r="N21" i="9" s="1"/>
  <c r="B22" i="9"/>
  <c r="N22" i="9" s="1"/>
  <c r="B23" i="9"/>
  <c r="N23" i="9" s="1"/>
  <c r="B24" i="9"/>
  <c r="N24" i="9" s="1"/>
  <c r="N25" i="9"/>
  <c r="B27" i="9"/>
  <c r="N27" i="9" s="1"/>
  <c r="B8" i="9"/>
  <c r="N8" i="9" s="1"/>
  <c r="C21" i="8"/>
  <c r="B19" i="8" l="1"/>
  <c r="C10" i="8"/>
  <c r="O10" i="8" s="1"/>
  <c r="C13" i="8"/>
  <c r="M10" i="8"/>
  <c r="C17" i="8"/>
  <c r="O17" i="8" s="1"/>
  <c r="C16" i="8"/>
  <c r="O16" i="8" s="1"/>
  <c r="D206" i="19"/>
  <c r="O206" i="19"/>
  <c r="B21" i="8"/>
  <c r="N21" i="8" s="1"/>
  <c r="O21" i="8"/>
  <c r="B20" i="8"/>
  <c r="N20" i="8" s="1"/>
  <c r="B18" i="8"/>
  <c r="N18" i="8" s="1"/>
  <c r="B13" i="8"/>
  <c r="B10" i="8"/>
  <c r="N10" i="8" s="1"/>
  <c r="C20" i="8"/>
  <c r="O20" i="8" s="1"/>
  <c r="B17" i="8"/>
  <c r="N17" i="8" s="1"/>
  <c r="B16" i="8"/>
  <c r="N16" i="8" s="1"/>
  <c r="C12" i="8"/>
  <c r="O12" i="8" s="1"/>
  <c r="O18" i="8"/>
  <c r="C19" i="8"/>
  <c r="O19" i="8" s="1"/>
  <c r="K13" i="8"/>
  <c r="L13" i="8"/>
  <c r="B12" i="8"/>
  <c r="N19" i="8"/>
  <c r="B7" i="9"/>
  <c r="N10" i="9"/>
  <c r="N7" i="9" s="1"/>
  <c r="F31" i="23"/>
  <c r="E31" i="23"/>
  <c r="C31" i="23"/>
  <c r="B31" i="23"/>
  <c r="D31" i="23" s="1"/>
  <c r="D45" i="23"/>
  <c r="D42" i="23"/>
  <c r="D39" i="23"/>
  <c r="D38" i="23"/>
  <c r="D37" i="23"/>
  <c r="D36" i="23"/>
  <c r="D35" i="23"/>
  <c r="D34" i="23"/>
  <c r="D33" i="23"/>
  <c r="D32" i="23"/>
  <c r="H6" i="22"/>
  <c r="G6" i="22"/>
  <c r="C6" i="22"/>
  <c r="C33" i="22"/>
  <c r="B33" i="22"/>
  <c r="G33" i="22"/>
  <c r="H33" i="22"/>
  <c r="D63" i="22"/>
  <c r="D77" i="22"/>
  <c r="D76" i="22"/>
  <c r="D75" i="22"/>
  <c r="D74" i="22"/>
  <c r="D73" i="22"/>
  <c r="D72" i="22"/>
  <c r="D71" i="22"/>
  <c r="D70" i="22"/>
  <c r="D69" i="22"/>
  <c r="D68" i="22"/>
  <c r="D67" i="22"/>
  <c r="D66" i="22"/>
  <c r="D65" i="22"/>
  <c r="D64" i="22"/>
  <c r="D62" i="22"/>
  <c r="D61" i="22"/>
  <c r="C60" i="22"/>
  <c r="B60" i="22"/>
  <c r="D60" i="22" s="1"/>
  <c r="H60" i="22"/>
  <c r="G60" i="22"/>
  <c r="I62" i="22"/>
  <c r="I63" i="22"/>
  <c r="I64" i="22"/>
  <c r="I65" i="22"/>
  <c r="I66" i="22"/>
  <c r="I67" i="22"/>
  <c r="I68" i="22"/>
  <c r="I69" i="22"/>
  <c r="I70" i="22"/>
  <c r="I71" i="22"/>
  <c r="I72" i="22"/>
  <c r="I75" i="22"/>
  <c r="B281" i="19"/>
  <c r="N281" i="19" s="1"/>
  <c r="B282" i="19"/>
  <c r="N282" i="19" s="1"/>
  <c r="B283" i="19"/>
  <c r="N283" i="19" s="1"/>
  <c r="B291" i="19"/>
  <c r="N291" i="19" s="1"/>
  <c r="B292" i="19"/>
  <c r="N292" i="19" s="1"/>
  <c r="B293" i="19"/>
  <c r="N293" i="19" s="1"/>
  <c r="B294" i="19"/>
  <c r="N294" i="19" s="1"/>
  <c r="B295" i="19"/>
  <c r="N295" i="19" s="1"/>
  <c r="B296" i="19"/>
  <c r="N296" i="19" s="1"/>
  <c r="B280" i="19"/>
  <c r="C280" i="19"/>
  <c r="O280" i="19" s="1"/>
  <c r="C7" i="16"/>
  <c r="C8" i="16"/>
  <c r="O8" i="16" s="1"/>
  <c r="C9" i="16"/>
  <c r="O9" i="16" s="1"/>
  <c r="C10" i="16"/>
  <c r="O10" i="16" s="1"/>
  <c r="C11" i="16"/>
  <c r="O11" i="16" s="1"/>
  <c r="C12" i="16"/>
  <c r="O12" i="16" s="1"/>
  <c r="C13" i="16"/>
  <c r="O13" i="16" s="1"/>
  <c r="C14" i="16"/>
  <c r="O14" i="16" s="1"/>
  <c r="C15" i="16"/>
  <c r="O15" i="16" s="1"/>
  <c r="C16" i="16"/>
  <c r="O16" i="16" s="1"/>
  <c r="C17" i="16"/>
  <c r="O17" i="16" s="1"/>
  <c r="C18" i="16"/>
  <c r="O18" i="16" s="1"/>
  <c r="C19" i="16"/>
  <c r="O19" i="16" s="1"/>
  <c r="C20" i="16"/>
  <c r="O20" i="16" s="1"/>
  <c r="C21" i="16"/>
  <c r="O21" i="16" s="1"/>
  <c r="C22" i="16"/>
  <c r="O22" i="16" s="1"/>
  <c r="C23" i="16"/>
  <c r="O23" i="16" s="1"/>
  <c r="O26" i="16"/>
  <c r="B7" i="16"/>
  <c r="N7" i="16" s="1"/>
  <c r="B8" i="16"/>
  <c r="B9" i="16"/>
  <c r="N9" i="16" s="1"/>
  <c r="B10" i="16"/>
  <c r="N10" i="16" s="1"/>
  <c r="B11" i="16"/>
  <c r="N11" i="16" s="1"/>
  <c r="B12" i="16"/>
  <c r="B13" i="16"/>
  <c r="N13" i="16" s="1"/>
  <c r="B14" i="16"/>
  <c r="N14" i="16" s="1"/>
  <c r="B15" i="16"/>
  <c r="N15" i="16" s="1"/>
  <c r="B16" i="16"/>
  <c r="B17" i="16"/>
  <c r="N17" i="16" s="1"/>
  <c r="B18" i="16"/>
  <c r="N18" i="16" s="1"/>
  <c r="B19" i="16"/>
  <c r="N19" i="16" s="1"/>
  <c r="B20" i="16"/>
  <c r="B21" i="16"/>
  <c r="N21" i="16" s="1"/>
  <c r="B22" i="16"/>
  <c r="N22" i="16" s="1"/>
  <c r="B23" i="16"/>
  <c r="N26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J26" i="16"/>
  <c r="J23" i="16"/>
  <c r="J22" i="16"/>
  <c r="J21" i="16"/>
  <c r="J20" i="16"/>
  <c r="J19" i="16"/>
  <c r="J18" i="16"/>
  <c r="J17" i="16"/>
  <c r="J16" i="16"/>
  <c r="J15" i="16"/>
  <c r="J14" i="16"/>
  <c r="J13" i="16"/>
  <c r="J12" i="16"/>
  <c r="J11" i="16"/>
  <c r="J10" i="16"/>
  <c r="J9" i="16"/>
  <c r="J8" i="16"/>
  <c r="J7" i="16"/>
  <c r="J6" i="16"/>
  <c r="B7" i="15"/>
  <c r="N7" i="15" s="1"/>
  <c r="B9" i="12"/>
  <c r="B25" i="12"/>
  <c r="B24" i="12"/>
  <c r="B23" i="12"/>
  <c r="B22" i="12"/>
  <c r="B21" i="12"/>
  <c r="B20" i="12"/>
  <c r="B19" i="12"/>
  <c r="B18" i="12"/>
  <c r="B17" i="12"/>
  <c r="B16" i="12"/>
  <c r="B13" i="12"/>
  <c r="B12" i="12"/>
  <c r="B11" i="12"/>
  <c r="B10" i="12"/>
  <c r="B8" i="12"/>
  <c r="B7" i="12"/>
  <c r="B6" i="12"/>
  <c r="I5" i="12"/>
  <c r="H5" i="12"/>
  <c r="G5" i="12"/>
  <c r="F5" i="12"/>
  <c r="E5" i="12"/>
  <c r="D5" i="10"/>
  <c r="E5" i="10"/>
  <c r="F5" i="10"/>
  <c r="G5" i="10"/>
  <c r="H5" i="10"/>
  <c r="I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M24" i="16"/>
  <c r="M7" i="16"/>
  <c r="M8" i="16"/>
  <c r="M9" i="16"/>
  <c r="M10" i="16"/>
  <c r="M11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25" i="16"/>
  <c r="M26" i="16"/>
  <c r="M6" i="16"/>
  <c r="M12" i="8" s="1"/>
  <c r="M24" i="17"/>
  <c r="J269" i="19"/>
  <c r="J267" i="19"/>
  <c r="M54" i="19"/>
  <c r="M53" i="19"/>
  <c r="M52" i="19"/>
  <c r="O163" i="19"/>
  <c r="N163" i="19"/>
  <c r="G46" i="23"/>
  <c r="G44" i="23"/>
  <c r="G39" i="23"/>
  <c r="G38" i="23"/>
  <c r="G37" i="23"/>
  <c r="G36" i="23"/>
  <c r="G34" i="23"/>
  <c r="G32" i="23"/>
  <c r="G40" i="23"/>
  <c r="G16" i="23"/>
  <c r="D16" i="23"/>
  <c r="M265" i="19"/>
  <c r="M266" i="19"/>
  <c r="J265" i="19"/>
  <c r="O13" i="8" l="1"/>
  <c r="N13" i="8"/>
  <c r="N280" i="19"/>
  <c r="D9" i="16"/>
  <c r="G31" i="23"/>
  <c r="D23" i="16"/>
  <c r="P11" i="16"/>
  <c r="P15" i="16"/>
  <c r="P22" i="16"/>
  <c r="P18" i="16"/>
  <c r="P10" i="16"/>
  <c r="D20" i="16"/>
  <c r="D16" i="16"/>
  <c r="D12" i="16"/>
  <c r="D8" i="16"/>
  <c r="B5" i="12"/>
  <c r="D17" i="16"/>
  <c r="I60" i="22"/>
  <c r="D21" i="16"/>
  <c r="P21" i="16"/>
  <c r="P17" i="16"/>
  <c r="P13" i="16"/>
  <c r="P9" i="16"/>
  <c r="O7" i="16"/>
  <c r="O6" i="16" s="1"/>
  <c r="C6" i="16"/>
  <c r="N12" i="8"/>
  <c r="D7" i="16"/>
  <c r="B6" i="16"/>
  <c r="B5" i="10"/>
  <c r="P26" i="16"/>
  <c r="D19" i="16"/>
  <c r="D13" i="16"/>
  <c r="D22" i="16"/>
  <c r="D14" i="16"/>
  <c r="D10" i="16"/>
  <c r="D18" i="16"/>
  <c r="D15" i="16"/>
  <c r="N23" i="16"/>
  <c r="D11" i="16"/>
  <c r="P14" i="16"/>
  <c r="P24" i="16"/>
  <c r="N20" i="16"/>
  <c r="P20" i="16" s="1"/>
  <c r="N16" i="16"/>
  <c r="P16" i="16" s="1"/>
  <c r="N12" i="16"/>
  <c r="P12" i="16" s="1"/>
  <c r="N8" i="16"/>
  <c r="P8" i="16" s="1"/>
  <c r="P23" i="16"/>
  <c r="P19" i="16"/>
  <c r="P25" i="16"/>
  <c r="D26" i="16"/>
  <c r="L22" i="8"/>
  <c r="F22" i="8"/>
  <c r="C22" i="8" s="1"/>
  <c r="C202" i="19"/>
  <c r="C201" i="19" l="1"/>
  <c r="O202" i="19"/>
  <c r="N6" i="16"/>
  <c r="P6" i="16" s="1"/>
  <c r="P7" i="16"/>
  <c r="D6" i="16"/>
  <c r="O22" i="8"/>
  <c r="H22" i="8"/>
  <c r="M279" i="19"/>
  <c r="K22" i="8"/>
  <c r="G279" i="19"/>
  <c r="O279" i="19"/>
  <c r="P279" i="19" s="1"/>
  <c r="J279" i="19"/>
  <c r="D53" i="23"/>
  <c r="G67" i="23"/>
  <c r="G64" i="23"/>
  <c r="G56" i="23"/>
  <c r="F52" i="23"/>
  <c r="E52" i="23"/>
  <c r="C52" i="23"/>
  <c r="B52" i="23"/>
  <c r="D55" i="23"/>
  <c r="D70" i="23"/>
  <c r="D67" i="23"/>
  <c r="D66" i="23"/>
  <c r="D65" i="23"/>
  <c r="D64" i="23"/>
  <c r="D63" i="23"/>
  <c r="D62" i="23"/>
  <c r="D61" i="23"/>
  <c r="D60" i="23"/>
  <c r="D59" i="23"/>
  <c r="D58" i="23"/>
  <c r="D57" i="23"/>
  <c r="D56" i="23"/>
  <c r="D54" i="23"/>
  <c r="C6" i="23"/>
  <c r="B6" i="23"/>
  <c r="G9" i="23"/>
  <c r="G21" i="23"/>
  <c r="G20" i="23"/>
  <c r="G19" i="23"/>
  <c r="G18" i="23"/>
  <c r="G17" i="23"/>
  <c r="G15" i="23"/>
  <c r="G14" i="23"/>
  <c r="G13" i="23"/>
  <c r="G12" i="23"/>
  <c r="G11" i="23"/>
  <c r="G10" i="23"/>
  <c r="G8" i="23"/>
  <c r="G7" i="23"/>
  <c r="D7" i="23"/>
  <c r="D8" i="23"/>
  <c r="D9" i="23"/>
  <c r="D10" i="23"/>
  <c r="D11" i="23"/>
  <c r="D12" i="23"/>
  <c r="D13" i="23"/>
  <c r="D14" i="23"/>
  <c r="D15" i="23"/>
  <c r="D17" i="23"/>
  <c r="D18" i="23"/>
  <c r="D19" i="23"/>
  <c r="D20" i="23"/>
  <c r="D21" i="23"/>
  <c r="D23" i="23"/>
  <c r="G272" i="19"/>
  <c r="G270" i="19"/>
  <c r="G268" i="19"/>
  <c r="G267" i="19"/>
  <c r="G266" i="19"/>
  <c r="G265" i="19"/>
  <c r="G263" i="19"/>
  <c r="G262" i="19"/>
  <c r="G261" i="19"/>
  <c r="G260" i="19"/>
  <c r="G259" i="19"/>
  <c r="G258" i="19"/>
  <c r="G257" i="19"/>
  <c r="G256" i="19"/>
  <c r="J272" i="19"/>
  <c r="J271" i="19"/>
  <c r="J270" i="19"/>
  <c r="J266" i="19"/>
  <c r="J264" i="19"/>
  <c r="J263" i="19"/>
  <c r="J262" i="19"/>
  <c r="J261" i="19"/>
  <c r="J260" i="19"/>
  <c r="J259" i="19"/>
  <c r="J258" i="19"/>
  <c r="J256" i="19"/>
  <c r="M256" i="19"/>
  <c r="M257" i="19"/>
  <c r="M258" i="19"/>
  <c r="M259" i="19"/>
  <c r="M260" i="19"/>
  <c r="M261" i="19"/>
  <c r="M262" i="19"/>
  <c r="M263" i="19"/>
  <c r="M264" i="19"/>
  <c r="M267" i="19"/>
  <c r="M268" i="19"/>
  <c r="M270" i="19"/>
  <c r="M271" i="19"/>
  <c r="M272" i="19"/>
  <c r="B258" i="19"/>
  <c r="N258" i="19" s="1"/>
  <c r="M11" i="19"/>
  <c r="J11" i="19"/>
  <c r="B22" i="8" l="1"/>
  <c r="N22" i="8" s="1"/>
  <c r="G6" i="23"/>
  <c r="G52" i="23"/>
  <c r="D52" i="23"/>
  <c r="D6" i="23"/>
  <c r="M205" i="19"/>
  <c r="M247" i="19"/>
  <c r="M246" i="19"/>
  <c r="M245" i="19"/>
  <c r="M244" i="19"/>
  <c r="M243" i="19"/>
  <c r="M242" i="19"/>
  <c r="M241" i="19"/>
  <c r="M240" i="19"/>
  <c r="M239" i="19"/>
  <c r="M238" i="19"/>
  <c r="M237" i="19"/>
  <c r="M236" i="19"/>
  <c r="M235" i="19"/>
  <c r="M234" i="19"/>
  <c r="M233" i="19"/>
  <c r="M232" i="19"/>
  <c r="M231" i="19"/>
  <c r="M230" i="19"/>
  <c r="M229" i="19"/>
  <c r="M228" i="19"/>
  <c r="J247" i="19"/>
  <c r="J244" i="19"/>
  <c r="J243" i="19"/>
  <c r="J242" i="19"/>
  <c r="J241" i="19"/>
  <c r="J240" i="19"/>
  <c r="J239" i="19"/>
  <c r="J238" i="19"/>
  <c r="J237" i="19"/>
  <c r="J236" i="19"/>
  <c r="J235" i="19"/>
  <c r="J234" i="19"/>
  <c r="J233" i="19"/>
  <c r="J232" i="19"/>
  <c r="J231" i="19"/>
  <c r="J230" i="19"/>
  <c r="J229" i="19"/>
  <c r="J228" i="19"/>
  <c r="G247" i="19"/>
  <c r="G245" i="19"/>
  <c r="G244" i="19"/>
  <c r="G243" i="19"/>
  <c r="G242" i="19"/>
  <c r="G241" i="19"/>
  <c r="G240" i="19"/>
  <c r="G239" i="19"/>
  <c r="G238" i="19"/>
  <c r="G237" i="19"/>
  <c r="G236" i="19"/>
  <c r="G235" i="19"/>
  <c r="G234" i="19"/>
  <c r="G233" i="19"/>
  <c r="G232" i="19"/>
  <c r="G231" i="19"/>
  <c r="G230" i="19"/>
  <c r="G229" i="19"/>
  <c r="G228" i="19"/>
  <c r="G299" i="19"/>
  <c r="G296" i="19"/>
  <c r="G295" i="19"/>
  <c r="G294" i="19"/>
  <c r="G293" i="19"/>
  <c r="G292" i="19"/>
  <c r="G291" i="19"/>
  <c r="G289" i="19"/>
  <c r="G288" i="19"/>
  <c r="G287" i="19"/>
  <c r="G286" i="19"/>
  <c r="G285" i="19"/>
  <c r="G283" i="19"/>
  <c r="G282" i="19"/>
  <c r="G281" i="19"/>
  <c r="G280" i="19"/>
  <c r="J299" i="19"/>
  <c r="J296" i="19"/>
  <c r="J295" i="19"/>
  <c r="J294" i="19"/>
  <c r="J293" i="19"/>
  <c r="J292" i="19"/>
  <c r="J291" i="19"/>
  <c r="J290" i="19"/>
  <c r="J289" i="19"/>
  <c r="J288" i="19"/>
  <c r="J287" i="19"/>
  <c r="J286" i="19"/>
  <c r="J285" i="19"/>
  <c r="J284" i="19"/>
  <c r="J283" i="19"/>
  <c r="J282" i="19"/>
  <c r="J281" i="19"/>
  <c r="J280" i="19"/>
  <c r="M299" i="19"/>
  <c r="M298" i="19"/>
  <c r="M297" i="19"/>
  <c r="M296" i="19"/>
  <c r="M295" i="19"/>
  <c r="M294" i="19"/>
  <c r="M293" i="19"/>
  <c r="M292" i="19"/>
  <c r="M291" i="19"/>
  <c r="M290" i="19"/>
  <c r="M289" i="19"/>
  <c r="M288" i="19"/>
  <c r="M287" i="19"/>
  <c r="M286" i="19"/>
  <c r="M285" i="19"/>
  <c r="M284" i="19"/>
  <c r="M283" i="19"/>
  <c r="M282" i="19"/>
  <c r="M281" i="19"/>
  <c r="M280" i="19"/>
  <c r="P297" i="19"/>
  <c r="P290" i="19"/>
  <c r="P284" i="19"/>
  <c r="P280" i="19"/>
  <c r="B270" i="19"/>
  <c r="N270" i="19" s="1"/>
  <c r="P270" i="19" s="1"/>
  <c r="B269" i="19"/>
  <c r="B272" i="19"/>
  <c r="N272" i="19" s="1"/>
  <c r="B259" i="19"/>
  <c r="N259" i="19" s="1"/>
  <c r="B260" i="19"/>
  <c r="N260" i="19" s="1"/>
  <c r="B261" i="19"/>
  <c r="N261" i="19" s="1"/>
  <c r="B262" i="19"/>
  <c r="N262" i="19" s="1"/>
  <c r="B263" i="19"/>
  <c r="N263" i="19" s="1"/>
  <c r="B264" i="19"/>
  <c r="N264" i="19" s="1"/>
  <c r="B265" i="19"/>
  <c r="N265" i="19" s="1"/>
  <c r="B266" i="19"/>
  <c r="N266" i="19" s="1"/>
  <c r="B267" i="19"/>
  <c r="N267" i="19" s="1"/>
  <c r="B256" i="19"/>
  <c r="N256" i="19" s="1"/>
  <c r="P271" i="19"/>
  <c r="P258" i="19"/>
  <c r="J255" i="19"/>
  <c r="G255" i="19"/>
  <c r="C234" i="19"/>
  <c r="C247" i="19"/>
  <c r="C245" i="19"/>
  <c r="B247" i="19"/>
  <c r="O234" i="19"/>
  <c r="O235" i="19"/>
  <c r="O236" i="19"/>
  <c r="O237" i="19"/>
  <c r="O238" i="19"/>
  <c r="O239" i="19"/>
  <c r="O240" i="19"/>
  <c r="O241" i="19"/>
  <c r="O242" i="19"/>
  <c r="O243" i="19"/>
  <c r="O244" i="19"/>
  <c r="O245" i="19"/>
  <c r="O246" i="19"/>
  <c r="O247" i="19"/>
  <c r="O233" i="19"/>
  <c r="N247" i="19"/>
  <c r="C246" i="19"/>
  <c r="C244" i="19"/>
  <c r="B244" i="19"/>
  <c r="C243" i="19"/>
  <c r="B243" i="19"/>
  <c r="C242" i="19"/>
  <c r="B242" i="19"/>
  <c r="C241" i="19"/>
  <c r="B241" i="19"/>
  <c r="C240" i="19"/>
  <c r="B240" i="19"/>
  <c r="C239" i="19"/>
  <c r="B239" i="19"/>
  <c r="C238" i="19"/>
  <c r="B238" i="19"/>
  <c r="C237" i="19"/>
  <c r="B237" i="19"/>
  <c r="C236" i="19"/>
  <c r="B236" i="19"/>
  <c r="C235" i="19"/>
  <c r="B235" i="19"/>
  <c r="B234" i="19"/>
  <c r="C233" i="19"/>
  <c r="B233" i="19"/>
  <c r="C232" i="19"/>
  <c r="B232" i="19"/>
  <c r="C231" i="19"/>
  <c r="B231" i="19"/>
  <c r="C230" i="19"/>
  <c r="B230" i="19"/>
  <c r="C229" i="19"/>
  <c r="B229" i="19"/>
  <c r="C228" i="19"/>
  <c r="B228" i="19"/>
  <c r="N246" i="19"/>
  <c r="N244" i="19"/>
  <c r="N243" i="19"/>
  <c r="N242" i="19"/>
  <c r="N241" i="19"/>
  <c r="N240" i="19"/>
  <c r="N239" i="19"/>
  <c r="N238" i="19"/>
  <c r="N237" i="19"/>
  <c r="N236" i="19"/>
  <c r="N235" i="19"/>
  <c r="N234" i="19"/>
  <c r="N233" i="19"/>
  <c r="O232" i="19"/>
  <c r="N232" i="19"/>
  <c r="O231" i="19"/>
  <c r="N231" i="19"/>
  <c r="O230" i="19"/>
  <c r="N230" i="19"/>
  <c r="O229" i="19"/>
  <c r="N229" i="19"/>
  <c r="O228" i="19"/>
  <c r="N228" i="19"/>
  <c r="J201" i="19"/>
  <c r="G201" i="19"/>
  <c r="B220" i="19"/>
  <c r="N220" i="19" s="1"/>
  <c r="P220" i="19" s="1"/>
  <c r="B219" i="19"/>
  <c r="N219" i="19" s="1"/>
  <c r="P219" i="19" s="1"/>
  <c r="B217" i="19"/>
  <c r="N217" i="19" s="1"/>
  <c r="P217" i="19" s="1"/>
  <c r="B216" i="19"/>
  <c r="N216" i="19" s="1"/>
  <c r="P216" i="19" s="1"/>
  <c r="B215" i="19"/>
  <c r="B214" i="19"/>
  <c r="N214" i="19" s="1"/>
  <c r="B213" i="19"/>
  <c r="N213" i="19" s="1"/>
  <c r="B212" i="19"/>
  <c r="B211" i="19"/>
  <c r="N211" i="19" s="1"/>
  <c r="B210" i="19"/>
  <c r="N210" i="19" s="1"/>
  <c r="P210" i="19" s="1"/>
  <c r="B209" i="19"/>
  <c r="N209" i="19" s="1"/>
  <c r="B208" i="19"/>
  <c r="N208" i="19" s="1"/>
  <c r="P208" i="19" s="1"/>
  <c r="B205" i="19"/>
  <c r="B204" i="19"/>
  <c r="N204" i="19" s="1"/>
  <c r="G219" i="19"/>
  <c r="G217" i="19"/>
  <c r="G214" i="19"/>
  <c r="G213" i="19"/>
  <c r="G211" i="19"/>
  <c r="G210" i="19"/>
  <c r="G209" i="19"/>
  <c r="G205" i="19"/>
  <c r="G203" i="19"/>
  <c r="J220" i="19"/>
  <c r="J217" i="19"/>
  <c r="J216" i="19"/>
  <c r="J214" i="19"/>
  <c r="J213" i="19"/>
  <c r="J212" i="19"/>
  <c r="J211" i="19"/>
  <c r="J210" i="19"/>
  <c r="J209" i="19"/>
  <c r="J208" i="19"/>
  <c r="J207" i="19"/>
  <c r="J205" i="19"/>
  <c r="J204" i="19"/>
  <c r="J203" i="19"/>
  <c r="J202" i="19"/>
  <c r="M220" i="19"/>
  <c r="M219" i="19"/>
  <c r="M218" i="19"/>
  <c r="M217" i="19"/>
  <c r="M216" i="19"/>
  <c r="M215" i="19"/>
  <c r="M214" i="19"/>
  <c r="M213" i="19"/>
  <c r="M212" i="19"/>
  <c r="M211" i="19"/>
  <c r="M210" i="19"/>
  <c r="M209" i="19"/>
  <c r="M208" i="19"/>
  <c r="M207" i="19"/>
  <c r="M206" i="19"/>
  <c r="M204" i="19"/>
  <c r="M203" i="19"/>
  <c r="M202" i="19"/>
  <c r="P206" i="19"/>
  <c r="C174" i="19"/>
  <c r="C181" i="19"/>
  <c r="O191" i="19"/>
  <c r="C175" i="19"/>
  <c r="B193" i="19"/>
  <c r="B175" i="19"/>
  <c r="B176" i="19"/>
  <c r="B177" i="19"/>
  <c r="B178" i="19"/>
  <c r="B179" i="19"/>
  <c r="B180" i="19"/>
  <c r="D180" i="19" s="1"/>
  <c r="B181" i="19"/>
  <c r="B182" i="19"/>
  <c r="B183" i="19"/>
  <c r="B184" i="19"/>
  <c r="B185" i="19"/>
  <c r="B186" i="19"/>
  <c r="B187" i="19"/>
  <c r="B188" i="19"/>
  <c r="B189" i="19"/>
  <c r="B190" i="19"/>
  <c r="B174" i="19"/>
  <c r="M186" i="19"/>
  <c r="N191" i="19"/>
  <c r="N193" i="19"/>
  <c r="O190" i="19"/>
  <c r="N190" i="19"/>
  <c r="O189" i="19"/>
  <c r="N189" i="19"/>
  <c r="O188" i="19"/>
  <c r="N188" i="19"/>
  <c r="O187" i="19"/>
  <c r="N187" i="19"/>
  <c r="O186" i="19"/>
  <c r="N186" i="19"/>
  <c r="O185" i="19"/>
  <c r="N185" i="19"/>
  <c r="O184" i="19"/>
  <c r="N184" i="19"/>
  <c r="O183" i="19"/>
  <c r="N183" i="19"/>
  <c r="O182" i="19"/>
  <c r="N182" i="19"/>
  <c r="O181" i="19"/>
  <c r="N181" i="19"/>
  <c r="N180" i="19"/>
  <c r="P180" i="19" s="1"/>
  <c r="O179" i="19"/>
  <c r="N179" i="19"/>
  <c r="O178" i="19"/>
  <c r="N178" i="19"/>
  <c r="O177" i="19"/>
  <c r="N177" i="19"/>
  <c r="O176" i="19"/>
  <c r="N176" i="19"/>
  <c r="O175" i="19"/>
  <c r="N175" i="19"/>
  <c r="G190" i="19"/>
  <c r="G189" i="19"/>
  <c r="G188" i="19"/>
  <c r="G187" i="19"/>
  <c r="G186" i="19"/>
  <c r="G185" i="19"/>
  <c r="G184" i="19"/>
  <c r="G183" i="19"/>
  <c r="G182" i="19"/>
  <c r="G181" i="19"/>
  <c r="G178" i="19"/>
  <c r="G177" i="19"/>
  <c r="G176" i="19"/>
  <c r="G175" i="19"/>
  <c r="G174" i="19"/>
  <c r="J193" i="19"/>
  <c r="J190" i="19"/>
  <c r="J189" i="19"/>
  <c r="J188" i="19"/>
  <c r="J187" i="19"/>
  <c r="J186" i="19"/>
  <c r="J185" i="19"/>
  <c r="J184" i="19"/>
  <c r="J183" i="19"/>
  <c r="J182" i="19"/>
  <c r="J181" i="19"/>
  <c r="J180" i="19"/>
  <c r="J179" i="19"/>
  <c r="J178" i="19"/>
  <c r="J177" i="19"/>
  <c r="J176" i="19"/>
  <c r="J175" i="19"/>
  <c r="J174" i="19"/>
  <c r="M193" i="19"/>
  <c r="M192" i="19"/>
  <c r="M191" i="19"/>
  <c r="M190" i="19"/>
  <c r="M189" i="19"/>
  <c r="M188" i="19"/>
  <c r="M187" i="19"/>
  <c r="M185" i="19"/>
  <c r="M184" i="19"/>
  <c r="M183" i="19"/>
  <c r="M182" i="19"/>
  <c r="M181" i="19"/>
  <c r="M180" i="19"/>
  <c r="M179" i="19"/>
  <c r="M178" i="19"/>
  <c r="M177" i="19"/>
  <c r="M176" i="19"/>
  <c r="M175" i="19"/>
  <c r="M174" i="19"/>
  <c r="B165" i="19"/>
  <c r="B163" i="19"/>
  <c r="B147" i="19"/>
  <c r="B148" i="19"/>
  <c r="B149" i="19"/>
  <c r="B150" i="19"/>
  <c r="B151" i="19"/>
  <c r="B152" i="19"/>
  <c r="B153" i="19"/>
  <c r="B154" i="19"/>
  <c r="B155" i="19"/>
  <c r="B156" i="19"/>
  <c r="B157" i="19"/>
  <c r="B158" i="19"/>
  <c r="B159" i="19"/>
  <c r="B160" i="19"/>
  <c r="B161" i="19"/>
  <c r="B162" i="19"/>
  <c r="B146" i="19"/>
  <c r="O164" i="19"/>
  <c r="N164" i="19"/>
  <c r="N147" i="19"/>
  <c r="O147" i="19"/>
  <c r="N148" i="19"/>
  <c r="O148" i="19"/>
  <c r="N149" i="19"/>
  <c r="O149" i="19"/>
  <c r="N150" i="19"/>
  <c r="O150" i="19"/>
  <c r="N151" i="19"/>
  <c r="N152" i="19"/>
  <c r="O152" i="19"/>
  <c r="N153" i="19"/>
  <c r="O153" i="19"/>
  <c r="N154" i="19"/>
  <c r="O154" i="19"/>
  <c r="N155" i="19"/>
  <c r="O155" i="19"/>
  <c r="N156" i="19"/>
  <c r="O156" i="19"/>
  <c r="N157" i="19"/>
  <c r="O157" i="19"/>
  <c r="N158" i="19"/>
  <c r="O158" i="19"/>
  <c r="N159" i="19"/>
  <c r="O159" i="19"/>
  <c r="N160" i="19"/>
  <c r="O160" i="19"/>
  <c r="N161" i="19"/>
  <c r="O161" i="19"/>
  <c r="N162" i="19"/>
  <c r="O162" i="19"/>
  <c r="N165" i="19"/>
  <c r="O165" i="19"/>
  <c r="O146" i="19"/>
  <c r="N146" i="19"/>
  <c r="M145" i="19"/>
  <c r="G165" i="19"/>
  <c r="G163" i="19"/>
  <c r="G162" i="19"/>
  <c r="G161" i="19"/>
  <c r="G160" i="19"/>
  <c r="G159" i="19"/>
  <c r="G158" i="19"/>
  <c r="G157" i="19"/>
  <c r="G156" i="19"/>
  <c r="G155" i="19"/>
  <c r="G154" i="19"/>
  <c r="G153" i="19"/>
  <c r="G152" i="19"/>
  <c r="G151" i="19"/>
  <c r="G150" i="19"/>
  <c r="G149" i="19"/>
  <c r="G148" i="19"/>
  <c r="G147" i="19"/>
  <c r="G146" i="19"/>
  <c r="J165" i="19"/>
  <c r="J162" i="19"/>
  <c r="J161" i="19"/>
  <c r="J160" i="19"/>
  <c r="J159" i="19"/>
  <c r="J158" i="19"/>
  <c r="J157" i="19"/>
  <c r="J156" i="19"/>
  <c r="J155" i="19"/>
  <c r="J154" i="19"/>
  <c r="J153" i="19"/>
  <c r="J152" i="19"/>
  <c r="J151" i="19"/>
  <c r="J150" i="19"/>
  <c r="J149" i="19"/>
  <c r="J148" i="19"/>
  <c r="J147" i="19"/>
  <c r="J146" i="19"/>
  <c r="M165" i="19"/>
  <c r="M164" i="19"/>
  <c r="M163" i="19"/>
  <c r="M162" i="19"/>
  <c r="M161" i="19"/>
  <c r="M160" i="19"/>
  <c r="M159" i="19"/>
  <c r="M158" i="19"/>
  <c r="M157" i="19"/>
  <c r="M156" i="19"/>
  <c r="M155" i="19"/>
  <c r="M154" i="19"/>
  <c r="M153" i="19"/>
  <c r="M152" i="19"/>
  <c r="M151" i="19"/>
  <c r="M150" i="19"/>
  <c r="M149" i="19"/>
  <c r="M148" i="19"/>
  <c r="M147" i="19"/>
  <c r="M146" i="19"/>
  <c r="P163" i="19"/>
  <c r="B53" i="19"/>
  <c r="B37" i="19"/>
  <c r="B38" i="19"/>
  <c r="B39" i="19"/>
  <c r="B40" i="19"/>
  <c r="B41" i="19"/>
  <c r="B42" i="19"/>
  <c r="B43" i="19"/>
  <c r="B44" i="19"/>
  <c r="B45" i="19"/>
  <c r="B46" i="19"/>
  <c r="B48" i="19"/>
  <c r="B49" i="19"/>
  <c r="B50" i="19"/>
  <c r="B51" i="19"/>
  <c r="B52" i="19"/>
  <c r="B55" i="19"/>
  <c r="B36" i="19"/>
  <c r="O36" i="19"/>
  <c r="O55" i="19"/>
  <c r="P53" i="19"/>
  <c r="O37" i="19"/>
  <c r="O38" i="19"/>
  <c r="O39" i="19"/>
  <c r="O40" i="19"/>
  <c r="O41" i="19"/>
  <c r="O42" i="19"/>
  <c r="O43" i="19"/>
  <c r="O44" i="19"/>
  <c r="O45" i="19"/>
  <c r="O46" i="19"/>
  <c r="O48" i="19"/>
  <c r="O49" i="19"/>
  <c r="O50" i="19"/>
  <c r="O51" i="19"/>
  <c r="O52" i="19"/>
  <c r="O54" i="19"/>
  <c r="N55" i="19"/>
  <c r="N54" i="19"/>
  <c r="N37" i="19"/>
  <c r="N38" i="19"/>
  <c r="N39" i="19"/>
  <c r="N40" i="19"/>
  <c r="N41" i="19"/>
  <c r="N42" i="19"/>
  <c r="N43" i="19"/>
  <c r="N44" i="19"/>
  <c r="N45" i="19"/>
  <c r="N46" i="19"/>
  <c r="N48" i="19"/>
  <c r="N49" i="19"/>
  <c r="N50" i="19"/>
  <c r="N51" i="19"/>
  <c r="N52" i="19"/>
  <c r="N36" i="19"/>
  <c r="M48" i="19"/>
  <c r="M55" i="19"/>
  <c r="M51" i="19"/>
  <c r="M50" i="19"/>
  <c r="M49" i="19"/>
  <c r="M47" i="19"/>
  <c r="M46" i="19"/>
  <c r="M45" i="19"/>
  <c r="M44" i="19"/>
  <c r="M43" i="19"/>
  <c r="M42" i="19"/>
  <c r="M41" i="19"/>
  <c r="M40" i="19"/>
  <c r="M39" i="19"/>
  <c r="M38" i="19"/>
  <c r="M37" i="19"/>
  <c r="M36" i="19"/>
  <c r="J55" i="19"/>
  <c r="J52" i="19"/>
  <c r="J51" i="19"/>
  <c r="J50" i="19"/>
  <c r="J49" i="19"/>
  <c r="J48" i="19"/>
  <c r="J47" i="19"/>
  <c r="J46" i="19"/>
  <c r="J45" i="19"/>
  <c r="J44" i="19"/>
  <c r="J43" i="19"/>
  <c r="J42" i="19"/>
  <c r="J41" i="19"/>
  <c r="J40" i="19"/>
  <c r="J39" i="19"/>
  <c r="J38" i="19"/>
  <c r="J37" i="19"/>
  <c r="J36" i="19"/>
  <c r="G55" i="19"/>
  <c r="G52" i="19"/>
  <c r="G51" i="19"/>
  <c r="G50" i="19"/>
  <c r="G49" i="19"/>
  <c r="G48" i="19"/>
  <c r="G46" i="19"/>
  <c r="G45" i="19"/>
  <c r="G44" i="19"/>
  <c r="G43" i="19"/>
  <c r="G42" i="19"/>
  <c r="G41" i="19"/>
  <c r="G40" i="19"/>
  <c r="G39" i="19"/>
  <c r="G38" i="19"/>
  <c r="G37" i="19"/>
  <c r="G36" i="19"/>
  <c r="G35" i="19"/>
  <c r="B28" i="19"/>
  <c r="N28" i="19" s="1"/>
  <c r="B26" i="19"/>
  <c r="B10" i="19"/>
  <c r="N10" i="19" s="1"/>
  <c r="B11" i="19"/>
  <c r="N11" i="19" s="1"/>
  <c r="B12" i="19"/>
  <c r="N12" i="19" s="1"/>
  <c r="B13" i="19"/>
  <c r="N13" i="19" s="1"/>
  <c r="B14" i="19"/>
  <c r="N14" i="19" s="1"/>
  <c r="B15" i="19"/>
  <c r="N15" i="19" s="1"/>
  <c r="B16" i="19"/>
  <c r="N16" i="19" s="1"/>
  <c r="B17" i="19"/>
  <c r="N17" i="19" s="1"/>
  <c r="B18" i="19"/>
  <c r="N18" i="19" s="1"/>
  <c r="B19" i="19"/>
  <c r="N19" i="19" s="1"/>
  <c r="B20" i="19"/>
  <c r="N20" i="19" s="1"/>
  <c r="B21" i="19"/>
  <c r="N21" i="19" s="1"/>
  <c r="B22" i="19"/>
  <c r="N22" i="19" s="1"/>
  <c r="B23" i="19"/>
  <c r="N23" i="19" s="1"/>
  <c r="B24" i="19"/>
  <c r="N24" i="19" s="1"/>
  <c r="B25" i="19"/>
  <c r="N25" i="19" s="1"/>
  <c r="B9" i="19"/>
  <c r="N9" i="19" s="1"/>
  <c r="C9" i="19"/>
  <c r="O9" i="19" s="1"/>
  <c r="G9" i="19"/>
  <c r="G10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8" i="19"/>
  <c r="F8" i="19"/>
  <c r="F15" i="8" s="1"/>
  <c r="E8" i="19"/>
  <c r="E15" i="8" s="1"/>
  <c r="J9" i="19"/>
  <c r="J10" i="19"/>
  <c r="J12" i="19"/>
  <c r="J13" i="19"/>
  <c r="J14" i="19"/>
  <c r="J15" i="19"/>
  <c r="J16" i="19"/>
  <c r="J17" i="19"/>
  <c r="J18" i="19"/>
  <c r="J19" i="19"/>
  <c r="J20" i="19"/>
  <c r="J21" i="19"/>
  <c r="J22" i="19"/>
  <c r="J23" i="19"/>
  <c r="J24" i="19"/>
  <c r="J25" i="19"/>
  <c r="J28" i="19"/>
  <c r="H8" i="19"/>
  <c r="H15" i="8" s="1"/>
  <c r="I8" i="19"/>
  <c r="I15" i="8" s="1"/>
  <c r="M9" i="19"/>
  <c r="M10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K8" i="19"/>
  <c r="P27" i="19"/>
  <c r="P26" i="19"/>
  <c r="I34" i="22"/>
  <c r="I35" i="22"/>
  <c r="I36" i="22"/>
  <c r="I37" i="22"/>
  <c r="I38" i="22"/>
  <c r="I39" i="22"/>
  <c r="I40" i="22"/>
  <c r="I41" i="22"/>
  <c r="I42" i="22"/>
  <c r="I43" i="22"/>
  <c r="I44" i="22"/>
  <c r="I45" i="22"/>
  <c r="I46" i="22"/>
  <c r="I47" i="22"/>
  <c r="I48" i="22"/>
  <c r="I49" i="22"/>
  <c r="I50" i="22"/>
  <c r="I52" i="22"/>
  <c r="I33" i="22"/>
  <c r="D34" i="22"/>
  <c r="D35" i="22"/>
  <c r="D36" i="22"/>
  <c r="D37" i="22"/>
  <c r="D38" i="22"/>
  <c r="D39" i="22"/>
  <c r="D40" i="22"/>
  <c r="D41" i="22"/>
  <c r="D42" i="22"/>
  <c r="D43" i="22"/>
  <c r="D44" i="22"/>
  <c r="D45" i="22"/>
  <c r="D46" i="22"/>
  <c r="D47" i="22"/>
  <c r="D48" i="22"/>
  <c r="D49" i="22"/>
  <c r="D50" i="22"/>
  <c r="D51" i="22"/>
  <c r="D52" i="22"/>
  <c r="D33" i="22"/>
  <c r="I7" i="22"/>
  <c r="I8" i="22"/>
  <c r="I9" i="22"/>
  <c r="I10" i="22"/>
  <c r="I11" i="22"/>
  <c r="I12" i="22"/>
  <c r="I13" i="22"/>
  <c r="I14" i="22"/>
  <c r="I15" i="22"/>
  <c r="I16" i="22"/>
  <c r="I17" i="22"/>
  <c r="I19" i="22"/>
  <c r="I20" i="22"/>
  <c r="I21" i="22"/>
  <c r="I22" i="22"/>
  <c r="I23" i="22"/>
  <c r="I6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6" i="22"/>
  <c r="C26" i="17"/>
  <c r="P237" i="19" l="1"/>
  <c r="P241" i="19"/>
  <c r="P235" i="19"/>
  <c r="P243" i="19"/>
  <c r="O173" i="19"/>
  <c r="P49" i="19"/>
  <c r="B201" i="19"/>
  <c r="D201" i="19" s="1"/>
  <c r="N205" i="19"/>
  <c r="P205" i="19" s="1"/>
  <c r="P158" i="19"/>
  <c r="P164" i="19"/>
  <c r="B8" i="19"/>
  <c r="N35" i="19"/>
  <c r="P183" i="19"/>
  <c r="P192" i="19"/>
  <c r="P204" i="19"/>
  <c r="P212" i="19"/>
  <c r="O227" i="19"/>
  <c r="O145" i="19"/>
  <c r="P214" i="19"/>
  <c r="P50" i="19"/>
  <c r="N173" i="19"/>
  <c r="P186" i="19"/>
  <c r="P188" i="19"/>
  <c r="P213" i="19"/>
  <c r="N227" i="19"/>
  <c r="P227" i="19" s="1"/>
  <c r="C227" i="19"/>
  <c r="N255" i="19"/>
  <c r="C15" i="8"/>
  <c r="O15" i="8" s="1"/>
  <c r="P160" i="19"/>
  <c r="P152" i="19"/>
  <c r="P150" i="19"/>
  <c r="B255" i="19"/>
  <c r="M8" i="19"/>
  <c r="K15" i="8"/>
  <c r="O201" i="19"/>
  <c r="N201" i="19"/>
  <c r="O35" i="19"/>
  <c r="N145" i="19"/>
  <c r="P211" i="19"/>
  <c r="P203" i="19"/>
  <c r="P246" i="19"/>
  <c r="B35" i="19"/>
  <c r="B173" i="19"/>
  <c r="B15" i="8"/>
  <c r="B145" i="19"/>
  <c r="B227" i="19"/>
  <c r="P239" i="19"/>
  <c r="P245" i="19"/>
  <c r="P236" i="19"/>
  <c r="P240" i="19"/>
  <c r="P244" i="19"/>
  <c r="D245" i="19"/>
  <c r="P215" i="19"/>
  <c r="P191" i="19"/>
  <c r="P184" i="19"/>
  <c r="P174" i="19"/>
  <c r="P178" i="19"/>
  <c r="P182" i="19"/>
  <c r="P154" i="19"/>
  <c r="P54" i="19"/>
  <c r="P36" i="19"/>
  <c r="P45" i="19"/>
  <c r="P37" i="19"/>
  <c r="J35" i="19"/>
  <c r="P47" i="19"/>
  <c r="P43" i="19"/>
  <c r="P39" i="19"/>
  <c r="P44" i="19"/>
  <c r="P40" i="19"/>
  <c r="P257" i="19"/>
  <c r="P261" i="19"/>
  <c r="P259" i="19"/>
  <c r="M227" i="19"/>
  <c r="P233" i="19"/>
  <c r="J227" i="19"/>
  <c r="P247" i="19"/>
  <c r="P231" i="19"/>
  <c r="G227" i="19"/>
  <c r="P229" i="19"/>
  <c r="P234" i="19"/>
  <c r="P238" i="19"/>
  <c r="P242" i="19"/>
  <c r="P228" i="19"/>
  <c r="P230" i="19"/>
  <c r="P232" i="19"/>
  <c r="P218" i="19"/>
  <c r="M201" i="19"/>
  <c r="P209" i="19"/>
  <c r="P202" i="19"/>
  <c r="P207" i="19"/>
  <c r="P187" i="19"/>
  <c r="P190" i="19"/>
  <c r="P155" i="19"/>
  <c r="P147" i="19"/>
  <c r="J145" i="19"/>
  <c r="P159" i="19"/>
  <c r="M35" i="19"/>
  <c r="P42" i="19"/>
  <c r="P38" i="19"/>
  <c r="P55" i="19"/>
  <c r="P51" i="19"/>
  <c r="P52" i="19"/>
  <c r="P48" i="19"/>
  <c r="J8" i="19"/>
  <c r="P9" i="19"/>
  <c r="G8" i="19"/>
  <c r="P162" i="19"/>
  <c r="P156" i="19"/>
  <c r="P148" i="19"/>
  <c r="P46" i="19"/>
  <c r="G145" i="19"/>
  <c r="P165" i="19"/>
  <c r="P161" i="19"/>
  <c r="P157" i="19"/>
  <c r="P153" i="19"/>
  <c r="P151" i="19"/>
  <c r="P149" i="19"/>
  <c r="P175" i="19"/>
  <c r="G173" i="19"/>
  <c r="M173" i="19"/>
  <c r="P41" i="19"/>
  <c r="P179" i="19"/>
  <c r="P193" i="19"/>
  <c r="P256" i="19"/>
  <c r="P260" i="19"/>
  <c r="M255" i="19"/>
  <c r="P176" i="19"/>
  <c r="J173" i="19"/>
  <c r="P177" i="19"/>
  <c r="P181" i="19"/>
  <c r="P185" i="19"/>
  <c r="P189" i="19"/>
  <c r="P146" i="19"/>
  <c r="N8" i="19"/>
  <c r="O13" i="17"/>
  <c r="O25" i="17"/>
  <c r="P25" i="17" s="1"/>
  <c r="O24" i="17"/>
  <c r="O23" i="17"/>
  <c r="O8" i="17"/>
  <c r="O9" i="17"/>
  <c r="O10" i="17"/>
  <c r="O11" i="17"/>
  <c r="O12" i="17"/>
  <c r="O14" i="17"/>
  <c r="O15" i="17"/>
  <c r="O16" i="17"/>
  <c r="O17" i="17"/>
  <c r="O18" i="17"/>
  <c r="O19" i="17"/>
  <c r="O20" i="17"/>
  <c r="O21" i="17"/>
  <c r="O22" i="17"/>
  <c r="O7" i="17"/>
  <c r="N26" i="17"/>
  <c r="P26" i="17" s="1"/>
  <c r="N24" i="17"/>
  <c r="N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C18" i="15"/>
  <c r="O18" i="15" s="1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8" i="9"/>
  <c r="G9" i="9"/>
  <c r="G10" i="9"/>
  <c r="G11" i="9"/>
  <c r="J9" i="15"/>
  <c r="J10" i="15"/>
  <c r="G11" i="15"/>
  <c r="N15" i="8" l="1"/>
  <c r="P201" i="19"/>
  <c r="P35" i="19"/>
  <c r="P145" i="19"/>
  <c r="D227" i="19"/>
  <c r="P173" i="19"/>
  <c r="D290" i="19"/>
  <c r="C298" i="19"/>
  <c r="O298" i="19" s="1"/>
  <c r="P298" i="19" s="1"/>
  <c r="C282" i="19"/>
  <c r="C283" i="19"/>
  <c r="D284" i="19"/>
  <c r="C285" i="19"/>
  <c r="C286" i="19"/>
  <c r="C287" i="19"/>
  <c r="C288" i="19"/>
  <c r="C289" i="19"/>
  <c r="C291" i="19"/>
  <c r="C292" i="19"/>
  <c r="C293" i="19"/>
  <c r="C294" i="19"/>
  <c r="C295" i="19"/>
  <c r="C296" i="19"/>
  <c r="C299" i="19"/>
  <c r="C281" i="19"/>
  <c r="C272" i="19"/>
  <c r="D271" i="19"/>
  <c r="D270" i="19"/>
  <c r="C269" i="19"/>
  <c r="C267" i="19"/>
  <c r="C266" i="19"/>
  <c r="C265" i="19"/>
  <c r="D261" i="19"/>
  <c r="D260" i="19"/>
  <c r="D259" i="19"/>
  <c r="D258" i="19"/>
  <c r="D257" i="19"/>
  <c r="D204" i="19"/>
  <c r="D175" i="19"/>
  <c r="C37" i="19"/>
  <c r="C36" i="19"/>
  <c r="B7" i="17"/>
  <c r="G16" i="17"/>
  <c r="G21" i="17"/>
  <c r="G20" i="17"/>
  <c r="G19" i="17"/>
  <c r="G18" i="17"/>
  <c r="G17" i="17"/>
  <c r="G15" i="17"/>
  <c r="G14" i="17"/>
  <c r="G13" i="17"/>
  <c r="G12" i="17"/>
  <c r="G11" i="17"/>
  <c r="G10" i="17"/>
  <c r="G9" i="17"/>
  <c r="G8" i="17"/>
  <c r="G7" i="17"/>
  <c r="P8" i="17"/>
  <c r="B26" i="15"/>
  <c r="N26" i="15" s="1"/>
  <c r="C8" i="15"/>
  <c r="O8" i="15" s="1"/>
  <c r="J22" i="15"/>
  <c r="J23" i="15"/>
  <c r="J17" i="15"/>
  <c r="G20" i="13"/>
  <c r="M17" i="13"/>
  <c r="M25" i="13"/>
  <c r="P13" i="13"/>
  <c r="P25" i="13"/>
  <c r="P23" i="11"/>
  <c r="P7" i="11"/>
  <c r="M24" i="11"/>
  <c r="G24" i="11"/>
  <c r="M7" i="11"/>
  <c r="G21" i="11"/>
  <c r="G11" i="11"/>
  <c r="J26" i="11"/>
  <c r="M26" i="11"/>
  <c r="P26" i="11"/>
  <c r="M24" i="9"/>
  <c r="F7" i="9"/>
  <c r="F7" i="8" s="1"/>
  <c r="M27" i="9"/>
  <c r="M22" i="9"/>
  <c r="P20" i="9"/>
  <c r="P27" i="9"/>
  <c r="P26" i="9"/>
  <c r="P9" i="9"/>
  <c r="D272" i="19" l="1"/>
  <c r="O272" i="19"/>
  <c r="P272" i="19" s="1"/>
  <c r="D291" i="19"/>
  <c r="O291" i="19"/>
  <c r="P291" i="19" s="1"/>
  <c r="D286" i="19"/>
  <c r="O286" i="19"/>
  <c r="P286" i="19" s="1"/>
  <c r="D265" i="19"/>
  <c r="O265" i="19"/>
  <c r="P265" i="19" s="1"/>
  <c r="D269" i="19"/>
  <c r="O269" i="19"/>
  <c r="P269" i="19" s="1"/>
  <c r="D281" i="19"/>
  <c r="O281" i="19"/>
  <c r="P281" i="19" s="1"/>
  <c r="D294" i="19"/>
  <c r="O294" i="19"/>
  <c r="P294" i="19" s="1"/>
  <c r="D289" i="19"/>
  <c r="O289" i="19"/>
  <c r="P289" i="19" s="1"/>
  <c r="D285" i="19"/>
  <c r="O285" i="19"/>
  <c r="P285" i="19" s="1"/>
  <c r="D264" i="19"/>
  <c r="O264" i="19"/>
  <c r="D295" i="19"/>
  <c r="O295" i="19"/>
  <c r="P295" i="19" s="1"/>
  <c r="D266" i="19"/>
  <c r="O266" i="19"/>
  <c r="P266" i="19" s="1"/>
  <c r="D299" i="19"/>
  <c r="O299" i="19"/>
  <c r="P299" i="19" s="1"/>
  <c r="D293" i="19"/>
  <c r="O293" i="19"/>
  <c r="P293" i="19" s="1"/>
  <c r="D288" i="19"/>
  <c r="O288" i="19"/>
  <c r="P288" i="19" s="1"/>
  <c r="D268" i="19"/>
  <c r="O268" i="19"/>
  <c r="D282" i="19"/>
  <c r="O282" i="19"/>
  <c r="P282" i="19" s="1"/>
  <c r="D267" i="19"/>
  <c r="O267" i="19"/>
  <c r="P267" i="19" s="1"/>
  <c r="D296" i="19"/>
  <c r="O296" i="19"/>
  <c r="P296" i="19" s="1"/>
  <c r="D292" i="19"/>
  <c r="O292" i="19"/>
  <c r="P292" i="19" s="1"/>
  <c r="D287" i="19"/>
  <c r="O287" i="19"/>
  <c r="P287" i="19" s="1"/>
  <c r="D283" i="19"/>
  <c r="O283" i="19"/>
  <c r="P283" i="19" s="1"/>
  <c r="G6" i="17"/>
  <c r="O6" i="17"/>
  <c r="P8" i="9"/>
  <c r="O7" i="9"/>
  <c r="P264" i="19" l="1"/>
  <c r="O255" i="19"/>
  <c r="P268" i="19"/>
  <c r="P24" i="15"/>
  <c r="M26" i="15"/>
  <c r="M25" i="15"/>
  <c r="M24" i="15"/>
  <c r="M23" i="15"/>
  <c r="M22" i="15"/>
  <c r="M21" i="15"/>
  <c r="M20" i="15"/>
  <c r="M19" i="15"/>
  <c r="M18" i="15"/>
  <c r="M17" i="15"/>
  <c r="M16" i="15"/>
  <c r="M15" i="15"/>
  <c r="M14" i="15"/>
  <c r="M13" i="15"/>
  <c r="M12" i="15"/>
  <c r="M11" i="15"/>
  <c r="M10" i="15"/>
  <c r="M9" i="15"/>
  <c r="M8" i="15"/>
  <c r="M7" i="15"/>
  <c r="J21" i="15"/>
  <c r="J20" i="15"/>
  <c r="J19" i="15"/>
  <c r="J18" i="15"/>
  <c r="J16" i="15"/>
  <c r="J15" i="15"/>
  <c r="J14" i="15"/>
  <c r="J13" i="15"/>
  <c r="J12" i="15"/>
  <c r="J11" i="15"/>
  <c r="J8" i="15"/>
  <c r="J7" i="15"/>
  <c r="G26" i="15"/>
  <c r="G25" i="15"/>
  <c r="G23" i="15"/>
  <c r="G22" i="15"/>
  <c r="G21" i="15"/>
  <c r="G20" i="15"/>
  <c r="G19" i="15"/>
  <c r="G16" i="15"/>
  <c r="G15" i="15"/>
  <c r="G14" i="15"/>
  <c r="G13" i="15"/>
  <c r="G12" i="15"/>
  <c r="G10" i="15"/>
  <c r="G9" i="15"/>
  <c r="G8" i="15"/>
  <c r="G7" i="15"/>
  <c r="C262" i="19" l="1"/>
  <c r="O262" i="19" s="1"/>
  <c r="C263" i="19"/>
  <c r="D247" i="19"/>
  <c r="D228" i="19"/>
  <c r="D229" i="19"/>
  <c r="D230" i="19"/>
  <c r="D231" i="19"/>
  <c r="D232" i="19"/>
  <c r="D233" i="19"/>
  <c r="D234" i="19"/>
  <c r="D235" i="19"/>
  <c r="D236" i="19"/>
  <c r="D237" i="19"/>
  <c r="D238" i="19"/>
  <c r="D239" i="19"/>
  <c r="D240" i="19"/>
  <c r="D241" i="19"/>
  <c r="D242" i="19"/>
  <c r="D243" i="19"/>
  <c r="D244" i="19"/>
  <c r="D220" i="19"/>
  <c r="D219" i="19"/>
  <c r="D216" i="19"/>
  <c r="D212" i="19"/>
  <c r="D208" i="19"/>
  <c r="D202" i="19"/>
  <c r="D203" i="19"/>
  <c r="D205" i="19"/>
  <c r="D207" i="19"/>
  <c r="D209" i="19"/>
  <c r="D210" i="19"/>
  <c r="D211" i="19"/>
  <c r="D213" i="19"/>
  <c r="D214" i="19"/>
  <c r="D217" i="19"/>
  <c r="C193" i="19"/>
  <c r="D193" i="19" s="1"/>
  <c r="C192" i="19"/>
  <c r="C176" i="19"/>
  <c r="C177" i="19"/>
  <c r="D177" i="19" s="1"/>
  <c r="C178" i="19"/>
  <c r="D178" i="19" s="1"/>
  <c r="D179" i="19"/>
  <c r="D181" i="19"/>
  <c r="C182" i="19"/>
  <c r="D182" i="19" s="1"/>
  <c r="C183" i="19"/>
  <c r="D183" i="19" s="1"/>
  <c r="C184" i="19"/>
  <c r="D184" i="19" s="1"/>
  <c r="C185" i="19"/>
  <c r="D185" i="19" s="1"/>
  <c r="C186" i="19"/>
  <c r="D186" i="19" s="1"/>
  <c r="C187" i="19"/>
  <c r="D187" i="19" s="1"/>
  <c r="C188" i="19"/>
  <c r="D188" i="19" s="1"/>
  <c r="C189" i="19"/>
  <c r="D189" i="19" s="1"/>
  <c r="C190" i="19"/>
  <c r="D190" i="19" s="1"/>
  <c r="C163" i="19"/>
  <c r="D163" i="19" s="1"/>
  <c r="C146" i="19"/>
  <c r="C147" i="19"/>
  <c r="D147" i="19" s="1"/>
  <c r="C148" i="19"/>
  <c r="D148" i="19" s="1"/>
  <c r="C149" i="19"/>
  <c r="D149" i="19" s="1"/>
  <c r="C150" i="19"/>
  <c r="D150" i="19" s="1"/>
  <c r="C151" i="19"/>
  <c r="D151" i="19" s="1"/>
  <c r="C152" i="19"/>
  <c r="D152" i="19" s="1"/>
  <c r="C153" i="19"/>
  <c r="D153" i="19" s="1"/>
  <c r="C154" i="19"/>
  <c r="D154" i="19" s="1"/>
  <c r="C155" i="19"/>
  <c r="D155" i="19" s="1"/>
  <c r="C156" i="19"/>
  <c r="D156" i="19" s="1"/>
  <c r="C157" i="19"/>
  <c r="D157" i="19" s="1"/>
  <c r="C158" i="19"/>
  <c r="D158" i="19" s="1"/>
  <c r="C159" i="19"/>
  <c r="D159" i="19" s="1"/>
  <c r="C160" i="19"/>
  <c r="D160" i="19" s="1"/>
  <c r="C161" i="19"/>
  <c r="D161" i="19" s="1"/>
  <c r="C162" i="19"/>
  <c r="D162" i="19" s="1"/>
  <c r="C165" i="19"/>
  <c r="D165" i="19" s="1"/>
  <c r="D47" i="19"/>
  <c r="C55" i="19"/>
  <c r="D55" i="19" s="1"/>
  <c r="D36" i="19"/>
  <c r="D37" i="19"/>
  <c r="C38" i="19"/>
  <c r="C39" i="19"/>
  <c r="D39" i="19" s="1"/>
  <c r="C40" i="19"/>
  <c r="D40" i="19" s="1"/>
  <c r="C41" i="19"/>
  <c r="D41" i="19" s="1"/>
  <c r="C42" i="19"/>
  <c r="D42" i="19" s="1"/>
  <c r="C43" i="19"/>
  <c r="D43" i="19" s="1"/>
  <c r="C44" i="19"/>
  <c r="D44" i="19" s="1"/>
  <c r="C45" i="19"/>
  <c r="D45" i="19" s="1"/>
  <c r="C46" i="19"/>
  <c r="D46" i="19" s="1"/>
  <c r="C48" i="19"/>
  <c r="D48" i="19" s="1"/>
  <c r="C49" i="19"/>
  <c r="D49" i="19" s="1"/>
  <c r="C50" i="19"/>
  <c r="D50" i="19" s="1"/>
  <c r="C51" i="19"/>
  <c r="D51" i="19" s="1"/>
  <c r="C52" i="19"/>
  <c r="D52" i="19" s="1"/>
  <c r="C28" i="19"/>
  <c r="D9" i="19"/>
  <c r="C10" i="19"/>
  <c r="O10" i="19" s="1"/>
  <c r="C11" i="19"/>
  <c r="C12" i="19"/>
  <c r="C13" i="19"/>
  <c r="C14" i="19"/>
  <c r="C15" i="19"/>
  <c r="C16" i="19"/>
  <c r="C17" i="19"/>
  <c r="C18" i="19"/>
  <c r="C19" i="19"/>
  <c r="C20" i="19"/>
  <c r="C21" i="19"/>
  <c r="C22" i="19"/>
  <c r="C23" i="19"/>
  <c r="C24" i="19"/>
  <c r="C25" i="19"/>
  <c r="D18" i="19" l="1"/>
  <c r="O18" i="19"/>
  <c r="P18" i="19" s="1"/>
  <c r="P10" i="19"/>
  <c r="D25" i="19"/>
  <c r="O25" i="19"/>
  <c r="P25" i="19" s="1"/>
  <c r="D17" i="19"/>
  <c r="O17" i="19"/>
  <c r="P17" i="19" s="1"/>
  <c r="D20" i="19"/>
  <c r="O20" i="19"/>
  <c r="P20" i="19" s="1"/>
  <c r="D22" i="19"/>
  <c r="O22" i="19"/>
  <c r="P22" i="19" s="1"/>
  <c r="D14" i="19"/>
  <c r="O14" i="19"/>
  <c r="P14" i="19" s="1"/>
  <c r="D21" i="19"/>
  <c r="O21" i="19"/>
  <c r="P21" i="19" s="1"/>
  <c r="D13" i="19"/>
  <c r="O13" i="19"/>
  <c r="P13" i="19" s="1"/>
  <c r="D24" i="19"/>
  <c r="O24" i="19"/>
  <c r="P24" i="19" s="1"/>
  <c r="D16" i="19"/>
  <c r="O16" i="19"/>
  <c r="P16" i="19" s="1"/>
  <c r="D12" i="19"/>
  <c r="O12" i="19"/>
  <c r="P12" i="19" s="1"/>
  <c r="D28" i="19"/>
  <c r="O28" i="19"/>
  <c r="P28" i="19" s="1"/>
  <c r="D23" i="19"/>
  <c r="O23" i="19"/>
  <c r="P23" i="19" s="1"/>
  <c r="D19" i="19"/>
  <c r="O19" i="19"/>
  <c r="P19" i="19" s="1"/>
  <c r="D15" i="19"/>
  <c r="O15" i="19"/>
  <c r="P15" i="19" s="1"/>
  <c r="D11" i="19"/>
  <c r="O11" i="19"/>
  <c r="P11" i="19" s="1"/>
  <c r="D263" i="19"/>
  <c r="O263" i="19"/>
  <c r="P263" i="19" s="1"/>
  <c r="P262" i="19"/>
  <c r="C173" i="19"/>
  <c r="D173" i="19" s="1"/>
  <c r="C8" i="19"/>
  <c r="D8" i="19" s="1"/>
  <c r="C35" i="19"/>
  <c r="D35" i="19" s="1"/>
  <c r="C145" i="19"/>
  <c r="D145" i="19" s="1"/>
  <c r="D262" i="19"/>
  <c r="C255" i="19"/>
  <c r="D255" i="19" s="1"/>
  <c r="D176" i="19"/>
  <c r="D280" i="19"/>
  <c r="D279" i="19"/>
  <c r="D256" i="19"/>
  <c r="D174" i="19"/>
  <c r="D146" i="19"/>
  <c r="D10" i="19"/>
  <c r="D38" i="19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7" i="17"/>
  <c r="B26" i="17"/>
  <c r="D26" i="17" s="1"/>
  <c r="B22" i="17"/>
  <c r="B8" i="17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P7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6" i="17"/>
  <c r="M7" i="17"/>
  <c r="M8" i="17"/>
  <c r="M9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J7" i="17"/>
  <c r="J8" i="17"/>
  <c r="J9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C26" i="15"/>
  <c r="O26" i="15" s="1"/>
  <c r="P26" i="15" s="1"/>
  <c r="C25" i="15"/>
  <c r="O25" i="15" s="1"/>
  <c r="C17" i="15"/>
  <c r="O17" i="15" s="1"/>
  <c r="C9" i="15"/>
  <c r="O9" i="15" s="1"/>
  <c r="C10" i="15"/>
  <c r="O10" i="15" s="1"/>
  <c r="C11" i="15"/>
  <c r="O11" i="15" s="1"/>
  <c r="C12" i="15"/>
  <c r="O12" i="15" s="1"/>
  <c r="C13" i="15"/>
  <c r="O13" i="15" s="1"/>
  <c r="C14" i="15"/>
  <c r="O14" i="15" s="1"/>
  <c r="C15" i="15"/>
  <c r="O15" i="15" s="1"/>
  <c r="C16" i="15"/>
  <c r="O16" i="15" s="1"/>
  <c r="C19" i="15"/>
  <c r="O19" i="15" s="1"/>
  <c r="C20" i="15"/>
  <c r="O20" i="15" s="1"/>
  <c r="C21" i="15"/>
  <c r="O21" i="15" s="1"/>
  <c r="C22" i="15"/>
  <c r="O22" i="15" s="1"/>
  <c r="C23" i="15"/>
  <c r="O23" i="15" s="1"/>
  <c r="C7" i="15"/>
  <c r="O7" i="15" s="1"/>
  <c r="B25" i="15"/>
  <c r="B18" i="15"/>
  <c r="B17" i="15"/>
  <c r="B8" i="15"/>
  <c r="N8" i="15" s="1"/>
  <c r="B9" i="15"/>
  <c r="N9" i="15" s="1"/>
  <c r="B10" i="15"/>
  <c r="N10" i="15" s="1"/>
  <c r="B11" i="15"/>
  <c r="N11" i="15" s="1"/>
  <c r="B12" i="15"/>
  <c r="N12" i="15" s="1"/>
  <c r="B13" i="15"/>
  <c r="N13" i="15" s="1"/>
  <c r="B14" i="15"/>
  <c r="N14" i="15" s="1"/>
  <c r="B15" i="15"/>
  <c r="N15" i="15" s="1"/>
  <c r="B16" i="15"/>
  <c r="N16" i="15" s="1"/>
  <c r="B19" i="15"/>
  <c r="N19" i="15" s="1"/>
  <c r="B20" i="15"/>
  <c r="N20" i="15" s="1"/>
  <c r="B21" i="15"/>
  <c r="N21" i="15" s="1"/>
  <c r="B22" i="15"/>
  <c r="N22" i="15" s="1"/>
  <c r="B23" i="15"/>
  <c r="N23" i="15" s="1"/>
  <c r="D19" i="13"/>
  <c r="D20" i="13"/>
  <c r="D22" i="13"/>
  <c r="P7" i="13"/>
  <c r="P8" i="13"/>
  <c r="P9" i="13"/>
  <c r="P10" i="13"/>
  <c r="P11" i="13"/>
  <c r="P12" i="13"/>
  <c r="P14" i="13"/>
  <c r="P15" i="13"/>
  <c r="P16" i="13"/>
  <c r="P17" i="13"/>
  <c r="P18" i="13"/>
  <c r="P19" i="13"/>
  <c r="P20" i="13"/>
  <c r="P21" i="13"/>
  <c r="P22" i="13"/>
  <c r="P23" i="13"/>
  <c r="P24" i="13"/>
  <c r="M7" i="13"/>
  <c r="M8" i="13"/>
  <c r="M9" i="13"/>
  <c r="M10" i="13"/>
  <c r="M11" i="13"/>
  <c r="M12" i="13"/>
  <c r="M13" i="13"/>
  <c r="M14" i="13"/>
  <c r="M15" i="13"/>
  <c r="M16" i="13"/>
  <c r="M18" i="13"/>
  <c r="M19" i="13"/>
  <c r="M20" i="13"/>
  <c r="M21" i="13"/>
  <c r="M22" i="13"/>
  <c r="M23" i="13"/>
  <c r="M24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G25" i="13"/>
  <c r="G22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7" i="11"/>
  <c r="D21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4" i="11"/>
  <c r="P25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5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G8" i="11"/>
  <c r="G9" i="11"/>
  <c r="G10" i="11"/>
  <c r="G12" i="11"/>
  <c r="G13" i="11"/>
  <c r="G14" i="11"/>
  <c r="G15" i="11"/>
  <c r="G16" i="11"/>
  <c r="G17" i="11"/>
  <c r="G18" i="11"/>
  <c r="G19" i="11"/>
  <c r="G20" i="11"/>
  <c r="G22" i="11"/>
  <c r="G23" i="11"/>
  <c r="G26" i="11"/>
  <c r="L7" i="9"/>
  <c r="L7" i="8" s="1"/>
  <c r="K7" i="9"/>
  <c r="K7" i="8" s="1"/>
  <c r="I7" i="9"/>
  <c r="I7" i="8" s="1"/>
  <c r="C7" i="8" s="1"/>
  <c r="H7" i="8"/>
  <c r="E7" i="9"/>
  <c r="P10" i="9"/>
  <c r="P11" i="9"/>
  <c r="P12" i="9"/>
  <c r="P13" i="9"/>
  <c r="P14" i="9"/>
  <c r="P15" i="9"/>
  <c r="P16" i="9"/>
  <c r="P17" i="9"/>
  <c r="P18" i="9"/>
  <c r="P19" i="9"/>
  <c r="P21" i="9"/>
  <c r="P22" i="9"/>
  <c r="P23" i="9"/>
  <c r="P24" i="9"/>
  <c r="P25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3" i="9"/>
  <c r="M25" i="9"/>
  <c r="M26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P255" i="19" l="1"/>
  <c r="C6" i="17"/>
  <c r="O8" i="19"/>
  <c r="P8" i="19" s="1"/>
  <c r="O7" i="8"/>
  <c r="P22" i="15"/>
  <c r="P16" i="15"/>
  <c r="P12" i="15"/>
  <c r="P23" i="15"/>
  <c r="P19" i="15"/>
  <c r="P13" i="15"/>
  <c r="P9" i="15"/>
  <c r="P21" i="15"/>
  <c r="P15" i="15"/>
  <c r="P11" i="15"/>
  <c r="P8" i="15"/>
  <c r="O6" i="15"/>
  <c r="P7" i="15"/>
  <c r="D17" i="15"/>
  <c r="N17" i="15"/>
  <c r="P17" i="15" s="1"/>
  <c r="G7" i="9"/>
  <c r="E7" i="8"/>
  <c r="B7" i="8" s="1"/>
  <c r="N7" i="8" s="1"/>
  <c r="P20" i="15"/>
  <c r="P14" i="15"/>
  <c r="P10" i="15"/>
  <c r="D18" i="15"/>
  <c r="N18" i="15"/>
  <c r="P18" i="15" s="1"/>
  <c r="D25" i="15"/>
  <c r="N25" i="15"/>
  <c r="P25" i="15" s="1"/>
  <c r="D11" i="15"/>
  <c r="C6" i="15"/>
  <c r="D21" i="15"/>
  <c r="D15" i="15"/>
  <c r="D20" i="15"/>
  <c r="D14" i="15"/>
  <c r="D10" i="15"/>
  <c r="D7" i="15"/>
  <c r="B6" i="15"/>
  <c r="D22" i="9"/>
  <c r="M7" i="9"/>
  <c r="D22" i="15"/>
  <c r="D16" i="15"/>
  <c r="D12" i="15"/>
  <c r="D8" i="15"/>
  <c r="D26" i="15"/>
  <c r="D23" i="15"/>
  <c r="D19" i="15"/>
  <c r="D13" i="15"/>
  <c r="D9" i="15"/>
  <c r="D24" i="11"/>
  <c r="P7" i="9"/>
  <c r="D17" i="13"/>
  <c r="D21" i="13"/>
  <c r="D25" i="13"/>
  <c r="D18" i="13"/>
  <c r="D16" i="13"/>
  <c r="D10" i="13"/>
  <c r="D15" i="13"/>
  <c r="D14" i="13"/>
  <c r="D13" i="13"/>
  <c r="D9" i="13"/>
  <c r="D7" i="13"/>
  <c r="D12" i="13"/>
  <c r="D11" i="13"/>
  <c r="D8" i="13"/>
  <c r="N6" i="15" l="1"/>
  <c r="G6" i="15"/>
  <c r="F6" i="13" l="1"/>
  <c r="F9" i="8" s="1"/>
  <c r="O6" i="13"/>
  <c r="D26" i="11"/>
  <c r="I6" i="11"/>
  <c r="I8" i="8" s="1"/>
  <c r="I6" i="13"/>
  <c r="I9" i="8" s="1"/>
  <c r="C9" i="8" l="1"/>
  <c r="M6" i="17"/>
  <c r="D17" i="17"/>
  <c r="D18" i="17"/>
  <c r="D23" i="17"/>
  <c r="D22" i="17"/>
  <c r="D16" i="17"/>
  <c r="D13" i="17"/>
  <c r="D8" i="17"/>
  <c r="D9" i="17"/>
  <c r="D10" i="17"/>
  <c r="D11" i="17"/>
  <c r="D12" i="17"/>
  <c r="D14" i="17"/>
  <c r="D15" i="17"/>
  <c r="D19" i="17"/>
  <c r="D20" i="17"/>
  <c r="D21" i="17"/>
  <c r="G6" i="13"/>
  <c r="N6" i="13"/>
  <c r="P6" i="13" s="1"/>
  <c r="L6" i="13"/>
  <c r="L9" i="8" s="1"/>
  <c r="K6" i="13"/>
  <c r="K9" i="8" s="1"/>
  <c r="H6" i="13"/>
  <c r="H9" i="8" s="1"/>
  <c r="B9" i="8" s="1"/>
  <c r="B6" i="13"/>
  <c r="O6" i="11"/>
  <c r="N6" i="11"/>
  <c r="L6" i="11"/>
  <c r="L8" i="8" s="1"/>
  <c r="K6" i="11"/>
  <c r="K8" i="8" s="1"/>
  <c r="H6" i="11"/>
  <c r="F6" i="11"/>
  <c r="F8" i="8" s="1"/>
  <c r="C8" i="8" s="1"/>
  <c r="E6" i="11"/>
  <c r="E8" i="8" s="1"/>
  <c r="B6" i="11"/>
  <c r="D20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2" i="11"/>
  <c r="D23" i="11"/>
  <c r="D27" i="9"/>
  <c r="D25" i="9"/>
  <c r="D14" i="9"/>
  <c r="D15" i="9"/>
  <c r="D16" i="9"/>
  <c r="D17" i="9"/>
  <c r="D18" i="9"/>
  <c r="D19" i="9"/>
  <c r="D20" i="9"/>
  <c r="D21" i="9"/>
  <c r="D24" i="9"/>
  <c r="D8" i="9"/>
  <c r="D9" i="9"/>
  <c r="D10" i="9"/>
  <c r="D11" i="9"/>
  <c r="D12" i="9"/>
  <c r="D13" i="9"/>
  <c r="D23" i="9"/>
  <c r="N9" i="8" l="1"/>
  <c r="O8" i="8"/>
  <c r="O9" i="8"/>
  <c r="J6" i="11"/>
  <c r="H8" i="8"/>
  <c r="B8" i="8" s="1"/>
  <c r="N8" i="8" s="1"/>
  <c r="J6" i="15"/>
  <c r="D6" i="15"/>
  <c r="M6" i="15"/>
  <c r="P6" i="15"/>
  <c r="G6" i="11"/>
  <c r="G12" i="8"/>
  <c r="P6" i="11"/>
  <c r="D6" i="17"/>
  <c r="D7" i="17"/>
  <c r="P12" i="8"/>
  <c r="P10" i="8"/>
  <c r="J9" i="8"/>
  <c r="J6" i="13"/>
  <c r="M9" i="8"/>
  <c r="M6" i="13"/>
  <c r="C7" i="9"/>
  <c r="D7" i="9" s="1"/>
  <c r="G8" i="8"/>
  <c r="M8" i="8"/>
  <c r="M6" i="11"/>
  <c r="C6" i="11"/>
  <c r="D6" i="11" s="1"/>
  <c r="J7" i="9"/>
  <c r="J13" i="8"/>
  <c r="J6" i="17"/>
  <c r="P13" i="8"/>
  <c r="C6" i="13"/>
  <c r="D6" i="13" s="1"/>
  <c r="D7" i="11"/>
  <c r="J15" i="8"/>
  <c r="G15" i="8"/>
  <c r="M15" i="8"/>
  <c r="P22" i="8"/>
  <c r="M22" i="8"/>
  <c r="J22" i="8"/>
  <c r="G22" i="8"/>
  <c r="P21" i="8"/>
  <c r="M21" i="8"/>
  <c r="J21" i="8"/>
  <c r="G21" i="8"/>
  <c r="P20" i="8"/>
  <c r="M20" i="8"/>
  <c r="J20" i="8"/>
  <c r="G20" i="8"/>
  <c r="P19" i="8"/>
  <c r="M19" i="8"/>
  <c r="J19" i="8"/>
  <c r="G19" i="8"/>
  <c r="P18" i="8"/>
  <c r="M18" i="8"/>
  <c r="J18" i="8"/>
  <c r="G18" i="8"/>
  <c r="P17" i="8"/>
  <c r="M17" i="8"/>
  <c r="J17" i="8"/>
  <c r="G17" i="8"/>
  <c r="P16" i="8"/>
  <c r="M16" i="8"/>
  <c r="J16" i="8"/>
  <c r="G16" i="8"/>
  <c r="M13" i="8"/>
  <c r="G10" i="8"/>
  <c r="G13" i="8"/>
  <c r="P8" i="8" l="1"/>
  <c r="J8" i="8"/>
  <c r="D13" i="8"/>
  <c r="D12" i="8"/>
  <c r="D8" i="8"/>
  <c r="P7" i="8"/>
  <c r="D9" i="8"/>
  <c r="J10" i="8"/>
  <c r="G9" i="8"/>
  <c r="J12" i="8"/>
  <c r="D20" i="8"/>
  <c r="P9" i="8"/>
  <c r="J7" i="8"/>
  <c r="G7" i="8"/>
  <c r="M7" i="8"/>
  <c r="D16" i="8"/>
  <c r="D21" i="8"/>
  <c r="D22" i="8"/>
  <c r="D19" i="8"/>
  <c r="D18" i="8"/>
  <c r="D17" i="8"/>
  <c r="D15" i="8"/>
  <c r="D10" i="8"/>
  <c r="D7" i="8" l="1"/>
  <c r="P15" i="8" l="1"/>
</calcChain>
</file>

<file path=xl/sharedStrings.xml><?xml version="1.0" encoding="utf-8"?>
<sst xmlns="http://schemas.openxmlformats.org/spreadsheetml/2006/main" count="2081" uniqueCount="228">
  <si>
    <t>Основные показатели развития животноводства 
в Республике Казахстан</t>
  </si>
  <si>
    <t>3 серия Статистика сельского, лесного, охотничьего и рыбного хозяйства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</si>
  <si>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</si>
  <si>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</si>
  <si>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</si>
  <si>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конфиденциальные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</si>
  <si>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</si>
  <si>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</si>
  <si>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</si>
  <si>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1.</t>
  </si>
  <si>
    <t>Основные показатели развития животноводства во всех категориях хозяйств</t>
  </si>
  <si>
    <t>2.</t>
  </si>
  <si>
    <t>Забито в хозяйстве или реализовано на убой скота и птицы</t>
  </si>
  <si>
    <t>2.1</t>
  </si>
  <si>
    <t>Забито в хозяйстве или реализовано на убой скота и птицы (в живом весе)</t>
  </si>
  <si>
    <t>2.2</t>
  </si>
  <si>
    <t>Забито в хозяйстве или реализовано на убой скота и птицы (в живом весе) по всем  категориям хозяйств</t>
  </si>
  <si>
    <t>2.3</t>
  </si>
  <si>
    <t>Забито в хозяйстве или реализовано на убой скота и птицы (в убойном весе)</t>
  </si>
  <si>
    <t>2.4</t>
  </si>
  <si>
    <t>Забито в хозяйстве или реализовано на убой скота и птицы (в убойном весе) во всех категориях хозяйств</t>
  </si>
  <si>
    <t>3.</t>
  </si>
  <si>
    <t>Надоено молока коровьего</t>
  </si>
  <si>
    <t>4.</t>
  </si>
  <si>
    <t xml:space="preserve">Получено яиц куриных </t>
  </si>
  <si>
    <t>5.</t>
  </si>
  <si>
    <t>Получено шкур крупных</t>
  </si>
  <si>
    <t>6.</t>
  </si>
  <si>
    <t>Получено шкур мелких</t>
  </si>
  <si>
    <t>7.</t>
  </si>
  <si>
    <t>Реализовано продукции животноводства сельскохозяйственными предприятиями</t>
  </si>
  <si>
    <t>Реализовано на убой всех видов скота и птицы в живом весе</t>
  </si>
  <si>
    <t>Реализовано молока коровьего</t>
  </si>
  <si>
    <t xml:space="preserve">Реализовано яиц куриных </t>
  </si>
  <si>
    <t xml:space="preserve">Реализовано шкур крупных </t>
  </si>
  <si>
    <t xml:space="preserve">Реализовано шкур мелких </t>
  </si>
  <si>
    <t xml:space="preserve">Крупный рогатый скот </t>
  </si>
  <si>
    <t xml:space="preserve">из них коровы </t>
  </si>
  <si>
    <t>Численность крупного рогатого скота по направлению продуктивности</t>
  </si>
  <si>
    <t xml:space="preserve">Овцы </t>
  </si>
  <si>
    <t xml:space="preserve">Козы </t>
  </si>
  <si>
    <t xml:space="preserve">Свиньи </t>
  </si>
  <si>
    <t xml:space="preserve">Лошади  </t>
  </si>
  <si>
    <t xml:space="preserve">Верблюды  </t>
  </si>
  <si>
    <t xml:space="preserve">Птица </t>
  </si>
  <si>
    <t>10.</t>
  </si>
  <si>
    <t>Средний надой молока на одну дойную корову</t>
  </si>
  <si>
    <t>11.</t>
  </si>
  <si>
    <t>Средний выход яиц на одну курицу-несушку</t>
  </si>
  <si>
    <t>12.</t>
  </si>
  <si>
    <t>Получено приплода от сельскохозяйственных животных</t>
  </si>
  <si>
    <t>Падеж скота</t>
  </si>
  <si>
    <t>Птица</t>
  </si>
  <si>
    <t>Верблюды</t>
  </si>
  <si>
    <t>Лошади</t>
  </si>
  <si>
    <t>Свиньи</t>
  </si>
  <si>
    <t>Козы</t>
  </si>
  <si>
    <t>Овцы</t>
  </si>
  <si>
    <t xml:space="preserve">  из него коровы</t>
  </si>
  <si>
    <t>Крупный  рогатый  скот</t>
  </si>
  <si>
    <t>Шкуры мелкие, штук</t>
  </si>
  <si>
    <t>Шкуры крупные, штук</t>
  </si>
  <si>
    <t>Яйца куриные, тыс. штук</t>
  </si>
  <si>
    <t>Молоко  коровье, тонн</t>
  </si>
  <si>
    <t>2023г.</t>
  </si>
  <si>
    <t>индивидуальные предприниматели и крестьянские или фермерские хозяйства</t>
  </si>
  <si>
    <t>сельхозпредприятия</t>
  </si>
  <si>
    <t>В том числе</t>
  </si>
  <si>
    <t>Все категории хозяйств</t>
  </si>
  <si>
    <t>2. Забито в хозяйстве или реализовано на убой скота и птицы</t>
  </si>
  <si>
    <t>2.1 Забито в хозяйстве или реализовано на убой скота и птицы (в живом весе)</t>
  </si>
  <si>
    <t>тонн</t>
  </si>
  <si>
    <t>Республика Казахстан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</si>
  <si>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</si>
  <si>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</si>
  <si>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</si>
  <si>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</si>
  <si>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</si>
  <si>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</si>
  <si>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</si>
  <si>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</si>
  <si>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</si>
  <si>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</si>
  <si>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</si>
  <si>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</si>
  <si>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</si>
  <si>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</si>
  <si>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</si>
  <si>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Ұлытау</t>
  </si>
  <si>
    <t>Восточно-Казахстанская</t>
  </si>
  <si>
    <t>г. Астана</t>
  </si>
  <si>
    <t>г. Алматы</t>
  </si>
  <si>
    <t>г. Шымкент</t>
  </si>
  <si>
    <t>2.2 Забито в хозяйстве или реализовано на убой скота и птицы  по  всем  категориям хозяйств (в живом весе)</t>
  </si>
  <si>
    <t xml:space="preserve">тонн </t>
  </si>
  <si>
    <t xml:space="preserve"> Скот и птица
 всех видов</t>
  </si>
  <si>
    <t>крупный рогатый скот</t>
  </si>
  <si>
    <t>овцы</t>
  </si>
  <si>
    <t>козы</t>
  </si>
  <si>
    <t>свиньи</t>
  </si>
  <si>
    <t>лошади</t>
  </si>
  <si>
    <t>верблюды</t>
  </si>
  <si>
    <t>птица</t>
  </si>
  <si>
    <t>2.3 Забито в хозяйстве или реализовано на убой скота и птицы (в убойном весе)</t>
  </si>
  <si>
    <t>2.4 Забито в хозяйстве или реализовано на убой скота и птицы по  всем  категориям хозяйств (в убойном весе)</t>
  </si>
  <si>
    <t xml:space="preserve"> тонн </t>
  </si>
  <si>
    <t>3. Надоено молока коровьего</t>
  </si>
  <si>
    <t>4. Получено яиц куриных</t>
  </si>
  <si>
    <t xml:space="preserve">тыс.штук </t>
  </si>
  <si>
    <t>штук</t>
  </si>
  <si>
    <t xml:space="preserve">тонн    </t>
  </si>
  <si>
    <t>Реализовано</t>
  </si>
  <si>
    <t>Переработано на продовольственные цели</t>
  </si>
  <si>
    <t>заготовительным организациям</t>
  </si>
  <si>
    <t>перерабатывающим предприятиям</t>
  </si>
  <si>
    <t>через сеть общественного питания и торговую сеть</t>
  </si>
  <si>
    <t>на экспорт</t>
  </si>
  <si>
    <t>Производственное потребление</t>
  </si>
  <si>
    <t xml:space="preserve">тыс. штук </t>
  </si>
  <si>
    <t xml:space="preserve">штук    </t>
  </si>
  <si>
    <t>голов</t>
  </si>
  <si>
    <t>килограммов</t>
  </si>
  <si>
    <t>Телят</t>
  </si>
  <si>
    <t>Поросят</t>
  </si>
  <si>
    <t>всего</t>
  </si>
  <si>
    <t>Ягнят</t>
  </si>
  <si>
    <t>Козлят</t>
  </si>
  <si>
    <t>Жеребят</t>
  </si>
  <si>
    <t>Верблюжат</t>
  </si>
  <si>
    <t>Крупный рогатый скот</t>
  </si>
  <si>
    <t>2024г.</t>
  </si>
  <si>
    <t>2024 г. в процентах к 2023г.</t>
  </si>
  <si>
    <t>Сельхозформирования</t>
  </si>
  <si>
    <t>Ответственные за выпуск:</t>
  </si>
  <si>
    <t>Тел. +7 7172 749316</t>
  </si>
  <si>
    <t>А. Джартыбаева</t>
  </si>
  <si>
    <t>-</t>
  </si>
  <si>
    <t xml:space="preserve">Туркестанская </t>
  </si>
  <si>
    <t>2024г. в % к 2023г.</t>
  </si>
  <si>
    <t xml:space="preserve">Директор департамента </t>
  </si>
  <si>
    <t>Тел. +7 7172 749162</t>
  </si>
  <si>
    <t>Численность скота и птицы</t>
  </si>
  <si>
    <t>8.2</t>
  </si>
  <si>
    <t>8.3</t>
  </si>
  <si>
    <t>8.4</t>
  </si>
  <si>
    <t>8.5</t>
  </si>
  <si>
    <t>8.6</t>
  </si>
  <si>
    <t>в расчете на 100 маток</t>
  </si>
  <si>
    <t/>
  </si>
  <si>
    <t>Хозяйства населения</t>
  </si>
  <si>
    <t xml:space="preserve">© Бюро национальной статистики Агентства по стратегическому планированию и реформам Республики Казахстан
</t>
  </si>
  <si>
    <t>хозяйства и национальных переписей</t>
  </si>
  <si>
    <t>Департамент  статистики сельского</t>
  </si>
  <si>
    <t>Е-mail: b.makhsatuly@aspire.gov.kz</t>
  </si>
  <si>
    <t xml:space="preserve"> голов</t>
  </si>
  <si>
    <t>КРС молочного направления</t>
  </si>
  <si>
    <t>Доля молочного КРС в общем поголовье</t>
  </si>
  <si>
    <t>КРС мясного направления</t>
  </si>
  <si>
    <t>Доля мясного КРС в общем поголовье</t>
  </si>
  <si>
    <t>КРС молочно-мясного направления</t>
  </si>
  <si>
    <t>Доля молочно-мясного КРС в общем поголовье</t>
  </si>
  <si>
    <t>Всего</t>
  </si>
  <si>
    <t>из них коровы</t>
  </si>
  <si>
    <t>1. Основные показатели развития животноводства во всех категориях хозяйств</t>
  </si>
  <si>
    <t>Продолжение</t>
  </si>
  <si>
    <t>2024г. в процентах к 2023г.</t>
  </si>
  <si>
    <r>
      <rPr>
        <b/>
        <sz val="8"/>
        <color theme="1"/>
        <rFont val="Roboto"/>
        <charset val="204"/>
      </rPr>
      <t xml:space="preserve">Адрес: </t>
    </r>
    <r>
      <rPr>
        <sz val="8"/>
        <color theme="1"/>
        <rFont val="Roboto"/>
        <charset val="204"/>
      </rPr>
      <t>010000, г.Астана</t>
    </r>
  </si>
  <si>
    <t>пр. Мәңгілік ел, 8</t>
  </si>
  <si>
    <t xml:space="preserve">Дом Министерств, 4 подъезд </t>
  </si>
  <si>
    <r>
      <rPr>
        <sz val="8"/>
        <rFont val="Roboto"/>
        <charset val="204"/>
      </rPr>
      <t>Все</t>
    </r>
    <r>
      <rPr>
        <sz val="8"/>
        <color rgb="FFFF0000"/>
        <rFont val="Roboto"/>
        <charset val="204"/>
      </rPr>
      <t xml:space="preserve"> </t>
    </r>
    <r>
      <rPr>
        <sz val="8"/>
        <color indexed="8"/>
        <rFont val="Roboto"/>
        <charset val="204"/>
      </rPr>
      <t>категории хозяйств</t>
    </r>
  </si>
  <si>
    <t>Забито в хозяйстве или реализовано на убой скота и птицы (в живом весе), тонн</t>
  </si>
  <si>
    <t>Забито в хозяйстве или реализовано на убой скота и птицы (в убойном весе), тонн</t>
  </si>
  <si>
    <r>
      <rPr>
        <b/>
        <sz val="8"/>
        <rFont val="Roboto"/>
        <charset val="204"/>
      </rPr>
      <t>Исполнитель:</t>
    </r>
    <r>
      <rPr>
        <sz val="8"/>
        <rFont val="Roboto"/>
        <charset val="204"/>
      </rPr>
      <t xml:space="preserve"> Б. Махсатұлы</t>
    </r>
  </si>
  <si>
    <t>6. Получено шкур крупных</t>
  </si>
  <si>
    <t xml:space="preserve">14. Падеж скота </t>
  </si>
  <si>
    <t xml:space="preserve">13. Получено приплода от сельскохозяйственных животных </t>
  </si>
  <si>
    <t>11. Средний выход яиц на одну курицу-несушку</t>
  </si>
  <si>
    <t>10. Средний надой молока на одну дойную корову</t>
  </si>
  <si>
    <t xml:space="preserve">9. Численность скота и птицы </t>
  </si>
  <si>
    <t>9.2 Крупный рогатый скот</t>
  </si>
  <si>
    <t>9.3 Численность крупного рогатого скота по направлению продуктивности</t>
  </si>
  <si>
    <t>9.4 Овцы</t>
  </si>
  <si>
    <t>9.5 Козы</t>
  </si>
  <si>
    <t>9.6 Свиньи</t>
  </si>
  <si>
    <t>9.7 Лошади</t>
  </si>
  <si>
    <t>9.8 Верблюды</t>
  </si>
  <si>
    <t>9.9 Птица</t>
  </si>
  <si>
    <t>8. Реализовано продукции животноводства сельскохозяйственными предприятиями</t>
  </si>
  <si>
    <t>8.1  Реализовано на убой всех видов скота и птицы в живом весе</t>
  </si>
  <si>
    <t>8.2  Реализовано молока коровьего</t>
  </si>
  <si>
    <t>8.3 Реализовано яиц куриных</t>
  </si>
  <si>
    <t>7. Получено шкур мелких</t>
  </si>
  <si>
    <t>5. Настрижено шерсти овечьей</t>
  </si>
  <si>
    <t>через торговую сеть</t>
  </si>
  <si>
    <t>8.4 Реализовано шерсти овечьей</t>
  </si>
  <si>
    <t>8.5 Реализовано шкур крупных</t>
  </si>
  <si>
    <t>8.6 Реализовано шкур мелких</t>
  </si>
  <si>
    <t>Настрижено шерсти овечьей</t>
  </si>
  <si>
    <t>8.</t>
  </si>
  <si>
    <t>8.1.</t>
  </si>
  <si>
    <t>Реализовано шерсти овечьей</t>
  </si>
  <si>
    <t>9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</si>
  <si>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</si>
  <si>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</si>
  <si>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</si>
  <si>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</si>
  <si>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</si>
  <si>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</si>
  <si>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</si>
  <si>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</si>
  <si>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</si>
  <si>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12. Средний настриг шерсти на одну овцу</t>
  </si>
  <si>
    <t>Средний настриг шерсти на одну овцу</t>
  </si>
  <si>
    <t>13.</t>
  </si>
  <si>
    <t>14.</t>
  </si>
  <si>
    <t>Шерсть овечья, тонн</t>
  </si>
  <si>
    <t xml:space="preserve"> </t>
  </si>
  <si>
    <t>*В сответствии с пп. 2 пункта 10 Правил пересмотра опубликованной официальной статистической информации для статистических целей и на основании обновленных административных данных похозяйственного учета осуществлен специальный пересмотр отдельных показателей статистики животноводства за 2023 и 2024 годы в отношении крестьянских и фермерских хозяйств и хозяйств населения.</t>
  </si>
  <si>
    <t>Дата опубликования: 11.10.2024</t>
  </si>
  <si>
    <t>Дата следующего опубликования: 13.11.2024</t>
  </si>
  <si>
    <t>Январь-сентябрь 2024 года</t>
  </si>
  <si>
    <t>Численность скота и птицы по состоянию на 1 октября</t>
  </si>
  <si>
    <t>Численность скота и птицы по состоянию на 1 октября, голов</t>
  </si>
  <si>
    <t>Производство отдельных видов продукции животноводства в январе-сентябрь</t>
  </si>
  <si>
    <t>9.1 Численность скота и птицы по состоянию на 1 октября</t>
  </si>
  <si>
    <t>От 11.10.2024г.</t>
  </si>
  <si>
    <t>x</t>
  </si>
  <si>
    <t>№ 13-8/6804-ВН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</si>
</sst>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&quot;р.&quot;_-;\-* #,##0.00&quot;р.&quot;_-;_-* &quot;-&quot;??&quot;р.&quot;_-;_-@_-"/>
    <numFmt numFmtId="165" formatCode="###\ ###\ ###\ ###\ ##0.0"/>
    <numFmt numFmtId="166" formatCode="###\ ###\ ###\ ###\ ##0"/>
    <numFmt numFmtId="167" formatCode="0.0"/>
    <numFmt numFmtId="168" formatCode="#,##0.0"/>
    <numFmt numFmtId="169" formatCode="###\ ###\ ###\ ##0.00"/>
    <numFmt numFmtId="170" formatCode="###\ ###\ ###\ ##0.0"/>
    <numFmt numFmtId="171" formatCode="###\ ###\ ###\ ##0"/>
    <numFmt numFmtId="172" formatCode="###.#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u/>
      <sz val="8"/>
      <color rgb="FF0000FF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  <font>
      <u/>
      <sz val="8"/>
      <color rgb="FF80008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12"/>
      <name val="Roboto"/>
      <charset val="204"/>
    </font>
    <font>
      <sz val="9"/>
      <name val="Roboto"/>
      <charset val="204"/>
    </font>
    <font>
      <b/>
      <sz val="10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i/>
      <sz val="8"/>
      <name val="Roboto"/>
      <charset val="204"/>
    </font>
    <font>
      <u/>
      <sz val="10"/>
      <color theme="10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11"/>
      <name val="Roboto"/>
      <charset val="204"/>
    </font>
    <font>
      <sz val="10"/>
      <color rgb="FFFF0000"/>
      <name val="Roboto"/>
      <charset val="204"/>
    </font>
    <font>
      <sz val="11"/>
      <color theme="1"/>
      <name val="Roboto"/>
      <charset val="204"/>
    </font>
    <font>
      <i/>
      <sz val="9"/>
      <name val="Roboto"/>
      <charset val="204"/>
    </font>
    <font>
      <sz val="11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color rgb="FF000000"/>
      <name val="Calibri"/>
      <family val="2"/>
      <charset val="204"/>
    </font>
    <font>
      <sz val="8"/>
      <color indexed="8"/>
      <name val="Roboto"/>
      <charset val="204"/>
    </font>
    <font>
      <sz val="8"/>
      <color theme="1"/>
      <name val="Roboto"/>
      <charset val="204"/>
    </font>
    <font>
      <sz val="8"/>
      <color rgb="FFFF0000"/>
      <name val="Roboto"/>
      <charset val="204"/>
    </font>
    <font>
      <sz val="14"/>
      <name val="Roboto"/>
      <charset val="204"/>
    </font>
    <font>
      <b/>
      <sz val="8"/>
      <color theme="1"/>
      <name val="Roboto"/>
      <charset val="204"/>
    </font>
    <font>
      <b/>
      <sz val="10"/>
      <color indexed="8"/>
      <name val="Roboto"/>
      <charset val="204"/>
    </font>
    <font>
      <b/>
      <sz val="8"/>
      <color indexed="8"/>
      <name val="Roboto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35">
    <xf numFmtId="0" fontId="0" fillId="0" borderId="0"/>
    <xf numFmtId="0" fontId="4" fillId="0" borderId="0"/>
    <xf numFmtId="0" fontId="4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6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 applyNumberFormat="0" applyFill="0" applyBorder="0" applyAlignment="0" applyProtection="0"/>
    <xf numFmtId="0" fontId="3" fillId="3" borderId="1" applyNumberFormat="0" applyFont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1" borderId="15" applyNumberFormat="0" applyFont="0" applyAlignment="0" applyProtection="0"/>
    <xf numFmtId="0" fontId="4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</cellStyleXfs>
  <cellXfs count="492">
    <xf numFmtId="0" fontId="0" fillId="0" borderId="0" xfId="0"/>
    <xf numFmtId="0" fontId="13" fillId="0" borderId="2" xfId="192" applyFont="1" applyFill="1" applyBorder="1" applyAlignment="1"/>
    <xf numFmtId="0" fontId="13" fillId="0" borderId="2" xfId="192" applyFont="1" applyFill="1" applyBorder="1" applyAlignment="1">
      <alignment horizontal="right"/>
    </xf>
    <xf numFmtId="170" fontId="14" fillId="0" borderId="0" xfId="16" applyNumberFormat="1" applyFont="1" applyAlignment="1">
      <alignment horizontal="right" wrapText="1"/>
    </xf>
    <xf numFmtId="0" fontId="14" fillId="0" borderId="0" xfId="16" applyFont="1" applyAlignment="1">
      <alignment horizontal="right" wrapText="1"/>
    </xf>
    <xf numFmtId="0" fontId="9" fillId="0" borderId="0" xfId="17" applyFill="1"/>
    <xf numFmtId="169" fontId="14" fillId="0" borderId="0" xfId="16" applyNumberFormat="1" applyFont="1" applyFill="1" applyAlignment="1">
      <alignment horizontal="right" wrapText="1"/>
    </xf>
    <xf numFmtId="170" fontId="14" fillId="0" borderId="0" xfId="16" applyNumberFormat="1" applyFont="1" applyFill="1" applyAlignment="1">
      <alignment horizontal="right" wrapText="1"/>
    </xf>
    <xf numFmtId="0" fontId="14" fillId="0" borderId="0" xfId="16" applyFont="1" applyFill="1" applyAlignment="1">
      <alignment horizontal="right" wrapText="1"/>
    </xf>
    <xf numFmtId="170" fontId="5" fillId="0" borderId="0" xfId="16" applyNumberFormat="1" applyFont="1" applyFill="1" applyAlignment="1">
      <alignment horizontal="right" wrapText="1"/>
    </xf>
    <xf numFmtId="0" fontId="4" fillId="0" borderId="0" xfId="197" applyFont="1" applyFill="1"/>
    <xf numFmtId="0" fontId="4" fillId="0" borderId="0" xfId="197" applyFont="1" applyFill="1" applyBorder="1"/>
    <xf numFmtId="171" fontId="14" fillId="0" borderId="0" xfId="16" applyNumberFormat="1" applyFont="1" applyAlignment="1">
      <alignment horizontal="right" wrapText="1"/>
    </xf>
    <xf numFmtId="0" fontId="9" fillId="0" borderId="0" xfId="17" applyFont="1" applyFill="1" applyBorder="1"/>
    <xf numFmtId="0" fontId="4" fillId="0" borderId="0" xfId="16" applyFont="1" applyFill="1" applyBorder="1"/>
    <xf numFmtId="171" fontId="5" fillId="0" borderId="0" xfId="16" applyNumberFormat="1" applyFont="1" applyFill="1" applyAlignment="1">
      <alignment horizontal="right" wrapText="1"/>
    </xf>
    <xf numFmtId="0" fontId="9" fillId="0" borderId="0" xfId="17" applyFill="1" applyBorder="1"/>
    <xf numFmtId="0" fontId="16" fillId="0" borderId="0" xfId="201" applyFont="1"/>
    <xf numFmtId="0" fontId="17" fillId="0" borderId="2" xfId="201" applyFont="1" applyBorder="1" applyAlignment="1">
      <alignment horizontal="center" vertical="center" wrapText="1"/>
    </xf>
    <xf numFmtId="0" fontId="16" fillId="0" borderId="0" xfId="201" applyFont="1" applyBorder="1"/>
    <xf numFmtId="0" fontId="18" fillId="0" borderId="5" xfId="201" applyFont="1" applyBorder="1" applyAlignment="1">
      <alignment horizontal="center" vertical="center" wrapText="1"/>
    </xf>
    <xf numFmtId="0" fontId="18" fillId="0" borderId="4" xfId="201" applyFont="1" applyBorder="1" applyAlignment="1">
      <alignment horizontal="center" vertical="center" wrapText="1"/>
    </xf>
    <xf numFmtId="49" fontId="18" fillId="0" borderId="0" xfId="17" applyNumberFormat="1" applyFont="1" applyBorder="1" applyAlignment="1">
      <alignment horizontal="left" wrapText="1"/>
    </xf>
    <xf numFmtId="168" fontId="18" fillId="0" borderId="0" xfId="17" applyNumberFormat="1" applyFont="1" applyBorder="1" applyAlignment="1">
      <alignment horizontal="right"/>
    </xf>
    <xf numFmtId="165" fontId="18" fillId="0" borderId="0" xfId="17" applyNumberFormat="1" applyFont="1" applyAlignment="1">
      <alignment horizontal="right"/>
    </xf>
    <xf numFmtId="168" fontId="18" fillId="0" borderId="0" xfId="17" applyNumberFormat="1" applyFont="1" applyAlignment="1">
      <alignment horizontal="right"/>
    </xf>
    <xf numFmtId="49" fontId="18" fillId="0" borderId="0" xfId="17" applyNumberFormat="1" applyFont="1" applyAlignment="1">
      <alignment horizontal="left" wrapText="1"/>
    </xf>
    <xf numFmtId="166" fontId="18" fillId="0" borderId="0" xfId="17" applyNumberFormat="1" applyFont="1" applyAlignment="1">
      <alignment horizontal="right"/>
    </xf>
    <xf numFmtId="166" fontId="18" fillId="0" borderId="0" xfId="17" applyNumberFormat="1" applyFont="1" applyBorder="1" applyAlignment="1">
      <alignment horizontal="right"/>
    </xf>
    <xf numFmtId="0" fontId="16" fillId="0" borderId="0" xfId="201" applyFont="1" applyAlignment="1">
      <alignment vertical="center"/>
    </xf>
    <xf numFmtId="0" fontId="18" fillId="0" borderId="0" xfId="201" applyFont="1" applyBorder="1" applyAlignment="1">
      <alignment horizontal="left"/>
    </xf>
    <xf numFmtId="0" fontId="18" fillId="0" borderId="0" xfId="201" applyFont="1" applyBorder="1" applyAlignment="1">
      <alignment horizontal="left" vertical="center" wrapText="1" indent="1"/>
    </xf>
    <xf numFmtId="3" fontId="18" fillId="0" borderId="0" xfId="17" applyNumberFormat="1" applyFont="1" applyBorder="1" applyAlignment="1">
      <alignment horizontal="right"/>
    </xf>
    <xf numFmtId="0" fontId="18" fillId="0" borderId="0" xfId="201" applyFont="1" applyFill="1" applyBorder="1" applyAlignment="1">
      <alignment horizontal="left"/>
    </xf>
    <xf numFmtId="0" fontId="16" fillId="0" borderId="0" xfId="201" applyFont="1" applyFill="1"/>
    <xf numFmtId="0" fontId="18" fillId="0" borderId="2" xfId="201" applyFont="1" applyBorder="1" applyAlignment="1">
      <alignment horizontal="left"/>
    </xf>
    <xf numFmtId="166" fontId="18" fillId="0" borderId="2" xfId="17" applyNumberFormat="1" applyFont="1" applyBorder="1" applyAlignment="1">
      <alignment horizontal="right"/>
    </xf>
    <xf numFmtId="0" fontId="19" fillId="0" borderId="0" xfId="1" applyFont="1" applyAlignment="1"/>
    <xf numFmtId="0" fontId="19" fillId="0" borderId="0" xfId="1" applyFont="1"/>
    <xf numFmtId="0" fontId="16" fillId="0" borderId="0" xfId="1" applyFont="1"/>
    <xf numFmtId="0" fontId="18" fillId="0" borderId="0" xfId="2" applyNumberFormat="1" applyFont="1" applyFill="1" applyBorder="1" applyAlignment="1" applyProtection="1">
      <alignment vertical="top" wrapText="1"/>
    </xf>
    <xf numFmtId="0" fontId="19" fillId="0" borderId="0" xfId="1" applyFont="1" applyAlignment="1">
      <alignment vertical="top" wrapText="1"/>
    </xf>
    <xf numFmtId="0" fontId="20" fillId="0" borderId="0" xfId="2" applyNumberFormat="1" applyFont="1" applyFill="1" applyBorder="1" applyAlignment="1" applyProtection="1">
      <alignment horizontal="right" vertical="top" wrapText="1"/>
    </xf>
    <xf numFmtId="0" fontId="22" fillId="0" borderId="0" xfId="1" applyFont="1" applyAlignment="1"/>
    <xf numFmtId="0" fontId="19" fillId="0" borderId="0" xfId="2" applyNumberFormat="1" applyFont="1" applyFill="1" applyBorder="1" applyAlignment="1" applyProtection="1"/>
    <xf numFmtId="0" fontId="20" fillId="0" borderId="0" xfId="2" applyNumberFormat="1" applyFont="1" applyFill="1" applyBorder="1" applyAlignment="1" applyProtection="1">
      <alignment vertical="center"/>
    </xf>
    <xf numFmtId="0" fontId="19" fillId="0" borderId="0" xfId="16" applyFont="1"/>
    <xf numFmtId="0" fontId="19" fillId="0" borderId="0" xfId="16" applyFont="1" applyAlignment="1"/>
    <xf numFmtId="0" fontId="19" fillId="0" borderId="0" xfId="16" applyFont="1" applyAlignment="1">
      <alignment horizontal="left" vertical="top"/>
    </xf>
    <xf numFmtId="0" fontId="19" fillId="0" borderId="0" xfId="16" applyFont="1" applyAlignment="1">
      <alignment horizontal="left" vertical="top" wrapText="1"/>
    </xf>
    <xf numFmtId="0" fontId="19" fillId="0" borderId="0" xfId="16" applyFont="1" applyBorder="1" applyAlignment="1">
      <alignment horizontal="center" vertical="center"/>
    </xf>
    <xf numFmtId="0" fontId="17" fillId="0" borderId="0" xfId="16" applyFont="1" applyBorder="1" applyAlignment="1">
      <alignment horizontal="center"/>
    </xf>
    <xf numFmtId="49" fontId="17" fillId="0" borderId="0" xfId="16" applyNumberFormat="1" applyFont="1" applyBorder="1" applyAlignment="1">
      <alignment vertical="center" wrapText="1"/>
    </xf>
    <xf numFmtId="0" fontId="24" fillId="0" borderId="0" xfId="204" applyFont="1" applyBorder="1" applyAlignment="1" applyProtection="1">
      <alignment horizontal="left" vertical="center" wrapText="1" indent="1"/>
    </xf>
    <xf numFmtId="49" fontId="19" fillId="0" borderId="0" xfId="16" applyNumberFormat="1" applyFont="1" applyBorder="1" applyAlignment="1">
      <alignment vertical="center" wrapText="1"/>
    </xf>
    <xf numFmtId="0" fontId="24" fillId="0" borderId="0" xfId="204" applyFont="1" applyBorder="1" applyAlignment="1" applyProtection="1">
      <alignment horizontal="left" wrapText="1" indent="1"/>
    </xf>
    <xf numFmtId="0" fontId="19" fillId="0" borderId="0" xfId="16" applyFont="1" applyBorder="1"/>
    <xf numFmtId="168" fontId="18" fillId="0" borderId="2" xfId="17" applyNumberFormat="1" applyFont="1" applyBorder="1" applyAlignment="1">
      <alignment horizontal="right"/>
    </xf>
    <xf numFmtId="168" fontId="18" fillId="0" borderId="0" xfId="201" applyNumberFormat="1" applyFont="1" applyBorder="1"/>
    <xf numFmtId="0" fontId="18" fillId="0" borderId="2" xfId="201" applyFont="1" applyBorder="1"/>
    <xf numFmtId="168" fontId="18" fillId="0" borderId="2" xfId="201" applyNumberFormat="1" applyFont="1" applyBorder="1"/>
    <xf numFmtId="0" fontId="19" fillId="0" borderId="0" xfId="192" applyFont="1" applyFill="1"/>
    <xf numFmtId="0" fontId="18" fillId="0" borderId="2" xfId="192" applyFont="1" applyFill="1" applyBorder="1" applyAlignment="1"/>
    <xf numFmtId="0" fontId="18" fillId="0" borderId="2" xfId="192" applyFont="1" applyFill="1" applyBorder="1" applyAlignment="1">
      <alignment horizontal="right"/>
    </xf>
    <xf numFmtId="0" fontId="19" fillId="0" borderId="0" xfId="192" applyFont="1" applyFill="1" applyBorder="1"/>
    <xf numFmtId="49" fontId="25" fillId="0" borderId="3" xfId="17" applyNumberFormat="1" applyFont="1" applyFill="1" applyBorder="1" applyAlignment="1">
      <alignment horizontal="left" wrapText="1"/>
    </xf>
    <xf numFmtId="168" fontId="18" fillId="0" borderId="0" xfId="17" applyNumberFormat="1" applyFont="1" applyFill="1" applyAlignment="1">
      <alignment horizontal="right"/>
    </xf>
    <xf numFmtId="168" fontId="26" fillId="0" borderId="0" xfId="0" applyNumberFormat="1" applyFont="1" applyAlignment="1">
      <alignment horizontal="right" wrapText="1"/>
    </xf>
    <xf numFmtId="170" fontId="26" fillId="0" borderId="0" xfId="16" applyNumberFormat="1" applyFont="1" applyAlignment="1">
      <alignment horizontal="right" wrapText="1"/>
    </xf>
    <xf numFmtId="169" fontId="26" fillId="0" borderId="0" xfId="16" applyNumberFormat="1" applyFont="1" applyAlignment="1">
      <alignment horizontal="right" wrapText="1"/>
    </xf>
    <xf numFmtId="0" fontId="18" fillId="0" borderId="0" xfId="16" applyFont="1"/>
    <xf numFmtId="49" fontId="18" fillId="0" borderId="0" xfId="17" applyNumberFormat="1" applyFont="1" applyFill="1" applyBorder="1" applyAlignment="1">
      <alignment horizontal="left"/>
    </xf>
    <xf numFmtId="0" fontId="26" fillId="0" borderId="0" xfId="16" applyFont="1" applyAlignment="1">
      <alignment horizontal="right" wrapText="1"/>
    </xf>
    <xf numFmtId="49" fontId="18" fillId="0" borderId="2" xfId="17" applyNumberFormat="1" applyFont="1" applyFill="1" applyBorder="1" applyAlignment="1">
      <alignment horizontal="left"/>
    </xf>
    <xf numFmtId="168" fontId="18" fillId="0" borderId="2" xfId="17" applyNumberFormat="1" applyFont="1" applyFill="1" applyBorder="1" applyAlignment="1">
      <alignment horizontal="right"/>
    </xf>
    <xf numFmtId="168" fontId="26" fillId="0" borderId="2" xfId="0" applyNumberFormat="1" applyFont="1" applyBorder="1" applyAlignment="1">
      <alignment horizontal="right" wrapText="1"/>
    </xf>
    <xf numFmtId="0" fontId="19" fillId="0" borderId="0" xfId="16" applyFont="1" applyFill="1"/>
    <xf numFmtId="0" fontId="18" fillId="0" borderId="2" xfId="16" applyFont="1" applyFill="1" applyBorder="1"/>
    <xf numFmtId="167" fontId="18" fillId="0" borderId="2" xfId="16" applyNumberFormat="1" applyFont="1" applyFill="1" applyBorder="1" applyAlignment="1"/>
    <xf numFmtId="167" fontId="18" fillId="0" borderId="2" xfId="16" applyNumberFormat="1" applyFont="1" applyFill="1" applyBorder="1" applyAlignment="1">
      <alignment horizontal="right"/>
    </xf>
    <xf numFmtId="0" fontId="18" fillId="0" borderId="0" xfId="16" applyFont="1" applyFill="1"/>
    <xf numFmtId="0" fontId="18" fillId="0" borderId="5" xfId="16" applyFont="1" applyFill="1" applyBorder="1" applyAlignment="1">
      <alignment horizontal="center" vertical="center" wrapText="1"/>
    </xf>
    <xf numFmtId="0" fontId="18" fillId="0" borderId="4" xfId="16" applyFont="1" applyFill="1" applyBorder="1" applyAlignment="1">
      <alignment horizontal="center" vertical="center" wrapText="1"/>
    </xf>
    <xf numFmtId="167" fontId="27" fillId="0" borderId="0" xfId="16" applyNumberFormat="1" applyFont="1" applyFill="1" applyAlignment="1">
      <alignment horizontal="right"/>
    </xf>
    <xf numFmtId="0" fontId="27" fillId="0" borderId="0" xfId="16" applyFont="1" applyFill="1" applyAlignment="1">
      <alignment horizontal="left"/>
    </xf>
    <xf numFmtId="4" fontId="19" fillId="0" borderId="0" xfId="16" applyNumberFormat="1" applyFont="1" applyFill="1"/>
    <xf numFmtId="168" fontId="19" fillId="0" borderId="0" xfId="16" applyNumberFormat="1" applyFont="1" applyFill="1"/>
    <xf numFmtId="0" fontId="18" fillId="0" borderId="2" xfId="16" applyFont="1" applyBorder="1"/>
    <xf numFmtId="167" fontId="18" fillId="0" borderId="2" xfId="16" applyNumberFormat="1" applyFont="1" applyBorder="1" applyAlignment="1"/>
    <xf numFmtId="167" fontId="18" fillId="0" borderId="2" xfId="16" applyNumberFormat="1" applyFont="1" applyBorder="1" applyAlignment="1">
      <alignment horizontal="right"/>
    </xf>
    <xf numFmtId="168" fontId="26" fillId="0" borderId="3" xfId="0" applyNumberFormat="1" applyFont="1" applyBorder="1" applyAlignment="1">
      <alignment horizontal="right" wrapText="1"/>
    </xf>
    <xf numFmtId="0" fontId="27" fillId="0" borderId="0" xfId="16" applyFont="1" applyAlignment="1">
      <alignment horizontal="left"/>
    </xf>
    <xf numFmtId="168" fontId="26" fillId="0" borderId="0" xfId="0" applyNumberFormat="1" applyFont="1" applyBorder="1" applyAlignment="1">
      <alignment horizontal="right" wrapText="1"/>
    </xf>
    <xf numFmtId="167" fontId="19" fillId="0" borderId="0" xfId="16" applyNumberFormat="1" applyFont="1"/>
    <xf numFmtId="0" fontId="19" fillId="0" borderId="0" xfId="195" applyFont="1" applyFill="1"/>
    <xf numFmtId="0" fontId="18" fillId="0" borderId="2" xfId="195" applyFont="1" applyFill="1" applyBorder="1" applyAlignment="1"/>
    <xf numFmtId="0" fontId="18" fillId="0" borderId="2" xfId="195" applyFont="1" applyFill="1" applyBorder="1" applyAlignment="1">
      <alignment horizontal="right"/>
    </xf>
    <xf numFmtId="0" fontId="19" fillId="0" borderId="0" xfId="195" applyFont="1" applyFill="1" applyBorder="1"/>
    <xf numFmtId="168" fontId="19" fillId="0" borderId="0" xfId="195" applyNumberFormat="1" applyFont="1" applyFill="1"/>
    <xf numFmtId="167" fontId="19" fillId="0" borderId="0" xfId="195" applyNumberFormat="1" applyFont="1" applyFill="1"/>
    <xf numFmtId="0" fontId="19" fillId="0" borderId="0" xfId="196" applyFont="1" applyFill="1"/>
    <xf numFmtId="0" fontId="18" fillId="0" borderId="2" xfId="196" applyFont="1" applyFill="1" applyBorder="1" applyAlignment="1"/>
    <xf numFmtId="0" fontId="18" fillId="0" borderId="2" xfId="196" applyFont="1" applyFill="1" applyBorder="1" applyAlignment="1">
      <alignment horizontal="right"/>
    </xf>
    <xf numFmtId="0" fontId="19" fillId="0" borderId="0" xfId="196" applyFont="1" applyFill="1" applyBorder="1"/>
    <xf numFmtId="0" fontId="16" fillId="0" borderId="0" xfId="17" applyFont="1" applyFill="1" applyBorder="1"/>
    <xf numFmtId="170" fontId="18" fillId="0" borderId="0" xfId="16" applyNumberFormat="1" applyFont="1" applyFill="1" applyAlignment="1">
      <alignment horizontal="right" wrapText="1"/>
    </xf>
    <xf numFmtId="168" fontId="16" fillId="0" borderId="0" xfId="17" applyNumberFormat="1" applyFont="1" applyFill="1" applyBorder="1"/>
    <xf numFmtId="0" fontId="19" fillId="0" borderId="0" xfId="197" applyFont="1" applyFill="1"/>
    <xf numFmtId="0" fontId="18" fillId="0" borderId="2" xfId="197" applyFont="1" applyFill="1" applyBorder="1" applyAlignment="1"/>
    <xf numFmtId="0" fontId="18" fillId="0" borderId="2" xfId="197" applyFont="1" applyFill="1" applyBorder="1" applyAlignment="1">
      <alignment horizontal="right"/>
    </xf>
    <xf numFmtId="167" fontId="4" fillId="0" borderId="0" xfId="197" applyNumberFormat="1" applyFont="1" applyFill="1"/>
    <xf numFmtId="0" fontId="19" fillId="0" borderId="0" xfId="198" applyFont="1" applyFill="1"/>
    <xf numFmtId="0" fontId="18" fillId="0" borderId="2" xfId="198" applyFont="1" applyFill="1" applyBorder="1" applyAlignment="1"/>
    <xf numFmtId="0" fontId="18" fillId="0" borderId="2" xfId="198" applyFont="1" applyFill="1" applyBorder="1" applyAlignment="1">
      <alignment horizontal="right"/>
    </xf>
    <xf numFmtId="0" fontId="19" fillId="0" borderId="0" xfId="198" applyFont="1" applyFill="1" applyBorder="1"/>
    <xf numFmtId="171" fontId="26" fillId="0" borderId="0" xfId="0" applyNumberFormat="1" applyFont="1" applyAlignment="1">
      <alignment horizontal="right" wrapText="1"/>
    </xf>
    <xf numFmtId="167" fontId="26" fillId="0" borderId="0" xfId="0" applyNumberFormat="1" applyFont="1" applyAlignment="1">
      <alignment horizontal="right" wrapText="1"/>
    </xf>
    <xf numFmtId="170" fontId="26" fillId="0" borderId="0" xfId="0" applyNumberFormat="1" applyFont="1" applyAlignment="1">
      <alignment horizontal="right" wrapText="1"/>
    </xf>
    <xf numFmtId="171" fontId="26" fillId="0" borderId="0" xfId="16" applyNumberFormat="1" applyFont="1" applyAlignment="1">
      <alignment horizontal="right" wrapText="1"/>
    </xf>
    <xf numFmtId="4" fontId="26" fillId="0" borderId="0" xfId="16" applyNumberFormat="1" applyFont="1" applyAlignment="1">
      <alignment horizontal="right" wrapText="1"/>
    </xf>
    <xf numFmtId="0" fontId="26" fillId="0" borderId="0" xfId="0" applyFont="1" applyAlignment="1">
      <alignment horizontal="right" wrapText="1"/>
    </xf>
    <xf numFmtId="0" fontId="16" fillId="0" borderId="0" xfId="17" applyFont="1" applyFill="1"/>
    <xf numFmtId="171" fontId="26" fillId="0" borderId="2" xfId="0" applyNumberFormat="1" applyFont="1" applyBorder="1" applyAlignment="1">
      <alignment horizontal="right" wrapText="1"/>
    </xf>
    <xf numFmtId="0" fontId="26" fillId="0" borderId="2" xfId="0" applyFont="1" applyBorder="1" applyAlignment="1">
      <alignment horizontal="right" wrapText="1"/>
    </xf>
    <xf numFmtId="0" fontId="19" fillId="0" borderId="0" xfId="199" applyFont="1"/>
    <xf numFmtId="0" fontId="18" fillId="0" borderId="2" xfId="199" applyFont="1" applyBorder="1" applyAlignment="1">
      <alignment vertical="justify"/>
    </xf>
    <xf numFmtId="0" fontId="18" fillId="0" borderId="0" xfId="199" applyFont="1" applyBorder="1" applyAlignment="1">
      <alignment vertical="justify"/>
    </xf>
    <xf numFmtId="0" fontId="18" fillId="0" borderId="2" xfId="199" applyFont="1" applyBorder="1" applyAlignment="1">
      <alignment horizontal="right" vertical="justify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0" fontId="26" fillId="0" borderId="2" xfId="0" applyFont="1" applyBorder="1" applyAlignment="1">
      <alignment horizontal="left" wrapText="1"/>
    </xf>
    <xf numFmtId="0" fontId="26" fillId="0" borderId="0" xfId="0" applyFont="1" applyBorder="1" applyAlignment="1">
      <alignment horizontal="left" wrapText="1"/>
    </xf>
    <xf numFmtId="0" fontId="18" fillId="0" borderId="2" xfId="200" applyFont="1" applyBorder="1" applyAlignment="1">
      <alignment vertical="justify"/>
    </xf>
    <xf numFmtId="0" fontId="18" fillId="0" borderId="2" xfId="200" applyFont="1" applyBorder="1" applyAlignment="1">
      <alignment horizontal="right" vertical="justify"/>
    </xf>
    <xf numFmtId="170" fontId="26" fillId="0" borderId="0" xfId="16" applyNumberFormat="1" applyFont="1" applyBorder="1" applyAlignment="1">
      <alignment horizontal="right" wrapText="1"/>
    </xf>
    <xf numFmtId="0" fontId="26" fillId="0" borderId="0" xfId="16" applyFont="1" applyBorder="1" applyAlignment="1">
      <alignment horizontal="right" wrapText="1"/>
    </xf>
    <xf numFmtId="0" fontId="18" fillId="0" borderId="2" xfId="196" applyFont="1" applyBorder="1" applyAlignment="1"/>
    <xf numFmtId="0" fontId="18" fillId="0" borderId="0" xfId="17" applyFont="1"/>
    <xf numFmtId="0" fontId="18" fillId="0" borderId="2" xfId="196" applyFont="1" applyBorder="1" applyAlignment="1">
      <alignment horizontal="right"/>
    </xf>
    <xf numFmtId="0" fontId="18" fillId="0" borderId="2" xfId="17" applyFont="1" applyBorder="1" applyAlignment="1">
      <alignment vertical="justify"/>
    </xf>
    <xf numFmtId="0" fontId="18" fillId="0" borderId="2" xfId="17" applyFont="1" applyBorder="1" applyAlignment="1">
      <alignment horizontal="right" vertical="justify"/>
    </xf>
    <xf numFmtId="0" fontId="19" fillId="0" borderId="0" xfId="199" applyFont="1" applyBorder="1"/>
    <xf numFmtId="0" fontId="18" fillId="0" borderId="0" xfId="17" applyFont="1" applyBorder="1" applyAlignment="1">
      <alignment horizontal="right" vertical="justify"/>
    </xf>
    <xf numFmtId="0" fontId="19" fillId="0" borderId="0" xfId="183" applyFont="1" applyFill="1"/>
    <xf numFmtId="0" fontId="18" fillId="0" borderId="2" xfId="183" applyFont="1" applyFill="1" applyBorder="1" applyAlignment="1"/>
    <xf numFmtId="0" fontId="18" fillId="0" borderId="2" xfId="183" applyFont="1" applyFill="1" applyBorder="1" applyAlignment="1">
      <alignment horizontal="right"/>
    </xf>
    <xf numFmtId="0" fontId="19" fillId="0" borderId="0" xfId="183" applyFont="1" applyFill="1" applyBorder="1"/>
    <xf numFmtId="171" fontId="26" fillId="0" borderId="0" xfId="0" applyNumberFormat="1" applyFont="1" applyBorder="1" applyAlignment="1">
      <alignment horizontal="right" wrapText="1"/>
    </xf>
    <xf numFmtId="167" fontId="26" fillId="0" borderId="2" xfId="0" applyNumberFormat="1" applyFont="1" applyBorder="1" applyAlignment="1">
      <alignment horizontal="right" wrapText="1"/>
    </xf>
    <xf numFmtId="167" fontId="18" fillId="0" borderId="2" xfId="184" applyNumberFormat="1" applyFont="1" applyFill="1" applyBorder="1" applyAlignment="1"/>
    <xf numFmtId="167" fontId="18" fillId="0" borderId="2" xfId="184" applyNumberFormat="1" applyFont="1" applyFill="1" applyBorder="1" applyAlignment="1">
      <alignment horizontal="right"/>
    </xf>
    <xf numFmtId="0" fontId="28" fillId="0" borderId="0" xfId="183" applyFont="1" applyFill="1"/>
    <xf numFmtId="0" fontId="29" fillId="0" borderId="0" xfId="183" applyFont="1" applyFill="1"/>
    <xf numFmtId="49" fontId="18" fillId="0" borderId="0" xfId="17" applyNumberFormat="1" applyFont="1" applyFill="1" applyBorder="1" applyAlignment="1"/>
    <xf numFmtId="3" fontId="18" fillId="0" borderId="0" xfId="17" applyNumberFormat="1" applyFont="1" applyFill="1" applyBorder="1" applyAlignment="1">
      <alignment horizontal="right"/>
    </xf>
    <xf numFmtId="171" fontId="26" fillId="0" borderId="0" xfId="16" applyNumberFormat="1" applyFont="1" applyFill="1" applyAlignment="1">
      <alignment horizontal="right" wrapText="1"/>
    </xf>
    <xf numFmtId="0" fontId="26" fillId="0" borderId="0" xfId="16" applyFont="1" applyFill="1" applyAlignment="1">
      <alignment horizontal="right" wrapText="1"/>
    </xf>
    <xf numFmtId="0" fontId="18" fillId="0" borderId="2" xfId="185" applyFont="1" applyFill="1" applyBorder="1" applyAlignment="1"/>
    <xf numFmtId="0" fontId="18" fillId="0" borderId="2" xfId="185" applyFont="1" applyFill="1" applyBorder="1" applyAlignment="1">
      <alignment horizontal="right"/>
    </xf>
    <xf numFmtId="168" fontId="18" fillId="0" borderId="0" xfId="16" applyNumberFormat="1" applyFont="1" applyFill="1"/>
    <xf numFmtId="0" fontId="18" fillId="0" borderId="0" xfId="16" applyNumberFormat="1" applyFont="1" applyFill="1"/>
    <xf numFmtId="0" fontId="18" fillId="0" borderId="2" xfId="186" applyFont="1" applyFill="1" applyBorder="1" applyAlignment="1"/>
    <xf numFmtId="0" fontId="18" fillId="0" borderId="2" xfId="186" applyFont="1" applyFill="1" applyBorder="1" applyAlignment="1">
      <alignment horizontal="right"/>
    </xf>
    <xf numFmtId="166" fontId="18" fillId="0" borderId="0" xfId="17" applyNumberFormat="1" applyFont="1" applyFill="1" applyBorder="1" applyAlignment="1">
      <alignment horizontal="right"/>
    </xf>
    <xf numFmtId="165" fontId="18" fillId="0" borderId="0" xfId="17" applyNumberFormat="1" applyFont="1" applyFill="1" applyBorder="1" applyAlignment="1">
      <alignment horizontal="right"/>
    </xf>
    <xf numFmtId="171" fontId="26" fillId="0" borderId="0" xfId="16" applyNumberFormat="1" applyFont="1" applyFill="1" applyBorder="1" applyAlignment="1">
      <alignment horizontal="right" wrapText="1"/>
    </xf>
    <xf numFmtId="3" fontId="18" fillId="0" borderId="0" xfId="17" applyNumberFormat="1" applyFont="1" applyFill="1" applyAlignment="1">
      <alignment horizontal="right"/>
    </xf>
    <xf numFmtId="167" fontId="18" fillId="0" borderId="0" xfId="17" applyNumberFormat="1" applyFont="1" applyFill="1" applyAlignment="1">
      <alignment horizontal="right"/>
    </xf>
    <xf numFmtId="0" fontId="18" fillId="0" borderId="2" xfId="190" applyFont="1" applyFill="1" applyBorder="1" applyAlignment="1"/>
    <xf numFmtId="0" fontId="18" fillId="0" borderId="2" xfId="190" applyFont="1" applyFill="1" applyBorder="1" applyAlignment="1">
      <alignment horizontal="right"/>
    </xf>
    <xf numFmtId="0" fontId="16" fillId="0" borderId="3" xfId="17" applyFont="1" applyFill="1" applyBorder="1"/>
    <xf numFmtId="3" fontId="19" fillId="0" borderId="0" xfId="16" applyNumberFormat="1" applyFont="1" applyFill="1"/>
    <xf numFmtId="3" fontId="18" fillId="0" borderId="0" xfId="16" applyNumberFormat="1" applyFont="1" applyFill="1"/>
    <xf numFmtId="3" fontId="18" fillId="0" borderId="0" xfId="16" applyNumberFormat="1" applyFont="1" applyFill="1" applyAlignment="1">
      <alignment horizontal="right"/>
    </xf>
    <xf numFmtId="0" fontId="19" fillId="0" borderId="0" xfId="194" applyFont="1"/>
    <xf numFmtId="0" fontId="18" fillId="0" borderId="2" xfId="194" applyFont="1" applyBorder="1" applyAlignment="1"/>
    <xf numFmtId="0" fontId="18" fillId="0" borderId="0" xfId="194" applyFont="1" applyAlignment="1">
      <alignment horizontal="right"/>
    </xf>
    <xf numFmtId="0" fontId="18" fillId="0" borderId="0" xfId="194" applyFont="1"/>
    <xf numFmtId="0" fontId="18" fillId="0" borderId="0" xfId="194" applyFont="1" applyAlignment="1">
      <alignment horizontal="left" wrapText="1"/>
    </xf>
    <xf numFmtId="0" fontId="18" fillId="0" borderId="0" xfId="194" applyFont="1" applyFill="1" applyAlignment="1">
      <alignment horizontal="left" wrapText="1"/>
    </xf>
    <xf numFmtId="0" fontId="18" fillId="0" borderId="2" xfId="194" applyFont="1" applyFill="1" applyBorder="1" applyAlignment="1"/>
    <xf numFmtId="0" fontId="19" fillId="0" borderId="0" xfId="193" applyFont="1" applyFill="1"/>
    <xf numFmtId="170" fontId="18" fillId="0" borderId="0" xfId="16" applyNumberFormat="1" applyFont="1" applyFill="1" applyAlignment="1">
      <alignment horizontal="center" vertical="center" wrapText="1"/>
    </xf>
    <xf numFmtId="0" fontId="18" fillId="0" borderId="0" xfId="16" applyFont="1" applyFill="1" applyAlignment="1">
      <alignment horizontal="center" vertical="center" wrapText="1"/>
    </xf>
    <xf numFmtId="0" fontId="19" fillId="0" borderId="0" xfId="193" applyFont="1"/>
    <xf numFmtId="0" fontId="19" fillId="0" borderId="0" xfId="191" applyFont="1"/>
    <xf numFmtId="0" fontId="18" fillId="0" borderId="0" xfId="17" applyFont="1" applyBorder="1" applyAlignment="1"/>
    <xf numFmtId="0" fontId="19" fillId="0" borderId="0" xfId="191" applyFont="1" applyBorder="1"/>
    <xf numFmtId="0" fontId="18" fillId="0" borderId="2" xfId="17" applyFont="1" applyBorder="1" applyAlignment="1">
      <alignment horizontal="right"/>
    </xf>
    <xf numFmtId="0" fontId="19" fillId="0" borderId="0" xfId="191" applyFont="1" applyFill="1"/>
    <xf numFmtId="0" fontId="19" fillId="0" borderId="0" xfId="191" applyFont="1" applyFill="1" applyBorder="1"/>
    <xf numFmtId="0" fontId="18" fillId="0" borderId="2" xfId="17" applyFont="1" applyBorder="1"/>
    <xf numFmtId="0" fontId="18" fillId="0" borderId="0" xfId="201" applyFont="1"/>
    <xf numFmtId="170" fontId="18" fillId="0" borderId="0" xfId="201" applyNumberFormat="1" applyFont="1"/>
    <xf numFmtId="0" fontId="18" fillId="0" borderId="0" xfId="201" applyFont="1" applyBorder="1" applyAlignment="1"/>
    <xf numFmtId="0" fontId="30" fillId="0" borderId="0" xfId="201" applyFont="1"/>
    <xf numFmtId="3" fontId="26" fillId="0" borderId="0" xfId="0" applyNumberFormat="1" applyFont="1" applyAlignment="1">
      <alignment horizontal="right" wrapText="1"/>
    </xf>
    <xf numFmtId="3" fontId="26" fillId="0" borderId="2" xfId="0" applyNumberFormat="1" applyFont="1" applyBorder="1" applyAlignment="1">
      <alignment horizontal="right" wrapText="1"/>
    </xf>
    <xf numFmtId="0" fontId="18" fillId="0" borderId="5" xfId="201" applyFont="1" applyBorder="1" applyAlignment="1">
      <alignment horizontal="center" vertical="center" wrapText="1"/>
    </xf>
    <xf numFmtId="0" fontId="18" fillId="0" borderId="4" xfId="201" applyFont="1" applyBorder="1" applyAlignment="1">
      <alignment horizontal="center" vertical="center" wrapText="1"/>
    </xf>
    <xf numFmtId="3" fontId="26" fillId="0" borderId="0" xfId="0" applyNumberFormat="1" applyFont="1" applyBorder="1" applyAlignment="1">
      <alignment horizontal="right" wrapText="1"/>
    </xf>
    <xf numFmtId="171" fontId="26" fillId="0" borderId="0" xfId="0" applyNumberFormat="1" applyFont="1" applyFill="1" applyBorder="1" applyAlignment="1">
      <alignment horizontal="right" wrapText="1"/>
    </xf>
    <xf numFmtId="171" fontId="26" fillId="0" borderId="2" xfId="0" applyNumberFormat="1" applyFont="1" applyFill="1" applyBorder="1" applyAlignment="1">
      <alignment horizontal="right" wrapText="1"/>
    </xf>
    <xf numFmtId="168" fontId="26" fillId="0" borderId="0" xfId="0" applyNumberFormat="1" applyFont="1" applyFill="1" applyAlignment="1">
      <alignment horizontal="right" wrapText="1"/>
    </xf>
    <xf numFmtId="168" fontId="26" fillId="0" borderId="2" xfId="0" applyNumberFormat="1" applyFont="1" applyFill="1" applyBorder="1" applyAlignment="1">
      <alignment horizontal="right" wrapText="1"/>
    </xf>
    <xf numFmtId="168" fontId="26" fillId="0" borderId="3" xfId="0" applyNumberFormat="1" applyFont="1" applyFill="1" applyBorder="1" applyAlignment="1">
      <alignment horizontal="right" wrapText="1"/>
    </xf>
    <xf numFmtId="168" fontId="26" fillId="0" borderId="0" xfId="0" applyNumberFormat="1" applyFont="1" applyFill="1" applyBorder="1" applyAlignment="1">
      <alignment horizontal="right" wrapText="1"/>
    </xf>
    <xf numFmtId="167" fontId="16" fillId="0" borderId="0" xfId="201" applyNumberFormat="1" applyFont="1"/>
    <xf numFmtId="171" fontId="19" fillId="0" borderId="0" xfId="183" applyNumberFormat="1" applyFont="1" applyFill="1"/>
    <xf numFmtId="167" fontId="19" fillId="0" borderId="0" xfId="192" applyNumberFormat="1" applyFont="1" applyFill="1"/>
    <xf numFmtId="168" fontId="18" fillId="0" borderId="3" xfId="17" applyNumberFormat="1" applyFont="1" applyFill="1" applyBorder="1" applyAlignment="1">
      <alignment horizontal="right"/>
    </xf>
    <xf numFmtId="168" fontId="18" fillId="0" borderId="0" xfId="17" applyNumberFormat="1" applyFont="1" applyFill="1" applyBorder="1" applyAlignment="1">
      <alignment horizontal="right"/>
    </xf>
    <xf numFmtId="167" fontId="19" fillId="0" borderId="0" xfId="198" applyNumberFormat="1" applyFont="1" applyFill="1"/>
    <xf numFmtId="0" fontId="32" fillId="0" borderId="2" xfId="0" applyFont="1" applyBorder="1" applyAlignment="1">
      <alignment horizontal="right" wrapText="1"/>
    </xf>
    <xf numFmtId="168" fontId="18" fillId="0" borderId="2" xfId="11" applyNumberFormat="1" applyFont="1" applyBorder="1" applyAlignment="1">
      <alignment horizontal="right" vertical="center" wrapText="1"/>
    </xf>
    <xf numFmtId="168" fontId="18" fillId="0" borderId="2" xfId="199" applyNumberFormat="1" applyFont="1" applyBorder="1" applyAlignment="1">
      <alignment horizontal="right"/>
    </xf>
    <xf numFmtId="171" fontId="33" fillId="0" borderId="0" xfId="0" applyNumberFormat="1" applyFont="1" applyFill="1" applyBorder="1" applyAlignment="1">
      <alignment horizontal="right" wrapText="1"/>
    </xf>
    <xf numFmtId="0" fontId="33" fillId="0" borderId="0" xfId="0" applyFont="1" applyFill="1" applyBorder="1" applyAlignment="1">
      <alignment horizontal="right" wrapText="1"/>
    </xf>
    <xf numFmtId="167" fontId="19" fillId="0" borderId="0" xfId="183" applyNumberFormat="1" applyFont="1" applyFill="1"/>
    <xf numFmtId="0" fontId="26" fillId="0" borderId="0" xfId="0" applyFont="1" applyAlignment="1">
      <alignment horizontal="right" wrapText="1"/>
    </xf>
    <xf numFmtId="171" fontId="32" fillId="0" borderId="0" xfId="211" applyNumberFormat="1" applyFont="1" applyAlignment="1">
      <alignment horizontal="right" wrapText="1"/>
    </xf>
    <xf numFmtId="167" fontId="19" fillId="0" borderId="0" xfId="193" applyNumberFormat="1" applyFont="1"/>
    <xf numFmtId="167" fontId="19" fillId="0" borderId="0" xfId="194" applyNumberFormat="1" applyFont="1"/>
    <xf numFmtId="0" fontId="26" fillId="0" borderId="5" xfId="0" applyFont="1" applyBorder="1" applyAlignment="1">
      <alignment horizontal="center" vertical="center" wrapText="1"/>
    </xf>
    <xf numFmtId="168" fontId="16" fillId="0" borderId="0" xfId="201" applyNumberFormat="1" applyFont="1"/>
    <xf numFmtId="3" fontId="16" fillId="0" borderId="0" xfId="201" applyNumberFormat="1" applyFont="1"/>
    <xf numFmtId="3" fontId="18" fillId="0" borderId="2" xfId="17" applyNumberFormat="1" applyFont="1" applyFill="1" applyBorder="1" applyAlignment="1">
      <alignment horizontal="right"/>
    </xf>
    <xf numFmtId="168" fontId="18" fillId="0" borderId="0" xfId="199" applyNumberFormat="1" applyFont="1" applyBorder="1" applyAlignment="1">
      <alignment horizontal="right"/>
    </xf>
    <xf numFmtId="0" fontId="25" fillId="0" borderId="0" xfId="0" applyFont="1"/>
    <xf numFmtId="14" fontId="18" fillId="0" borderId="3" xfId="201" applyNumberFormat="1" applyFont="1" applyBorder="1" applyAlignment="1">
      <alignment wrapText="1"/>
    </xf>
    <xf numFmtId="0" fontId="25" fillId="0" borderId="3" xfId="201" applyFont="1" applyBorder="1" applyAlignment="1"/>
    <xf numFmtId="0" fontId="18" fillId="0" borderId="0" xfId="0" applyFont="1" applyAlignment="1">
      <alignment horizontal="left"/>
    </xf>
    <xf numFmtId="0" fontId="18" fillId="0" borderId="2" xfId="201" applyFont="1" applyFill="1" applyBorder="1" applyAlignment="1">
      <alignment horizontal="left"/>
    </xf>
    <xf numFmtId="14" fontId="18" fillId="0" borderId="2" xfId="201" applyNumberFormat="1" applyFont="1" applyFill="1" applyBorder="1" applyAlignment="1">
      <alignment horizontal="left"/>
    </xf>
    <xf numFmtId="0" fontId="19" fillId="0" borderId="0" xfId="199" applyFont="1" applyBorder="1" applyAlignment="1">
      <alignment horizontal="right"/>
    </xf>
    <xf numFmtId="0" fontId="34" fillId="0" borderId="0" xfId="0" applyFont="1" applyAlignment="1">
      <alignment horizontal="right" wrapText="1"/>
    </xf>
    <xf numFmtId="168" fontId="34" fillId="0" borderId="0" xfId="0" applyNumberFormat="1" applyFont="1" applyBorder="1" applyAlignment="1">
      <alignment horizontal="right" wrapText="1"/>
    </xf>
    <xf numFmtId="168" fontId="34" fillId="0" borderId="2" xfId="0" applyNumberFormat="1" applyFont="1" applyBorder="1" applyAlignment="1">
      <alignment horizontal="right" wrapText="1"/>
    </xf>
    <xf numFmtId="171" fontId="34" fillId="0" borderId="0" xfId="0" applyNumberFormat="1" applyFont="1" applyAlignment="1">
      <alignment horizontal="right" wrapText="1"/>
    </xf>
    <xf numFmtId="171" fontId="35" fillId="0" borderId="0" xfId="0" applyNumberFormat="1" applyFont="1" applyFill="1" applyAlignment="1">
      <alignment horizontal="right" wrapText="1"/>
    </xf>
    <xf numFmtId="170" fontId="26" fillId="0" borderId="0" xfId="0" applyNumberFormat="1" applyFont="1" applyFill="1" applyBorder="1" applyAlignment="1">
      <alignment horizontal="right" wrapText="1"/>
    </xf>
    <xf numFmtId="3" fontId="26" fillId="0" borderId="0" xfId="0" applyNumberFormat="1" applyFont="1" applyFill="1" applyBorder="1" applyAlignment="1">
      <alignment horizontal="right" wrapText="1"/>
    </xf>
    <xf numFmtId="3" fontId="26" fillId="0" borderId="2" xfId="0" applyNumberFormat="1" applyFont="1" applyFill="1" applyBorder="1" applyAlignment="1">
      <alignment horizontal="right" wrapText="1"/>
    </xf>
    <xf numFmtId="171" fontId="14" fillId="0" borderId="0" xfId="0" applyNumberFormat="1" applyFont="1" applyFill="1" applyAlignment="1">
      <alignment horizontal="right" wrapText="1"/>
    </xf>
    <xf numFmtId="0" fontId="18" fillId="0" borderId="5" xfId="201" applyFont="1" applyFill="1" applyBorder="1" applyAlignment="1">
      <alignment horizontal="center" vertical="center" wrapText="1"/>
    </xf>
    <xf numFmtId="0" fontId="18" fillId="0" borderId="4" xfId="20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left" wrapText="1"/>
    </xf>
    <xf numFmtId="167" fontId="26" fillId="0" borderId="0" xfId="0" applyNumberFormat="1" applyFont="1" applyFill="1" applyBorder="1" applyAlignment="1">
      <alignment horizontal="right" wrapText="1"/>
    </xf>
    <xf numFmtId="0" fontId="26" fillId="0" borderId="0" xfId="0" applyFont="1" applyFill="1" applyBorder="1" applyAlignment="1">
      <alignment horizontal="right" wrapText="1"/>
    </xf>
    <xf numFmtId="0" fontId="26" fillId="0" borderId="2" xfId="0" applyFont="1" applyFill="1" applyBorder="1" applyAlignment="1">
      <alignment horizontal="left" wrapText="1"/>
    </xf>
    <xf numFmtId="167" fontId="26" fillId="0" borderId="2" xfId="0" applyNumberFormat="1" applyFont="1" applyFill="1" applyBorder="1" applyAlignment="1">
      <alignment horizontal="right" wrapText="1"/>
    </xf>
    <xf numFmtId="0" fontId="19" fillId="0" borderId="0" xfId="16" applyFont="1" applyFill="1" applyBorder="1"/>
    <xf numFmtId="0" fontId="26" fillId="0" borderId="2" xfId="0" applyFont="1" applyFill="1" applyBorder="1" applyAlignment="1">
      <alignment horizontal="right" wrapText="1"/>
    </xf>
    <xf numFmtId="171" fontId="26" fillId="0" borderId="0" xfId="0" applyNumberFormat="1" applyFont="1" applyFill="1" applyAlignment="1">
      <alignment horizontal="right" wrapText="1"/>
    </xf>
    <xf numFmtId="0" fontId="26" fillId="0" borderId="0" xfId="0" applyFont="1" applyFill="1" applyAlignment="1">
      <alignment horizontal="right" wrapText="1"/>
    </xf>
    <xf numFmtId="170" fontId="26" fillId="0" borderId="0" xfId="0" applyNumberFormat="1" applyFont="1" applyFill="1" applyAlignment="1">
      <alignment horizontal="right" wrapText="1"/>
    </xf>
    <xf numFmtId="0" fontId="14" fillId="0" borderId="0" xfId="0" applyFont="1" applyFill="1" applyAlignment="1">
      <alignment horizontal="right" wrapText="1"/>
    </xf>
    <xf numFmtId="168" fontId="14" fillId="0" borderId="0" xfId="0" applyNumberFormat="1" applyFont="1" applyFill="1" applyAlignment="1">
      <alignment horizontal="right" wrapText="1"/>
    </xf>
    <xf numFmtId="170" fontId="14" fillId="0" borderId="0" xfId="0" applyNumberFormat="1" applyFont="1" applyFill="1" applyAlignment="1">
      <alignment horizontal="right" wrapText="1"/>
    </xf>
    <xf numFmtId="0" fontId="35" fillId="0" borderId="0" xfId="0" applyFont="1" applyFill="1" applyAlignment="1">
      <alignment horizontal="right" wrapText="1"/>
    </xf>
    <xf numFmtId="171" fontId="26" fillId="0" borderId="3" xfId="0" applyNumberFormat="1" applyFont="1" applyFill="1" applyBorder="1" applyAlignment="1">
      <alignment horizontal="right" wrapText="1"/>
    </xf>
    <xf numFmtId="0" fontId="30" fillId="0" borderId="0" xfId="201" applyFont="1" applyFill="1"/>
    <xf numFmtId="0" fontId="18" fillId="0" borderId="5" xfId="201" applyFont="1" applyFill="1" applyBorder="1" applyAlignment="1">
      <alignment horizontal="center" vertical="center" wrapText="1"/>
    </xf>
    <xf numFmtId="0" fontId="18" fillId="0" borderId="4" xfId="201" applyFont="1" applyFill="1" applyBorder="1" applyAlignment="1">
      <alignment horizontal="center" vertical="center" wrapText="1"/>
    </xf>
    <xf numFmtId="0" fontId="20" fillId="0" borderId="0" xfId="2" applyNumberFormat="1" applyFont="1" applyFill="1" applyBorder="1" applyAlignment="1" applyProtection="1">
      <alignment vertical="top" wrapText="1"/>
    </xf>
    <xf numFmtId="170" fontId="26" fillId="0" borderId="0" xfId="16" applyNumberFormat="1" applyFont="1" applyFill="1" applyAlignment="1">
      <alignment horizontal="right" wrapText="1"/>
    </xf>
    <xf numFmtId="169" fontId="26" fillId="0" borderId="0" xfId="16" applyNumberFormat="1" applyFont="1" applyFill="1" applyAlignment="1">
      <alignment horizontal="right" wrapText="1"/>
    </xf>
    <xf numFmtId="168" fontId="34" fillId="0" borderId="0" xfId="0" applyNumberFormat="1" applyFont="1" applyFill="1" applyAlignment="1">
      <alignment horizontal="right" wrapText="1"/>
    </xf>
    <xf numFmtId="168" fontId="34" fillId="0" borderId="2" xfId="0" applyNumberFormat="1" applyFont="1" applyFill="1" applyBorder="1" applyAlignment="1">
      <alignment horizontal="right" wrapText="1"/>
    </xf>
    <xf numFmtId="168" fontId="18" fillId="0" borderId="0" xfId="0" applyNumberFormat="1" applyFont="1" applyBorder="1" applyAlignment="1">
      <alignment horizontal="right" wrapText="1"/>
    </xf>
    <xf numFmtId="168" fontId="18" fillId="0" borderId="0" xfId="0" applyNumberFormat="1" applyFont="1" applyAlignment="1">
      <alignment horizontal="right" wrapText="1"/>
    </xf>
    <xf numFmtId="170" fontId="34" fillId="0" borderId="0" xfId="0" applyNumberFormat="1" applyFont="1" applyFill="1" applyAlignment="1">
      <alignment horizontal="right" wrapText="1"/>
    </xf>
    <xf numFmtId="49" fontId="18" fillId="0" borderId="0" xfId="17" applyNumberFormat="1" applyFont="1" applyFill="1" applyBorder="1" applyAlignment="1">
      <alignment horizontal="left" vertical="top"/>
    </xf>
    <xf numFmtId="168" fontId="26" fillId="0" borderId="0" xfId="0" applyNumberFormat="1" applyFont="1" applyFill="1" applyAlignment="1">
      <alignment horizontal="right" vertical="top" wrapText="1"/>
    </xf>
    <xf numFmtId="0" fontId="34" fillId="0" borderId="0" xfId="0" applyFont="1" applyFill="1" applyAlignment="1">
      <alignment horizontal="right" wrapText="1"/>
    </xf>
    <xf numFmtId="170" fontId="34" fillId="0" borderId="2" xfId="0" applyNumberFormat="1" applyFont="1" applyFill="1" applyBorder="1" applyAlignment="1">
      <alignment horizontal="right" wrapText="1"/>
    </xf>
    <xf numFmtId="0" fontId="0" fillId="0" borderId="0" xfId="0"/>
    <xf numFmtId="0" fontId="19" fillId="0" borderId="0" xfId="16" applyFont="1" applyFill="1"/>
    <xf numFmtId="0" fontId="18" fillId="0" borderId="0" xfId="16" applyFont="1" applyFill="1"/>
    <xf numFmtId="0" fontId="19" fillId="0" borderId="0" xfId="183" applyFont="1" applyFill="1"/>
    <xf numFmtId="0" fontId="18" fillId="0" borderId="0" xfId="16" applyFont="1" applyFill="1" applyBorder="1"/>
    <xf numFmtId="0" fontId="18" fillId="0" borderId="0" xfId="16" applyFont="1" applyFill="1" applyBorder="1" applyAlignment="1"/>
    <xf numFmtId="0" fontId="18" fillId="0" borderId="0" xfId="16" applyFont="1" applyFill="1" applyBorder="1" applyAlignment="1">
      <alignment horizontal="right"/>
    </xf>
    <xf numFmtId="0" fontId="0" fillId="0" borderId="0" xfId="0"/>
    <xf numFmtId="49" fontId="25" fillId="0" borderId="22" xfId="17" applyNumberFormat="1" applyFont="1" applyFill="1" applyBorder="1" applyAlignment="1">
      <alignment horizontal="left" wrapText="1"/>
    </xf>
    <xf numFmtId="0" fontId="18" fillId="0" borderId="0" xfId="16" applyFont="1"/>
    <xf numFmtId="49" fontId="18" fillId="0" borderId="0" xfId="17" applyNumberFormat="1" applyFont="1" applyFill="1" applyBorder="1" applyAlignment="1">
      <alignment horizontal="left"/>
    </xf>
    <xf numFmtId="49" fontId="18" fillId="0" borderId="2" xfId="17" applyNumberFormat="1" applyFont="1" applyFill="1" applyBorder="1" applyAlignment="1">
      <alignment horizontal="left"/>
    </xf>
    <xf numFmtId="168" fontId="26" fillId="0" borderId="2" xfId="0" applyNumberFormat="1" applyFont="1" applyBorder="1" applyAlignment="1">
      <alignment horizontal="right" wrapText="1"/>
    </xf>
    <xf numFmtId="168" fontId="26" fillId="0" borderId="0" xfId="0" applyNumberFormat="1" applyFont="1" applyBorder="1" applyAlignment="1">
      <alignment horizontal="right" wrapText="1"/>
    </xf>
    <xf numFmtId="171" fontId="26" fillId="0" borderId="0" xfId="0" applyNumberFormat="1" applyFont="1" applyAlignment="1">
      <alignment horizontal="right" wrapText="1"/>
    </xf>
    <xf numFmtId="170" fontId="26" fillId="0" borderId="0" xfId="0" applyNumberFormat="1" applyFont="1" applyAlignment="1">
      <alignment horizontal="right" wrapText="1"/>
    </xf>
    <xf numFmtId="0" fontId="26" fillId="0" borderId="0" xfId="0" applyFont="1" applyAlignment="1">
      <alignment horizontal="right" wrapText="1"/>
    </xf>
    <xf numFmtId="171" fontId="26" fillId="0" borderId="2" xfId="0" applyNumberFormat="1" applyFont="1" applyBorder="1" applyAlignment="1">
      <alignment horizontal="right" wrapText="1"/>
    </xf>
    <xf numFmtId="0" fontId="26" fillId="0" borderId="2" xfId="0" applyFont="1" applyBorder="1" applyAlignment="1">
      <alignment horizontal="right" wrapText="1"/>
    </xf>
    <xf numFmtId="170" fontId="26" fillId="0" borderId="2" xfId="0" applyNumberFormat="1" applyFont="1" applyBorder="1" applyAlignment="1">
      <alignment horizontal="right" wrapText="1"/>
    </xf>
    <xf numFmtId="0" fontId="19" fillId="0" borderId="0" xfId="183" applyFont="1" applyFill="1" applyBorder="1"/>
    <xf numFmtId="171" fontId="26" fillId="0" borderId="0" xfId="0" applyNumberFormat="1" applyFont="1" applyBorder="1" applyAlignment="1">
      <alignment horizontal="right" wrapText="1"/>
    </xf>
    <xf numFmtId="49" fontId="18" fillId="0" borderId="0" xfId="17" applyNumberFormat="1" applyFont="1" applyFill="1" applyBorder="1" applyAlignment="1"/>
    <xf numFmtId="3" fontId="18" fillId="0" borderId="2" xfId="17" applyNumberFormat="1" applyFont="1" applyBorder="1" applyAlignment="1">
      <alignment horizontal="right"/>
    </xf>
    <xf numFmtId="0" fontId="18" fillId="0" borderId="0" xfId="201" applyFont="1" applyFill="1" applyAlignment="1"/>
    <xf numFmtId="0" fontId="18" fillId="0" borderId="0" xfId="199" applyFont="1" applyBorder="1" applyAlignment="1">
      <alignment horizontal="right"/>
    </xf>
    <xf numFmtId="3" fontId="18" fillId="0" borderId="0" xfId="17" applyNumberFormat="1" applyFont="1" applyAlignment="1">
      <alignment horizontal="right"/>
    </xf>
    <xf numFmtId="0" fontId="28" fillId="0" borderId="0" xfId="1" applyFont="1" applyAlignment="1"/>
    <xf numFmtId="0" fontId="19" fillId="0" borderId="0" xfId="1" applyFont="1" applyFill="1" applyAlignment="1"/>
    <xf numFmtId="0" fontId="19" fillId="0" borderId="0" xfId="1" applyFont="1" applyFill="1"/>
    <xf numFmtId="0" fontId="16" fillId="0" borderId="0" xfId="1" applyFont="1" applyFill="1"/>
    <xf numFmtId="0" fontId="37" fillId="0" borderId="0" xfId="2" applyNumberFormat="1" applyFont="1" applyFill="1" applyBorder="1" applyAlignment="1" applyProtection="1"/>
    <xf numFmtId="0" fontId="18" fillId="0" borderId="5" xfId="0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171" fontId="18" fillId="0" borderId="0" xfId="0" applyNumberFormat="1" applyFont="1" applyAlignment="1">
      <alignment horizontal="right" vertical="center" wrapText="1"/>
    </xf>
    <xf numFmtId="170" fontId="18" fillId="0" borderId="0" xfId="0" applyNumberFormat="1" applyFont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171" fontId="18" fillId="0" borderId="0" xfId="16" applyNumberFormat="1" applyFont="1" applyFill="1" applyAlignment="1">
      <alignment horizontal="center" vertical="center" wrapText="1"/>
    </xf>
    <xf numFmtId="172" fontId="18" fillId="0" borderId="0" xfId="16" applyNumberFormat="1" applyFont="1" applyFill="1" applyAlignment="1">
      <alignment horizontal="center" vertical="center" wrapText="1"/>
    </xf>
    <xf numFmtId="0" fontId="18" fillId="0" borderId="2" xfId="0" applyFont="1" applyBorder="1" applyAlignment="1">
      <alignment horizontal="left" wrapText="1"/>
    </xf>
    <xf numFmtId="171" fontId="18" fillId="0" borderId="2" xfId="0" applyNumberFormat="1" applyFont="1" applyBorder="1" applyAlignment="1">
      <alignment horizontal="right" vertical="center" wrapText="1"/>
    </xf>
    <xf numFmtId="170" fontId="18" fillId="0" borderId="2" xfId="0" applyNumberFormat="1" applyFont="1" applyBorder="1" applyAlignment="1">
      <alignment horizontal="right" vertical="center" wrapText="1"/>
    </xf>
    <xf numFmtId="0" fontId="18" fillId="0" borderId="2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left" wrapText="1"/>
    </xf>
    <xf numFmtId="171" fontId="18" fillId="0" borderId="0" xfId="0" applyNumberFormat="1" applyFont="1" applyBorder="1" applyAlignment="1">
      <alignment horizontal="right" vertical="center" wrapText="1"/>
    </xf>
    <xf numFmtId="170" fontId="18" fillId="0" borderId="0" xfId="0" applyNumberFormat="1" applyFont="1" applyBorder="1" applyAlignment="1">
      <alignment horizontal="right" vertical="center" wrapText="1"/>
    </xf>
    <xf numFmtId="0" fontId="18" fillId="0" borderId="0" xfId="0" applyFont="1" applyBorder="1" applyAlignment="1">
      <alignment horizontal="right" vertical="center" wrapText="1"/>
    </xf>
    <xf numFmtId="0" fontId="18" fillId="0" borderId="0" xfId="0" applyFont="1" applyAlignment="1">
      <alignment wrapText="1"/>
    </xf>
    <xf numFmtId="0" fontId="18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right"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171" fontId="18" fillId="0" borderId="0" xfId="0" applyNumberFormat="1" applyFont="1" applyAlignment="1">
      <alignment horizontal="right" wrapText="1"/>
    </xf>
    <xf numFmtId="170" fontId="18" fillId="0" borderId="0" xfId="0" applyNumberFormat="1" applyFont="1" applyAlignment="1">
      <alignment horizontal="right" wrapText="1"/>
    </xf>
    <xf numFmtId="170" fontId="18" fillId="0" borderId="0" xfId="16" applyNumberFormat="1" applyFont="1" applyAlignment="1">
      <alignment horizontal="right" wrapText="1"/>
    </xf>
    <xf numFmtId="170" fontId="18" fillId="0" borderId="0" xfId="0" applyNumberFormat="1" applyFont="1" applyBorder="1" applyAlignment="1">
      <alignment horizontal="right" wrapText="1"/>
    </xf>
    <xf numFmtId="0" fontId="18" fillId="0" borderId="0" xfId="0" applyFont="1" applyAlignment="1">
      <alignment horizontal="right" wrapText="1"/>
    </xf>
    <xf numFmtId="171" fontId="18" fillId="0" borderId="0" xfId="0" applyNumberFormat="1" applyFont="1" applyBorder="1" applyAlignment="1">
      <alignment horizontal="right" wrapText="1"/>
    </xf>
    <xf numFmtId="0" fontId="18" fillId="0" borderId="2" xfId="0" applyFont="1" applyBorder="1" applyAlignment="1">
      <alignment horizontal="right" wrapText="1"/>
    </xf>
    <xf numFmtId="170" fontId="18" fillId="0" borderId="2" xfId="0" applyNumberFormat="1" applyFont="1" applyBorder="1" applyAlignment="1">
      <alignment horizontal="right" wrapText="1"/>
    </xf>
    <xf numFmtId="171" fontId="18" fillId="0" borderId="2" xfId="0" applyNumberFormat="1" applyFont="1" applyBorder="1" applyAlignment="1">
      <alignment horizontal="right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16" applyFont="1" applyAlignment="1">
      <alignment horizontal="right" wrapText="1"/>
    </xf>
    <xf numFmtId="0" fontId="22" fillId="0" borderId="0" xfId="0" applyFont="1"/>
    <xf numFmtId="0" fontId="22" fillId="0" borderId="2" xfId="0" applyFont="1" applyBorder="1"/>
    <xf numFmtId="0" fontId="18" fillId="0" borderId="2" xfId="194" applyFont="1" applyBorder="1"/>
    <xf numFmtId="0" fontId="35" fillId="0" borderId="22" xfId="0" applyFont="1" applyBorder="1"/>
    <xf numFmtId="0" fontId="35" fillId="0" borderId="0" xfId="0" applyFont="1"/>
    <xf numFmtId="0" fontId="35" fillId="0" borderId="2" xfId="0" applyFont="1" applyBorder="1"/>
    <xf numFmtId="0" fontId="18" fillId="0" borderId="0" xfId="194" applyFont="1" applyFill="1"/>
    <xf numFmtId="0" fontId="18" fillId="0" borderId="2" xfId="194" applyFont="1" applyFill="1" applyBorder="1"/>
    <xf numFmtId="0" fontId="18" fillId="0" borderId="5" xfId="201" applyFont="1" applyBorder="1" applyAlignment="1">
      <alignment horizontal="center" vertical="center" wrapText="1"/>
    </xf>
    <xf numFmtId="0" fontId="18" fillId="0" borderId="4" xfId="201" applyFont="1" applyBorder="1" applyAlignment="1">
      <alignment horizontal="center" vertical="center" wrapText="1"/>
    </xf>
    <xf numFmtId="0" fontId="18" fillId="0" borderId="5" xfId="17" applyFont="1" applyBorder="1" applyAlignment="1">
      <alignment horizontal="center" vertical="center" wrapText="1"/>
    </xf>
    <xf numFmtId="170" fontId="26" fillId="0" borderId="0" xfId="0" applyNumberFormat="1" applyFont="1" applyBorder="1" applyAlignment="1">
      <alignment horizontal="right" wrapText="1"/>
    </xf>
    <xf numFmtId="0" fontId="12" fillId="0" borderId="0" xfId="204" applyBorder="1" applyAlignment="1" applyProtection="1">
      <alignment horizontal="left" wrapText="1" indent="1"/>
    </xf>
    <xf numFmtId="0" fontId="18" fillId="0" borderId="4" xfId="0" applyFont="1" applyBorder="1" applyAlignment="1">
      <alignment horizontal="center" vertical="center" wrapText="1"/>
    </xf>
    <xf numFmtId="170" fontId="34" fillId="0" borderId="0" xfId="0" applyNumberFormat="1" applyFont="1" applyAlignment="1">
      <alignment horizontal="right" wrapText="1"/>
    </xf>
    <xf numFmtId="170" fontId="34" fillId="0" borderId="2" xfId="0" applyNumberFormat="1" applyFont="1" applyBorder="1" applyAlignment="1">
      <alignment horizontal="right" wrapText="1"/>
    </xf>
    <xf numFmtId="0" fontId="19" fillId="0" borderId="0" xfId="194" applyFont="1" applyBorder="1"/>
    <xf numFmtId="170" fontId="18" fillId="0" borderId="0" xfId="16" applyNumberFormat="1" applyFont="1" applyBorder="1" applyAlignment="1">
      <alignment horizontal="right" wrapText="1"/>
    </xf>
    <xf numFmtId="170" fontId="26" fillId="0" borderId="2" xfId="0" applyNumberFormat="1" applyFont="1" applyFill="1" applyBorder="1" applyAlignment="1">
      <alignment horizontal="right" wrapText="1"/>
    </xf>
    <xf numFmtId="171" fontId="18" fillId="0" borderId="0" xfId="0" applyNumberFormat="1" applyFont="1" applyFill="1" applyBorder="1" applyAlignment="1">
      <alignment horizontal="right" vertical="center" wrapText="1"/>
    </xf>
    <xf numFmtId="0" fontId="18" fillId="0" borderId="4" xfId="20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7" fillId="0" borderId="2" xfId="201" applyFont="1" applyFill="1" applyBorder="1" applyAlignment="1">
      <alignment horizontal="center" vertical="center" wrapText="1"/>
    </xf>
    <xf numFmtId="166" fontId="18" fillId="0" borderId="0" xfId="17" applyNumberFormat="1" applyFont="1" applyFill="1" applyAlignment="1">
      <alignment horizontal="right"/>
    </xf>
    <xf numFmtId="49" fontId="25" fillId="0" borderId="0" xfId="17" applyNumberFormat="1" applyFont="1" applyFill="1" applyBorder="1" applyAlignment="1">
      <alignment horizontal="left"/>
    </xf>
    <xf numFmtId="0" fontId="40" fillId="0" borderId="0" xfId="0" applyFont="1" applyAlignment="1">
      <alignment horizontal="left" wrapText="1"/>
    </xf>
    <xf numFmtId="0" fontId="40" fillId="0" borderId="0" xfId="0" applyFont="1" applyFill="1" applyBorder="1" applyAlignment="1">
      <alignment horizontal="left" wrapText="1"/>
    </xf>
    <xf numFmtId="0" fontId="25" fillId="0" borderId="0" xfId="0" applyFont="1" applyAlignment="1">
      <alignment horizontal="left" wrapText="1"/>
    </xf>
    <xf numFmtId="0" fontId="18" fillId="0" borderId="5" xfId="16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right" wrapText="1"/>
    </xf>
    <xf numFmtId="0" fontId="20" fillId="0" borderId="0" xfId="2" applyNumberFormat="1" applyFont="1" applyFill="1" applyBorder="1" applyAlignment="1" applyProtection="1">
      <alignment horizontal="right" vertical="top" wrapText="1"/>
    </xf>
    <xf numFmtId="0" fontId="19" fillId="0" borderId="0" xfId="1" applyFont="1" applyAlignment="1">
      <alignment vertical="top" wrapText="1"/>
    </xf>
    <xf numFmtId="0" fontId="21" fillId="10" borderId="0" xfId="2" applyNumberFormat="1" applyFont="1" applyFill="1" applyBorder="1" applyAlignment="1" applyProtection="1">
      <alignment horizontal="left" vertical="center" wrapText="1"/>
    </xf>
    <xf numFmtId="0" fontId="20" fillId="0" borderId="0" xfId="2" applyNumberFormat="1" applyFont="1" applyFill="1" applyBorder="1" applyAlignment="1" applyProtection="1">
      <alignment horizontal="left" vertical="top"/>
    </xf>
    <xf numFmtId="0" fontId="20" fillId="0" borderId="0" xfId="2" applyNumberFormat="1" applyFont="1" applyFill="1" applyBorder="1" applyAlignment="1" applyProtection="1">
      <alignment horizontal="left" vertical="top" wrapText="1"/>
    </xf>
    <xf numFmtId="0" fontId="19" fillId="0" borderId="0" xfId="1" applyFont="1" applyAlignment="1">
      <alignment horizontal="center"/>
    </xf>
    <xf numFmtId="0" fontId="23" fillId="0" borderId="0" xfId="2" applyFont="1" applyFill="1" applyAlignment="1">
      <alignment horizontal="left" vertical="top" wrapText="1"/>
    </xf>
    <xf numFmtId="49" fontId="19" fillId="0" borderId="0" xfId="16" applyNumberFormat="1" applyFont="1" applyBorder="1" applyAlignment="1">
      <alignment horizontal="left" vertical="center" wrapText="1"/>
    </xf>
    <xf numFmtId="0" fontId="23" fillId="0" borderId="0" xfId="201" applyFont="1" applyAlignment="1">
      <alignment horizontal="left" vertical="top" wrapText="1"/>
    </xf>
    <xf numFmtId="0" fontId="15" fillId="0" borderId="0" xfId="201" applyFont="1" applyBorder="1" applyAlignment="1">
      <alignment horizontal="center" vertical="center" wrapText="1"/>
    </xf>
    <xf numFmtId="0" fontId="25" fillId="0" borderId="21" xfId="201" applyFont="1" applyBorder="1" applyAlignment="1">
      <alignment horizontal="center" vertical="center" wrapText="1"/>
    </xf>
    <xf numFmtId="0" fontId="25" fillId="0" borderId="0" xfId="201" applyFont="1" applyBorder="1" applyAlignment="1">
      <alignment horizontal="center" vertical="center" wrapText="1"/>
    </xf>
    <xf numFmtId="0" fontId="18" fillId="0" borderId="10" xfId="201" applyFont="1" applyBorder="1" applyAlignment="1">
      <alignment horizontal="center" vertical="center" wrapText="1"/>
    </xf>
    <xf numFmtId="0" fontId="18" fillId="0" borderId="3" xfId="201" applyFont="1" applyBorder="1" applyAlignment="1">
      <alignment horizontal="center" vertical="center" wrapText="1"/>
    </xf>
    <xf numFmtId="0" fontId="18" fillId="0" borderId="8" xfId="201" applyFont="1" applyBorder="1" applyAlignment="1">
      <alignment horizontal="center" vertical="center" wrapText="1"/>
    </xf>
    <xf numFmtId="0" fontId="18" fillId="0" borderId="11" xfId="201" applyFont="1" applyBorder="1" applyAlignment="1">
      <alignment horizontal="center" vertical="center" wrapText="1"/>
    </xf>
    <xf numFmtId="0" fontId="18" fillId="0" borderId="2" xfId="201" applyFont="1" applyBorder="1" applyAlignment="1">
      <alignment horizontal="center" vertical="center" wrapText="1"/>
    </xf>
    <xf numFmtId="0" fontId="18" fillId="0" borderId="12" xfId="201" applyFont="1" applyBorder="1" applyAlignment="1">
      <alignment horizontal="center" vertical="center" wrapText="1"/>
    </xf>
    <xf numFmtId="0" fontId="18" fillId="0" borderId="5" xfId="201" applyFont="1" applyBorder="1" applyAlignment="1">
      <alignment horizontal="center" vertical="center" wrapText="1"/>
    </xf>
    <xf numFmtId="0" fontId="18" fillId="0" borderId="4" xfId="201" applyFont="1" applyBorder="1" applyAlignment="1">
      <alignment horizontal="center" vertical="center" wrapText="1"/>
    </xf>
    <xf numFmtId="0" fontId="18" fillId="0" borderId="6" xfId="201" applyFont="1" applyBorder="1" applyAlignment="1">
      <alignment horizontal="center" vertical="center"/>
    </xf>
    <xf numFmtId="0" fontId="18" fillId="0" borderId="7" xfId="201" applyFont="1" applyBorder="1" applyAlignment="1">
      <alignment horizontal="center" vertical="center" wrapText="1"/>
    </xf>
    <xf numFmtId="0" fontId="18" fillId="0" borderId="5" xfId="201" applyFont="1" applyFill="1" applyBorder="1" applyAlignment="1">
      <alignment horizontal="center" vertical="center" wrapText="1"/>
    </xf>
    <xf numFmtId="0" fontId="18" fillId="0" borderId="4" xfId="201" applyFont="1" applyFill="1" applyBorder="1" applyAlignment="1">
      <alignment horizontal="center" vertical="center" wrapText="1"/>
    </xf>
    <xf numFmtId="0" fontId="18" fillId="0" borderId="7" xfId="201" applyFont="1" applyFill="1" applyBorder="1" applyAlignment="1">
      <alignment horizontal="center" vertical="center" wrapText="1"/>
    </xf>
    <xf numFmtId="0" fontId="15" fillId="0" borderId="0" xfId="17" applyFont="1" applyFill="1" applyAlignment="1">
      <alignment horizontal="center" vertical="center" wrapText="1"/>
    </xf>
    <xf numFmtId="0" fontId="17" fillId="0" borderId="0" xfId="17" applyFont="1" applyFill="1" applyAlignment="1">
      <alignment horizontal="center" vertical="center" wrapText="1"/>
    </xf>
    <xf numFmtId="0" fontId="18" fillId="0" borderId="10" xfId="201" applyFont="1" applyFill="1" applyBorder="1" applyAlignment="1">
      <alignment horizontal="center" vertical="center" wrapText="1"/>
    </xf>
    <xf numFmtId="0" fontId="18" fillId="0" borderId="3" xfId="201" applyFont="1" applyFill="1" applyBorder="1" applyAlignment="1">
      <alignment horizontal="center" vertical="center" wrapText="1"/>
    </xf>
    <xf numFmtId="0" fontId="18" fillId="0" borderId="8" xfId="201" applyFont="1" applyFill="1" applyBorder="1" applyAlignment="1">
      <alignment horizontal="center" vertical="center" wrapText="1"/>
    </xf>
    <xf numFmtId="0" fontId="18" fillId="0" borderId="11" xfId="201" applyFont="1" applyFill="1" applyBorder="1" applyAlignment="1">
      <alignment horizontal="center" vertical="center" wrapText="1"/>
    </xf>
    <xf numFmtId="0" fontId="18" fillId="0" borderId="2" xfId="201" applyFont="1" applyFill="1" applyBorder="1" applyAlignment="1">
      <alignment horizontal="center" vertical="center" wrapText="1"/>
    </xf>
    <xf numFmtId="0" fontId="18" fillId="0" borderId="12" xfId="201" applyFont="1" applyFill="1" applyBorder="1" applyAlignment="1">
      <alignment horizontal="center" vertical="center" wrapText="1"/>
    </xf>
    <xf numFmtId="0" fontId="18" fillId="0" borderId="6" xfId="201" applyFont="1" applyFill="1" applyBorder="1" applyAlignment="1">
      <alignment horizontal="center" vertical="center"/>
    </xf>
    <xf numFmtId="167" fontId="17" fillId="0" borderId="0" xfId="16" applyNumberFormat="1" applyFont="1" applyFill="1" applyAlignment="1">
      <alignment horizontal="center" vertical="center" wrapText="1"/>
    </xf>
    <xf numFmtId="167" fontId="18" fillId="0" borderId="6" xfId="16" applyNumberFormat="1" applyFont="1" applyFill="1" applyBorder="1" applyAlignment="1">
      <alignment horizontal="center"/>
    </xf>
    <xf numFmtId="0" fontId="18" fillId="0" borderId="5" xfId="16" applyFont="1" applyFill="1" applyBorder="1" applyAlignment="1">
      <alignment horizontal="center" vertical="center" wrapText="1"/>
    </xf>
    <xf numFmtId="0" fontId="18" fillId="0" borderId="4" xfId="16" applyFont="1" applyFill="1" applyBorder="1" applyAlignment="1">
      <alignment horizontal="center" vertical="top" wrapText="1"/>
    </xf>
    <xf numFmtId="0" fontId="18" fillId="0" borderId="7" xfId="16" applyFont="1" applyFill="1" applyBorder="1" applyAlignment="1">
      <alignment horizontal="center" vertical="top"/>
    </xf>
    <xf numFmtId="0" fontId="13" fillId="0" borderId="6" xfId="201" applyFont="1" applyBorder="1" applyAlignment="1">
      <alignment horizontal="center" vertical="center"/>
    </xf>
    <xf numFmtId="167" fontId="18" fillId="0" borderId="6" xfId="16" applyNumberFormat="1" applyFont="1" applyBorder="1" applyAlignment="1">
      <alignment horizontal="center"/>
    </xf>
    <xf numFmtId="0" fontId="17" fillId="0" borderId="0" xfId="195" applyFont="1" applyFill="1" applyAlignment="1">
      <alignment horizontal="center" vertical="center" wrapText="1"/>
    </xf>
    <xf numFmtId="0" fontId="17" fillId="0" borderId="0" xfId="196" applyFont="1" applyFill="1" applyAlignment="1">
      <alignment horizontal="center" vertical="center" wrapText="1"/>
    </xf>
    <xf numFmtId="0" fontId="17" fillId="0" borderId="0" xfId="197" applyFont="1" applyFill="1" applyAlignment="1">
      <alignment horizontal="center" vertical="center" wrapText="1"/>
    </xf>
    <xf numFmtId="0" fontId="17" fillId="0" borderId="0" xfId="198" applyFont="1" applyFill="1" applyAlignment="1">
      <alignment horizontal="center" vertical="center" wrapText="1"/>
    </xf>
    <xf numFmtId="164" fontId="17" fillId="0" borderId="0" xfId="10" applyFont="1" applyAlignment="1">
      <alignment horizontal="center" vertical="center" wrapText="1"/>
    </xf>
    <xf numFmtId="0" fontId="39" fillId="0" borderId="0" xfId="0" applyFont="1" applyAlignment="1">
      <alignment horizont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18" fillId="0" borderId="4" xfId="17" applyFont="1" applyBorder="1" applyAlignment="1">
      <alignment horizontal="center" vertical="center" wrapText="1"/>
    </xf>
    <xf numFmtId="0" fontId="18" fillId="0" borderId="7" xfId="17" applyFont="1" applyBorder="1" applyAlignment="1">
      <alignment horizontal="center" vertical="center" wrapText="1"/>
    </xf>
    <xf numFmtId="0" fontId="18" fillId="0" borderId="10" xfId="17" applyFont="1" applyBorder="1" applyAlignment="1">
      <alignment horizontal="center" vertical="center" wrapText="1"/>
    </xf>
    <xf numFmtId="0" fontId="18" fillId="0" borderId="11" xfId="17" applyFont="1" applyBorder="1" applyAlignment="1">
      <alignment horizontal="center" vertical="center" wrapText="1"/>
    </xf>
    <xf numFmtId="164" fontId="17" fillId="0" borderId="0" xfId="11" applyFont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5" fillId="0" borderId="6" xfId="17" applyFont="1" applyBorder="1" applyAlignment="1">
      <alignment horizontal="center" vertical="center"/>
    </xf>
    <xf numFmtId="164" fontId="17" fillId="0" borderId="0" xfId="12" applyFont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15" fillId="0" borderId="0" xfId="199" applyFont="1" applyAlignment="1">
      <alignment horizontal="center" vertical="center" wrapText="1"/>
    </xf>
    <xf numFmtId="0" fontId="19" fillId="0" borderId="0" xfId="16" applyFont="1" applyAlignment="1">
      <alignment horizontal="center"/>
    </xf>
    <xf numFmtId="0" fontId="17" fillId="0" borderId="0" xfId="199" applyFont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164" fontId="17" fillId="0" borderId="0" xfId="13" applyFont="1" applyAlignment="1">
      <alignment horizontal="center" vertical="center" wrapText="1"/>
    </xf>
    <xf numFmtId="0" fontId="18" fillId="0" borderId="13" xfId="16" applyFont="1" applyFill="1" applyBorder="1" applyAlignment="1">
      <alignment horizontal="center" vertical="center" wrapText="1"/>
    </xf>
    <xf numFmtId="0" fontId="18" fillId="0" borderId="14" xfId="16" applyFont="1" applyFill="1" applyBorder="1" applyAlignment="1">
      <alignment horizontal="center" vertical="center" wrapText="1"/>
    </xf>
    <xf numFmtId="0" fontId="18" fillId="0" borderId="4" xfId="16" applyFont="1" applyFill="1" applyBorder="1" applyAlignment="1">
      <alignment horizontal="center" vertical="center" wrapText="1"/>
    </xf>
    <xf numFmtId="0" fontId="18" fillId="0" borderId="6" xfId="16" applyFont="1" applyFill="1" applyBorder="1" applyAlignment="1">
      <alignment horizontal="center" vertical="center"/>
    </xf>
    <xf numFmtId="0" fontId="18" fillId="0" borderId="6" xfId="16" applyFont="1" applyFill="1" applyBorder="1" applyAlignment="1">
      <alignment horizontal="center" vertical="center" wrapText="1"/>
    </xf>
    <xf numFmtId="0" fontId="18" fillId="0" borderId="8" xfId="16" applyFont="1" applyFill="1" applyBorder="1" applyAlignment="1">
      <alignment horizontal="center"/>
    </xf>
    <xf numFmtId="0" fontId="18" fillId="0" borderId="9" xfId="16" applyFont="1" applyFill="1" applyBorder="1" applyAlignment="1">
      <alignment horizontal="center"/>
    </xf>
    <xf numFmtId="0" fontId="18" fillId="0" borderId="12" xfId="16" applyFont="1" applyFill="1" applyBorder="1" applyAlignment="1">
      <alignment horizontal="center"/>
    </xf>
    <xf numFmtId="0" fontId="18" fillId="0" borderId="10" xfId="16" applyFont="1" applyFill="1" applyBorder="1" applyAlignment="1">
      <alignment horizontal="center" vertical="center" wrapText="1"/>
    </xf>
    <xf numFmtId="0" fontId="18" fillId="0" borderId="22" xfId="16" applyFont="1" applyFill="1" applyBorder="1" applyAlignment="1">
      <alignment horizontal="center" vertical="center" wrapText="1"/>
    </xf>
    <xf numFmtId="0" fontId="18" fillId="0" borderId="11" xfId="16" applyFont="1" applyFill="1" applyBorder="1" applyAlignment="1">
      <alignment horizontal="center" vertical="center" wrapText="1"/>
    </xf>
    <xf numFmtId="0" fontId="18" fillId="0" borderId="2" xfId="16" applyFont="1" applyFill="1" applyBorder="1" applyAlignment="1">
      <alignment horizontal="center" vertical="center" wrapText="1"/>
    </xf>
    <xf numFmtId="0" fontId="18" fillId="0" borderId="7" xfId="16" applyFont="1" applyFill="1" applyBorder="1" applyAlignment="1">
      <alignment horizontal="center" vertical="center" wrapText="1"/>
    </xf>
    <xf numFmtId="0" fontId="17" fillId="0" borderId="0" xfId="16" applyFont="1" applyFill="1" applyAlignment="1">
      <alignment horizontal="center" vertical="center" wrapText="1"/>
    </xf>
    <xf numFmtId="0" fontId="17" fillId="0" borderId="0" xfId="188" applyFont="1" applyFill="1" applyAlignment="1">
      <alignment horizontal="center" vertical="center" wrapText="1"/>
    </xf>
    <xf numFmtId="0" fontId="17" fillId="0" borderId="0" xfId="189" applyFont="1" applyFill="1" applyAlignment="1">
      <alignment horizontal="center" vertical="center" wrapText="1"/>
    </xf>
    <xf numFmtId="0" fontId="18" fillId="0" borderId="8" xfId="16" applyFont="1" applyFill="1" applyBorder="1" applyAlignment="1">
      <alignment horizontal="center" vertical="center" wrapText="1"/>
    </xf>
    <xf numFmtId="0" fontId="18" fillId="0" borderId="12" xfId="16" applyFont="1" applyFill="1" applyBorder="1" applyAlignment="1">
      <alignment horizontal="center" vertical="center" wrapText="1"/>
    </xf>
    <xf numFmtId="0" fontId="17" fillId="0" borderId="0" xfId="190" applyFont="1" applyFill="1" applyAlignment="1">
      <alignment horizontal="center" vertical="center" wrapText="1"/>
    </xf>
    <xf numFmtId="0" fontId="15" fillId="0" borderId="0" xfId="183" applyFont="1" applyFill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right" wrapText="1"/>
    </xf>
    <xf numFmtId="0" fontId="18" fillId="0" borderId="4" xfId="0" applyFont="1" applyFill="1" applyBorder="1" applyAlignment="1">
      <alignment horizontal="right" wrapText="1"/>
    </xf>
    <xf numFmtId="0" fontId="17" fillId="0" borderId="0" xfId="183" applyFont="1" applyFill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167" fontId="17" fillId="0" borderId="0" xfId="184" applyNumberFormat="1" applyFont="1" applyFill="1" applyAlignment="1">
      <alignment horizontal="center" vertical="center" wrapText="1"/>
    </xf>
    <xf numFmtId="0" fontId="17" fillId="0" borderId="0" xfId="185" applyFont="1" applyFill="1" applyAlignment="1">
      <alignment horizontal="center" vertical="center" wrapText="1"/>
    </xf>
    <xf numFmtId="0" fontId="17" fillId="0" borderId="0" xfId="186" applyFont="1" applyFill="1" applyAlignment="1">
      <alignment horizontal="center" vertical="center" wrapText="1"/>
    </xf>
    <xf numFmtId="0" fontId="17" fillId="0" borderId="0" xfId="187" applyFont="1" applyFill="1" applyAlignment="1">
      <alignment horizontal="center" vertical="center" wrapText="1"/>
    </xf>
    <xf numFmtId="0" fontId="17" fillId="0" borderId="0" xfId="191" applyFont="1" applyAlignment="1">
      <alignment horizontal="center" vertical="center" wrapText="1"/>
    </xf>
    <xf numFmtId="0" fontId="26" fillId="0" borderId="4" xfId="0" applyFont="1" applyBorder="1" applyAlignment="1">
      <alignment horizontal="right" wrapText="1"/>
    </xf>
    <xf numFmtId="0" fontId="18" fillId="0" borderId="8" xfId="191" applyFont="1" applyBorder="1" applyAlignment="1">
      <alignment horizontal="center" vertical="center"/>
    </xf>
    <xf numFmtId="0" fontId="18" fillId="0" borderId="12" xfId="191" applyFont="1" applyBorder="1" applyAlignment="1">
      <alignment horizontal="center" vertical="center"/>
    </xf>
    <xf numFmtId="0" fontId="18" fillId="0" borderId="13" xfId="201" applyFont="1" applyBorder="1" applyAlignment="1">
      <alignment horizontal="center" vertical="center" wrapText="1"/>
    </xf>
    <xf numFmtId="0" fontId="18" fillId="0" borderId="14" xfId="201" applyFont="1" applyBorder="1" applyAlignment="1">
      <alignment horizontal="center" vertical="center" wrapText="1"/>
    </xf>
    <xf numFmtId="0" fontId="18" fillId="0" borderId="6" xfId="201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2" xfId="193" applyFont="1" applyFill="1" applyBorder="1" applyAlignment="1">
      <alignment horizontal="right"/>
    </xf>
    <xf numFmtId="0" fontId="18" fillId="0" borderId="0" xfId="0" applyFont="1" applyAlignment="1">
      <alignment horizontal="right" vertical="center" wrapText="1"/>
    </xf>
    <xf numFmtId="0" fontId="17" fillId="0" borderId="0" xfId="193" applyFont="1" applyFill="1" applyAlignment="1">
      <alignment horizontal="center" vertical="center" wrapText="1"/>
    </xf>
    <xf numFmtId="0" fontId="18" fillId="0" borderId="0" xfId="0" applyFont="1" applyAlignment="1">
      <alignment horizontal="right" wrapText="1"/>
    </xf>
    <xf numFmtId="0" fontId="18" fillId="0" borderId="20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top" wrapText="1"/>
    </xf>
    <xf numFmtId="0" fontId="18" fillId="0" borderId="2" xfId="0" applyFont="1" applyBorder="1" applyAlignment="1">
      <alignment horizontal="left" vertical="top" wrapText="1"/>
    </xf>
    <xf numFmtId="0" fontId="17" fillId="0" borderId="0" xfId="194" applyFont="1" applyAlignment="1">
      <alignment horizontal="center" vertical="center" wrapText="1"/>
    </xf>
  </cellXfs>
  <cellStyles count="435">
    <cellStyle name="60% — акцент1 2" xfId="3"/>
    <cellStyle name="60% — акцент1 2 2" xfId="294"/>
    <cellStyle name="60% — акцент1 2 2 2" xfId="388"/>
    <cellStyle name="60% — акцент1 2 3" xfId="341"/>
    <cellStyle name="60% — акцент1 2_2.1" xfId="205"/>
    <cellStyle name="60% — акцент2 2" xfId="4"/>
    <cellStyle name="60% — акцент2 2 2" xfId="295"/>
    <cellStyle name="60% — акцент2 2 2 2" xfId="389"/>
    <cellStyle name="60% — акцент2 2 3" xfId="342"/>
    <cellStyle name="60% — акцент2 2_2.1" xfId="206"/>
    <cellStyle name="60% — акцент3 2" xfId="5"/>
    <cellStyle name="60% — акцент3 2 2" xfId="296"/>
    <cellStyle name="60% — акцент3 2 2 2" xfId="390"/>
    <cellStyle name="60% — акцент3 2 3" xfId="343"/>
    <cellStyle name="60% — акцент3 2_2.1" xfId="207"/>
    <cellStyle name="60% — акцент4 2" xfId="6"/>
    <cellStyle name="60% — акцент4 2 2" xfId="297"/>
    <cellStyle name="60% — акцент4 2 2 2" xfId="391"/>
    <cellStyle name="60% — акцент4 2 3" xfId="344"/>
    <cellStyle name="60% — акцент4 2_2.1" xfId="208"/>
    <cellStyle name="60% — акцент5 2" xfId="7"/>
    <cellStyle name="60% — акцент5 2 2" xfId="298"/>
    <cellStyle name="60% — акцент5 2 2 2" xfId="392"/>
    <cellStyle name="60% — акцент5 2 3" xfId="345"/>
    <cellStyle name="60% — акцент5 2_2.1" xfId="209"/>
    <cellStyle name="60% — акцент6 2" xfId="8"/>
    <cellStyle name="60% — акцент6 2 2" xfId="299"/>
    <cellStyle name="60% — акцент6 2 2 2" xfId="393"/>
    <cellStyle name="60% — акцент6 2 3" xfId="346"/>
    <cellStyle name="60% — акцент6 2_2.1" xfId="210"/>
    <cellStyle name="Гиперссылка" xfId="204" builtinId="8"/>
    <cellStyle name="Гиперссылка 2" xfId="9"/>
    <cellStyle name="Денежный_tabsv911" xfId="10"/>
    <cellStyle name="Денежный_tabsv913" xfId="11"/>
    <cellStyle name="Денежный_tabsv914" xfId="12"/>
    <cellStyle name="Денежный_tabsv99" xfId="13"/>
    <cellStyle name="Название 2" xfId="14"/>
    <cellStyle name="Нейтральный 2" xfId="15"/>
    <cellStyle name="Обычный" xfId="0" builtinId="0"/>
    <cellStyle name="Обычный 10" xfId="211"/>
    <cellStyle name="Обычный 11" xfId="16"/>
    <cellStyle name="Обычный 12" xfId="212"/>
    <cellStyle name="Обычный 13" xfId="213"/>
    <cellStyle name="Обычный 14" xfId="214"/>
    <cellStyle name="Обычный 15" xfId="215"/>
    <cellStyle name="Обычный 16" xfId="216"/>
    <cellStyle name="Обычный 17" xfId="217"/>
    <cellStyle name="Обычный 18" xfId="218"/>
    <cellStyle name="Обычный 19" xfId="219"/>
    <cellStyle name="Обычный 2" xfId="1"/>
    <cellStyle name="Обычный 2 10" xfId="17"/>
    <cellStyle name="Обычный 2 11" xfId="18"/>
    <cellStyle name="Обычный 2 12" xfId="19"/>
    <cellStyle name="Обычный 2 13" xfId="20"/>
    <cellStyle name="Обычный 2 14" xfId="21"/>
    <cellStyle name="Обычный 2 15" xfId="22"/>
    <cellStyle name="Обычный 2 16" xfId="23"/>
    <cellStyle name="Обычный 2 17" xfId="24"/>
    <cellStyle name="Обычный 2 17 2" xfId="25"/>
    <cellStyle name="Обычный 2 17 2 2" xfId="26"/>
    <cellStyle name="Обычный 2 17 2 3" xfId="300"/>
    <cellStyle name="Обычный 2 17 2 3 2" xfId="394"/>
    <cellStyle name="Обычный 2 17 2 4" xfId="347"/>
    <cellStyle name="Обычный 2 17 2_2.1" xfId="221"/>
    <cellStyle name="Обычный 2 18" xfId="27"/>
    <cellStyle name="Обычный 2 19" xfId="28"/>
    <cellStyle name="Обычный 2 19 2" xfId="29"/>
    <cellStyle name="Обычный 2 19 2 2" xfId="30"/>
    <cellStyle name="Обычный 2 19 2 2 2" xfId="31"/>
    <cellStyle name="Обычный 2 19 2 2 2 2" xfId="32"/>
    <cellStyle name="Обычный 2 19 2 2 2 2 2" xfId="33"/>
    <cellStyle name="Обычный 2 19 2 2 2 2 3" xfId="34"/>
    <cellStyle name="Обычный 2 19 2 2 2 3" xfId="302"/>
    <cellStyle name="Обычный 2 19 2 2 2 3 2" xfId="396"/>
    <cellStyle name="Обычный 2 19 2 2 2 4" xfId="349"/>
    <cellStyle name="Обычный 2 19 2 2 2_2.1" xfId="223"/>
    <cellStyle name="Обычный 2 19 2 2 3" xfId="35"/>
    <cellStyle name="Обычный 2 19 2 2 4" xfId="36"/>
    <cellStyle name="Обычный 2 19 2 3" xfId="37"/>
    <cellStyle name="Обычный 2 19 2 3 2" xfId="38"/>
    <cellStyle name="Обычный 2 19 2 3 3" xfId="39"/>
    <cellStyle name="Обычный 2 19 2 4" xfId="301"/>
    <cellStyle name="Обычный 2 19 2 4 2" xfId="395"/>
    <cellStyle name="Обычный 2 19 2 5" xfId="348"/>
    <cellStyle name="Обычный 2 19 2_2.1" xfId="222"/>
    <cellStyle name="Обычный 2 19 3" xfId="40"/>
    <cellStyle name="Обычный 2 19 3 2" xfId="41"/>
    <cellStyle name="Обычный 2 19 3 2 2" xfId="42"/>
    <cellStyle name="Обычный 2 19 3 2 3" xfId="43"/>
    <cellStyle name="Обычный 2 19 3 3" xfId="303"/>
    <cellStyle name="Обычный 2 19 3 3 2" xfId="397"/>
    <cellStyle name="Обычный 2 19 3 4" xfId="350"/>
    <cellStyle name="Обычный 2 19 3_2.1" xfId="224"/>
    <cellStyle name="Обычный 2 19 4" xfId="44"/>
    <cellStyle name="Обычный 2 19 5" xfId="45"/>
    <cellStyle name="Обычный 2 2" xfId="2"/>
    <cellStyle name="Обычный 2 2 2" xfId="46"/>
    <cellStyle name="Обычный 2 2 2 2" xfId="47"/>
    <cellStyle name="Обычный 2 2 2 2 2" xfId="48"/>
    <cellStyle name="Обычный 2 2 2 2 2 2" xfId="49"/>
    <cellStyle name="Обычный 2 2 2 2 2 2 2" xfId="50"/>
    <cellStyle name="Обычный 2 2 2 2 2 2 2 2" xfId="51"/>
    <cellStyle name="Обычный 2 2 2 2 2 2 2 2 2" xfId="52"/>
    <cellStyle name="Обычный 2 2 2 2 2 2 2 2 2 2" xfId="53"/>
    <cellStyle name="Обычный 2 2 2 2 2 2 2 2 2 2 2" xfId="54"/>
    <cellStyle name="Обычный 2 2 2 2 2 2 2 2 2 2 2 2" xfId="55"/>
    <cellStyle name="Обычный 2 2 2 2 2 2 2 2 2 2 2 3" xfId="308"/>
    <cellStyle name="Обычный 2 2 2 2 2 2 2 2 2 2 2 3 2" xfId="402"/>
    <cellStyle name="Обычный 2 2 2 2 2 2 2 2 2 2 2 4" xfId="355"/>
    <cellStyle name="Обычный 2 2 2 2 2 2 2 2 2 2 2_2.1" xfId="229"/>
    <cellStyle name="Обычный 2 2 2 2 2 2 2 2 2 3" xfId="56"/>
    <cellStyle name="Обычный 2 2 2 2 2 2 2 2 2 4" xfId="307"/>
    <cellStyle name="Обычный 2 2 2 2 2 2 2 2 2 4 2" xfId="401"/>
    <cellStyle name="Обычный 2 2 2 2 2 2 2 2 2 5" xfId="354"/>
    <cellStyle name="Обычный 2 2 2 2 2 2 2 2 2_2.1" xfId="228"/>
    <cellStyle name="Обычный 2 2 2 2 2 2 2 2 3" xfId="57"/>
    <cellStyle name="Обычный 2 2 2 2 2 2 2 2 3 2" xfId="58"/>
    <cellStyle name="Обычный 2 2 2 2 2 2 2 2 3 3" xfId="309"/>
    <cellStyle name="Обычный 2 2 2 2 2 2 2 2 3 3 2" xfId="403"/>
    <cellStyle name="Обычный 2 2 2 2 2 2 2 2 3 4" xfId="356"/>
    <cellStyle name="Обычный 2 2 2 2 2 2 2 2 3_2.1" xfId="230"/>
    <cellStyle name="Обычный 2 2 2 2 2 2 2 3" xfId="59"/>
    <cellStyle name="Обычный 2 2 2 2 2 2 2 3 2" xfId="60"/>
    <cellStyle name="Обычный 2 2 2 2 2 2 2 3 2 2" xfId="61"/>
    <cellStyle name="Обычный 2 2 2 2 2 2 2 3 2 3" xfId="310"/>
    <cellStyle name="Обычный 2 2 2 2 2 2 2 3 2 3 2" xfId="404"/>
    <cellStyle name="Обычный 2 2 2 2 2 2 2 3 2 4" xfId="357"/>
    <cellStyle name="Обычный 2 2 2 2 2 2 2 3 2_2.1" xfId="231"/>
    <cellStyle name="Обычный 2 2 2 2 2 2 2 4" xfId="62"/>
    <cellStyle name="Обычный 2 2 2 2 2 2 2 5" xfId="306"/>
    <cellStyle name="Обычный 2 2 2 2 2 2 2 5 2" xfId="400"/>
    <cellStyle name="Обычный 2 2 2 2 2 2 2 6" xfId="353"/>
    <cellStyle name="Обычный 2 2 2 2 2 2 2_2.1" xfId="227"/>
    <cellStyle name="Обычный 2 2 2 2 2 2 3" xfId="63"/>
    <cellStyle name="Обычный 2 2 2 2 2 2 3 2" xfId="64"/>
    <cellStyle name="Обычный 2 2 2 2 2 2 3 2 2" xfId="65"/>
    <cellStyle name="Обычный 2 2 2 2 2 2 3 2 2 2" xfId="66"/>
    <cellStyle name="Обычный 2 2 2 2 2 2 3 2 2 3" xfId="312"/>
    <cellStyle name="Обычный 2 2 2 2 2 2 3 2 2 3 2" xfId="406"/>
    <cellStyle name="Обычный 2 2 2 2 2 2 3 2 2 4" xfId="359"/>
    <cellStyle name="Обычный 2 2 2 2 2 2 3 2 2_2.1" xfId="233"/>
    <cellStyle name="Обычный 2 2 2 2 2 2 3 3" xfId="67"/>
    <cellStyle name="Обычный 2 2 2 2 2 2 3 4" xfId="311"/>
    <cellStyle name="Обычный 2 2 2 2 2 2 3 4 2" xfId="405"/>
    <cellStyle name="Обычный 2 2 2 2 2 2 3 5" xfId="358"/>
    <cellStyle name="Обычный 2 2 2 2 2 2 3_2.1" xfId="232"/>
    <cellStyle name="Обычный 2 2 2 2 2 2 4" xfId="68"/>
    <cellStyle name="Обычный 2 2 2 2 2 2 4 2" xfId="69"/>
    <cellStyle name="Обычный 2 2 2 2 2 2 4 3" xfId="313"/>
    <cellStyle name="Обычный 2 2 2 2 2 2 4 3 2" xfId="407"/>
    <cellStyle name="Обычный 2 2 2 2 2 2 4 4" xfId="360"/>
    <cellStyle name="Обычный 2 2 2 2 2 2 4_2.1" xfId="234"/>
    <cellStyle name="Обычный 2 2 2 2 2 3" xfId="70"/>
    <cellStyle name="Обычный 2 2 2 2 2 3 2" xfId="71"/>
    <cellStyle name="Обычный 2 2 2 2 2 3 2 2" xfId="72"/>
    <cellStyle name="Обычный 2 2 2 2 2 3 2 2 2" xfId="73"/>
    <cellStyle name="Обычный 2 2 2 2 2 3 2 2 2 2" xfId="74"/>
    <cellStyle name="Обычный 2 2 2 2 2 3 2 2 2 3" xfId="315"/>
    <cellStyle name="Обычный 2 2 2 2 2 3 2 2 2 3 2" xfId="409"/>
    <cellStyle name="Обычный 2 2 2 2 2 3 2 2 2 4" xfId="362"/>
    <cellStyle name="Обычный 2 2 2 2 2 3 2 2 2_2.1" xfId="236"/>
    <cellStyle name="Обычный 2 2 2 2 2 3 2 3" xfId="75"/>
    <cellStyle name="Обычный 2 2 2 2 2 3 2 4" xfId="314"/>
    <cellStyle name="Обычный 2 2 2 2 2 3 2 4 2" xfId="408"/>
    <cellStyle name="Обычный 2 2 2 2 2 3 2 5" xfId="361"/>
    <cellStyle name="Обычный 2 2 2 2 2 3 2_2.1" xfId="235"/>
    <cellStyle name="Обычный 2 2 2 2 2 3 3" xfId="76"/>
    <cellStyle name="Обычный 2 2 2 2 2 3 3 2" xfId="77"/>
    <cellStyle name="Обычный 2 2 2 2 2 3 3 3" xfId="316"/>
    <cellStyle name="Обычный 2 2 2 2 2 3 3 3 2" xfId="410"/>
    <cellStyle name="Обычный 2 2 2 2 2 3 3 4" xfId="363"/>
    <cellStyle name="Обычный 2 2 2 2 2 3 3_2.1" xfId="237"/>
    <cellStyle name="Обычный 2 2 2 2 2 4" xfId="78"/>
    <cellStyle name="Обычный 2 2 2 2 2 4 2" xfId="79"/>
    <cellStyle name="Обычный 2 2 2 2 2 4 2 2" xfId="80"/>
    <cellStyle name="Обычный 2 2 2 2 2 4 2 3" xfId="317"/>
    <cellStyle name="Обычный 2 2 2 2 2 4 2 3 2" xfId="411"/>
    <cellStyle name="Обычный 2 2 2 2 2 4 2 4" xfId="364"/>
    <cellStyle name="Обычный 2 2 2 2 2 4 2_2.1" xfId="238"/>
    <cellStyle name="Обычный 2 2 2 2 2 5" xfId="81"/>
    <cellStyle name="Обычный 2 2 2 2 2 6" xfId="305"/>
    <cellStyle name="Обычный 2 2 2 2 2 6 2" xfId="399"/>
    <cellStyle name="Обычный 2 2 2 2 2 7" xfId="352"/>
    <cellStyle name="Обычный 2 2 2 2 2_2.1" xfId="226"/>
    <cellStyle name="Обычный 2 2 2 2 3" xfId="82"/>
    <cellStyle name="Обычный 2 2 2 2 3 2" xfId="83"/>
    <cellStyle name="Обычный 2 2 2 2 3 2 2" xfId="84"/>
    <cellStyle name="Обычный 2 2 2 2 3 2 2 2" xfId="85"/>
    <cellStyle name="Обычный 2 2 2 2 3 2 2 2 2" xfId="86"/>
    <cellStyle name="Обычный 2 2 2 2 3 2 2 2 2 2" xfId="320"/>
    <cellStyle name="Обычный 2 2 2 2 3 2 2 2 2 2 2" xfId="414"/>
    <cellStyle name="Обычный 2 2 2 2 3 2 2 2 2 3" xfId="367"/>
    <cellStyle name="Обычный 2 2 2 2 3 2 2 2 2_2.1" xfId="241"/>
    <cellStyle name="Обычный 2 2 2 2 3 2 2 3" xfId="319"/>
    <cellStyle name="Обычный 2 2 2 2 3 2 2 3 2" xfId="413"/>
    <cellStyle name="Обычный 2 2 2 2 3 2 2 4" xfId="366"/>
    <cellStyle name="Обычный 2 2 2 2 3 2 2_2.1" xfId="240"/>
    <cellStyle name="Обычный 2 2 2 2 3 2 3" xfId="87"/>
    <cellStyle name="Обычный 2 2 2 2 3 2 3 2" xfId="321"/>
    <cellStyle name="Обычный 2 2 2 2 3 2 3 2 2" xfId="415"/>
    <cellStyle name="Обычный 2 2 2 2 3 2 3 3" xfId="368"/>
    <cellStyle name="Обычный 2 2 2 2 3 2 3_2.1" xfId="242"/>
    <cellStyle name="Обычный 2 2 2 2 3 3" xfId="88"/>
    <cellStyle name="Обычный 2 2 2 2 3 3 2" xfId="89"/>
    <cellStyle name="Обычный 2 2 2 2 3 3 2 2" xfId="322"/>
    <cellStyle name="Обычный 2 2 2 2 3 3 2 2 2" xfId="416"/>
    <cellStyle name="Обычный 2 2 2 2 3 3 2 3" xfId="369"/>
    <cellStyle name="Обычный 2 2 2 2 3 3 2_2.1" xfId="243"/>
    <cellStyle name="Обычный 2 2 2 2 3 4" xfId="318"/>
    <cellStyle name="Обычный 2 2 2 2 3 4 2" xfId="412"/>
    <cellStyle name="Обычный 2 2 2 2 3 5" xfId="365"/>
    <cellStyle name="Обычный 2 2 2 2 3_2.1" xfId="239"/>
    <cellStyle name="Обычный 2 2 2 2 4" xfId="90"/>
    <cellStyle name="Обычный 2 2 2 2 4 2" xfId="91"/>
    <cellStyle name="Обычный 2 2 2 2 4 2 2" xfId="92"/>
    <cellStyle name="Обычный 2 2 2 2 4 2 2 2" xfId="324"/>
    <cellStyle name="Обычный 2 2 2 2 4 2 2 2 2" xfId="418"/>
    <cellStyle name="Обычный 2 2 2 2 4 2 2 3" xfId="371"/>
    <cellStyle name="Обычный 2 2 2 2 4 2 2_2.1" xfId="245"/>
    <cellStyle name="Обычный 2 2 2 2 4 3" xfId="323"/>
    <cellStyle name="Обычный 2 2 2 2 4 3 2" xfId="417"/>
    <cellStyle name="Обычный 2 2 2 2 4 4" xfId="370"/>
    <cellStyle name="Обычный 2 2 2 2 4_2.1" xfId="244"/>
    <cellStyle name="Обычный 2 2 2 2 5" xfId="93"/>
    <cellStyle name="Обычный 2 2 2 2 5 2" xfId="325"/>
    <cellStyle name="Обычный 2 2 2 2 5 2 2" xfId="419"/>
    <cellStyle name="Обычный 2 2 2 2 5 3" xfId="372"/>
    <cellStyle name="Обычный 2 2 2 2 5_2.1" xfId="246"/>
    <cellStyle name="Обычный 2 2 2 3" xfId="94"/>
    <cellStyle name="Обычный 2 2 2 4" xfId="95"/>
    <cellStyle name="Обычный 2 2 2 4 2" xfId="96"/>
    <cellStyle name="Обычный 2 2 2 4 2 2" xfId="97"/>
    <cellStyle name="Обычный 2 2 2 4 2 2 2" xfId="98"/>
    <cellStyle name="Обычный 2 2 2 4 2 2 2 2" xfId="99"/>
    <cellStyle name="Обычный 2 2 2 4 2 2 2 3" xfId="327"/>
    <cellStyle name="Обычный 2 2 2 4 2 2 2 3 2" xfId="421"/>
    <cellStyle name="Обычный 2 2 2 4 2 2 2 4" xfId="374"/>
    <cellStyle name="Обычный 2 2 2 4 2 2 2_2.1" xfId="248"/>
    <cellStyle name="Обычный 2 2 2 4 2 3" xfId="100"/>
    <cellStyle name="Обычный 2 2 2 4 2 4" xfId="326"/>
    <cellStyle name="Обычный 2 2 2 4 2 4 2" xfId="420"/>
    <cellStyle name="Обычный 2 2 2 4 2 5" xfId="373"/>
    <cellStyle name="Обычный 2 2 2 4 2_2.1" xfId="247"/>
    <cellStyle name="Обычный 2 2 2 4 3" xfId="101"/>
    <cellStyle name="Обычный 2 2 2 4 3 2" xfId="102"/>
    <cellStyle name="Обычный 2 2 2 4 3 3" xfId="328"/>
    <cellStyle name="Обычный 2 2 2 4 3 3 2" xfId="422"/>
    <cellStyle name="Обычный 2 2 2 4 3 4" xfId="375"/>
    <cellStyle name="Обычный 2 2 2 4 3_2.1" xfId="249"/>
    <cellStyle name="Обычный 2 2 2 5" xfId="103"/>
    <cellStyle name="Обычный 2 2 2 5 2" xfId="104"/>
    <cellStyle name="Обычный 2 2 2 5 2 2" xfId="105"/>
    <cellStyle name="Обычный 2 2 2 5 2 3" xfId="329"/>
    <cellStyle name="Обычный 2 2 2 5 2 3 2" xfId="423"/>
    <cellStyle name="Обычный 2 2 2 5 2 4" xfId="376"/>
    <cellStyle name="Обычный 2 2 2 5 2_2.1" xfId="250"/>
    <cellStyle name="Обычный 2 2 2 6" xfId="106"/>
    <cellStyle name="Обычный 2 2 2 7" xfId="304"/>
    <cellStyle name="Обычный 2 2 2 7 2" xfId="398"/>
    <cellStyle name="Обычный 2 2 2 8" xfId="351"/>
    <cellStyle name="Обычный 2 2 2_2.1" xfId="225"/>
    <cellStyle name="Обычный 2 2 3" xfId="107"/>
    <cellStyle name="Обычный 2 2 3 2" xfId="108"/>
    <cellStyle name="Обычный 2 2 3 3" xfId="330"/>
    <cellStyle name="Обычный 2 2 3 3 2" xfId="424"/>
    <cellStyle name="Обычный 2 2 3 4" xfId="377"/>
    <cellStyle name="Обычный 2 2 3_2.1" xfId="251"/>
    <cellStyle name="Обычный 2 2 4" xfId="109"/>
    <cellStyle name="Обычный 2 2 4 2" xfId="110"/>
    <cellStyle name="Обычный 2 2 4 2 2" xfId="111"/>
    <cellStyle name="Обычный 2 2 4 2 2 2" xfId="112"/>
    <cellStyle name="Обычный 2 2 4 2 2 2 2" xfId="113"/>
    <cellStyle name="Обычный 2 2 4 2 2 2 2 2" xfId="333"/>
    <cellStyle name="Обычный 2 2 4 2 2 2 2 2 2" xfId="427"/>
    <cellStyle name="Обычный 2 2 4 2 2 2 2 3" xfId="380"/>
    <cellStyle name="Обычный 2 2 4 2 2 2 2_2.1" xfId="254"/>
    <cellStyle name="Обычный 2 2 4 2 2 3" xfId="332"/>
    <cellStyle name="Обычный 2 2 4 2 2 3 2" xfId="426"/>
    <cellStyle name="Обычный 2 2 4 2 2 4" xfId="379"/>
    <cellStyle name="Обычный 2 2 4 2 2_2.1" xfId="253"/>
    <cellStyle name="Обычный 2 2 4 2 3" xfId="114"/>
    <cellStyle name="Обычный 2 2 4 2 3 2" xfId="334"/>
    <cellStyle name="Обычный 2 2 4 2 3 2 2" xfId="428"/>
    <cellStyle name="Обычный 2 2 4 2 3 3" xfId="381"/>
    <cellStyle name="Обычный 2 2 4 2 3_2.1" xfId="255"/>
    <cellStyle name="Обычный 2 2 4 3" xfId="115"/>
    <cellStyle name="Обычный 2 2 4 3 2" xfId="116"/>
    <cellStyle name="Обычный 2 2 4 3 2 2" xfId="335"/>
    <cellStyle name="Обычный 2 2 4 3 2 2 2" xfId="429"/>
    <cellStyle name="Обычный 2 2 4 3 2 3" xfId="382"/>
    <cellStyle name="Обычный 2 2 4 3 2_2.1" xfId="256"/>
    <cellStyle name="Обычный 2 2 4 4" xfId="331"/>
    <cellStyle name="Обычный 2 2 4 4 2" xfId="425"/>
    <cellStyle name="Обычный 2 2 4 5" xfId="378"/>
    <cellStyle name="Обычный 2 2 4_2.1" xfId="252"/>
    <cellStyle name="Обычный 2 2 5" xfId="117"/>
    <cellStyle name="Обычный 2 2 5 2" xfId="118"/>
    <cellStyle name="Обычный 2 2 5 2 2" xfId="119"/>
    <cellStyle name="Обычный 2 2 5 2 2 2" xfId="337"/>
    <cellStyle name="Обычный 2 2 5 2 2 2 2" xfId="431"/>
    <cellStyle name="Обычный 2 2 5 2 2 3" xfId="384"/>
    <cellStyle name="Обычный 2 2 5 2 2_2.1" xfId="258"/>
    <cellStyle name="Обычный 2 2 5 3" xfId="336"/>
    <cellStyle name="Обычный 2 2 5 3 2" xfId="430"/>
    <cellStyle name="Обычный 2 2 5 4" xfId="383"/>
    <cellStyle name="Обычный 2 2 5_2.1" xfId="257"/>
    <cellStyle name="Обычный 2 2 6" xfId="120"/>
    <cellStyle name="Обычный 2 2 6 2" xfId="338"/>
    <cellStyle name="Обычный 2 2 6 2 2" xfId="432"/>
    <cellStyle name="Обычный 2 2 6 3" xfId="385"/>
    <cellStyle name="Обычный 2 2 6_2.1" xfId="259"/>
    <cellStyle name="Обычный 2 2 7" xfId="121"/>
    <cellStyle name="Обычный 2 20" xfId="122"/>
    <cellStyle name="Обычный 2 20 2" xfId="123"/>
    <cellStyle name="Обычный 2 20 2 2" xfId="124"/>
    <cellStyle name="Обычный 2 20 2 2 2" xfId="125"/>
    <cellStyle name="Обычный 2 20 2 2 3" xfId="126"/>
    <cellStyle name="Обычный 2 20 2 3" xfId="339"/>
    <cellStyle name="Обычный 2 20 2 3 2" xfId="433"/>
    <cellStyle name="Обычный 2 20 2 4" xfId="386"/>
    <cellStyle name="Обычный 2 20 2_2.1" xfId="260"/>
    <cellStyle name="Обычный 2 20 3" xfId="127"/>
    <cellStyle name="Обычный 2 20 4" xfId="128"/>
    <cellStyle name="Обычный 2 21" xfId="129"/>
    <cellStyle name="Обычный 2 21 2" xfId="130"/>
    <cellStyle name="Обычный 2 21 3" xfId="131"/>
    <cellStyle name="Обычный 2 22" xfId="132"/>
    <cellStyle name="Обычный 2 23" xfId="133"/>
    <cellStyle name="Обычный 2 24" xfId="134"/>
    <cellStyle name="Обычный 2 3" xfId="135"/>
    <cellStyle name="Обычный 2 3 2" xfId="136"/>
    <cellStyle name="Обычный 2 4" xfId="137"/>
    <cellStyle name="Обычный 2 4 2" xfId="138"/>
    <cellStyle name="Обычный 2 5" xfId="139"/>
    <cellStyle name="Обычный 2 5 2" xfId="140"/>
    <cellStyle name="Обычный 2 6" xfId="141"/>
    <cellStyle name="Обычный 2 7" xfId="142"/>
    <cellStyle name="Обычный 2 8" xfId="143"/>
    <cellStyle name="Обычный 2 9" xfId="144"/>
    <cellStyle name="Обычный 2_2.1" xfId="220"/>
    <cellStyle name="Обычный 20" xfId="261"/>
    <cellStyle name="Обычный 21" xfId="262"/>
    <cellStyle name="Обычный 22" xfId="263"/>
    <cellStyle name="Обычный 23" xfId="264"/>
    <cellStyle name="Обычный 24" xfId="265"/>
    <cellStyle name="Обычный 25" xfId="266"/>
    <cellStyle name="Обычный 26" xfId="267"/>
    <cellStyle name="Обычный 27" xfId="268"/>
    <cellStyle name="Обычный 28" xfId="269"/>
    <cellStyle name="Обычный 29" xfId="270"/>
    <cellStyle name="Обычный 3" xfId="145"/>
    <cellStyle name="Обычный 3 10" xfId="146"/>
    <cellStyle name="Обычный 3 11" xfId="147"/>
    <cellStyle name="Обычный 3 12" xfId="148"/>
    <cellStyle name="Обычный 3 13" xfId="149"/>
    <cellStyle name="Обычный 3 13 2" xfId="150"/>
    <cellStyle name="Обычный 3 13 3" xfId="151"/>
    <cellStyle name="Обычный 3 14" xfId="152"/>
    <cellStyle name="Обычный 3 14 2" xfId="153"/>
    <cellStyle name="Обычный 3 14 3" xfId="154"/>
    <cellStyle name="Обычный 3 15" xfId="155"/>
    <cellStyle name="Обычный 3 2" xfId="156"/>
    <cellStyle name="Обычный 3 3" xfId="157"/>
    <cellStyle name="Обычный 3 4" xfId="158"/>
    <cellStyle name="Обычный 3 5" xfId="159"/>
    <cellStyle name="Обычный 3 6" xfId="160"/>
    <cellStyle name="Обычный 3 7" xfId="161"/>
    <cellStyle name="Обычный 3 8" xfId="162"/>
    <cellStyle name="Обычный 3 9" xfId="163"/>
    <cellStyle name="Обычный 3_8" xfId="287"/>
    <cellStyle name="Обычный 30" xfId="271"/>
    <cellStyle name="Обычный 31" xfId="272"/>
    <cellStyle name="Обычный 32" xfId="273"/>
    <cellStyle name="Обычный 33" xfId="274"/>
    <cellStyle name="Обычный 34" xfId="275"/>
    <cellStyle name="Обычный 35" xfId="276"/>
    <cellStyle name="Обычный 36" xfId="277"/>
    <cellStyle name="Обычный 37" xfId="278"/>
    <cellStyle name="Обычный 38" xfId="279"/>
    <cellStyle name="Обычный 39" xfId="280"/>
    <cellStyle name="Обычный 4" xfId="281"/>
    <cellStyle name="Обычный 4 10" xfId="164"/>
    <cellStyle name="Обычный 4 2" xfId="165"/>
    <cellStyle name="Обычный 4 3" xfId="166"/>
    <cellStyle name="Обычный 4 4" xfId="167"/>
    <cellStyle name="Обычный 4 5" xfId="168"/>
    <cellStyle name="Обычный 4 6" xfId="169"/>
    <cellStyle name="Обычный 4 7" xfId="170"/>
    <cellStyle name="Обычный 4 8" xfId="171"/>
    <cellStyle name="Обычный 4 9" xfId="172"/>
    <cellStyle name="Обычный 4 9 2" xfId="173"/>
    <cellStyle name="Обычный 4 9 3" xfId="174"/>
    <cellStyle name="Обычный 4_8" xfId="288"/>
    <cellStyle name="Обычный 40" xfId="293"/>
    <cellStyle name="Обычный 5" xfId="282"/>
    <cellStyle name="Обычный 5 2" xfId="175"/>
    <cellStyle name="Обычный 5 3" xfId="176"/>
    <cellStyle name="Обычный 5 4" xfId="177"/>
    <cellStyle name="Обычный 5 5" xfId="178"/>
    <cellStyle name="Обычный 5_8" xfId="289"/>
    <cellStyle name="Обычный 56" xfId="179"/>
    <cellStyle name="Обычный 6" xfId="283"/>
    <cellStyle name="Обычный 6 2" xfId="180"/>
    <cellStyle name="Обычный 6 3" xfId="181"/>
    <cellStyle name="Обычный 6_8" xfId="290"/>
    <cellStyle name="Обычный 7" xfId="284"/>
    <cellStyle name="Обычный 7 2" xfId="182"/>
    <cellStyle name="Обычный 7_8" xfId="291"/>
    <cellStyle name="Обычный 8" xfId="285"/>
    <cellStyle name="Обычный 9" xfId="286"/>
    <cellStyle name="Обычный_tabsv10" xfId="183"/>
    <cellStyle name="Обычный_tabsv11" xfId="184"/>
    <cellStyle name="Обычный_tabsv12" xfId="185"/>
    <cellStyle name="Обычный_tabsv13" xfId="186"/>
    <cellStyle name="Обычный_tabsv14" xfId="187"/>
    <cellStyle name="Обычный_tabsv15" xfId="188"/>
    <cellStyle name="Обычный_tabsv16" xfId="189"/>
    <cellStyle name="Обычный_tabsv17" xfId="190"/>
    <cellStyle name="Обычный_tabsv18" xfId="191"/>
    <cellStyle name="Обычный_tabsv2" xfId="192"/>
    <cellStyle name="Обычный_tabsv22" xfId="193"/>
    <cellStyle name="Обычный_tabsv26" xfId="194"/>
    <cellStyle name="Обычный_tabsv3" xfId="195"/>
    <cellStyle name="Обычный_tabsv4" xfId="196"/>
    <cellStyle name="Обычный_tabsv7" xfId="197"/>
    <cellStyle name="Обычный_tabsv8" xfId="198"/>
    <cellStyle name="Обычный_tabsv92" xfId="199"/>
    <cellStyle name="Обычный_tabsv99" xfId="200"/>
    <cellStyle name="Обычный_таблицы1" xfId="201"/>
    <cellStyle name="Открывавшаяся гиперссылка 2" xfId="202"/>
    <cellStyle name="Примечание 2" xfId="203"/>
    <cellStyle name="Примечание 2 2" xfId="340"/>
    <cellStyle name="Примечание 2 2 2" xfId="434"/>
    <cellStyle name="Примечание 2 3" xfId="387"/>
    <cellStyle name="Примечание 2_8" xfId="29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</xdr:row>
      <xdr:rowOff>47625</xdr:rowOff>
    </xdr:from>
    <xdr:to>
      <xdr:col>4</xdr:col>
      <xdr:colOff>676274</xdr:colOff>
      <xdr:row>4</xdr:row>
      <xdr:rowOff>171450</xdr:rowOff>
    </xdr:to>
    <xdr:pic>
      <xdr:nvPicPr>
        <xdr:cNvPr id="3" name="Рисунок 3" descr="Group 1706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49" y="238125"/>
          <a:ext cx="3095625" cy="6953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activeCell="C22" sqref="C22"/>
    </sheetView>
  </sheetViews>
  <sheetFormatPr defaultRowHeight="12.75" x14ac:dyDescent="0.2"/>
  <cols>
    <col min="1" max="4" width="9.140625" style="38"/>
    <col min="5" max="5" width="12.7109375" style="38" customWidth="1"/>
    <col min="6" max="8" width="9.140625" style="38"/>
    <col min="9" max="16384" width="9.140625" style="39"/>
  </cols>
  <sheetData>
    <row r="1" spans="1:14" ht="15" customHeight="1" x14ac:dyDescent="0.2"/>
    <row r="2" spans="1:14" ht="15" customHeight="1" x14ac:dyDescent="0.2">
      <c r="A2" s="377"/>
      <c r="B2" s="377"/>
      <c r="C2" s="377"/>
      <c r="D2" s="377"/>
      <c r="E2" s="377"/>
      <c r="F2" s="304"/>
      <c r="G2" s="304"/>
      <c r="H2" s="305"/>
      <c r="I2" s="306"/>
      <c r="J2" s="306"/>
      <c r="K2" s="306"/>
      <c r="L2" s="306"/>
      <c r="M2" s="306"/>
      <c r="N2" s="306"/>
    </row>
    <row r="3" spans="1:14" ht="15" customHeight="1" x14ac:dyDescent="0.2">
      <c r="A3" s="377"/>
      <c r="B3" s="377"/>
      <c r="C3" s="377"/>
      <c r="D3" s="377"/>
      <c r="E3" s="377"/>
      <c r="F3" s="37"/>
      <c r="G3" s="37"/>
    </row>
    <row r="4" spans="1:14" ht="15" customHeight="1" x14ac:dyDescent="0.2">
      <c r="A4" s="377"/>
      <c r="B4" s="377"/>
      <c r="C4" s="377"/>
      <c r="D4" s="377"/>
      <c r="E4" s="377"/>
      <c r="F4" s="40"/>
      <c r="G4" s="40"/>
    </row>
    <row r="5" spans="1:14" ht="15" customHeight="1" x14ac:dyDescent="0.2">
      <c r="A5" s="377"/>
      <c r="B5" s="377"/>
      <c r="C5" s="377"/>
      <c r="D5" s="377"/>
      <c r="E5" s="377"/>
      <c r="F5" s="40"/>
      <c r="G5" s="40"/>
    </row>
    <row r="6" spans="1:14" x14ac:dyDescent="0.2">
      <c r="A6" s="40"/>
      <c r="B6" s="40"/>
      <c r="C6" s="40"/>
      <c r="D6" s="40"/>
      <c r="E6" s="40"/>
      <c r="F6" s="40"/>
      <c r="G6" s="40"/>
    </row>
    <row r="7" spans="1:14" ht="18.75" x14ac:dyDescent="0.2">
      <c r="A7" s="375" t="s">
        <v>218</v>
      </c>
      <c r="B7" s="375"/>
      <c r="C7" s="375"/>
      <c r="D7" s="375"/>
      <c r="E7" s="375"/>
      <c r="F7" s="372"/>
      <c r="G7" s="373"/>
    </row>
    <row r="8" spans="1:14" ht="18.75" x14ac:dyDescent="0.2">
      <c r="A8" s="376" t="s">
        <v>219</v>
      </c>
      <c r="B8" s="376"/>
      <c r="C8" s="376"/>
      <c r="D8" s="376"/>
      <c r="E8" s="376"/>
      <c r="F8" s="376"/>
      <c r="G8" s="376"/>
      <c r="H8" s="264"/>
      <c r="I8" s="264"/>
    </row>
    <row r="9" spans="1:14" ht="18.75" x14ac:dyDescent="0.2">
      <c r="A9" s="40"/>
      <c r="B9" s="40"/>
      <c r="C9" s="40"/>
      <c r="D9" s="40"/>
      <c r="E9" s="42"/>
      <c r="F9" s="41"/>
      <c r="G9" s="41"/>
    </row>
    <row r="10" spans="1:14" ht="18.75" x14ac:dyDescent="0.2">
      <c r="A10" s="40"/>
      <c r="B10" s="40"/>
      <c r="C10" s="40"/>
      <c r="D10" s="40"/>
      <c r="E10" s="42"/>
      <c r="F10" s="41"/>
      <c r="G10" s="41"/>
    </row>
    <row r="11" spans="1:14" ht="26.25" customHeight="1" x14ac:dyDescent="0.2">
      <c r="A11" s="374" t="s">
        <v>0</v>
      </c>
      <c r="B11" s="374"/>
      <c r="C11" s="374"/>
      <c r="D11" s="374"/>
      <c r="E11" s="374"/>
      <c r="F11" s="374"/>
      <c r="G11" s="374"/>
      <c r="H11" s="374"/>
      <c r="I11" s="374"/>
      <c r="J11" s="374"/>
    </row>
    <row r="12" spans="1:14" ht="26.25" customHeight="1" x14ac:dyDescent="0.2">
      <c r="A12" s="374"/>
      <c r="B12" s="374"/>
      <c r="C12" s="374"/>
      <c r="D12" s="374"/>
      <c r="E12" s="374"/>
      <c r="F12" s="374"/>
      <c r="G12" s="374"/>
      <c r="H12" s="374"/>
      <c r="I12" s="374"/>
      <c r="J12" s="374"/>
    </row>
    <row r="13" spans="1:14" ht="15" x14ac:dyDescent="0.25">
      <c r="A13" s="43"/>
      <c r="B13" s="43"/>
      <c r="C13" s="43"/>
      <c r="D13" s="43"/>
      <c r="E13" s="43"/>
      <c r="F13" s="43"/>
      <c r="G13" s="43"/>
    </row>
    <row r="14" spans="1:14" ht="18.75" x14ac:dyDescent="0.3">
      <c r="A14" s="307" t="s">
        <v>220</v>
      </c>
      <c r="B14" s="303"/>
      <c r="C14" s="37"/>
      <c r="D14" s="37"/>
      <c r="E14" s="37"/>
      <c r="F14" s="37"/>
      <c r="G14" s="37"/>
    </row>
    <row r="15" spans="1:14" x14ac:dyDescent="0.2">
      <c r="A15" s="37"/>
      <c r="B15" s="37"/>
      <c r="C15" s="37"/>
      <c r="D15" s="37"/>
      <c r="E15" s="37"/>
      <c r="F15" s="37"/>
      <c r="G15" s="37"/>
    </row>
    <row r="16" spans="1:14" x14ac:dyDescent="0.2">
      <c r="A16" s="37"/>
      <c r="B16" s="37"/>
      <c r="C16" s="37"/>
      <c r="D16" s="37"/>
      <c r="E16" s="37"/>
      <c r="F16" s="37"/>
      <c r="G16" s="37"/>
    </row>
    <row r="17" spans="1:7" x14ac:dyDescent="0.2">
      <c r="A17" s="37"/>
      <c r="B17" s="37"/>
      <c r="C17" s="37"/>
      <c r="D17" s="37"/>
      <c r="E17" s="37"/>
      <c r="F17" s="37"/>
      <c r="G17" s="37"/>
    </row>
    <row r="18" spans="1:7" x14ac:dyDescent="0.2">
      <c r="A18" s="44"/>
      <c r="B18" s="44"/>
      <c r="C18" s="44"/>
      <c r="D18" s="44"/>
      <c r="E18" s="44"/>
      <c r="F18" s="44"/>
      <c r="G18" s="37"/>
    </row>
    <row r="19" spans="1:7" ht="18.75" customHeight="1" x14ac:dyDescent="0.2">
      <c r="A19" s="45" t="s">
        <v>1</v>
      </c>
      <c r="B19" s="45"/>
      <c r="C19" s="45"/>
      <c r="D19" s="45"/>
      <c r="E19" s="45"/>
      <c r="F19" s="37"/>
      <c r="G19" s="37"/>
    </row>
  </sheetData>
  <mergeCells count="5">
    <mergeCell ref="F7:G7"/>
    <mergeCell ref="A11:J12"/>
    <mergeCell ref="A7:E7"/>
    <mergeCell ref="A8:G8"/>
    <mergeCell ref="A2:E5"/>
  </mergeCells>
  <pageMargins left="0.78740157480314965" right="0.39370078740157483" top="0.39370078740157483" bottom="0.39370078740157483" header="0" footer="0"/>
  <pageSetup paperSize="9" scale="89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0"/>
  <sheetViews>
    <sheetView workbookViewId="0">
      <selection activeCell="A3" sqref="A3:A5"/>
    </sheetView>
  </sheetViews>
  <sheetFormatPr defaultRowHeight="12.75" x14ac:dyDescent="0.2"/>
  <cols>
    <col min="1" max="1" width="20.28515625" style="100" customWidth="1"/>
    <col min="2" max="2" width="10.7109375" style="100" customWidth="1"/>
    <col min="3" max="3" width="10.140625" style="100" customWidth="1"/>
    <col min="4" max="4" width="9.140625" style="100" customWidth="1"/>
    <col min="5" max="6" width="11.140625" style="100" customWidth="1"/>
    <col min="7" max="7" width="8.5703125" style="100" customWidth="1"/>
    <col min="8" max="8" width="9.140625" style="100" customWidth="1"/>
    <col min="9" max="9" width="8.85546875" style="100" customWidth="1"/>
    <col min="10" max="10" width="9" style="100" customWidth="1"/>
    <col min="11" max="12" width="10.85546875" style="100" customWidth="1"/>
    <col min="13" max="13" width="8.7109375" style="100" customWidth="1"/>
    <col min="14" max="256" width="9.140625" style="100"/>
    <col min="257" max="257" width="20.28515625" style="100" customWidth="1"/>
    <col min="258" max="258" width="11.28515625" style="100" customWidth="1"/>
    <col min="259" max="259" width="11" style="100" customWidth="1"/>
    <col min="260" max="260" width="8.140625" style="100" customWidth="1"/>
    <col min="261" max="262" width="11.140625" style="100" customWidth="1"/>
    <col min="263" max="263" width="8.5703125" style="100" customWidth="1"/>
    <col min="264" max="264" width="9.140625" style="100" customWidth="1"/>
    <col min="265" max="265" width="8.85546875" style="100" customWidth="1"/>
    <col min="266" max="266" width="8" style="100" customWidth="1"/>
    <col min="267" max="268" width="10.85546875" style="100" customWidth="1"/>
    <col min="269" max="269" width="8" style="100" customWidth="1"/>
    <col min="270" max="512" width="9.140625" style="100"/>
    <col min="513" max="513" width="20.28515625" style="100" customWidth="1"/>
    <col min="514" max="514" width="11.28515625" style="100" customWidth="1"/>
    <col min="515" max="515" width="11" style="100" customWidth="1"/>
    <col min="516" max="516" width="8.140625" style="100" customWidth="1"/>
    <col min="517" max="518" width="11.140625" style="100" customWidth="1"/>
    <col min="519" max="519" width="8.5703125" style="100" customWidth="1"/>
    <col min="520" max="520" width="9.140625" style="100" customWidth="1"/>
    <col min="521" max="521" width="8.85546875" style="100" customWidth="1"/>
    <col min="522" max="522" width="8" style="100" customWidth="1"/>
    <col min="523" max="524" width="10.85546875" style="100" customWidth="1"/>
    <col min="525" max="525" width="8" style="100" customWidth="1"/>
    <col min="526" max="768" width="9.140625" style="100"/>
    <col min="769" max="769" width="20.28515625" style="100" customWidth="1"/>
    <col min="770" max="770" width="11.28515625" style="100" customWidth="1"/>
    <col min="771" max="771" width="11" style="100" customWidth="1"/>
    <col min="772" max="772" width="8.140625" style="100" customWidth="1"/>
    <col min="773" max="774" width="11.140625" style="100" customWidth="1"/>
    <col min="775" max="775" width="8.5703125" style="100" customWidth="1"/>
    <col min="776" max="776" width="9.140625" style="100" customWidth="1"/>
    <col min="777" max="777" width="8.85546875" style="100" customWidth="1"/>
    <col min="778" max="778" width="8" style="100" customWidth="1"/>
    <col min="779" max="780" width="10.85546875" style="100" customWidth="1"/>
    <col min="781" max="781" width="8" style="100" customWidth="1"/>
    <col min="782" max="1024" width="9.140625" style="100"/>
    <col min="1025" max="1025" width="20.28515625" style="100" customWidth="1"/>
    <col min="1026" max="1026" width="11.28515625" style="100" customWidth="1"/>
    <col min="1027" max="1027" width="11" style="100" customWidth="1"/>
    <col min="1028" max="1028" width="8.140625" style="100" customWidth="1"/>
    <col min="1029" max="1030" width="11.140625" style="100" customWidth="1"/>
    <col min="1031" max="1031" width="8.5703125" style="100" customWidth="1"/>
    <col min="1032" max="1032" width="9.140625" style="100" customWidth="1"/>
    <col min="1033" max="1033" width="8.85546875" style="100" customWidth="1"/>
    <col min="1034" max="1034" width="8" style="100" customWidth="1"/>
    <col min="1035" max="1036" width="10.85546875" style="100" customWidth="1"/>
    <col min="1037" max="1037" width="8" style="100" customWidth="1"/>
    <col min="1038" max="1280" width="9.140625" style="100"/>
    <col min="1281" max="1281" width="20.28515625" style="100" customWidth="1"/>
    <col min="1282" max="1282" width="11.28515625" style="100" customWidth="1"/>
    <col min="1283" max="1283" width="11" style="100" customWidth="1"/>
    <col min="1284" max="1284" width="8.140625" style="100" customWidth="1"/>
    <col min="1285" max="1286" width="11.140625" style="100" customWidth="1"/>
    <col min="1287" max="1287" width="8.5703125" style="100" customWidth="1"/>
    <col min="1288" max="1288" width="9.140625" style="100" customWidth="1"/>
    <col min="1289" max="1289" width="8.85546875" style="100" customWidth="1"/>
    <col min="1290" max="1290" width="8" style="100" customWidth="1"/>
    <col min="1291" max="1292" width="10.85546875" style="100" customWidth="1"/>
    <col min="1293" max="1293" width="8" style="100" customWidth="1"/>
    <col min="1294" max="1536" width="9.140625" style="100"/>
    <col min="1537" max="1537" width="20.28515625" style="100" customWidth="1"/>
    <col min="1538" max="1538" width="11.28515625" style="100" customWidth="1"/>
    <col min="1539" max="1539" width="11" style="100" customWidth="1"/>
    <col min="1540" max="1540" width="8.140625" style="100" customWidth="1"/>
    <col min="1541" max="1542" width="11.140625" style="100" customWidth="1"/>
    <col min="1543" max="1543" width="8.5703125" style="100" customWidth="1"/>
    <col min="1544" max="1544" width="9.140625" style="100" customWidth="1"/>
    <col min="1545" max="1545" width="8.85546875" style="100" customWidth="1"/>
    <col min="1546" max="1546" width="8" style="100" customWidth="1"/>
    <col min="1547" max="1548" width="10.85546875" style="100" customWidth="1"/>
    <col min="1549" max="1549" width="8" style="100" customWidth="1"/>
    <col min="1550" max="1792" width="9.140625" style="100"/>
    <col min="1793" max="1793" width="20.28515625" style="100" customWidth="1"/>
    <col min="1794" max="1794" width="11.28515625" style="100" customWidth="1"/>
    <col min="1795" max="1795" width="11" style="100" customWidth="1"/>
    <col min="1796" max="1796" width="8.140625" style="100" customWidth="1"/>
    <col min="1797" max="1798" width="11.140625" style="100" customWidth="1"/>
    <col min="1799" max="1799" width="8.5703125" style="100" customWidth="1"/>
    <col min="1800" max="1800" width="9.140625" style="100" customWidth="1"/>
    <col min="1801" max="1801" width="8.85546875" style="100" customWidth="1"/>
    <col min="1802" max="1802" width="8" style="100" customWidth="1"/>
    <col min="1803" max="1804" width="10.85546875" style="100" customWidth="1"/>
    <col min="1805" max="1805" width="8" style="100" customWidth="1"/>
    <col min="1806" max="2048" width="9.140625" style="100"/>
    <col min="2049" max="2049" width="20.28515625" style="100" customWidth="1"/>
    <col min="2050" max="2050" width="11.28515625" style="100" customWidth="1"/>
    <col min="2051" max="2051" width="11" style="100" customWidth="1"/>
    <col min="2052" max="2052" width="8.140625" style="100" customWidth="1"/>
    <col min="2053" max="2054" width="11.140625" style="100" customWidth="1"/>
    <col min="2055" max="2055" width="8.5703125" style="100" customWidth="1"/>
    <col min="2056" max="2056" width="9.140625" style="100" customWidth="1"/>
    <col min="2057" max="2057" width="8.85546875" style="100" customWidth="1"/>
    <col min="2058" max="2058" width="8" style="100" customWidth="1"/>
    <col min="2059" max="2060" width="10.85546875" style="100" customWidth="1"/>
    <col min="2061" max="2061" width="8" style="100" customWidth="1"/>
    <col min="2062" max="2304" width="9.140625" style="100"/>
    <col min="2305" max="2305" width="20.28515625" style="100" customWidth="1"/>
    <col min="2306" max="2306" width="11.28515625" style="100" customWidth="1"/>
    <col min="2307" max="2307" width="11" style="100" customWidth="1"/>
    <col min="2308" max="2308" width="8.140625" style="100" customWidth="1"/>
    <col min="2309" max="2310" width="11.140625" style="100" customWidth="1"/>
    <col min="2311" max="2311" width="8.5703125" style="100" customWidth="1"/>
    <col min="2312" max="2312" width="9.140625" style="100" customWidth="1"/>
    <col min="2313" max="2313" width="8.85546875" style="100" customWidth="1"/>
    <col min="2314" max="2314" width="8" style="100" customWidth="1"/>
    <col min="2315" max="2316" width="10.85546875" style="100" customWidth="1"/>
    <col min="2317" max="2317" width="8" style="100" customWidth="1"/>
    <col min="2318" max="2560" width="9.140625" style="100"/>
    <col min="2561" max="2561" width="20.28515625" style="100" customWidth="1"/>
    <col min="2562" max="2562" width="11.28515625" style="100" customWidth="1"/>
    <col min="2563" max="2563" width="11" style="100" customWidth="1"/>
    <col min="2564" max="2564" width="8.140625" style="100" customWidth="1"/>
    <col min="2565" max="2566" width="11.140625" style="100" customWidth="1"/>
    <col min="2567" max="2567" width="8.5703125" style="100" customWidth="1"/>
    <col min="2568" max="2568" width="9.140625" style="100" customWidth="1"/>
    <col min="2569" max="2569" width="8.85546875" style="100" customWidth="1"/>
    <col min="2570" max="2570" width="8" style="100" customWidth="1"/>
    <col min="2571" max="2572" width="10.85546875" style="100" customWidth="1"/>
    <col min="2573" max="2573" width="8" style="100" customWidth="1"/>
    <col min="2574" max="2816" width="9.140625" style="100"/>
    <col min="2817" max="2817" width="20.28515625" style="100" customWidth="1"/>
    <col min="2818" max="2818" width="11.28515625" style="100" customWidth="1"/>
    <col min="2819" max="2819" width="11" style="100" customWidth="1"/>
    <col min="2820" max="2820" width="8.140625" style="100" customWidth="1"/>
    <col min="2821" max="2822" width="11.140625" style="100" customWidth="1"/>
    <col min="2823" max="2823" width="8.5703125" style="100" customWidth="1"/>
    <col min="2824" max="2824" width="9.140625" style="100" customWidth="1"/>
    <col min="2825" max="2825" width="8.85546875" style="100" customWidth="1"/>
    <col min="2826" max="2826" width="8" style="100" customWidth="1"/>
    <col min="2827" max="2828" width="10.85546875" style="100" customWidth="1"/>
    <col min="2829" max="2829" width="8" style="100" customWidth="1"/>
    <col min="2830" max="3072" width="9.140625" style="100"/>
    <col min="3073" max="3073" width="20.28515625" style="100" customWidth="1"/>
    <col min="3074" max="3074" width="11.28515625" style="100" customWidth="1"/>
    <col min="3075" max="3075" width="11" style="100" customWidth="1"/>
    <col min="3076" max="3076" width="8.140625" style="100" customWidth="1"/>
    <col min="3077" max="3078" width="11.140625" style="100" customWidth="1"/>
    <col min="3079" max="3079" width="8.5703125" style="100" customWidth="1"/>
    <col min="3080" max="3080" width="9.140625" style="100" customWidth="1"/>
    <col min="3081" max="3081" width="8.85546875" style="100" customWidth="1"/>
    <col min="3082" max="3082" width="8" style="100" customWidth="1"/>
    <col min="3083" max="3084" width="10.85546875" style="100" customWidth="1"/>
    <col min="3085" max="3085" width="8" style="100" customWidth="1"/>
    <col min="3086" max="3328" width="9.140625" style="100"/>
    <col min="3329" max="3329" width="20.28515625" style="100" customWidth="1"/>
    <col min="3330" max="3330" width="11.28515625" style="100" customWidth="1"/>
    <col min="3331" max="3331" width="11" style="100" customWidth="1"/>
    <col min="3332" max="3332" width="8.140625" style="100" customWidth="1"/>
    <col min="3333" max="3334" width="11.140625" style="100" customWidth="1"/>
    <col min="3335" max="3335" width="8.5703125" style="100" customWidth="1"/>
    <col min="3336" max="3336" width="9.140625" style="100" customWidth="1"/>
    <col min="3337" max="3337" width="8.85546875" style="100" customWidth="1"/>
    <col min="3338" max="3338" width="8" style="100" customWidth="1"/>
    <col min="3339" max="3340" width="10.85546875" style="100" customWidth="1"/>
    <col min="3341" max="3341" width="8" style="100" customWidth="1"/>
    <col min="3342" max="3584" width="9.140625" style="100"/>
    <col min="3585" max="3585" width="20.28515625" style="100" customWidth="1"/>
    <col min="3586" max="3586" width="11.28515625" style="100" customWidth="1"/>
    <col min="3587" max="3587" width="11" style="100" customWidth="1"/>
    <col min="3588" max="3588" width="8.140625" style="100" customWidth="1"/>
    <col min="3589" max="3590" width="11.140625" style="100" customWidth="1"/>
    <col min="3591" max="3591" width="8.5703125" style="100" customWidth="1"/>
    <col min="3592" max="3592" width="9.140625" style="100" customWidth="1"/>
    <col min="3593" max="3593" width="8.85546875" style="100" customWidth="1"/>
    <col min="3594" max="3594" width="8" style="100" customWidth="1"/>
    <col min="3595" max="3596" width="10.85546875" style="100" customWidth="1"/>
    <col min="3597" max="3597" width="8" style="100" customWidth="1"/>
    <col min="3598" max="3840" width="9.140625" style="100"/>
    <col min="3841" max="3841" width="20.28515625" style="100" customWidth="1"/>
    <col min="3842" max="3842" width="11.28515625" style="100" customWidth="1"/>
    <col min="3843" max="3843" width="11" style="100" customWidth="1"/>
    <col min="3844" max="3844" width="8.140625" style="100" customWidth="1"/>
    <col min="3845" max="3846" width="11.140625" style="100" customWidth="1"/>
    <col min="3847" max="3847" width="8.5703125" style="100" customWidth="1"/>
    <col min="3848" max="3848" width="9.140625" style="100" customWidth="1"/>
    <col min="3849" max="3849" width="8.85546875" style="100" customWidth="1"/>
    <col min="3850" max="3850" width="8" style="100" customWidth="1"/>
    <col min="3851" max="3852" width="10.85546875" style="100" customWidth="1"/>
    <col min="3853" max="3853" width="8" style="100" customWidth="1"/>
    <col min="3854" max="4096" width="9.140625" style="100"/>
    <col min="4097" max="4097" width="20.28515625" style="100" customWidth="1"/>
    <col min="4098" max="4098" width="11.28515625" style="100" customWidth="1"/>
    <col min="4099" max="4099" width="11" style="100" customWidth="1"/>
    <col min="4100" max="4100" width="8.140625" style="100" customWidth="1"/>
    <col min="4101" max="4102" width="11.140625" style="100" customWidth="1"/>
    <col min="4103" max="4103" width="8.5703125" style="100" customWidth="1"/>
    <col min="4104" max="4104" width="9.140625" style="100" customWidth="1"/>
    <col min="4105" max="4105" width="8.85546875" style="100" customWidth="1"/>
    <col min="4106" max="4106" width="8" style="100" customWidth="1"/>
    <col min="4107" max="4108" width="10.85546875" style="100" customWidth="1"/>
    <col min="4109" max="4109" width="8" style="100" customWidth="1"/>
    <col min="4110" max="4352" width="9.140625" style="100"/>
    <col min="4353" max="4353" width="20.28515625" style="100" customWidth="1"/>
    <col min="4354" max="4354" width="11.28515625" style="100" customWidth="1"/>
    <col min="4355" max="4355" width="11" style="100" customWidth="1"/>
    <col min="4356" max="4356" width="8.140625" style="100" customWidth="1"/>
    <col min="4357" max="4358" width="11.140625" style="100" customWidth="1"/>
    <col min="4359" max="4359" width="8.5703125" style="100" customWidth="1"/>
    <col min="4360" max="4360" width="9.140625" style="100" customWidth="1"/>
    <col min="4361" max="4361" width="8.85546875" style="100" customWidth="1"/>
    <col min="4362" max="4362" width="8" style="100" customWidth="1"/>
    <col min="4363" max="4364" width="10.85546875" style="100" customWidth="1"/>
    <col min="4365" max="4365" width="8" style="100" customWidth="1"/>
    <col min="4366" max="4608" width="9.140625" style="100"/>
    <col min="4609" max="4609" width="20.28515625" style="100" customWidth="1"/>
    <col min="4610" max="4610" width="11.28515625" style="100" customWidth="1"/>
    <col min="4611" max="4611" width="11" style="100" customWidth="1"/>
    <col min="4612" max="4612" width="8.140625" style="100" customWidth="1"/>
    <col min="4613" max="4614" width="11.140625" style="100" customWidth="1"/>
    <col min="4615" max="4615" width="8.5703125" style="100" customWidth="1"/>
    <col min="4616" max="4616" width="9.140625" style="100" customWidth="1"/>
    <col min="4617" max="4617" width="8.85546875" style="100" customWidth="1"/>
    <col min="4618" max="4618" width="8" style="100" customWidth="1"/>
    <col min="4619" max="4620" width="10.85546875" style="100" customWidth="1"/>
    <col min="4621" max="4621" width="8" style="100" customWidth="1"/>
    <col min="4622" max="4864" width="9.140625" style="100"/>
    <col min="4865" max="4865" width="20.28515625" style="100" customWidth="1"/>
    <col min="4866" max="4866" width="11.28515625" style="100" customWidth="1"/>
    <col min="4867" max="4867" width="11" style="100" customWidth="1"/>
    <col min="4868" max="4868" width="8.140625" style="100" customWidth="1"/>
    <col min="4869" max="4870" width="11.140625" style="100" customWidth="1"/>
    <col min="4871" max="4871" width="8.5703125" style="100" customWidth="1"/>
    <col min="4872" max="4872" width="9.140625" style="100" customWidth="1"/>
    <col min="4873" max="4873" width="8.85546875" style="100" customWidth="1"/>
    <col min="4874" max="4874" width="8" style="100" customWidth="1"/>
    <col min="4875" max="4876" width="10.85546875" style="100" customWidth="1"/>
    <col min="4877" max="4877" width="8" style="100" customWidth="1"/>
    <col min="4878" max="5120" width="9.140625" style="100"/>
    <col min="5121" max="5121" width="20.28515625" style="100" customWidth="1"/>
    <col min="5122" max="5122" width="11.28515625" style="100" customWidth="1"/>
    <col min="5123" max="5123" width="11" style="100" customWidth="1"/>
    <col min="5124" max="5124" width="8.140625" style="100" customWidth="1"/>
    <col min="5125" max="5126" width="11.140625" style="100" customWidth="1"/>
    <col min="5127" max="5127" width="8.5703125" style="100" customWidth="1"/>
    <col min="5128" max="5128" width="9.140625" style="100" customWidth="1"/>
    <col min="5129" max="5129" width="8.85546875" style="100" customWidth="1"/>
    <col min="5130" max="5130" width="8" style="100" customWidth="1"/>
    <col min="5131" max="5132" width="10.85546875" style="100" customWidth="1"/>
    <col min="5133" max="5133" width="8" style="100" customWidth="1"/>
    <col min="5134" max="5376" width="9.140625" style="100"/>
    <col min="5377" max="5377" width="20.28515625" style="100" customWidth="1"/>
    <col min="5378" max="5378" width="11.28515625" style="100" customWidth="1"/>
    <col min="5379" max="5379" width="11" style="100" customWidth="1"/>
    <col min="5380" max="5380" width="8.140625" style="100" customWidth="1"/>
    <col min="5381" max="5382" width="11.140625" style="100" customWidth="1"/>
    <col min="5383" max="5383" width="8.5703125" style="100" customWidth="1"/>
    <col min="5384" max="5384" width="9.140625" style="100" customWidth="1"/>
    <col min="5385" max="5385" width="8.85546875" style="100" customWidth="1"/>
    <col min="5386" max="5386" width="8" style="100" customWidth="1"/>
    <col min="5387" max="5388" width="10.85546875" style="100" customWidth="1"/>
    <col min="5389" max="5389" width="8" style="100" customWidth="1"/>
    <col min="5390" max="5632" width="9.140625" style="100"/>
    <col min="5633" max="5633" width="20.28515625" style="100" customWidth="1"/>
    <col min="5634" max="5634" width="11.28515625" style="100" customWidth="1"/>
    <col min="5635" max="5635" width="11" style="100" customWidth="1"/>
    <col min="5636" max="5636" width="8.140625" style="100" customWidth="1"/>
    <col min="5637" max="5638" width="11.140625" style="100" customWidth="1"/>
    <col min="5639" max="5639" width="8.5703125" style="100" customWidth="1"/>
    <col min="5640" max="5640" width="9.140625" style="100" customWidth="1"/>
    <col min="5641" max="5641" width="8.85546875" style="100" customWidth="1"/>
    <col min="5642" max="5642" width="8" style="100" customWidth="1"/>
    <col min="5643" max="5644" width="10.85546875" style="100" customWidth="1"/>
    <col min="5645" max="5645" width="8" style="100" customWidth="1"/>
    <col min="5646" max="5888" width="9.140625" style="100"/>
    <col min="5889" max="5889" width="20.28515625" style="100" customWidth="1"/>
    <col min="5890" max="5890" width="11.28515625" style="100" customWidth="1"/>
    <col min="5891" max="5891" width="11" style="100" customWidth="1"/>
    <col min="5892" max="5892" width="8.140625" style="100" customWidth="1"/>
    <col min="5893" max="5894" width="11.140625" style="100" customWidth="1"/>
    <col min="5895" max="5895" width="8.5703125" style="100" customWidth="1"/>
    <col min="5896" max="5896" width="9.140625" style="100" customWidth="1"/>
    <col min="5897" max="5897" width="8.85546875" style="100" customWidth="1"/>
    <col min="5898" max="5898" width="8" style="100" customWidth="1"/>
    <col min="5899" max="5900" width="10.85546875" style="100" customWidth="1"/>
    <col min="5901" max="5901" width="8" style="100" customWidth="1"/>
    <col min="5902" max="6144" width="9.140625" style="100"/>
    <col min="6145" max="6145" width="20.28515625" style="100" customWidth="1"/>
    <col min="6146" max="6146" width="11.28515625" style="100" customWidth="1"/>
    <col min="6147" max="6147" width="11" style="100" customWidth="1"/>
    <col min="6148" max="6148" width="8.140625" style="100" customWidth="1"/>
    <col min="6149" max="6150" width="11.140625" style="100" customWidth="1"/>
    <col min="6151" max="6151" width="8.5703125" style="100" customWidth="1"/>
    <col min="6152" max="6152" width="9.140625" style="100" customWidth="1"/>
    <col min="6153" max="6153" width="8.85546875" style="100" customWidth="1"/>
    <col min="6154" max="6154" width="8" style="100" customWidth="1"/>
    <col min="6155" max="6156" width="10.85546875" style="100" customWidth="1"/>
    <col min="6157" max="6157" width="8" style="100" customWidth="1"/>
    <col min="6158" max="6400" width="9.140625" style="100"/>
    <col min="6401" max="6401" width="20.28515625" style="100" customWidth="1"/>
    <col min="6402" max="6402" width="11.28515625" style="100" customWidth="1"/>
    <col min="6403" max="6403" width="11" style="100" customWidth="1"/>
    <col min="6404" max="6404" width="8.140625" style="100" customWidth="1"/>
    <col min="6405" max="6406" width="11.140625" style="100" customWidth="1"/>
    <col min="6407" max="6407" width="8.5703125" style="100" customWidth="1"/>
    <col min="6408" max="6408" width="9.140625" style="100" customWidth="1"/>
    <col min="6409" max="6409" width="8.85546875" style="100" customWidth="1"/>
    <col min="6410" max="6410" width="8" style="100" customWidth="1"/>
    <col min="6411" max="6412" width="10.85546875" style="100" customWidth="1"/>
    <col min="6413" max="6413" width="8" style="100" customWidth="1"/>
    <col min="6414" max="6656" width="9.140625" style="100"/>
    <col min="6657" max="6657" width="20.28515625" style="100" customWidth="1"/>
    <col min="6658" max="6658" width="11.28515625" style="100" customWidth="1"/>
    <col min="6659" max="6659" width="11" style="100" customWidth="1"/>
    <col min="6660" max="6660" width="8.140625" style="100" customWidth="1"/>
    <col min="6661" max="6662" width="11.140625" style="100" customWidth="1"/>
    <col min="6663" max="6663" width="8.5703125" style="100" customWidth="1"/>
    <col min="6664" max="6664" width="9.140625" style="100" customWidth="1"/>
    <col min="6665" max="6665" width="8.85546875" style="100" customWidth="1"/>
    <col min="6666" max="6666" width="8" style="100" customWidth="1"/>
    <col min="6667" max="6668" width="10.85546875" style="100" customWidth="1"/>
    <col min="6669" max="6669" width="8" style="100" customWidth="1"/>
    <col min="6670" max="6912" width="9.140625" style="100"/>
    <col min="6913" max="6913" width="20.28515625" style="100" customWidth="1"/>
    <col min="6914" max="6914" width="11.28515625" style="100" customWidth="1"/>
    <col min="6915" max="6915" width="11" style="100" customWidth="1"/>
    <col min="6916" max="6916" width="8.140625" style="100" customWidth="1"/>
    <col min="6917" max="6918" width="11.140625" style="100" customWidth="1"/>
    <col min="6919" max="6919" width="8.5703125" style="100" customWidth="1"/>
    <col min="6920" max="6920" width="9.140625" style="100" customWidth="1"/>
    <col min="6921" max="6921" width="8.85546875" style="100" customWidth="1"/>
    <col min="6922" max="6922" width="8" style="100" customWidth="1"/>
    <col min="6923" max="6924" width="10.85546875" style="100" customWidth="1"/>
    <col min="6925" max="6925" width="8" style="100" customWidth="1"/>
    <col min="6926" max="7168" width="9.140625" style="100"/>
    <col min="7169" max="7169" width="20.28515625" style="100" customWidth="1"/>
    <col min="7170" max="7170" width="11.28515625" style="100" customWidth="1"/>
    <col min="7171" max="7171" width="11" style="100" customWidth="1"/>
    <col min="7172" max="7172" width="8.140625" style="100" customWidth="1"/>
    <col min="7173" max="7174" width="11.140625" style="100" customWidth="1"/>
    <col min="7175" max="7175" width="8.5703125" style="100" customWidth="1"/>
    <col min="7176" max="7176" width="9.140625" style="100" customWidth="1"/>
    <col min="7177" max="7177" width="8.85546875" style="100" customWidth="1"/>
    <col min="7178" max="7178" width="8" style="100" customWidth="1"/>
    <col min="7179" max="7180" width="10.85546875" style="100" customWidth="1"/>
    <col min="7181" max="7181" width="8" style="100" customWidth="1"/>
    <col min="7182" max="7424" width="9.140625" style="100"/>
    <col min="7425" max="7425" width="20.28515625" style="100" customWidth="1"/>
    <col min="7426" max="7426" width="11.28515625" style="100" customWidth="1"/>
    <col min="7427" max="7427" width="11" style="100" customWidth="1"/>
    <col min="7428" max="7428" width="8.140625" style="100" customWidth="1"/>
    <col min="7429" max="7430" width="11.140625" style="100" customWidth="1"/>
    <col min="7431" max="7431" width="8.5703125" style="100" customWidth="1"/>
    <col min="7432" max="7432" width="9.140625" style="100" customWidth="1"/>
    <col min="7433" max="7433" width="8.85546875" style="100" customWidth="1"/>
    <col min="7434" max="7434" width="8" style="100" customWidth="1"/>
    <col min="7435" max="7436" width="10.85546875" style="100" customWidth="1"/>
    <col min="7437" max="7437" width="8" style="100" customWidth="1"/>
    <col min="7438" max="7680" width="9.140625" style="100"/>
    <col min="7681" max="7681" width="20.28515625" style="100" customWidth="1"/>
    <col min="7682" max="7682" width="11.28515625" style="100" customWidth="1"/>
    <col min="7683" max="7683" width="11" style="100" customWidth="1"/>
    <col min="7684" max="7684" width="8.140625" style="100" customWidth="1"/>
    <col min="7685" max="7686" width="11.140625" style="100" customWidth="1"/>
    <col min="7687" max="7687" width="8.5703125" style="100" customWidth="1"/>
    <col min="7688" max="7688" width="9.140625" style="100" customWidth="1"/>
    <col min="7689" max="7689" width="8.85546875" style="100" customWidth="1"/>
    <col min="7690" max="7690" width="8" style="100" customWidth="1"/>
    <col min="7691" max="7692" width="10.85546875" style="100" customWidth="1"/>
    <col min="7693" max="7693" width="8" style="100" customWidth="1"/>
    <col min="7694" max="7936" width="9.140625" style="100"/>
    <col min="7937" max="7937" width="20.28515625" style="100" customWidth="1"/>
    <col min="7938" max="7938" width="11.28515625" style="100" customWidth="1"/>
    <col min="7939" max="7939" width="11" style="100" customWidth="1"/>
    <col min="7940" max="7940" width="8.140625" style="100" customWidth="1"/>
    <col min="7941" max="7942" width="11.140625" style="100" customWidth="1"/>
    <col min="7943" max="7943" width="8.5703125" style="100" customWidth="1"/>
    <col min="7944" max="7944" width="9.140625" style="100" customWidth="1"/>
    <col min="7945" max="7945" width="8.85546875" style="100" customWidth="1"/>
    <col min="7946" max="7946" width="8" style="100" customWidth="1"/>
    <col min="7947" max="7948" width="10.85546875" style="100" customWidth="1"/>
    <col min="7949" max="7949" width="8" style="100" customWidth="1"/>
    <col min="7950" max="8192" width="9.140625" style="100"/>
    <col min="8193" max="8193" width="20.28515625" style="100" customWidth="1"/>
    <col min="8194" max="8194" width="11.28515625" style="100" customWidth="1"/>
    <col min="8195" max="8195" width="11" style="100" customWidth="1"/>
    <col min="8196" max="8196" width="8.140625" style="100" customWidth="1"/>
    <col min="8197" max="8198" width="11.140625" style="100" customWidth="1"/>
    <col min="8199" max="8199" width="8.5703125" style="100" customWidth="1"/>
    <col min="8200" max="8200" width="9.140625" style="100" customWidth="1"/>
    <col min="8201" max="8201" width="8.85546875" style="100" customWidth="1"/>
    <col min="8202" max="8202" width="8" style="100" customWidth="1"/>
    <col min="8203" max="8204" width="10.85546875" style="100" customWidth="1"/>
    <col min="8205" max="8205" width="8" style="100" customWidth="1"/>
    <col min="8206" max="8448" width="9.140625" style="100"/>
    <col min="8449" max="8449" width="20.28515625" style="100" customWidth="1"/>
    <col min="8450" max="8450" width="11.28515625" style="100" customWidth="1"/>
    <col min="8451" max="8451" width="11" style="100" customWidth="1"/>
    <col min="8452" max="8452" width="8.140625" style="100" customWidth="1"/>
    <col min="8453" max="8454" width="11.140625" style="100" customWidth="1"/>
    <col min="8455" max="8455" width="8.5703125" style="100" customWidth="1"/>
    <col min="8456" max="8456" width="9.140625" style="100" customWidth="1"/>
    <col min="8457" max="8457" width="8.85546875" style="100" customWidth="1"/>
    <col min="8458" max="8458" width="8" style="100" customWidth="1"/>
    <col min="8459" max="8460" width="10.85546875" style="100" customWidth="1"/>
    <col min="8461" max="8461" width="8" style="100" customWidth="1"/>
    <col min="8462" max="8704" width="9.140625" style="100"/>
    <col min="8705" max="8705" width="20.28515625" style="100" customWidth="1"/>
    <col min="8706" max="8706" width="11.28515625" style="100" customWidth="1"/>
    <col min="8707" max="8707" width="11" style="100" customWidth="1"/>
    <col min="8708" max="8708" width="8.140625" style="100" customWidth="1"/>
    <col min="8709" max="8710" width="11.140625" style="100" customWidth="1"/>
    <col min="8711" max="8711" width="8.5703125" style="100" customWidth="1"/>
    <col min="8712" max="8712" width="9.140625" style="100" customWidth="1"/>
    <col min="8713" max="8713" width="8.85546875" style="100" customWidth="1"/>
    <col min="8714" max="8714" width="8" style="100" customWidth="1"/>
    <col min="8715" max="8716" width="10.85546875" style="100" customWidth="1"/>
    <col min="8717" max="8717" width="8" style="100" customWidth="1"/>
    <col min="8718" max="8960" width="9.140625" style="100"/>
    <col min="8961" max="8961" width="20.28515625" style="100" customWidth="1"/>
    <col min="8962" max="8962" width="11.28515625" style="100" customWidth="1"/>
    <col min="8963" max="8963" width="11" style="100" customWidth="1"/>
    <col min="8964" max="8964" width="8.140625" style="100" customWidth="1"/>
    <col min="8965" max="8966" width="11.140625" style="100" customWidth="1"/>
    <col min="8967" max="8967" width="8.5703125" style="100" customWidth="1"/>
    <col min="8968" max="8968" width="9.140625" style="100" customWidth="1"/>
    <col min="8969" max="8969" width="8.85546875" style="100" customWidth="1"/>
    <col min="8970" max="8970" width="8" style="100" customWidth="1"/>
    <col min="8971" max="8972" width="10.85546875" style="100" customWidth="1"/>
    <col min="8973" max="8973" width="8" style="100" customWidth="1"/>
    <col min="8974" max="9216" width="9.140625" style="100"/>
    <col min="9217" max="9217" width="20.28515625" style="100" customWidth="1"/>
    <col min="9218" max="9218" width="11.28515625" style="100" customWidth="1"/>
    <col min="9219" max="9219" width="11" style="100" customWidth="1"/>
    <col min="9220" max="9220" width="8.140625" style="100" customWidth="1"/>
    <col min="9221" max="9222" width="11.140625" style="100" customWidth="1"/>
    <col min="9223" max="9223" width="8.5703125" style="100" customWidth="1"/>
    <col min="9224" max="9224" width="9.140625" style="100" customWidth="1"/>
    <col min="9225" max="9225" width="8.85546875" style="100" customWidth="1"/>
    <col min="9226" max="9226" width="8" style="100" customWidth="1"/>
    <col min="9227" max="9228" width="10.85546875" style="100" customWidth="1"/>
    <col min="9229" max="9229" width="8" style="100" customWidth="1"/>
    <col min="9230" max="9472" width="9.140625" style="100"/>
    <col min="9473" max="9473" width="20.28515625" style="100" customWidth="1"/>
    <col min="9474" max="9474" width="11.28515625" style="100" customWidth="1"/>
    <col min="9475" max="9475" width="11" style="100" customWidth="1"/>
    <col min="9476" max="9476" width="8.140625" style="100" customWidth="1"/>
    <col min="9477" max="9478" width="11.140625" style="100" customWidth="1"/>
    <col min="9479" max="9479" width="8.5703125" style="100" customWidth="1"/>
    <col min="9480" max="9480" width="9.140625" style="100" customWidth="1"/>
    <col min="9481" max="9481" width="8.85546875" style="100" customWidth="1"/>
    <col min="9482" max="9482" width="8" style="100" customWidth="1"/>
    <col min="9483" max="9484" width="10.85546875" style="100" customWidth="1"/>
    <col min="9485" max="9485" width="8" style="100" customWidth="1"/>
    <col min="9486" max="9728" width="9.140625" style="100"/>
    <col min="9729" max="9729" width="20.28515625" style="100" customWidth="1"/>
    <col min="9730" max="9730" width="11.28515625" style="100" customWidth="1"/>
    <col min="9731" max="9731" width="11" style="100" customWidth="1"/>
    <col min="9732" max="9732" width="8.140625" style="100" customWidth="1"/>
    <col min="9733" max="9734" width="11.140625" style="100" customWidth="1"/>
    <col min="9735" max="9735" width="8.5703125" style="100" customWidth="1"/>
    <col min="9736" max="9736" width="9.140625" style="100" customWidth="1"/>
    <col min="9737" max="9737" width="8.85546875" style="100" customWidth="1"/>
    <col min="9738" max="9738" width="8" style="100" customWidth="1"/>
    <col min="9739" max="9740" width="10.85546875" style="100" customWidth="1"/>
    <col min="9741" max="9741" width="8" style="100" customWidth="1"/>
    <col min="9742" max="9984" width="9.140625" style="100"/>
    <col min="9985" max="9985" width="20.28515625" style="100" customWidth="1"/>
    <col min="9986" max="9986" width="11.28515625" style="100" customWidth="1"/>
    <col min="9987" max="9987" width="11" style="100" customWidth="1"/>
    <col min="9988" max="9988" width="8.140625" style="100" customWidth="1"/>
    <col min="9989" max="9990" width="11.140625" style="100" customWidth="1"/>
    <col min="9991" max="9991" width="8.5703125" style="100" customWidth="1"/>
    <col min="9992" max="9992" width="9.140625" style="100" customWidth="1"/>
    <col min="9993" max="9993" width="8.85546875" style="100" customWidth="1"/>
    <col min="9994" max="9994" width="8" style="100" customWidth="1"/>
    <col min="9995" max="9996" width="10.85546875" style="100" customWidth="1"/>
    <col min="9997" max="9997" width="8" style="100" customWidth="1"/>
    <col min="9998" max="10240" width="9.140625" style="100"/>
    <col min="10241" max="10241" width="20.28515625" style="100" customWidth="1"/>
    <col min="10242" max="10242" width="11.28515625" style="100" customWidth="1"/>
    <col min="10243" max="10243" width="11" style="100" customWidth="1"/>
    <col min="10244" max="10244" width="8.140625" style="100" customWidth="1"/>
    <col min="10245" max="10246" width="11.140625" style="100" customWidth="1"/>
    <col min="10247" max="10247" width="8.5703125" style="100" customWidth="1"/>
    <col min="10248" max="10248" width="9.140625" style="100" customWidth="1"/>
    <col min="10249" max="10249" width="8.85546875" style="100" customWidth="1"/>
    <col min="10250" max="10250" width="8" style="100" customWidth="1"/>
    <col min="10251" max="10252" width="10.85546875" style="100" customWidth="1"/>
    <col min="10253" max="10253" width="8" style="100" customWidth="1"/>
    <col min="10254" max="10496" width="9.140625" style="100"/>
    <col min="10497" max="10497" width="20.28515625" style="100" customWidth="1"/>
    <col min="10498" max="10498" width="11.28515625" style="100" customWidth="1"/>
    <col min="10499" max="10499" width="11" style="100" customWidth="1"/>
    <col min="10500" max="10500" width="8.140625" style="100" customWidth="1"/>
    <col min="10501" max="10502" width="11.140625" style="100" customWidth="1"/>
    <col min="10503" max="10503" width="8.5703125" style="100" customWidth="1"/>
    <col min="10504" max="10504" width="9.140625" style="100" customWidth="1"/>
    <col min="10505" max="10505" width="8.85546875" style="100" customWidth="1"/>
    <col min="10506" max="10506" width="8" style="100" customWidth="1"/>
    <col min="10507" max="10508" width="10.85546875" style="100" customWidth="1"/>
    <col min="10509" max="10509" width="8" style="100" customWidth="1"/>
    <col min="10510" max="10752" width="9.140625" style="100"/>
    <col min="10753" max="10753" width="20.28515625" style="100" customWidth="1"/>
    <col min="10754" max="10754" width="11.28515625" style="100" customWidth="1"/>
    <col min="10755" max="10755" width="11" style="100" customWidth="1"/>
    <col min="10756" max="10756" width="8.140625" style="100" customWidth="1"/>
    <col min="10757" max="10758" width="11.140625" style="100" customWidth="1"/>
    <col min="10759" max="10759" width="8.5703125" style="100" customWidth="1"/>
    <col min="10760" max="10760" width="9.140625" style="100" customWidth="1"/>
    <col min="10761" max="10761" width="8.85546875" style="100" customWidth="1"/>
    <col min="10762" max="10762" width="8" style="100" customWidth="1"/>
    <col min="10763" max="10764" width="10.85546875" style="100" customWidth="1"/>
    <col min="10765" max="10765" width="8" style="100" customWidth="1"/>
    <col min="10766" max="11008" width="9.140625" style="100"/>
    <col min="11009" max="11009" width="20.28515625" style="100" customWidth="1"/>
    <col min="11010" max="11010" width="11.28515625" style="100" customWidth="1"/>
    <col min="11011" max="11011" width="11" style="100" customWidth="1"/>
    <col min="11012" max="11012" width="8.140625" style="100" customWidth="1"/>
    <col min="11013" max="11014" width="11.140625" style="100" customWidth="1"/>
    <col min="11015" max="11015" width="8.5703125" style="100" customWidth="1"/>
    <col min="11016" max="11016" width="9.140625" style="100" customWidth="1"/>
    <col min="11017" max="11017" width="8.85546875" style="100" customWidth="1"/>
    <col min="11018" max="11018" width="8" style="100" customWidth="1"/>
    <col min="11019" max="11020" width="10.85546875" style="100" customWidth="1"/>
    <col min="11021" max="11021" width="8" style="100" customWidth="1"/>
    <col min="11022" max="11264" width="9.140625" style="100"/>
    <col min="11265" max="11265" width="20.28515625" style="100" customWidth="1"/>
    <col min="11266" max="11266" width="11.28515625" style="100" customWidth="1"/>
    <col min="11267" max="11267" width="11" style="100" customWidth="1"/>
    <col min="11268" max="11268" width="8.140625" style="100" customWidth="1"/>
    <col min="11269" max="11270" width="11.140625" style="100" customWidth="1"/>
    <col min="11271" max="11271" width="8.5703125" style="100" customWidth="1"/>
    <col min="11272" max="11272" width="9.140625" style="100" customWidth="1"/>
    <col min="11273" max="11273" width="8.85546875" style="100" customWidth="1"/>
    <col min="11274" max="11274" width="8" style="100" customWidth="1"/>
    <col min="11275" max="11276" width="10.85546875" style="100" customWidth="1"/>
    <col min="11277" max="11277" width="8" style="100" customWidth="1"/>
    <col min="11278" max="11520" width="9.140625" style="100"/>
    <col min="11521" max="11521" width="20.28515625" style="100" customWidth="1"/>
    <col min="11522" max="11522" width="11.28515625" style="100" customWidth="1"/>
    <col min="11523" max="11523" width="11" style="100" customWidth="1"/>
    <col min="11524" max="11524" width="8.140625" style="100" customWidth="1"/>
    <col min="11525" max="11526" width="11.140625" style="100" customWidth="1"/>
    <col min="11527" max="11527" width="8.5703125" style="100" customWidth="1"/>
    <col min="11528" max="11528" width="9.140625" style="100" customWidth="1"/>
    <col min="11529" max="11529" width="8.85546875" style="100" customWidth="1"/>
    <col min="11530" max="11530" width="8" style="100" customWidth="1"/>
    <col min="11531" max="11532" width="10.85546875" style="100" customWidth="1"/>
    <col min="11533" max="11533" width="8" style="100" customWidth="1"/>
    <col min="11534" max="11776" width="9.140625" style="100"/>
    <col min="11777" max="11777" width="20.28515625" style="100" customWidth="1"/>
    <col min="11778" max="11778" width="11.28515625" style="100" customWidth="1"/>
    <col min="11779" max="11779" width="11" style="100" customWidth="1"/>
    <col min="11780" max="11780" width="8.140625" style="100" customWidth="1"/>
    <col min="11781" max="11782" width="11.140625" style="100" customWidth="1"/>
    <col min="11783" max="11783" width="8.5703125" style="100" customWidth="1"/>
    <col min="11784" max="11784" width="9.140625" style="100" customWidth="1"/>
    <col min="11785" max="11785" width="8.85546875" style="100" customWidth="1"/>
    <col min="11786" max="11786" width="8" style="100" customWidth="1"/>
    <col min="11787" max="11788" width="10.85546875" style="100" customWidth="1"/>
    <col min="11789" max="11789" width="8" style="100" customWidth="1"/>
    <col min="11790" max="12032" width="9.140625" style="100"/>
    <col min="12033" max="12033" width="20.28515625" style="100" customWidth="1"/>
    <col min="12034" max="12034" width="11.28515625" style="100" customWidth="1"/>
    <col min="12035" max="12035" width="11" style="100" customWidth="1"/>
    <col min="12036" max="12036" width="8.140625" style="100" customWidth="1"/>
    <col min="12037" max="12038" width="11.140625" style="100" customWidth="1"/>
    <col min="12039" max="12039" width="8.5703125" style="100" customWidth="1"/>
    <col min="12040" max="12040" width="9.140625" style="100" customWidth="1"/>
    <col min="12041" max="12041" width="8.85546875" style="100" customWidth="1"/>
    <col min="12042" max="12042" width="8" style="100" customWidth="1"/>
    <col min="12043" max="12044" width="10.85546875" style="100" customWidth="1"/>
    <col min="12045" max="12045" width="8" style="100" customWidth="1"/>
    <col min="12046" max="12288" width="9.140625" style="100"/>
    <col min="12289" max="12289" width="20.28515625" style="100" customWidth="1"/>
    <col min="12290" max="12290" width="11.28515625" style="100" customWidth="1"/>
    <col min="12291" max="12291" width="11" style="100" customWidth="1"/>
    <col min="12292" max="12292" width="8.140625" style="100" customWidth="1"/>
    <col min="12293" max="12294" width="11.140625" style="100" customWidth="1"/>
    <col min="12295" max="12295" width="8.5703125" style="100" customWidth="1"/>
    <col min="12296" max="12296" width="9.140625" style="100" customWidth="1"/>
    <col min="12297" max="12297" width="8.85546875" style="100" customWidth="1"/>
    <col min="12298" max="12298" width="8" style="100" customWidth="1"/>
    <col min="12299" max="12300" width="10.85546875" style="100" customWidth="1"/>
    <col min="12301" max="12301" width="8" style="100" customWidth="1"/>
    <col min="12302" max="12544" width="9.140625" style="100"/>
    <col min="12545" max="12545" width="20.28515625" style="100" customWidth="1"/>
    <col min="12546" max="12546" width="11.28515625" style="100" customWidth="1"/>
    <col min="12547" max="12547" width="11" style="100" customWidth="1"/>
    <col min="12548" max="12548" width="8.140625" style="100" customWidth="1"/>
    <col min="12549" max="12550" width="11.140625" style="100" customWidth="1"/>
    <col min="12551" max="12551" width="8.5703125" style="100" customWidth="1"/>
    <col min="12552" max="12552" width="9.140625" style="100" customWidth="1"/>
    <col min="12553" max="12553" width="8.85546875" style="100" customWidth="1"/>
    <col min="12554" max="12554" width="8" style="100" customWidth="1"/>
    <col min="12555" max="12556" width="10.85546875" style="100" customWidth="1"/>
    <col min="12557" max="12557" width="8" style="100" customWidth="1"/>
    <col min="12558" max="12800" width="9.140625" style="100"/>
    <col min="12801" max="12801" width="20.28515625" style="100" customWidth="1"/>
    <col min="12802" max="12802" width="11.28515625" style="100" customWidth="1"/>
    <col min="12803" max="12803" width="11" style="100" customWidth="1"/>
    <col min="12804" max="12804" width="8.140625" style="100" customWidth="1"/>
    <col min="12805" max="12806" width="11.140625" style="100" customWidth="1"/>
    <col min="12807" max="12807" width="8.5703125" style="100" customWidth="1"/>
    <col min="12808" max="12808" width="9.140625" style="100" customWidth="1"/>
    <col min="12809" max="12809" width="8.85546875" style="100" customWidth="1"/>
    <col min="12810" max="12810" width="8" style="100" customWidth="1"/>
    <col min="12811" max="12812" width="10.85546875" style="100" customWidth="1"/>
    <col min="12813" max="12813" width="8" style="100" customWidth="1"/>
    <col min="12814" max="13056" width="9.140625" style="100"/>
    <col min="13057" max="13057" width="20.28515625" style="100" customWidth="1"/>
    <col min="13058" max="13058" width="11.28515625" style="100" customWidth="1"/>
    <col min="13059" max="13059" width="11" style="100" customWidth="1"/>
    <col min="13060" max="13060" width="8.140625" style="100" customWidth="1"/>
    <col min="13061" max="13062" width="11.140625" style="100" customWidth="1"/>
    <col min="13063" max="13063" width="8.5703125" style="100" customWidth="1"/>
    <col min="13064" max="13064" width="9.140625" style="100" customWidth="1"/>
    <col min="13065" max="13065" width="8.85546875" style="100" customWidth="1"/>
    <col min="13066" max="13066" width="8" style="100" customWidth="1"/>
    <col min="13067" max="13068" width="10.85546875" style="100" customWidth="1"/>
    <col min="13069" max="13069" width="8" style="100" customWidth="1"/>
    <col min="13070" max="13312" width="9.140625" style="100"/>
    <col min="13313" max="13313" width="20.28515625" style="100" customWidth="1"/>
    <col min="13314" max="13314" width="11.28515625" style="100" customWidth="1"/>
    <col min="13315" max="13315" width="11" style="100" customWidth="1"/>
    <col min="13316" max="13316" width="8.140625" style="100" customWidth="1"/>
    <col min="13317" max="13318" width="11.140625" style="100" customWidth="1"/>
    <col min="13319" max="13319" width="8.5703125" style="100" customWidth="1"/>
    <col min="13320" max="13320" width="9.140625" style="100" customWidth="1"/>
    <col min="13321" max="13321" width="8.85546875" style="100" customWidth="1"/>
    <col min="13322" max="13322" width="8" style="100" customWidth="1"/>
    <col min="13323" max="13324" width="10.85546875" style="100" customWidth="1"/>
    <col min="13325" max="13325" width="8" style="100" customWidth="1"/>
    <col min="13326" max="13568" width="9.140625" style="100"/>
    <col min="13569" max="13569" width="20.28515625" style="100" customWidth="1"/>
    <col min="13570" max="13570" width="11.28515625" style="100" customWidth="1"/>
    <col min="13571" max="13571" width="11" style="100" customWidth="1"/>
    <col min="13572" max="13572" width="8.140625" style="100" customWidth="1"/>
    <col min="13573" max="13574" width="11.140625" style="100" customWidth="1"/>
    <col min="13575" max="13575" width="8.5703125" style="100" customWidth="1"/>
    <col min="13576" max="13576" width="9.140625" style="100" customWidth="1"/>
    <col min="13577" max="13577" width="8.85546875" style="100" customWidth="1"/>
    <col min="13578" max="13578" width="8" style="100" customWidth="1"/>
    <col min="13579" max="13580" width="10.85546875" style="100" customWidth="1"/>
    <col min="13581" max="13581" width="8" style="100" customWidth="1"/>
    <col min="13582" max="13824" width="9.140625" style="100"/>
    <col min="13825" max="13825" width="20.28515625" style="100" customWidth="1"/>
    <col min="13826" max="13826" width="11.28515625" style="100" customWidth="1"/>
    <col min="13827" max="13827" width="11" style="100" customWidth="1"/>
    <col min="13828" max="13828" width="8.140625" style="100" customWidth="1"/>
    <col min="13829" max="13830" width="11.140625" style="100" customWidth="1"/>
    <col min="13831" max="13831" width="8.5703125" style="100" customWidth="1"/>
    <col min="13832" max="13832" width="9.140625" style="100" customWidth="1"/>
    <col min="13833" max="13833" width="8.85546875" style="100" customWidth="1"/>
    <col min="13834" max="13834" width="8" style="100" customWidth="1"/>
    <col min="13835" max="13836" width="10.85546875" style="100" customWidth="1"/>
    <col min="13837" max="13837" width="8" style="100" customWidth="1"/>
    <col min="13838" max="14080" width="9.140625" style="100"/>
    <col min="14081" max="14081" width="20.28515625" style="100" customWidth="1"/>
    <col min="14082" max="14082" width="11.28515625" style="100" customWidth="1"/>
    <col min="14083" max="14083" width="11" style="100" customWidth="1"/>
    <col min="14084" max="14084" width="8.140625" style="100" customWidth="1"/>
    <col min="14085" max="14086" width="11.140625" style="100" customWidth="1"/>
    <col min="14087" max="14087" width="8.5703125" style="100" customWidth="1"/>
    <col min="14088" max="14088" width="9.140625" style="100" customWidth="1"/>
    <col min="14089" max="14089" width="8.85546875" style="100" customWidth="1"/>
    <col min="14090" max="14090" width="8" style="100" customWidth="1"/>
    <col min="14091" max="14092" width="10.85546875" style="100" customWidth="1"/>
    <col min="14093" max="14093" width="8" style="100" customWidth="1"/>
    <col min="14094" max="14336" width="9.140625" style="100"/>
    <col min="14337" max="14337" width="20.28515625" style="100" customWidth="1"/>
    <col min="14338" max="14338" width="11.28515625" style="100" customWidth="1"/>
    <col min="14339" max="14339" width="11" style="100" customWidth="1"/>
    <col min="14340" max="14340" width="8.140625" style="100" customWidth="1"/>
    <col min="14341" max="14342" width="11.140625" style="100" customWidth="1"/>
    <col min="14343" max="14343" width="8.5703125" style="100" customWidth="1"/>
    <col min="14344" max="14344" width="9.140625" style="100" customWidth="1"/>
    <col min="14345" max="14345" width="8.85546875" style="100" customWidth="1"/>
    <col min="14346" max="14346" width="8" style="100" customWidth="1"/>
    <col min="14347" max="14348" width="10.85546875" style="100" customWidth="1"/>
    <col min="14349" max="14349" width="8" style="100" customWidth="1"/>
    <col min="14350" max="14592" width="9.140625" style="100"/>
    <col min="14593" max="14593" width="20.28515625" style="100" customWidth="1"/>
    <col min="14594" max="14594" width="11.28515625" style="100" customWidth="1"/>
    <col min="14595" max="14595" width="11" style="100" customWidth="1"/>
    <col min="14596" max="14596" width="8.140625" style="100" customWidth="1"/>
    <col min="14597" max="14598" width="11.140625" style="100" customWidth="1"/>
    <col min="14599" max="14599" width="8.5703125" style="100" customWidth="1"/>
    <col min="14600" max="14600" width="9.140625" style="100" customWidth="1"/>
    <col min="14601" max="14601" width="8.85546875" style="100" customWidth="1"/>
    <col min="14602" max="14602" width="8" style="100" customWidth="1"/>
    <col min="14603" max="14604" width="10.85546875" style="100" customWidth="1"/>
    <col min="14605" max="14605" width="8" style="100" customWidth="1"/>
    <col min="14606" max="14848" width="9.140625" style="100"/>
    <col min="14849" max="14849" width="20.28515625" style="100" customWidth="1"/>
    <col min="14850" max="14850" width="11.28515625" style="100" customWidth="1"/>
    <col min="14851" max="14851" width="11" style="100" customWidth="1"/>
    <col min="14852" max="14852" width="8.140625" style="100" customWidth="1"/>
    <col min="14853" max="14854" width="11.140625" style="100" customWidth="1"/>
    <col min="14855" max="14855" width="8.5703125" style="100" customWidth="1"/>
    <col min="14856" max="14856" width="9.140625" style="100" customWidth="1"/>
    <col min="14857" max="14857" width="8.85546875" style="100" customWidth="1"/>
    <col min="14858" max="14858" width="8" style="100" customWidth="1"/>
    <col min="14859" max="14860" width="10.85546875" style="100" customWidth="1"/>
    <col min="14861" max="14861" width="8" style="100" customWidth="1"/>
    <col min="14862" max="15104" width="9.140625" style="100"/>
    <col min="15105" max="15105" width="20.28515625" style="100" customWidth="1"/>
    <col min="15106" max="15106" width="11.28515625" style="100" customWidth="1"/>
    <col min="15107" max="15107" width="11" style="100" customWidth="1"/>
    <col min="15108" max="15108" width="8.140625" style="100" customWidth="1"/>
    <col min="15109" max="15110" width="11.140625" style="100" customWidth="1"/>
    <col min="15111" max="15111" width="8.5703125" style="100" customWidth="1"/>
    <col min="15112" max="15112" width="9.140625" style="100" customWidth="1"/>
    <col min="15113" max="15113" width="8.85546875" style="100" customWidth="1"/>
    <col min="15114" max="15114" width="8" style="100" customWidth="1"/>
    <col min="15115" max="15116" width="10.85546875" style="100" customWidth="1"/>
    <col min="15117" max="15117" width="8" style="100" customWidth="1"/>
    <col min="15118" max="15360" width="9.140625" style="100"/>
    <col min="15361" max="15361" width="20.28515625" style="100" customWidth="1"/>
    <col min="15362" max="15362" width="11.28515625" style="100" customWidth="1"/>
    <col min="15363" max="15363" width="11" style="100" customWidth="1"/>
    <col min="15364" max="15364" width="8.140625" style="100" customWidth="1"/>
    <col min="15365" max="15366" width="11.140625" style="100" customWidth="1"/>
    <col min="15367" max="15367" width="8.5703125" style="100" customWidth="1"/>
    <col min="15368" max="15368" width="9.140625" style="100" customWidth="1"/>
    <col min="15369" max="15369" width="8.85546875" style="100" customWidth="1"/>
    <col min="15370" max="15370" width="8" style="100" customWidth="1"/>
    <col min="15371" max="15372" width="10.85546875" style="100" customWidth="1"/>
    <col min="15373" max="15373" width="8" style="100" customWidth="1"/>
    <col min="15374" max="15616" width="9.140625" style="100"/>
    <col min="15617" max="15617" width="20.28515625" style="100" customWidth="1"/>
    <col min="15618" max="15618" width="11.28515625" style="100" customWidth="1"/>
    <col min="15619" max="15619" width="11" style="100" customWidth="1"/>
    <col min="15620" max="15620" width="8.140625" style="100" customWidth="1"/>
    <col min="15621" max="15622" width="11.140625" style="100" customWidth="1"/>
    <col min="15623" max="15623" width="8.5703125" style="100" customWidth="1"/>
    <col min="15624" max="15624" width="9.140625" style="100" customWidth="1"/>
    <col min="15625" max="15625" width="8.85546875" style="100" customWidth="1"/>
    <col min="15626" max="15626" width="8" style="100" customWidth="1"/>
    <col min="15627" max="15628" width="10.85546875" style="100" customWidth="1"/>
    <col min="15629" max="15629" width="8" style="100" customWidth="1"/>
    <col min="15630" max="15872" width="9.140625" style="100"/>
    <col min="15873" max="15873" width="20.28515625" style="100" customWidth="1"/>
    <col min="15874" max="15874" width="11.28515625" style="100" customWidth="1"/>
    <col min="15875" max="15875" width="11" style="100" customWidth="1"/>
    <col min="15876" max="15876" width="8.140625" style="100" customWidth="1"/>
    <col min="15877" max="15878" width="11.140625" style="100" customWidth="1"/>
    <col min="15879" max="15879" width="8.5703125" style="100" customWidth="1"/>
    <col min="15880" max="15880" width="9.140625" style="100" customWidth="1"/>
    <col min="15881" max="15881" width="8.85546875" style="100" customWidth="1"/>
    <col min="15882" max="15882" width="8" style="100" customWidth="1"/>
    <col min="15883" max="15884" width="10.85546875" style="100" customWidth="1"/>
    <col min="15885" max="15885" width="8" style="100" customWidth="1"/>
    <col min="15886" max="16128" width="9.140625" style="100"/>
    <col min="16129" max="16129" width="20.28515625" style="100" customWidth="1"/>
    <col min="16130" max="16130" width="11.28515625" style="100" customWidth="1"/>
    <col min="16131" max="16131" width="11" style="100" customWidth="1"/>
    <col min="16132" max="16132" width="8.140625" style="100" customWidth="1"/>
    <col min="16133" max="16134" width="11.140625" style="100" customWidth="1"/>
    <col min="16135" max="16135" width="8.5703125" style="100" customWidth="1"/>
    <col min="16136" max="16136" width="9.140625" style="100" customWidth="1"/>
    <col min="16137" max="16137" width="8.85546875" style="100" customWidth="1"/>
    <col min="16138" max="16138" width="8" style="100" customWidth="1"/>
    <col min="16139" max="16140" width="10.85546875" style="100" customWidth="1"/>
    <col min="16141" max="16141" width="8" style="100" customWidth="1"/>
    <col min="16142" max="16384" width="9.140625" style="100"/>
  </cols>
  <sheetData>
    <row r="1" spans="1:26" ht="27" customHeight="1" x14ac:dyDescent="0.2">
      <c r="A1" s="414" t="s">
        <v>107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</row>
    <row r="2" spans="1:26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P2" s="102" t="s">
        <v>108</v>
      </c>
    </row>
    <row r="3" spans="1:26" ht="15" customHeight="1" x14ac:dyDescent="0.2">
      <c r="A3" s="405"/>
      <c r="B3" s="394" t="s">
        <v>132</v>
      </c>
      <c r="C3" s="394"/>
      <c r="D3" s="394"/>
      <c r="E3" s="395" t="s">
        <v>67</v>
      </c>
      <c r="F3" s="396"/>
      <c r="G3" s="396"/>
      <c r="H3" s="396"/>
      <c r="I3" s="396"/>
      <c r="J3" s="396"/>
      <c r="K3" s="399" t="s">
        <v>149</v>
      </c>
      <c r="L3" s="400"/>
      <c r="M3" s="401"/>
      <c r="N3" s="394" t="s">
        <v>68</v>
      </c>
      <c r="O3" s="394"/>
      <c r="P3" s="395"/>
      <c r="Q3" s="103"/>
    </row>
    <row r="4" spans="1:26" ht="36" customHeight="1" x14ac:dyDescent="0.2">
      <c r="A4" s="405"/>
      <c r="B4" s="394"/>
      <c r="C4" s="394"/>
      <c r="D4" s="394"/>
      <c r="E4" s="394" t="s">
        <v>66</v>
      </c>
      <c r="F4" s="394"/>
      <c r="G4" s="394"/>
      <c r="H4" s="394" t="s">
        <v>65</v>
      </c>
      <c r="I4" s="394"/>
      <c r="J4" s="394"/>
      <c r="K4" s="402"/>
      <c r="L4" s="403"/>
      <c r="M4" s="404"/>
      <c r="N4" s="394"/>
      <c r="O4" s="394"/>
      <c r="P4" s="395"/>
      <c r="Q4" s="103"/>
    </row>
    <row r="5" spans="1:26" ht="42.75" customHeight="1" x14ac:dyDescent="0.2">
      <c r="A5" s="405"/>
      <c r="B5" s="262" t="s">
        <v>130</v>
      </c>
      <c r="C5" s="262" t="s">
        <v>64</v>
      </c>
      <c r="D5" s="262" t="s">
        <v>131</v>
      </c>
      <c r="E5" s="262" t="s">
        <v>130</v>
      </c>
      <c r="F5" s="262" t="s">
        <v>64</v>
      </c>
      <c r="G5" s="262" t="s">
        <v>131</v>
      </c>
      <c r="H5" s="262" t="s">
        <v>130</v>
      </c>
      <c r="I5" s="262" t="s">
        <v>64</v>
      </c>
      <c r="J5" s="262" t="s">
        <v>131</v>
      </c>
      <c r="K5" s="262" t="s">
        <v>130</v>
      </c>
      <c r="L5" s="262" t="s">
        <v>64</v>
      </c>
      <c r="M5" s="263" t="s">
        <v>131</v>
      </c>
      <c r="N5" s="262" t="s">
        <v>130</v>
      </c>
      <c r="O5" s="262" t="s">
        <v>64</v>
      </c>
      <c r="P5" s="263" t="s">
        <v>131</v>
      </c>
      <c r="Q5" s="103"/>
    </row>
    <row r="6" spans="1:26" x14ac:dyDescent="0.2">
      <c r="A6" s="65" t="s">
        <v>72</v>
      </c>
      <c r="B6" s="203">
        <f>SUM(B7:B26)</f>
        <v>2793327.6000000006</v>
      </c>
      <c r="C6" s="203">
        <f>SUM(C7:C26)</f>
        <v>2747808.5000000005</v>
      </c>
      <c r="D6" s="203">
        <f>B6/C6*100</f>
        <v>101.65656012782551</v>
      </c>
      <c r="E6" s="203">
        <f>SUM(E7:E26)</f>
        <v>2775621.4000000004</v>
      </c>
      <c r="F6" s="203">
        <f>SUM(F7:F26)</f>
        <v>2729729.5</v>
      </c>
      <c r="G6" s="203">
        <f>E6/F6*100</f>
        <v>101.68118855732777</v>
      </c>
      <c r="H6" s="203">
        <f>SUM(H7:H26)</f>
        <v>17706.199999999997</v>
      </c>
      <c r="I6" s="203">
        <f>SUM(I7:I26)</f>
        <v>18079.000000000004</v>
      </c>
      <c r="J6" s="203">
        <f>H6/I6*100</f>
        <v>97.93793904530115</v>
      </c>
      <c r="K6" s="203">
        <f>SUM(K7:K26)</f>
        <v>569972.19999999984</v>
      </c>
      <c r="L6" s="203">
        <f>SUM(L7:L26)</f>
        <v>583348.19999999995</v>
      </c>
      <c r="M6" s="203">
        <f>K6/L6*100</f>
        <v>97.7070298665531</v>
      </c>
      <c r="N6" s="203">
        <f>SUM(N7:N26)</f>
        <v>3363299.7999999993</v>
      </c>
      <c r="O6" s="203">
        <f>SUM(O7:O26)</f>
        <v>3331156.6999999997</v>
      </c>
      <c r="P6" s="203">
        <f>N6/O6*100</f>
        <v>100.96492308512535</v>
      </c>
      <c r="Q6" s="265"/>
      <c r="R6" s="265"/>
      <c r="S6" s="265"/>
      <c r="T6" s="265"/>
      <c r="U6" s="265"/>
      <c r="V6" s="265"/>
      <c r="W6" s="265"/>
      <c r="X6" s="265"/>
      <c r="Y6" s="265"/>
      <c r="Z6" s="265"/>
    </row>
    <row r="7" spans="1:26" x14ac:dyDescent="0.2">
      <c r="A7" s="80" t="s">
        <v>73</v>
      </c>
      <c r="B7" s="203">
        <f>E7+H7</f>
        <v>3222.5</v>
      </c>
      <c r="C7" s="203">
        <f>F7+I7</f>
        <v>2542.4</v>
      </c>
      <c r="D7" s="203">
        <f t="shared" ref="D7:D26" si="0">B7/C7*100</f>
        <v>126.75031466331026</v>
      </c>
      <c r="E7" s="271">
        <v>2344.5</v>
      </c>
      <c r="F7" s="271">
        <v>1682.5</v>
      </c>
      <c r="G7" s="203">
        <f t="shared" ref="G7:G26" si="1">E7/F7*100</f>
        <v>139.34621099554235</v>
      </c>
      <c r="H7" s="203">
        <v>878</v>
      </c>
      <c r="I7" s="203">
        <v>859.9</v>
      </c>
      <c r="J7" s="203">
        <f t="shared" ref="J7:J23" si="2">H7/I7*100</f>
        <v>102.10489591813001</v>
      </c>
      <c r="K7" s="203">
        <v>43831.4</v>
      </c>
      <c r="L7" s="203">
        <v>44090</v>
      </c>
      <c r="M7" s="203">
        <f t="shared" ref="M7:M26" si="3">K7/L7*100</f>
        <v>99.413472442730779</v>
      </c>
      <c r="N7" s="206">
        <f>B7+K7</f>
        <v>47053.9</v>
      </c>
      <c r="O7" s="206">
        <f>C7+L7</f>
        <v>46632.4</v>
      </c>
      <c r="P7" s="203">
        <f t="shared" ref="P7:P26" si="4">N7/O7*100</f>
        <v>100.90387799041009</v>
      </c>
      <c r="Q7" s="265"/>
      <c r="R7" s="265"/>
      <c r="S7" s="265"/>
      <c r="T7" s="265"/>
      <c r="U7" s="265"/>
      <c r="V7" s="265"/>
      <c r="W7" s="265"/>
      <c r="X7" s="265"/>
      <c r="Y7" s="265"/>
      <c r="Z7" s="265"/>
    </row>
    <row r="8" spans="1:26" x14ac:dyDescent="0.2">
      <c r="A8" s="71" t="s">
        <v>74</v>
      </c>
      <c r="B8" s="203">
        <f t="shared" ref="B8:B23" si="5">E8+H8</f>
        <v>466079.39999999997</v>
      </c>
      <c r="C8" s="203">
        <f>F8+I8</f>
        <v>474982.5</v>
      </c>
      <c r="D8" s="203">
        <f t="shared" si="0"/>
        <v>98.125594100835286</v>
      </c>
      <c r="E8" s="271">
        <v>465387.8</v>
      </c>
      <c r="F8" s="271">
        <v>473853.7</v>
      </c>
      <c r="G8" s="203">
        <f t="shared" si="1"/>
        <v>98.21339371202545</v>
      </c>
      <c r="H8" s="203">
        <v>691.6</v>
      </c>
      <c r="I8" s="203">
        <v>1128.8</v>
      </c>
      <c r="J8" s="203">
        <f t="shared" si="2"/>
        <v>61.268603827073001</v>
      </c>
      <c r="K8" s="203">
        <v>59727.9</v>
      </c>
      <c r="L8" s="203">
        <v>56938.2</v>
      </c>
      <c r="M8" s="203">
        <f t="shared" si="3"/>
        <v>104.89952264033637</v>
      </c>
      <c r="N8" s="206">
        <f t="shared" ref="N8:O26" si="6">B8+K8</f>
        <v>525807.29999999993</v>
      </c>
      <c r="O8" s="206">
        <f t="shared" si="6"/>
        <v>531920.69999999995</v>
      </c>
      <c r="P8" s="203">
        <f t="shared" si="4"/>
        <v>98.850693345831431</v>
      </c>
      <c r="Q8" s="265"/>
      <c r="R8" s="265"/>
      <c r="S8" s="265"/>
      <c r="T8" s="265"/>
      <c r="U8" s="265"/>
      <c r="V8" s="265"/>
      <c r="W8" s="265"/>
      <c r="X8" s="265"/>
      <c r="Y8" s="265"/>
      <c r="Z8" s="265"/>
    </row>
    <row r="9" spans="1:26" ht="13.5" customHeight="1" x14ac:dyDescent="0.2">
      <c r="A9" s="272" t="s">
        <v>75</v>
      </c>
      <c r="B9" s="273">
        <f t="shared" si="5"/>
        <v>115841.1</v>
      </c>
      <c r="C9" s="203">
        <f t="shared" ref="C9:C23" si="7">F9+I9</f>
        <v>121089.4</v>
      </c>
      <c r="D9" s="203">
        <f t="shared" si="0"/>
        <v>95.665764303068656</v>
      </c>
      <c r="E9" s="271">
        <v>115019</v>
      </c>
      <c r="F9" s="271">
        <v>120579</v>
      </c>
      <c r="G9" s="203">
        <f t="shared" si="1"/>
        <v>95.38891515106279</v>
      </c>
      <c r="H9" s="273">
        <v>822.1</v>
      </c>
      <c r="I9" s="273">
        <v>510.4</v>
      </c>
      <c r="J9" s="203">
        <f t="shared" si="2"/>
        <v>161.06974921630095</v>
      </c>
      <c r="K9" s="273">
        <v>41622.800000000003</v>
      </c>
      <c r="L9" s="273">
        <v>42976</v>
      </c>
      <c r="M9" s="203">
        <f t="shared" si="3"/>
        <v>96.851265822784811</v>
      </c>
      <c r="N9" s="206">
        <f t="shared" si="6"/>
        <v>157463.90000000002</v>
      </c>
      <c r="O9" s="206">
        <f t="shared" si="6"/>
        <v>164065.4</v>
      </c>
      <c r="P9" s="203">
        <f t="shared" si="4"/>
        <v>95.976299695121597</v>
      </c>
      <c r="Q9" s="265"/>
      <c r="R9" s="265"/>
      <c r="S9" s="265"/>
      <c r="T9" s="265"/>
      <c r="U9" s="265"/>
      <c r="V9" s="265"/>
      <c r="W9" s="265"/>
      <c r="X9" s="265"/>
      <c r="Y9" s="265"/>
      <c r="Z9" s="265"/>
    </row>
    <row r="10" spans="1:26" x14ac:dyDescent="0.2">
      <c r="A10" s="71" t="s">
        <v>76</v>
      </c>
      <c r="B10" s="203">
        <f t="shared" si="5"/>
        <v>372692.5</v>
      </c>
      <c r="C10" s="203">
        <f t="shared" si="7"/>
        <v>349567.9</v>
      </c>
      <c r="D10" s="203">
        <f t="shared" si="0"/>
        <v>106.61519550279073</v>
      </c>
      <c r="E10" s="271">
        <v>368138.6</v>
      </c>
      <c r="F10" s="271">
        <v>345410</v>
      </c>
      <c r="G10" s="203">
        <f t="shared" si="1"/>
        <v>106.58018007585189</v>
      </c>
      <c r="H10" s="203">
        <v>4553.8999999999996</v>
      </c>
      <c r="I10" s="203">
        <v>4157.8999999999996</v>
      </c>
      <c r="J10" s="203">
        <f t="shared" si="2"/>
        <v>109.52403857716635</v>
      </c>
      <c r="K10" s="203">
        <v>14005.6</v>
      </c>
      <c r="L10" s="203">
        <v>13735.3</v>
      </c>
      <c r="M10" s="203">
        <f t="shared" si="3"/>
        <v>101.96792206941241</v>
      </c>
      <c r="N10" s="206">
        <f t="shared" si="6"/>
        <v>386698.1</v>
      </c>
      <c r="O10" s="206">
        <f t="shared" si="6"/>
        <v>363303.2</v>
      </c>
      <c r="P10" s="203">
        <f t="shared" si="4"/>
        <v>106.43949736748807</v>
      </c>
      <c r="Q10" s="265"/>
      <c r="R10" s="265"/>
      <c r="S10" s="265"/>
      <c r="T10" s="265"/>
      <c r="U10" s="265"/>
      <c r="V10" s="265"/>
      <c r="W10" s="265"/>
      <c r="X10" s="265"/>
      <c r="Y10" s="265"/>
      <c r="Z10" s="265"/>
    </row>
    <row r="11" spans="1:26" x14ac:dyDescent="0.2">
      <c r="A11" s="71" t="s">
        <v>77</v>
      </c>
      <c r="B11" s="203">
        <f t="shared" si="5"/>
        <v>18321.2</v>
      </c>
      <c r="C11" s="203">
        <f t="shared" si="7"/>
        <v>3546.4</v>
      </c>
      <c r="D11" s="203">
        <f>B11/C11*100</f>
        <v>516.61403113016013</v>
      </c>
      <c r="E11" s="271">
        <v>18194.900000000001</v>
      </c>
      <c r="F11" s="271">
        <v>3430</v>
      </c>
      <c r="G11" s="203">
        <f t="shared" si="1"/>
        <v>530.46355685131198</v>
      </c>
      <c r="H11" s="203">
        <v>126.3</v>
      </c>
      <c r="I11" s="203">
        <v>116.4</v>
      </c>
      <c r="J11" s="203">
        <f t="shared" si="2"/>
        <v>108.50515463917525</v>
      </c>
      <c r="K11" s="203">
        <v>1119.3</v>
      </c>
      <c r="L11" s="203">
        <v>1036.4000000000001</v>
      </c>
      <c r="M11" s="203">
        <f t="shared" si="3"/>
        <v>107.9988421458896</v>
      </c>
      <c r="N11" s="206">
        <f t="shared" si="6"/>
        <v>19440.5</v>
      </c>
      <c r="O11" s="206">
        <f t="shared" si="6"/>
        <v>4582.8</v>
      </c>
      <c r="P11" s="203">
        <f t="shared" si="4"/>
        <v>424.20572575717898</v>
      </c>
      <c r="Q11" s="265"/>
      <c r="R11" s="265"/>
      <c r="S11" s="265"/>
      <c r="T11" s="265"/>
      <c r="U11" s="265"/>
      <c r="V11" s="265"/>
      <c r="W11" s="265"/>
      <c r="X11" s="265"/>
      <c r="Y11" s="265"/>
      <c r="Z11" s="265"/>
    </row>
    <row r="12" spans="1:26" x14ac:dyDescent="0.2">
      <c r="A12" s="71" t="s">
        <v>78</v>
      </c>
      <c r="B12" s="203">
        <f t="shared" si="5"/>
        <v>83485.100000000006</v>
      </c>
      <c r="C12" s="203">
        <f t="shared" si="7"/>
        <v>96841.5</v>
      </c>
      <c r="D12" s="203">
        <f t="shared" si="0"/>
        <v>86.207979017260172</v>
      </c>
      <c r="E12" s="271">
        <v>82533.100000000006</v>
      </c>
      <c r="F12" s="271">
        <v>95896.5</v>
      </c>
      <c r="G12" s="203">
        <f t="shared" si="1"/>
        <v>86.064767744391091</v>
      </c>
      <c r="H12" s="203">
        <v>952</v>
      </c>
      <c r="I12" s="203">
        <v>945</v>
      </c>
      <c r="J12" s="203">
        <f t="shared" si="2"/>
        <v>100.74074074074073</v>
      </c>
      <c r="K12" s="203">
        <v>25640.3</v>
      </c>
      <c r="L12" s="203">
        <v>25602.3</v>
      </c>
      <c r="M12" s="203">
        <f t="shared" si="3"/>
        <v>100.14842416501641</v>
      </c>
      <c r="N12" s="206">
        <f t="shared" si="6"/>
        <v>109125.40000000001</v>
      </c>
      <c r="O12" s="206">
        <f t="shared" si="6"/>
        <v>122443.8</v>
      </c>
      <c r="P12" s="203">
        <f t="shared" si="4"/>
        <v>89.12284656307628</v>
      </c>
      <c r="Q12" s="265"/>
      <c r="R12" s="265"/>
      <c r="S12" s="265"/>
      <c r="T12" s="265"/>
      <c r="U12" s="265"/>
      <c r="V12" s="265"/>
      <c r="W12" s="265"/>
      <c r="X12" s="265"/>
      <c r="Y12" s="265"/>
      <c r="Z12" s="265"/>
    </row>
    <row r="13" spans="1:26" x14ac:dyDescent="0.2">
      <c r="A13" s="71" t="s">
        <v>79</v>
      </c>
      <c r="B13" s="203">
        <f t="shared" si="5"/>
        <v>42086.2</v>
      </c>
      <c r="C13" s="203">
        <f t="shared" si="7"/>
        <v>42142.400000000001</v>
      </c>
      <c r="D13" s="203">
        <f t="shared" si="0"/>
        <v>99.866642621208086</v>
      </c>
      <c r="E13" s="271">
        <v>40249</v>
      </c>
      <c r="F13" s="271">
        <v>40318.400000000001</v>
      </c>
      <c r="G13" s="203">
        <f t="shared" si="1"/>
        <v>99.827870153577521</v>
      </c>
      <c r="H13" s="203">
        <v>1837.2</v>
      </c>
      <c r="I13" s="203">
        <v>1824</v>
      </c>
      <c r="J13" s="203">
        <f t="shared" si="2"/>
        <v>100.72368421052632</v>
      </c>
      <c r="K13" s="203">
        <v>59126.9</v>
      </c>
      <c r="L13" s="203">
        <v>58918.400000000001</v>
      </c>
      <c r="M13" s="203">
        <f t="shared" si="3"/>
        <v>100.35387926352379</v>
      </c>
      <c r="N13" s="206">
        <f t="shared" si="6"/>
        <v>101213.1</v>
      </c>
      <c r="O13" s="206">
        <f t="shared" si="6"/>
        <v>101060.8</v>
      </c>
      <c r="P13" s="203">
        <f t="shared" si="4"/>
        <v>100.15070135997341</v>
      </c>
      <c r="Q13" s="265"/>
      <c r="R13" s="265"/>
      <c r="S13" s="265"/>
      <c r="T13" s="265"/>
      <c r="U13" s="265"/>
      <c r="V13" s="265"/>
      <c r="W13" s="265"/>
      <c r="X13" s="265"/>
      <c r="Y13" s="265"/>
      <c r="Z13" s="265"/>
    </row>
    <row r="14" spans="1:26" x14ac:dyDescent="0.2">
      <c r="A14" s="71" t="s">
        <v>80</v>
      </c>
      <c r="B14" s="203">
        <f t="shared" si="5"/>
        <v>193895</v>
      </c>
      <c r="C14" s="203">
        <f t="shared" si="7"/>
        <v>209386.30000000002</v>
      </c>
      <c r="D14" s="203">
        <f t="shared" si="0"/>
        <v>92.601569443655094</v>
      </c>
      <c r="E14" s="271">
        <v>192812</v>
      </c>
      <c r="F14" s="271">
        <v>208306.1</v>
      </c>
      <c r="G14" s="203">
        <f t="shared" si="1"/>
        <v>92.561859686298192</v>
      </c>
      <c r="H14" s="203">
        <v>1083</v>
      </c>
      <c r="I14" s="203">
        <v>1080.2</v>
      </c>
      <c r="J14" s="203">
        <f t="shared" si="2"/>
        <v>100.25921125717458</v>
      </c>
      <c r="K14" s="203">
        <v>51983.199999999997</v>
      </c>
      <c r="L14" s="203">
        <v>51784.1</v>
      </c>
      <c r="M14" s="203">
        <f t="shared" si="3"/>
        <v>100.38448095071652</v>
      </c>
      <c r="N14" s="206">
        <f t="shared" si="6"/>
        <v>245878.2</v>
      </c>
      <c r="O14" s="206">
        <f t="shared" si="6"/>
        <v>261170.40000000002</v>
      </c>
      <c r="P14" s="203">
        <f t="shared" si="4"/>
        <v>94.144742283199008</v>
      </c>
      <c r="Q14" s="265"/>
      <c r="R14" s="265"/>
      <c r="S14" s="265"/>
      <c r="T14" s="265"/>
      <c r="U14" s="265"/>
      <c r="V14" s="265"/>
      <c r="W14" s="265"/>
      <c r="X14" s="265"/>
      <c r="Y14" s="265"/>
      <c r="Z14" s="265"/>
    </row>
    <row r="15" spans="1:26" x14ac:dyDescent="0.2">
      <c r="A15" s="71" t="s">
        <v>81</v>
      </c>
      <c r="B15" s="203">
        <f t="shared" si="5"/>
        <v>456382.10000000003</v>
      </c>
      <c r="C15" s="203">
        <f t="shared" si="7"/>
        <v>476442.3</v>
      </c>
      <c r="D15" s="203">
        <f t="shared" si="0"/>
        <v>95.789584593979171</v>
      </c>
      <c r="E15" s="271">
        <v>453983.9</v>
      </c>
      <c r="F15" s="271">
        <v>473515.7</v>
      </c>
      <c r="G15" s="203">
        <f t="shared" si="1"/>
        <v>95.875152608456276</v>
      </c>
      <c r="H15" s="203">
        <v>2398.1999999999998</v>
      </c>
      <c r="I15" s="203">
        <v>2926.6</v>
      </c>
      <c r="J15" s="203">
        <f t="shared" si="2"/>
        <v>81.944919018656464</v>
      </c>
      <c r="K15" s="203">
        <v>22068</v>
      </c>
      <c r="L15" s="203">
        <v>21584.9</v>
      </c>
      <c r="M15" s="203">
        <f t="shared" si="3"/>
        <v>102.23813869881259</v>
      </c>
      <c r="N15" s="206">
        <f t="shared" si="6"/>
        <v>478450.10000000003</v>
      </c>
      <c r="O15" s="206">
        <f t="shared" si="6"/>
        <v>498027.2</v>
      </c>
      <c r="P15" s="203">
        <f t="shared" si="4"/>
        <v>96.069070123077609</v>
      </c>
      <c r="Q15" s="265"/>
      <c r="R15" s="265"/>
      <c r="S15" s="265"/>
      <c r="T15" s="265"/>
      <c r="U15" s="265"/>
      <c r="V15" s="265"/>
      <c r="W15" s="265"/>
      <c r="X15" s="265"/>
      <c r="Y15" s="265"/>
      <c r="Z15" s="265"/>
    </row>
    <row r="16" spans="1:26" ht="14.25" customHeight="1" x14ac:dyDescent="0.2">
      <c r="A16" s="71" t="s">
        <v>82</v>
      </c>
      <c r="B16" s="203">
        <f t="shared" si="5"/>
        <v>269585</v>
      </c>
      <c r="C16" s="203">
        <f t="shared" si="7"/>
        <v>234778.30000000002</v>
      </c>
      <c r="D16" s="203">
        <f t="shared" si="0"/>
        <v>114.82534799851605</v>
      </c>
      <c r="E16" s="271">
        <v>269482</v>
      </c>
      <c r="F16" s="271">
        <v>234680.6</v>
      </c>
      <c r="G16" s="203">
        <f t="shared" si="1"/>
        <v>114.82926155804954</v>
      </c>
      <c r="H16" s="203">
        <v>103</v>
      </c>
      <c r="I16" s="203">
        <v>97.7</v>
      </c>
      <c r="J16" s="203">
        <f t="shared" si="2"/>
        <v>105.42476970317298</v>
      </c>
      <c r="K16" s="203">
        <v>23988.400000000001</v>
      </c>
      <c r="L16" s="203">
        <v>23262.400000000001</v>
      </c>
      <c r="M16" s="203">
        <f t="shared" si="3"/>
        <v>103.12091615654447</v>
      </c>
      <c r="N16" s="206">
        <f t="shared" si="6"/>
        <v>293573.40000000002</v>
      </c>
      <c r="O16" s="206">
        <f t="shared" si="6"/>
        <v>258040.7</v>
      </c>
      <c r="P16" s="203">
        <f t="shared" si="4"/>
        <v>113.77019206660034</v>
      </c>
      <c r="Q16" s="265"/>
      <c r="R16" s="265"/>
      <c r="S16" s="265"/>
      <c r="T16" s="265"/>
      <c r="U16" s="265"/>
      <c r="V16" s="265"/>
      <c r="W16" s="265"/>
      <c r="X16" s="265"/>
      <c r="Y16" s="265"/>
      <c r="Z16" s="265"/>
    </row>
    <row r="17" spans="1:26" ht="14.25" customHeight="1" x14ac:dyDescent="0.2">
      <c r="A17" s="71" t="s">
        <v>83</v>
      </c>
      <c r="B17" s="203">
        <f>H17</f>
        <v>95.3</v>
      </c>
      <c r="C17" s="203">
        <f>I17</f>
        <v>41.6</v>
      </c>
      <c r="D17" s="203">
        <f t="shared" si="0"/>
        <v>229.08653846153845</v>
      </c>
      <c r="E17" s="274" t="s">
        <v>136</v>
      </c>
      <c r="F17" s="274" t="s">
        <v>136</v>
      </c>
      <c r="G17" s="203" t="s">
        <v>136</v>
      </c>
      <c r="H17" s="203">
        <v>95.3</v>
      </c>
      <c r="I17" s="203">
        <v>41.6</v>
      </c>
      <c r="J17" s="203">
        <f t="shared" si="2"/>
        <v>229.08653846153845</v>
      </c>
      <c r="K17" s="203">
        <v>5365.1</v>
      </c>
      <c r="L17" s="203">
        <v>5315.1</v>
      </c>
      <c r="M17" s="203">
        <f t="shared" si="3"/>
        <v>100.94071607307482</v>
      </c>
      <c r="N17" s="206">
        <f t="shared" si="6"/>
        <v>5460.4000000000005</v>
      </c>
      <c r="O17" s="206">
        <f t="shared" si="6"/>
        <v>5356.7000000000007</v>
      </c>
      <c r="P17" s="203">
        <f>N17/O17*100</f>
        <v>101.93589336718503</v>
      </c>
      <c r="Q17" s="265"/>
      <c r="R17" s="265"/>
      <c r="S17" s="265"/>
      <c r="T17" s="265"/>
      <c r="U17" s="265"/>
      <c r="V17" s="265"/>
      <c r="W17" s="265"/>
      <c r="X17" s="265"/>
      <c r="Y17" s="265"/>
      <c r="Z17" s="265"/>
    </row>
    <row r="18" spans="1:26" ht="14.25" customHeight="1" x14ac:dyDescent="0.2">
      <c r="A18" s="71" t="s">
        <v>84</v>
      </c>
      <c r="B18" s="203">
        <f>H18</f>
        <v>92.2</v>
      </c>
      <c r="C18" s="203">
        <f>I18</f>
        <v>91.6</v>
      </c>
      <c r="D18" s="203">
        <f t="shared" si="0"/>
        <v>100.65502183406115</v>
      </c>
      <c r="E18" s="274" t="s">
        <v>136</v>
      </c>
      <c r="F18" s="274" t="s">
        <v>136</v>
      </c>
      <c r="G18" s="203" t="s">
        <v>136</v>
      </c>
      <c r="H18" s="203">
        <v>92.2</v>
      </c>
      <c r="I18" s="203">
        <v>91.6</v>
      </c>
      <c r="J18" s="203">
        <f t="shared" si="2"/>
        <v>100.65502183406115</v>
      </c>
      <c r="K18" s="203">
        <v>444.1</v>
      </c>
      <c r="L18" s="203">
        <v>442.2</v>
      </c>
      <c r="M18" s="203">
        <f t="shared" si="3"/>
        <v>100.42966983265491</v>
      </c>
      <c r="N18" s="206">
        <f t="shared" si="6"/>
        <v>536.30000000000007</v>
      </c>
      <c r="O18" s="206">
        <f t="shared" si="6"/>
        <v>533.79999999999995</v>
      </c>
      <c r="P18" s="203">
        <f t="shared" si="4"/>
        <v>100.46834020232298</v>
      </c>
      <c r="Q18" s="265"/>
      <c r="R18" s="265"/>
      <c r="S18" s="265"/>
      <c r="T18" s="265"/>
      <c r="U18" s="265"/>
      <c r="V18" s="265"/>
      <c r="W18" s="265"/>
      <c r="X18" s="265"/>
      <c r="Y18" s="265"/>
      <c r="Z18" s="265"/>
    </row>
    <row r="19" spans="1:26" ht="14.25" customHeight="1" x14ac:dyDescent="0.2">
      <c r="A19" s="71" t="s">
        <v>85</v>
      </c>
      <c r="B19" s="203">
        <f t="shared" si="5"/>
        <v>134638.09999999998</v>
      </c>
      <c r="C19" s="203">
        <f t="shared" si="7"/>
        <v>129136.2</v>
      </c>
      <c r="D19" s="203">
        <f t="shared" si="0"/>
        <v>104.26054042166331</v>
      </c>
      <c r="E19" s="271">
        <v>134039.29999999999</v>
      </c>
      <c r="F19" s="271">
        <v>128362</v>
      </c>
      <c r="G19" s="203">
        <f t="shared" si="1"/>
        <v>104.42288216138731</v>
      </c>
      <c r="H19" s="203">
        <v>598.79999999999995</v>
      </c>
      <c r="I19" s="203">
        <v>774.2</v>
      </c>
      <c r="J19" s="203">
        <f t="shared" si="2"/>
        <v>77.34435546370446</v>
      </c>
      <c r="K19" s="203">
        <v>21728.3</v>
      </c>
      <c r="L19" s="203">
        <v>27285.4</v>
      </c>
      <c r="M19" s="203">
        <f t="shared" si="3"/>
        <v>79.633430332705387</v>
      </c>
      <c r="N19" s="206">
        <f t="shared" si="6"/>
        <v>156366.39999999997</v>
      </c>
      <c r="O19" s="206">
        <f t="shared" si="6"/>
        <v>156421.6</v>
      </c>
      <c r="P19" s="203">
        <f t="shared" si="4"/>
        <v>99.964710756059233</v>
      </c>
      <c r="Q19" s="265"/>
      <c r="R19" s="265"/>
      <c r="S19" s="156"/>
      <c r="T19" s="156"/>
      <c r="U19" s="265"/>
      <c r="V19" s="265"/>
      <c r="W19" s="265"/>
      <c r="X19" s="265"/>
      <c r="Y19" s="265"/>
      <c r="Z19" s="265"/>
    </row>
    <row r="20" spans="1:26" ht="14.25" customHeight="1" x14ac:dyDescent="0.2">
      <c r="A20" s="71" t="s">
        <v>86</v>
      </c>
      <c r="B20" s="203">
        <f t="shared" si="5"/>
        <v>399855.1</v>
      </c>
      <c r="C20" s="203">
        <f t="shared" si="7"/>
        <v>381312.80000000005</v>
      </c>
      <c r="D20" s="203">
        <f t="shared" si="0"/>
        <v>104.86275309929273</v>
      </c>
      <c r="E20" s="271">
        <v>399763</v>
      </c>
      <c r="F20" s="271">
        <v>381235.9</v>
      </c>
      <c r="G20" s="203">
        <f t="shared" si="1"/>
        <v>104.85974694408368</v>
      </c>
      <c r="H20" s="203">
        <v>92.1</v>
      </c>
      <c r="I20" s="203">
        <v>76.900000000000006</v>
      </c>
      <c r="J20" s="203">
        <f t="shared" si="2"/>
        <v>119.76592977893365</v>
      </c>
      <c r="K20" s="203">
        <v>56599.199999999997</v>
      </c>
      <c r="L20" s="203">
        <v>56309.599999999999</v>
      </c>
      <c r="M20" s="203">
        <f t="shared" si="3"/>
        <v>100.51429951553554</v>
      </c>
      <c r="N20" s="206">
        <f t="shared" si="6"/>
        <v>456454.3</v>
      </c>
      <c r="O20" s="206">
        <f t="shared" si="6"/>
        <v>437622.4</v>
      </c>
      <c r="P20" s="203">
        <f t="shared" si="4"/>
        <v>104.30323036480765</v>
      </c>
      <c r="Q20" s="265"/>
      <c r="R20" s="265"/>
      <c r="S20" s="265"/>
      <c r="T20" s="265"/>
      <c r="U20" s="265"/>
      <c r="V20" s="265"/>
      <c r="W20" s="265"/>
      <c r="X20" s="265"/>
      <c r="Y20" s="265"/>
      <c r="Z20" s="265"/>
    </row>
    <row r="21" spans="1:26" ht="14.25" customHeight="1" x14ac:dyDescent="0.2">
      <c r="A21" s="71" t="s">
        <v>87</v>
      </c>
      <c r="B21" s="203">
        <f t="shared" si="5"/>
        <v>101665.4</v>
      </c>
      <c r="C21" s="203">
        <f t="shared" si="7"/>
        <v>91745.8</v>
      </c>
      <c r="D21" s="203">
        <f t="shared" si="0"/>
        <v>110.81204807195533</v>
      </c>
      <c r="E21" s="271">
        <v>99081.2</v>
      </c>
      <c r="F21" s="271">
        <v>89029.5</v>
      </c>
      <c r="G21" s="203">
        <f t="shared" si="1"/>
        <v>111.29030265249158</v>
      </c>
      <c r="H21" s="203">
        <v>2584.1999999999998</v>
      </c>
      <c r="I21" s="203">
        <v>2716.3</v>
      </c>
      <c r="J21" s="203">
        <f t="shared" si="2"/>
        <v>95.1367669255973</v>
      </c>
      <c r="K21" s="203">
        <v>88546.4</v>
      </c>
      <c r="L21" s="203">
        <v>99170.5</v>
      </c>
      <c r="M21" s="203">
        <f t="shared" si="3"/>
        <v>89.287035963315702</v>
      </c>
      <c r="N21" s="206">
        <f t="shared" si="6"/>
        <v>190211.8</v>
      </c>
      <c r="O21" s="206">
        <f t="shared" si="6"/>
        <v>190916.3</v>
      </c>
      <c r="P21" s="203">
        <f t="shared" si="4"/>
        <v>99.630990124991953</v>
      </c>
      <c r="Q21" s="265"/>
      <c r="R21" s="265"/>
      <c r="S21" s="265"/>
      <c r="T21" s="265"/>
      <c r="U21" s="265"/>
      <c r="V21" s="265"/>
      <c r="W21" s="265"/>
      <c r="X21" s="265"/>
      <c r="Y21" s="265"/>
      <c r="Z21" s="265"/>
    </row>
    <row r="22" spans="1:26" ht="14.25" customHeight="1" x14ac:dyDescent="0.2">
      <c r="A22" s="80" t="s">
        <v>88</v>
      </c>
      <c r="B22" s="203">
        <f t="shared" si="5"/>
        <v>6205.7000000000007</v>
      </c>
      <c r="C22" s="203">
        <f t="shared" si="7"/>
        <v>8166.2</v>
      </c>
      <c r="D22" s="203">
        <f t="shared" si="0"/>
        <v>75.992505694202947</v>
      </c>
      <c r="E22" s="271">
        <v>5590.6</v>
      </c>
      <c r="F22" s="271">
        <v>7561.2</v>
      </c>
      <c r="G22" s="203">
        <f t="shared" si="1"/>
        <v>73.937999259376824</v>
      </c>
      <c r="H22" s="203">
        <v>615.1</v>
      </c>
      <c r="I22" s="203">
        <v>605</v>
      </c>
      <c r="J22" s="203">
        <f>H22/I22*100</f>
        <v>101.66942148760332</v>
      </c>
      <c r="K22" s="203">
        <v>6296</v>
      </c>
      <c r="L22" s="203">
        <v>6434</v>
      </c>
      <c r="M22" s="203">
        <f t="shared" si="3"/>
        <v>97.855144544606773</v>
      </c>
      <c r="N22" s="206">
        <f t="shared" si="6"/>
        <v>12501.7</v>
      </c>
      <c r="O22" s="206">
        <f t="shared" si="6"/>
        <v>14600.2</v>
      </c>
      <c r="P22" s="203">
        <f t="shared" si="4"/>
        <v>85.626909220421638</v>
      </c>
      <c r="Q22" s="265"/>
      <c r="R22" s="265"/>
      <c r="S22" s="265"/>
      <c r="T22" s="265"/>
      <c r="U22" s="265"/>
      <c r="V22" s="265"/>
      <c r="W22" s="265"/>
      <c r="X22" s="265"/>
      <c r="Y22" s="265"/>
      <c r="Z22" s="265"/>
    </row>
    <row r="23" spans="1:26" ht="14.25" customHeight="1" x14ac:dyDescent="0.2">
      <c r="A23" s="71" t="s">
        <v>89</v>
      </c>
      <c r="B23" s="203">
        <f t="shared" si="5"/>
        <v>4043</v>
      </c>
      <c r="C23" s="203">
        <f t="shared" si="7"/>
        <v>5177.1000000000004</v>
      </c>
      <c r="D23" s="203">
        <f t="shared" si="0"/>
        <v>78.093913580962308</v>
      </c>
      <c r="E23" s="271">
        <v>3859.8</v>
      </c>
      <c r="F23" s="271">
        <v>5050.6000000000004</v>
      </c>
      <c r="G23" s="203">
        <f t="shared" si="1"/>
        <v>76.422603255058803</v>
      </c>
      <c r="H23" s="203">
        <v>183.2</v>
      </c>
      <c r="I23" s="203">
        <v>126.5</v>
      </c>
      <c r="J23" s="203">
        <f t="shared" si="2"/>
        <v>144.82213438735175</v>
      </c>
      <c r="K23" s="203">
        <v>43452</v>
      </c>
      <c r="L23" s="203">
        <v>44023.7</v>
      </c>
      <c r="M23" s="203">
        <f t="shared" si="3"/>
        <v>98.701381301435362</v>
      </c>
      <c r="N23" s="206">
        <f t="shared" si="6"/>
        <v>47495</v>
      </c>
      <c r="O23" s="206">
        <f t="shared" si="6"/>
        <v>49200.799999999996</v>
      </c>
      <c r="P23" s="203">
        <f t="shared" si="4"/>
        <v>96.532983203525163</v>
      </c>
      <c r="Q23" s="265"/>
      <c r="R23" s="265"/>
      <c r="S23" s="265"/>
      <c r="T23" s="265"/>
      <c r="U23" s="265"/>
      <c r="V23" s="265"/>
      <c r="W23" s="265"/>
      <c r="X23" s="265"/>
      <c r="Y23" s="265"/>
      <c r="Z23" s="265"/>
    </row>
    <row r="24" spans="1:26" ht="14.25" customHeight="1" x14ac:dyDescent="0.2">
      <c r="A24" s="71" t="s">
        <v>90</v>
      </c>
      <c r="B24" s="203" t="s">
        <v>136</v>
      </c>
      <c r="C24" s="203" t="s">
        <v>136</v>
      </c>
      <c r="D24" s="203" t="s">
        <v>136</v>
      </c>
      <c r="E24" s="274" t="s">
        <v>136</v>
      </c>
      <c r="F24" s="274" t="s">
        <v>136</v>
      </c>
      <c r="G24" s="203" t="s">
        <v>136</v>
      </c>
      <c r="H24" s="203" t="s">
        <v>136</v>
      </c>
      <c r="I24" s="203" t="s">
        <v>136</v>
      </c>
      <c r="J24" s="203" t="s">
        <v>136</v>
      </c>
      <c r="K24" s="203">
        <v>1.6</v>
      </c>
      <c r="L24" s="203">
        <v>1.7</v>
      </c>
      <c r="M24" s="203">
        <f>K24/L24*100</f>
        <v>94.117647058823536</v>
      </c>
      <c r="N24" s="206">
        <f>K24</f>
        <v>1.6</v>
      </c>
      <c r="O24" s="206">
        <f>L24</f>
        <v>1.7</v>
      </c>
      <c r="P24" s="203">
        <f>N24/O24*100</f>
        <v>94.117647058823536</v>
      </c>
      <c r="Q24" s="265"/>
      <c r="R24" s="265"/>
      <c r="S24" s="265"/>
      <c r="T24" s="265"/>
      <c r="U24" s="265"/>
      <c r="V24" s="265"/>
      <c r="W24" s="265"/>
      <c r="X24" s="265"/>
      <c r="Y24" s="265"/>
      <c r="Z24" s="265"/>
    </row>
    <row r="25" spans="1:26" x14ac:dyDescent="0.2">
      <c r="A25" s="71" t="s">
        <v>91</v>
      </c>
      <c r="B25" s="203">
        <f>E25</f>
        <v>0.2</v>
      </c>
      <c r="C25" s="203">
        <f>F25</f>
        <v>0.9</v>
      </c>
      <c r="D25" s="203">
        <f t="shared" si="0"/>
        <v>22.222222222222225</v>
      </c>
      <c r="E25" s="271">
        <v>0.2</v>
      </c>
      <c r="F25" s="271">
        <v>0.9</v>
      </c>
      <c r="G25" s="203">
        <f t="shared" si="1"/>
        <v>22.222222222222225</v>
      </c>
      <c r="H25" s="203" t="s">
        <v>136</v>
      </c>
      <c r="I25" s="203" t="s">
        <v>136</v>
      </c>
      <c r="J25" s="203" t="s">
        <v>136</v>
      </c>
      <c r="K25" s="203">
        <v>145.6</v>
      </c>
      <c r="L25" s="203">
        <v>167.6</v>
      </c>
      <c r="M25" s="203">
        <f t="shared" si="3"/>
        <v>86.873508353221965</v>
      </c>
      <c r="N25" s="206">
        <f t="shared" si="6"/>
        <v>145.79999999999998</v>
      </c>
      <c r="O25" s="206">
        <f t="shared" si="6"/>
        <v>168.5</v>
      </c>
      <c r="P25" s="203">
        <f t="shared" si="4"/>
        <v>86.528189910979208</v>
      </c>
      <c r="Q25" s="265"/>
      <c r="R25" s="156"/>
      <c r="S25" s="156"/>
      <c r="T25" s="156"/>
      <c r="U25" s="156"/>
      <c r="V25" s="156"/>
      <c r="W25" s="156"/>
      <c r="X25" s="265"/>
      <c r="Y25" s="265"/>
      <c r="Z25" s="265"/>
    </row>
    <row r="26" spans="1:26" x14ac:dyDescent="0.2">
      <c r="A26" s="73" t="s">
        <v>92</v>
      </c>
      <c r="B26" s="204">
        <f>E26</f>
        <v>125142.5</v>
      </c>
      <c r="C26" s="204">
        <f>F26</f>
        <v>120816.9</v>
      </c>
      <c r="D26" s="204">
        <f t="shared" si="0"/>
        <v>103.58029381651077</v>
      </c>
      <c r="E26" s="275">
        <v>125142.5</v>
      </c>
      <c r="F26" s="275">
        <v>120816.9</v>
      </c>
      <c r="G26" s="204">
        <f t="shared" si="1"/>
        <v>103.58029381651077</v>
      </c>
      <c r="H26" s="204" t="s">
        <v>136</v>
      </c>
      <c r="I26" s="204" t="s">
        <v>136</v>
      </c>
      <c r="J26" s="204" t="s">
        <v>136</v>
      </c>
      <c r="K26" s="204">
        <v>4280.1000000000004</v>
      </c>
      <c r="L26" s="204">
        <v>4270.3999999999996</v>
      </c>
      <c r="M26" s="204">
        <f t="shared" si="3"/>
        <v>100.22714499812666</v>
      </c>
      <c r="N26" s="204">
        <f t="shared" si="6"/>
        <v>129422.6</v>
      </c>
      <c r="O26" s="204">
        <f t="shared" si="6"/>
        <v>125087.29999999999</v>
      </c>
      <c r="P26" s="204">
        <f t="shared" si="4"/>
        <v>103.46581947168099</v>
      </c>
      <c r="Q26" s="265"/>
      <c r="R26" s="265"/>
      <c r="S26" s="265"/>
      <c r="T26" s="265"/>
      <c r="U26" s="156"/>
      <c r="V26" s="156"/>
      <c r="W26" s="156"/>
      <c r="X26" s="265"/>
      <c r="Y26" s="265"/>
      <c r="Z26" s="265"/>
    </row>
    <row r="27" spans="1:26" x14ac:dyDescent="0.2">
      <c r="O27" s="265"/>
      <c r="P27" s="265"/>
      <c r="Q27" s="265"/>
      <c r="R27" s="265"/>
      <c r="S27" s="265"/>
      <c r="T27" s="265"/>
      <c r="U27" s="156"/>
      <c r="V27" s="156"/>
      <c r="W27" s="156"/>
      <c r="X27" s="265"/>
      <c r="Y27" s="265"/>
      <c r="Z27" s="265"/>
    </row>
    <row r="28" spans="1:26" x14ac:dyDescent="0.2">
      <c r="A28" s="261"/>
      <c r="B28" s="104"/>
      <c r="C28" s="104"/>
      <c r="D28" s="106"/>
      <c r="E28" s="104"/>
      <c r="F28" s="104"/>
      <c r="G28" s="104"/>
      <c r="H28" s="104"/>
      <c r="I28" s="104"/>
      <c r="J28" s="104"/>
      <c r="K28" s="104"/>
      <c r="L28" s="203"/>
      <c r="M28" s="104"/>
    </row>
    <row r="29" spans="1:26" x14ac:dyDescent="0.2"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</row>
    <row r="30" spans="1:26" x14ac:dyDescent="0.2"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3307086614173229" top="0.59055118110236227" bottom="0.59055118110236227" header="0.15748031496062992" footer="0.39370078740157483"/>
  <pageSetup paperSize="9" scale="82" firstPageNumber="4" orientation="landscape" useFirstPageNumber="1" r:id="rId1"/>
  <headerFooter alignWithMargins="0">
    <oddFooter>&amp;R&amp;"-,полужирный"&amp;8 12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"/>
  <sheetViews>
    <sheetView zoomScaleNormal="100" workbookViewId="0">
      <selection activeCell="A3" sqref="A3:A5"/>
    </sheetView>
  </sheetViews>
  <sheetFormatPr defaultRowHeight="12.75" x14ac:dyDescent="0.2"/>
  <cols>
    <col min="1" max="1" width="19.5703125" style="10" bestFit="1" customWidth="1"/>
    <col min="2" max="2" width="9.5703125" style="10" customWidth="1"/>
    <col min="3" max="3" width="9.42578125" style="10" customWidth="1"/>
    <col min="4" max="4" width="9.7109375" style="10" customWidth="1"/>
    <col min="5" max="5" width="8.28515625" style="10" customWidth="1"/>
    <col min="6" max="6" width="8.7109375" style="10" customWidth="1"/>
    <col min="7" max="7" width="10.42578125" style="10" customWidth="1"/>
    <col min="8" max="9" width="9.140625" style="10" customWidth="1"/>
    <col min="10" max="10" width="10.140625" style="10" customWidth="1"/>
    <col min="11" max="12" width="9.5703125" style="10" customWidth="1"/>
    <col min="13" max="13" width="10.42578125" style="10" customWidth="1"/>
    <col min="14" max="14" width="9.140625" style="10" customWidth="1"/>
    <col min="15" max="256" width="9.140625" style="10"/>
    <col min="257" max="257" width="22.7109375" style="10" customWidth="1"/>
    <col min="258" max="258" width="9.5703125" style="10" customWidth="1"/>
    <col min="259" max="259" width="9.42578125" style="10" customWidth="1"/>
    <col min="260" max="260" width="9.7109375" style="10" customWidth="1"/>
    <col min="261" max="261" width="8.28515625" style="10" customWidth="1"/>
    <col min="262" max="262" width="8.7109375" style="10" customWidth="1"/>
    <col min="263" max="263" width="10.42578125" style="10" customWidth="1"/>
    <col min="264" max="265" width="9.140625" style="10" customWidth="1"/>
    <col min="266" max="266" width="10.140625" style="10" customWidth="1"/>
    <col min="267" max="268" width="9.5703125" style="10" customWidth="1"/>
    <col min="269" max="269" width="10.42578125" style="10" customWidth="1"/>
    <col min="270" max="270" width="7.140625" style="10" customWidth="1"/>
    <col min="271" max="512" width="9.140625" style="10"/>
    <col min="513" max="513" width="22.7109375" style="10" customWidth="1"/>
    <col min="514" max="514" width="9.5703125" style="10" customWidth="1"/>
    <col min="515" max="515" width="9.42578125" style="10" customWidth="1"/>
    <col min="516" max="516" width="9.7109375" style="10" customWidth="1"/>
    <col min="517" max="517" width="8.28515625" style="10" customWidth="1"/>
    <col min="518" max="518" width="8.7109375" style="10" customWidth="1"/>
    <col min="519" max="519" width="10.42578125" style="10" customWidth="1"/>
    <col min="520" max="521" width="9.140625" style="10" customWidth="1"/>
    <col min="522" max="522" width="10.140625" style="10" customWidth="1"/>
    <col min="523" max="524" width="9.5703125" style="10" customWidth="1"/>
    <col min="525" max="525" width="10.42578125" style="10" customWidth="1"/>
    <col min="526" max="526" width="7.140625" style="10" customWidth="1"/>
    <col min="527" max="768" width="9.140625" style="10"/>
    <col min="769" max="769" width="22.7109375" style="10" customWidth="1"/>
    <col min="770" max="770" width="9.5703125" style="10" customWidth="1"/>
    <col min="771" max="771" width="9.42578125" style="10" customWidth="1"/>
    <col min="772" max="772" width="9.7109375" style="10" customWidth="1"/>
    <col min="773" max="773" width="8.28515625" style="10" customWidth="1"/>
    <col min="774" max="774" width="8.7109375" style="10" customWidth="1"/>
    <col min="775" max="775" width="10.42578125" style="10" customWidth="1"/>
    <col min="776" max="777" width="9.140625" style="10" customWidth="1"/>
    <col min="778" max="778" width="10.140625" style="10" customWidth="1"/>
    <col min="779" max="780" width="9.5703125" style="10" customWidth="1"/>
    <col min="781" max="781" width="10.42578125" style="10" customWidth="1"/>
    <col min="782" max="782" width="7.140625" style="10" customWidth="1"/>
    <col min="783" max="1024" width="9.140625" style="10"/>
    <col min="1025" max="1025" width="22.7109375" style="10" customWidth="1"/>
    <col min="1026" max="1026" width="9.5703125" style="10" customWidth="1"/>
    <col min="1027" max="1027" width="9.42578125" style="10" customWidth="1"/>
    <col min="1028" max="1028" width="9.7109375" style="10" customWidth="1"/>
    <col min="1029" max="1029" width="8.28515625" style="10" customWidth="1"/>
    <col min="1030" max="1030" width="8.7109375" style="10" customWidth="1"/>
    <col min="1031" max="1031" width="10.42578125" style="10" customWidth="1"/>
    <col min="1032" max="1033" width="9.140625" style="10" customWidth="1"/>
    <col min="1034" max="1034" width="10.140625" style="10" customWidth="1"/>
    <col min="1035" max="1036" width="9.5703125" style="10" customWidth="1"/>
    <col min="1037" max="1037" width="10.42578125" style="10" customWidth="1"/>
    <col min="1038" max="1038" width="7.140625" style="10" customWidth="1"/>
    <col min="1039" max="1280" width="9.140625" style="10"/>
    <col min="1281" max="1281" width="22.7109375" style="10" customWidth="1"/>
    <col min="1282" max="1282" width="9.5703125" style="10" customWidth="1"/>
    <col min="1283" max="1283" width="9.42578125" style="10" customWidth="1"/>
    <col min="1284" max="1284" width="9.7109375" style="10" customWidth="1"/>
    <col min="1285" max="1285" width="8.28515625" style="10" customWidth="1"/>
    <col min="1286" max="1286" width="8.7109375" style="10" customWidth="1"/>
    <col min="1287" max="1287" width="10.42578125" style="10" customWidth="1"/>
    <col min="1288" max="1289" width="9.140625" style="10" customWidth="1"/>
    <col min="1290" max="1290" width="10.140625" style="10" customWidth="1"/>
    <col min="1291" max="1292" width="9.5703125" style="10" customWidth="1"/>
    <col min="1293" max="1293" width="10.42578125" style="10" customWidth="1"/>
    <col min="1294" max="1294" width="7.140625" style="10" customWidth="1"/>
    <col min="1295" max="1536" width="9.140625" style="10"/>
    <col min="1537" max="1537" width="22.7109375" style="10" customWidth="1"/>
    <col min="1538" max="1538" width="9.5703125" style="10" customWidth="1"/>
    <col min="1539" max="1539" width="9.42578125" style="10" customWidth="1"/>
    <col min="1540" max="1540" width="9.7109375" style="10" customWidth="1"/>
    <col min="1541" max="1541" width="8.28515625" style="10" customWidth="1"/>
    <col min="1542" max="1542" width="8.7109375" style="10" customWidth="1"/>
    <col min="1543" max="1543" width="10.42578125" style="10" customWidth="1"/>
    <col min="1544" max="1545" width="9.140625" style="10" customWidth="1"/>
    <col min="1546" max="1546" width="10.140625" style="10" customWidth="1"/>
    <col min="1547" max="1548" width="9.5703125" style="10" customWidth="1"/>
    <col min="1549" max="1549" width="10.42578125" style="10" customWidth="1"/>
    <col min="1550" max="1550" width="7.140625" style="10" customWidth="1"/>
    <col min="1551" max="1792" width="9.140625" style="10"/>
    <col min="1793" max="1793" width="22.7109375" style="10" customWidth="1"/>
    <col min="1794" max="1794" width="9.5703125" style="10" customWidth="1"/>
    <col min="1795" max="1795" width="9.42578125" style="10" customWidth="1"/>
    <col min="1796" max="1796" width="9.7109375" style="10" customWidth="1"/>
    <col min="1797" max="1797" width="8.28515625" style="10" customWidth="1"/>
    <col min="1798" max="1798" width="8.7109375" style="10" customWidth="1"/>
    <col min="1799" max="1799" width="10.42578125" style="10" customWidth="1"/>
    <col min="1800" max="1801" width="9.140625" style="10" customWidth="1"/>
    <col min="1802" max="1802" width="10.140625" style="10" customWidth="1"/>
    <col min="1803" max="1804" width="9.5703125" style="10" customWidth="1"/>
    <col min="1805" max="1805" width="10.42578125" style="10" customWidth="1"/>
    <col min="1806" max="1806" width="7.140625" style="10" customWidth="1"/>
    <col min="1807" max="2048" width="9.140625" style="10"/>
    <col min="2049" max="2049" width="22.7109375" style="10" customWidth="1"/>
    <col min="2050" max="2050" width="9.5703125" style="10" customWidth="1"/>
    <col min="2051" max="2051" width="9.42578125" style="10" customWidth="1"/>
    <col min="2052" max="2052" width="9.7109375" style="10" customWidth="1"/>
    <col min="2053" max="2053" width="8.28515625" style="10" customWidth="1"/>
    <col min="2054" max="2054" width="8.7109375" style="10" customWidth="1"/>
    <col min="2055" max="2055" width="10.42578125" style="10" customWidth="1"/>
    <col min="2056" max="2057" width="9.140625" style="10" customWidth="1"/>
    <col min="2058" max="2058" width="10.140625" style="10" customWidth="1"/>
    <col min="2059" max="2060" width="9.5703125" style="10" customWidth="1"/>
    <col min="2061" max="2061" width="10.42578125" style="10" customWidth="1"/>
    <col min="2062" max="2062" width="7.140625" style="10" customWidth="1"/>
    <col min="2063" max="2304" width="9.140625" style="10"/>
    <col min="2305" max="2305" width="22.7109375" style="10" customWidth="1"/>
    <col min="2306" max="2306" width="9.5703125" style="10" customWidth="1"/>
    <col min="2307" max="2307" width="9.42578125" style="10" customWidth="1"/>
    <col min="2308" max="2308" width="9.7109375" style="10" customWidth="1"/>
    <col min="2309" max="2309" width="8.28515625" style="10" customWidth="1"/>
    <col min="2310" max="2310" width="8.7109375" style="10" customWidth="1"/>
    <col min="2311" max="2311" width="10.42578125" style="10" customWidth="1"/>
    <col min="2312" max="2313" width="9.140625" style="10" customWidth="1"/>
    <col min="2314" max="2314" width="10.140625" style="10" customWidth="1"/>
    <col min="2315" max="2316" width="9.5703125" style="10" customWidth="1"/>
    <col min="2317" max="2317" width="10.42578125" style="10" customWidth="1"/>
    <col min="2318" max="2318" width="7.140625" style="10" customWidth="1"/>
    <col min="2319" max="2560" width="9.140625" style="10"/>
    <col min="2561" max="2561" width="22.7109375" style="10" customWidth="1"/>
    <col min="2562" max="2562" width="9.5703125" style="10" customWidth="1"/>
    <col min="2563" max="2563" width="9.42578125" style="10" customWidth="1"/>
    <col min="2564" max="2564" width="9.7109375" style="10" customWidth="1"/>
    <col min="2565" max="2565" width="8.28515625" style="10" customWidth="1"/>
    <col min="2566" max="2566" width="8.7109375" style="10" customWidth="1"/>
    <col min="2567" max="2567" width="10.42578125" style="10" customWidth="1"/>
    <col min="2568" max="2569" width="9.140625" style="10" customWidth="1"/>
    <col min="2570" max="2570" width="10.140625" style="10" customWidth="1"/>
    <col min="2571" max="2572" width="9.5703125" style="10" customWidth="1"/>
    <col min="2573" max="2573" width="10.42578125" style="10" customWidth="1"/>
    <col min="2574" max="2574" width="7.140625" style="10" customWidth="1"/>
    <col min="2575" max="2816" width="9.140625" style="10"/>
    <col min="2817" max="2817" width="22.7109375" style="10" customWidth="1"/>
    <col min="2818" max="2818" width="9.5703125" style="10" customWidth="1"/>
    <col min="2819" max="2819" width="9.42578125" style="10" customWidth="1"/>
    <col min="2820" max="2820" width="9.7109375" style="10" customWidth="1"/>
    <col min="2821" max="2821" width="8.28515625" style="10" customWidth="1"/>
    <col min="2822" max="2822" width="8.7109375" style="10" customWidth="1"/>
    <col min="2823" max="2823" width="10.42578125" style="10" customWidth="1"/>
    <col min="2824" max="2825" width="9.140625" style="10" customWidth="1"/>
    <col min="2826" max="2826" width="10.140625" style="10" customWidth="1"/>
    <col min="2827" max="2828" width="9.5703125" style="10" customWidth="1"/>
    <col min="2829" max="2829" width="10.42578125" style="10" customWidth="1"/>
    <col min="2830" max="2830" width="7.140625" style="10" customWidth="1"/>
    <col min="2831" max="3072" width="9.140625" style="10"/>
    <col min="3073" max="3073" width="22.7109375" style="10" customWidth="1"/>
    <col min="3074" max="3074" width="9.5703125" style="10" customWidth="1"/>
    <col min="3075" max="3075" width="9.42578125" style="10" customWidth="1"/>
    <col min="3076" max="3076" width="9.7109375" style="10" customWidth="1"/>
    <col min="3077" max="3077" width="8.28515625" style="10" customWidth="1"/>
    <col min="3078" max="3078" width="8.7109375" style="10" customWidth="1"/>
    <col min="3079" max="3079" width="10.42578125" style="10" customWidth="1"/>
    <col min="3080" max="3081" width="9.140625" style="10" customWidth="1"/>
    <col min="3082" max="3082" width="10.140625" style="10" customWidth="1"/>
    <col min="3083" max="3084" width="9.5703125" style="10" customWidth="1"/>
    <col min="3085" max="3085" width="10.42578125" style="10" customWidth="1"/>
    <col min="3086" max="3086" width="7.140625" style="10" customWidth="1"/>
    <col min="3087" max="3328" width="9.140625" style="10"/>
    <col min="3329" max="3329" width="22.7109375" style="10" customWidth="1"/>
    <col min="3330" max="3330" width="9.5703125" style="10" customWidth="1"/>
    <col min="3331" max="3331" width="9.42578125" style="10" customWidth="1"/>
    <col min="3332" max="3332" width="9.7109375" style="10" customWidth="1"/>
    <col min="3333" max="3333" width="8.28515625" style="10" customWidth="1"/>
    <col min="3334" max="3334" width="8.7109375" style="10" customWidth="1"/>
    <col min="3335" max="3335" width="10.42578125" style="10" customWidth="1"/>
    <col min="3336" max="3337" width="9.140625" style="10" customWidth="1"/>
    <col min="3338" max="3338" width="10.140625" style="10" customWidth="1"/>
    <col min="3339" max="3340" width="9.5703125" style="10" customWidth="1"/>
    <col min="3341" max="3341" width="10.42578125" style="10" customWidth="1"/>
    <col min="3342" max="3342" width="7.140625" style="10" customWidth="1"/>
    <col min="3343" max="3584" width="9.140625" style="10"/>
    <col min="3585" max="3585" width="22.7109375" style="10" customWidth="1"/>
    <col min="3586" max="3586" width="9.5703125" style="10" customWidth="1"/>
    <col min="3587" max="3587" width="9.42578125" style="10" customWidth="1"/>
    <col min="3588" max="3588" width="9.7109375" style="10" customWidth="1"/>
    <col min="3589" max="3589" width="8.28515625" style="10" customWidth="1"/>
    <col min="3590" max="3590" width="8.7109375" style="10" customWidth="1"/>
    <col min="3591" max="3591" width="10.42578125" style="10" customWidth="1"/>
    <col min="3592" max="3593" width="9.140625" style="10" customWidth="1"/>
    <col min="3594" max="3594" width="10.140625" style="10" customWidth="1"/>
    <col min="3595" max="3596" width="9.5703125" style="10" customWidth="1"/>
    <col min="3597" max="3597" width="10.42578125" style="10" customWidth="1"/>
    <col min="3598" max="3598" width="7.140625" style="10" customWidth="1"/>
    <col min="3599" max="3840" width="9.140625" style="10"/>
    <col min="3841" max="3841" width="22.7109375" style="10" customWidth="1"/>
    <col min="3842" max="3842" width="9.5703125" style="10" customWidth="1"/>
    <col min="3843" max="3843" width="9.42578125" style="10" customWidth="1"/>
    <col min="3844" max="3844" width="9.7109375" style="10" customWidth="1"/>
    <col min="3845" max="3845" width="8.28515625" style="10" customWidth="1"/>
    <col min="3846" max="3846" width="8.7109375" style="10" customWidth="1"/>
    <col min="3847" max="3847" width="10.42578125" style="10" customWidth="1"/>
    <col min="3848" max="3849" width="9.140625" style="10" customWidth="1"/>
    <col min="3850" max="3850" width="10.140625" style="10" customWidth="1"/>
    <col min="3851" max="3852" width="9.5703125" style="10" customWidth="1"/>
    <col min="3853" max="3853" width="10.42578125" style="10" customWidth="1"/>
    <col min="3854" max="3854" width="7.140625" style="10" customWidth="1"/>
    <col min="3855" max="4096" width="9.140625" style="10"/>
    <col min="4097" max="4097" width="22.7109375" style="10" customWidth="1"/>
    <col min="4098" max="4098" width="9.5703125" style="10" customWidth="1"/>
    <col min="4099" max="4099" width="9.42578125" style="10" customWidth="1"/>
    <col min="4100" max="4100" width="9.7109375" style="10" customWidth="1"/>
    <col min="4101" max="4101" width="8.28515625" style="10" customWidth="1"/>
    <col min="4102" max="4102" width="8.7109375" style="10" customWidth="1"/>
    <col min="4103" max="4103" width="10.42578125" style="10" customWidth="1"/>
    <col min="4104" max="4105" width="9.140625" style="10" customWidth="1"/>
    <col min="4106" max="4106" width="10.140625" style="10" customWidth="1"/>
    <col min="4107" max="4108" width="9.5703125" style="10" customWidth="1"/>
    <col min="4109" max="4109" width="10.42578125" style="10" customWidth="1"/>
    <col min="4110" max="4110" width="7.140625" style="10" customWidth="1"/>
    <col min="4111" max="4352" width="9.140625" style="10"/>
    <col min="4353" max="4353" width="22.7109375" style="10" customWidth="1"/>
    <col min="4354" max="4354" width="9.5703125" style="10" customWidth="1"/>
    <col min="4355" max="4355" width="9.42578125" style="10" customWidth="1"/>
    <col min="4356" max="4356" width="9.7109375" style="10" customWidth="1"/>
    <col min="4357" max="4357" width="8.28515625" style="10" customWidth="1"/>
    <col min="4358" max="4358" width="8.7109375" style="10" customWidth="1"/>
    <col min="4359" max="4359" width="10.42578125" style="10" customWidth="1"/>
    <col min="4360" max="4361" width="9.140625" style="10" customWidth="1"/>
    <col min="4362" max="4362" width="10.140625" style="10" customWidth="1"/>
    <col min="4363" max="4364" width="9.5703125" style="10" customWidth="1"/>
    <col min="4365" max="4365" width="10.42578125" style="10" customWidth="1"/>
    <col min="4366" max="4366" width="7.140625" style="10" customWidth="1"/>
    <col min="4367" max="4608" width="9.140625" style="10"/>
    <col min="4609" max="4609" width="22.7109375" style="10" customWidth="1"/>
    <col min="4610" max="4610" width="9.5703125" style="10" customWidth="1"/>
    <col min="4611" max="4611" width="9.42578125" style="10" customWidth="1"/>
    <col min="4612" max="4612" width="9.7109375" style="10" customWidth="1"/>
    <col min="4613" max="4613" width="8.28515625" style="10" customWidth="1"/>
    <col min="4614" max="4614" width="8.7109375" style="10" customWidth="1"/>
    <col min="4615" max="4615" width="10.42578125" style="10" customWidth="1"/>
    <col min="4616" max="4617" width="9.140625" style="10" customWidth="1"/>
    <col min="4618" max="4618" width="10.140625" style="10" customWidth="1"/>
    <col min="4619" max="4620" width="9.5703125" style="10" customWidth="1"/>
    <col min="4621" max="4621" width="10.42578125" style="10" customWidth="1"/>
    <col min="4622" max="4622" width="7.140625" style="10" customWidth="1"/>
    <col min="4623" max="4864" width="9.140625" style="10"/>
    <col min="4865" max="4865" width="22.7109375" style="10" customWidth="1"/>
    <col min="4866" max="4866" width="9.5703125" style="10" customWidth="1"/>
    <col min="4867" max="4867" width="9.42578125" style="10" customWidth="1"/>
    <col min="4868" max="4868" width="9.7109375" style="10" customWidth="1"/>
    <col min="4869" max="4869" width="8.28515625" style="10" customWidth="1"/>
    <col min="4870" max="4870" width="8.7109375" style="10" customWidth="1"/>
    <col min="4871" max="4871" width="10.42578125" style="10" customWidth="1"/>
    <col min="4872" max="4873" width="9.140625" style="10" customWidth="1"/>
    <col min="4874" max="4874" width="10.140625" style="10" customWidth="1"/>
    <col min="4875" max="4876" width="9.5703125" style="10" customWidth="1"/>
    <col min="4877" max="4877" width="10.42578125" style="10" customWidth="1"/>
    <col min="4878" max="4878" width="7.140625" style="10" customWidth="1"/>
    <col min="4879" max="5120" width="9.140625" style="10"/>
    <col min="5121" max="5121" width="22.7109375" style="10" customWidth="1"/>
    <col min="5122" max="5122" width="9.5703125" style="10" customWidth="1"/>
    <col min="5123" max="5123" width="9.42578125" style="10" customWidth="1"/>
    <col min="5124" max="5124" width="9.7109375" style="10" customWidth="1"/>
    <col min="5125" max="5125" width="8.28515625" style="10" customWidth="1"/>
    <col min="5126" max="5126" width="8.7109375" style="10" customWidth="1"/>
    <col min="5127" max="5127" width="10.42578125" style="10" customWidth="1"/>
    <col min="5128" max="5129" width="9.140625" style="10" customWidth="1"/>
    <col min="5130" max="5130" width="10.140625" style="10" customWidth="1"/>
    <col min="5131" max="5132" width="9.5703125" style="10" customWidth="1"/>
    <col min="5133" max="5133" width="10.42578125" style="10" customWidth="1"/>
    <col min="5134" max="5134" width="7.140625" style="10" customWidth="1"/>
    <col min="5135" max="5376" width="9.140625" style="10"/>
    <col min="5377" max="5377" width="22.7109375" style="10" customWidth="1"/>
    <col min="5378" max="5378" width="9.5703125" style="10" customWidth="1"/>
    <col min="5379" max="5379" width="9.42578125" style="10" customWidth="1"/>
    <col min="5380" max="5380" width="9.7109375" style="10" customWidth="1"/>
    <col min="5381" max="5381" width="8.28515625" style="10" customWidth="1"/>
    <col min="5382" max="5382" width="8.7109375" style="10" customWidth="1"/>
    <col min="5383" max="5383" width="10.42578125" style="10" customWidth="1"/>
    <col min="5384" max="5385" width="9.140625" style="10" customWidth="1"/>
    <col min="5386" max="5386" width="10.140625" style="10" customWidth="1"/>
    <col min="5387" max="5388" width="9.5703125" style="10" customWidth="1"/>
    <col min="5389" max="5389" width="10.42578125" style="10" customWidth="1"/>
    <col min="5390" max="5390" width="7.140625" style="10" customWidth="1"/>
    <col min="5391" max="5632" width="9.140625" style="10"/>
    <col min="5633" max="5633" width="22.7109375" style="10" customWidth="1"/>
    <col min="5634" max="5634" width="9.5703125" style="10" customWidth="1"/>
    <col min="5635" max="5635" width="9.42578125" style="10" customWidth="1"/>
    <col min="5636" max="5636" width="9.7109375" style="10" customWidth="1"/>
    <col min="5637" max="5637" width="8.28515625" style="10" customWidth="1"/>
    <col min="5638" max="5638" width="8.7109375" style="10" customWidth="1"/>
    <col min="5639" max="5639" width="10.42578125" style="10" customWidth="1"/>
    <col min="5640" max="5641" width="9.140625" style="10" customWidth="1"/>
    <col min="5642" max="5642" width="10.140625" style="10" customWidth="1"/>
    <col min="5643" max="5644" width="9.5703125" style="10" customWidth="1"/>
    <col min="5645" max="5645" width="10.42578125" style="10" customWidth="1"/>
    <col min="5646" max="5646" width="7.140625" style="10" customWidth="1"/>
    <col min="5647" max="5888" width="9.140625" style="10"/>
    <col min="5889" max="5889" width="22.7109375" style="10" customWidth="1"/>
    <col min="5890" max="5890" width="9.5703125" style="10" customWidth="1"/>
    <col min="5891" max="5891" width="9.42578125" style="10" customWidth="1"/>
    <col min="5892" max="5892" width="9.7109375" style="10" customWidth="1"/>
    <col min="5893" max="5893" width="8.28515625" style="10" customWidth="1"/>
    <col min="5894" max="5894" width="8.7109375" style="10" customWidth="1"/>
    <col min="5895" max="5895" width="10.42578125" style="10" customWidth="1"/>
    <col min="5896" max="5897" width="9.140625" style="10" customWidth="1"/>
    <col min="5898" max="5898" width="10.140625" style="10" customWidth="1"/>
    <col min="5899" max="5900" width="9.5703125" style="10" customWidth="1"/>
    <col min="5901" max="5901" width="10.42578125" style="10" customWidth="1"/>
    <col min="5902" max="5902" width="7.140625" style="10" customWidth="1"/>
    <col min="5903" max="6144" width="9.140625" style="10"/>
    <col min="6145" max="6145" width="22.7109375" style="10" customWidth="1"/>
    <col min="6146" max="6146" width="9.5703125" style="10" customWidth="1"/>
    <col min="6147" max="6147" width="9.42578125" style="10" customWidth="1"/>
    <col min="6148" max="6148" width="9.7109375" style="10" customWidth="1"/>
    <col min="6149" max="6149" width="8.28515625" style="10" customWidth="1"/>
    <col min="6150" max="6150" width="8.7109375" style="10" customWidth="1"/>
    <col min="6151" max="6151" width="10.42578125" style="10" customWidth="1"/>
    <col min="6152" max="6153" width="9.140625" style="10" customWidth="1"/>
    <col min="6154" max="6154" width="10.140625" style="10" customWidth="1"/>
    <col min="6155" max="6156" width="9.5703125" style="10" customWidth="1"/>
    <col min="6157" max="6157" width="10.42578125" style="10" customWidth="1"/>
    <col min="6158" max="6158" width="7.140625" style="10" customWidth="1"/>
    <col min="6159" max="6400" width="9.140625" style="10"/>
    <col min="6401" max="6401" width="22.7109375" style="10" customWidth="1"/>
    <col min="6402" max="6402" width="9.5703125" style="10" customWidth="1"/>
    <col min="6403" max="6403" width="9.42578125" style="10" customWidth="1"/>
    <col min="6404" max="6404" width="9.7109375" style="10" customWidth="1"/>
    <col min="6405" max="6405" width="8.28515625" style="10" customWidth="1"/>
    <col min="6406" max="6406" width="8.7109375" style="10" customWidth="1"/>
    <col min="6407" max="6407" width="10.42578125" style="10" customWidth="1"/>
    <col min="6408" max="6409" width="9.140625" style="10" customWidth="1"/>
    <col min="6410" max="6410" width="10.140625" style="10" customWidth="1"/>
    <col min="6411" max="6412" width="9.5703125" style="10" customWidth="1"/>
    <col min="6413" max="6413" width="10.42578125" style="10" customWidth="1"/>
    <col min="6414" max="6414" width="7.140625" style="10" customWidth="1"/>
    <col min="6415" max="6656" width="9.140625" style="10"/>
    <col min="6657" max="6657" width="22.7109375" style="10" customWidth="1"/>
    <col min="6658" max="6658" width="9.5703125" style="10" customWidth="1"/>
    <col min="6659" max="6659" width="9.42578125" style="10" customWidth="1"/>
    <col min="6660" max="6660" width="9.7109375" style="10" customWidth="1"/>
    <col min="6661" max="6661" width="8.28515625" style="10" customWidth="1"/>
    <col min="6662" max="6662" width="8.7109375" style="10" customWidth="1"/>
    <col min="6663" max="6663" width="10.42578125" style="10" customWidth="1"/>
    <col min="6664" max="6665" width="9.140625" style="10" customWidth="1"/>
    <col min="6666" max="6666" width="10.140625" style="10" customWidth="1"/>
    <col min="6667" max="6668" width="9.5703125" style="10" customWidth="1"/>
    <col min="6669" max="6669" width="10.42578125" style="10" customWidth="1"/>
    <col min="6670" max="6670" width="7.140625" style="10" customWidth="1"/>
    <col min="6671" max="6912" width="9.140625" style="10"/>
    <col min="6913" max="6913" width="22.7109375" style="10" customWidth="1"/>
    <col min="6914" max="6914" width="9.5703125" style="10" customWidth="1"/>
    <col min="6915" max="6915" width="9.42578125" style="10" customWidth="1"/>
    <col min="6916" max="6916" width="9.7109375" style="10" customWidth="1"/>
    <col min="6917" max="6917" width="8.28515625" style="10" customWidth="1"/>
    <col min="6918" max="6918" width="8.7109375" style="10" customWidth="1"/>
    <col min="6919" max="6919" width="10.42578125" style="10" customWidth="1"/>
    <col min="6920" max="6921" width="9.140625" style="10" customWidth="1"/>
    <col min="6922" max="6922" width="10.140625" style="10" customWidth="1"/>
    <col min="6923" max="6924" width="9.5703125" style="10" customWidth="1"/>
    <col min="6925" max="6925" width="10.42578125" style="10" customWidth="1"/>
    <col min="6926" max="6926" width="7.140625" style="10" customWidth="1"/>
    <col min="6927" max="7168" width="9.140625" style="10"/>
    <col min="7169" max="7169" width="22.7109375" style="10" customWidth="1"/>
    <col min="7170" max="7170" width="9.5703125" style="10" customWidth="1"/>
    <col min="7171" max="7171" width="9.42578125" style="10" customWidth="1"/>
    <col min="7172" max="7172" width="9.7109375" style="10" customWidth="1"/>
    <col min="7173" max="7173" width="8.28515625" style="10" customWidth="1"/>
    <col min="7174" max="7174" width="8.7109375" style="10" customWidth="1"/>
    <col min="7175" max="7175" width="10.42578125" style="10" customWidth="1"/>
    <col min="7176" max="7177" width="9.140625" style="10" customWidth="1"/>
    <col min="7178" max="7178" width="10.140625" style="10" customWidth="1"/>
    <col min="7179" max="7180" width="9.5703125" style="10" customWidth="1"/>
    <col min="7181" max="7181" width="10.42578125" style="10" customWidth="1"/>
    <col min="7182" max="7182" width="7.140625" style="10" customWidth="1"/>
    <col min="7183" max="7424" width="9.140625" style="10"/>
    <col min="7425" max="7425" width="22.7109375" style="10" customWidth="1"/>
    <col min="7426" max="7426" width="9.5703125" style="10" customWidth="1"/>
    <col min="7427" max="7427" width="9.42578125" style="10" customWidth="1"/>
    <col min="7428" max="7428" width="9.7109375" style="10" customWidth="1"/>
    <col min="7429" max="7429" width="8.28515625" style="10" customWidth="1"/>
    <col min="7430" max="7430" width="8.7109375" style="10" customWidth="1"/>
    <col min="7431" max="7431" width="10.42578125" style="10" customWidth="1"/>
    <col min="7432" max="7433" width="9.140625" style="10" customWidth="1"/>
    <col min="7434" max="7434" width="10.140625" style="10" customWidth="1"/>
    <col min="7435" max="7436" width="9.5703125" style="10" customWidth="1"/>
    <col min="7437" max="7437" width="10.42578125" style="10" customWidth="1"/>
    <col min="7438" max="7438" width="7.140625" style="10" customWidth="1"/>
    <col min="7439" max="7680" width="9.140625" style="10"/>
    <col min="7681" max="7681" width="22.7109375" style="10" customWidth="1"/>
    <col min="7682" max="7682" width="9.5703125" style="10" customWidth="1"/>
    <col min="7683" max="7683" width="9.42578125" style="10" customWidth="1"/>
    <col min="7684" max="7684" width="9.7109375" style="10" customWidth="1"/>
    <col min="7685" max="7685" width="8.28515625" style="10" customWidth="1"/>
    <col min="7686" max="7686" width="8.7109375" style="10" customWidth="1"/>
    <col min="7687" max="7687" width="10.42578125" style="10" customWidth="1"/>
    <col min="7688" max="7689" width="9.140625" style="10" customWidth="1"/>
    <col min="7690" max="7690" width="10.140625" style="10" customWidth="1"/>
    <col min="7691" max="7692" width="9.5703125" style="10" customWidth="1"/>
    <col min="7693" max="7693" width="10.42578125" style="10" customWidth="1"/>
    <col min="7694" max="7694" width="7.140625" style="10" customWidth="1"/>
    <col min="7695" max="7936" width="9.140625" style="10"/>
    <col min="7937" max="7937" width="22.7109375" style="10" customWidth="1"/>
    <col min="7938" max="7938" width="9.5703125" style="10" customWidth="1"/>
    <col min="7939" max="7939" width="9.42578125" style="10" customWidth="1"/>
    <col min="7940" max="7940" width="9.7109375" style="10" customWidth="1"/>
    <col min="7941" max="7941" width="8.28515625" style="10" customWidth="1"/>
    <col min="7942" max="7942" width="8.7109375" style="10" customWidth="1"/>
    <col min="7943" max="7943" width="10.42578125" style="10" customWidth="1"/>
    <col min="7944" max="7945" width="9.140625" style="10" customWidth="1"/>
    <col min="7946" max="7946" width="10.140625" style="10" customWidth="1"/>
    <col min="7947" max="7948" width="9.5703125" style="10" customWidth="1"/>
    <col min="7949" max="7949" width="10.42578125" style="10" customWidth="1"/>
    <col min="7950" max="7950" width="7.140625" style="10" customWidth="1"/>
    <col min="7951" max="8192" width="9.140625" style="10"/>
    <col min="8193" max="8193" width="22.7109375" style="10" customWidth="1"/>
    <col min="8194" max="8194" width="9.5703125" style="10" customWidth="1"/>
    <col min="8195" max="8195" width="9.42578125" style="10" customWidth="1"/>
    <col min="8196" max="8196" width="9.7109375" style="10" customWidth="1"/>
    <col min="8197" max="8197" width="8.28515625" style="10" customWidth="1"/>
    <col min="8198" max="8198" width="8.7109375" style="10" customWidth="1"/>
    <col min="8199" max="8199" width="10.42578125" style="10" customWidth="1"/>
    <col min="8200" max="8201" width="9.140625" style="10" customWidth="1"/>
    <col min="8202" max="8202" width="10.140625" style="10" customWidth="1"/>
    <col min="8203" max="8204" width="9.5703125" style="10" customWidth="1"/>
    <col min="8205" max="8205" width="10.42578125" style="10" customWidth="1"/>
    <col min="8206" max="8206" width="7.140625" style="10" customWidth="1"/>
    <col min="8207" max="8448" width="9.140625" style="10"/>
    <col min="8449" max="8449" width="22.7109375" style="10" customWidth="1"/>
    <col min="8450" max="8450" width="9.5703125" style="10" customWidth="1"/>
    <col min="8451" max="8451" width="9.42578125" style="10" customWidth="1"/>
    <col min="8452" max="8452" width="9.7109375" style="10" customWidth="1"/>
    <col min="8453" max="8453" width="8.28515625" style="10" customWidth="1"/>
    <col min="8454" max="8454" width="8.7109375" style="10" customWidth="1"/>
    <col min="8455" max="8455" width="10.42578125" style="10" customWidth="1"/>
    <col min="8456" max="8457" width="9.140625" style="10" customWidth="1"/>
    <col min="8458" max="8458" width="10.140625" style="10" customWidth="1"/>
    <col min="8459" max="8460" width="9.5703125" style="10" customWidth="1"/>
    <col min="8461" max="8461" width="10.42578125" style="10" customWidth="1"/>
    <col min="8462" max="8462" width="7.140625" style="10" customWidth="1"/>
    <col min="8463" max="8704" width="9.140625" style="10"/>
    <col min="8705" max="8705" width="22.7109375" style="10" customWidth="1"/>
    <col min="8706" max="8706" width="9.5703125" style="10" customWidth="1"/>
    <col min="8707" max="8707" width="9.42578125" style="10" customWidth="1"/>
    <col min="8708" max="8708" width="9.7109375" style="10" customWidth="1"/>
    <col min="8709" max="8709" width="8.28515625" style="10" customWidth="1"/>
    <col min="8710" max="8710" width="8.7109375" style="10" customWidth="1"/>
    <col min="8711" max="8711" width="10.42578125" style="10" customWidth="1"/>
    <col min="8712" max="8713" width="9.140625" style="10" customWidth="1"/>
    <col min="8714" max="8714" width="10.140625" style="10" customWidth="1"/>
    <col min="8715" max="8716" width="9.5703125" style="10" customWidth="1"/>
    <col min="8717" max="8717" width="10.42578125" style="10" customWidth="1"/>
    <col min="8718" max="8718" width="7.140625" style="10" customWidth="1"/>
    <col min="8719" max="8960" width="9.140625" style="10"/>
    <col min="8961" max="8961" width="22.7109375" style="10" customWidth="1"/>
    <col min="8962" max="8962" width="9.5703125" style="10" customWidth="1"/>
    <col min="8963" max="8963" width="9.42578125" style="10" customWidth="1"/>
    <col min="8964" max="8964" width="9.7109375" style="10" customWidth="1"/>
    <col min="8965" max="8965" width="8.28515625" style="10" customWidth="1"/>
    <col min="8966" max="8966" width="8.7109375" style="10" customWidth="1"/>
    <col min="8967" max="8967" width="10.42578125" style="10" customWidth="1"/>
    <col min="8968" max="8969" width="9.140625" style="10" customWidth="1"/>
    <col min="8970" max="8970" width="10.140625" style="10" customWidth="1"/>
    <col min="8971" max="8972" width="9.5703125" style="10" customWidth="1"/>
    <col min="8973" max="8973" width="10.42578125" style="10" customWidth="1"/>
    <col min="8974" max="8974" width="7.140625" style="10" customWidth="1"/>
    <col min="8975" max="9216" width="9.140625" style="10"/>
    <col min="9217" max="9217" width="22.7109375" style="10" customWidth="1"/>
    <col min="9218" max="9218" width="9.5703125" style="10" customWidth="1"/>
    <col min="9219" max="9219" width="9.42578125" style="10" customWidth="1"/>
    <col min="9220" max="9220" width="9.7109375" style="10" customWidth="1"/>
    <col min="9221" max="9221" width="8.28515625" style="10" customWidth="1"/>
    <col min="9222" max="9222" width="8.7109375" style="10" customWidth="1"/>
    <col min="9223" max="9223" width="10.42578125" style="10" customWidth="1"/>
    <col min="9224" max="9225" width="9.140625" style="10" customWidth="1"/>
    <col min="9226" max="9226" width="10.140625" style="10" customWidth="1"/>
    <col min="9227" max="9228" width="9.5703125" style="10" customWidth="1"/>
    <col min="9229" max="9229" width="10.42578125" style="10" customWidth="1"/>
    <col min="9230" max="9230" width="7.140625" style="10" customWidth="1"/>
    <col min="9231" max="9472" width="9.140625" style="10"/>
    <col min="9473" max="9473" width="22.7109375" style="10" customWidth="1"/>
    <col min="9474" max="9474" width="9.5703125" style="10" customWidth="1"/>
    <col min="9475" max="9475" width="9.42578125" style="10" customWidth="1"/>
    <col min="9476" max="9476" width="9.7109375" style="10" customWidth="1"/>
    <col min="9477" max="9477" width="8.28515625" style="10" customWidth="1"/>
    <col min="9478" max="9478" width="8.7109375" style="10" customWidth="1"/>
    <col min="9479" max="9479" width="10.42578125" style="10" customWidth="1"/>
    <col min="9480" max="9481" width="9.140625" style="10" customWidth="1"/>
    <col min="9482" max="9482" width="10.140625" style="10" customWidth="1"/>
    <col min="9483" max="9484" width="9.5703125" style="10" customWidth="1"/>
    <col min="9485" max="9485" width="10.42578125" style="10" customWidth="1"/>
    <col min="9486" max="9486" width="7.140625" style="10" customWidth="1"/>
    <col min="9487" max="9728" width="9.140625" style="10"/>
    <col min="9729" max="9729" width="22.7109375" style="10" customWidth="1"/>
    <col min="9730" max="9730" width="9.5703125" style="10" customWidth="1"/>
    <col min="9731" max="9731" width="9.42578125" style="10" customWidth="1"/>
    <col min="9732" max="9732" width="9.7109375" style="10" customWidth="1"/>
    <col min="9733" max="9733" width="8.28515625" style="10" customWidth="1"/>
    <col min="9734" max="9734" width="8.7109375" style="10" customWidth="1"/>
    <col min="9735" max="9735" width="10.42578125" style="10" customWidth="1"/>
    <col min="9736" max="9737" width="9.140625" style="10" customWidth="1"/>
    <col min="9738" max="9738" width="10.140625" style="10" customWidth="1"/>
    <col min="9739" max="9740" width="9.5703125" style="10" customWidth="1"/>
    <col min="9741" max="9741" width="10.42578125" style="10" customWidth="1"/>
    <col min="9742" max="9742" width="7.140625" style="10" customWidth="1"/>
    <col min="9743" max="9984" width="9.140625" style="10"/>
    <col min="9985" max="9985" width="22.7109375" style="10" customWidth="1"/>
    <col min="9986" max="9986" width="9.5703125" style="10" customWidth="1"/>
    <col min="9987" max="9987" width="9.42578125" style="10" customWidth="1"/>
    <col min="9988" max="9988" width="9.7109375" style="10" customWidth="1"/>
    <col min="9989" max="9989" width="8.28515625" style="10" customWidth="1"/>
    <col min="9990" max="9990" width="8.7109375" style="10" customWidth="1"/>
    <col min="9991" max="9991" width="10.42578125" style="10" customWidth="1"/>
    <col min="9992" max="9993" width="9.140625" style="10" customWidth="1"/>
    <col min="9994" max="9994" width="10.140625" style="10" customWidth="1"/>
    <col min="9995" max="9996" width="9.5703125" style="10" customWidth="1"/>
    <col min="9997" max="9997" width="10.42578125" style="10" customWidth="1"/>
    <col min="9998" max="9998" width="7.140625" style="10" customWidth="1"/>
    <col min="9999" max="10240" width="9.140625" style="10"/>
    <col min="10241" max="10241" width="22.7109375" style="10" customWidth="1"/>
    <col min="10242" max="10242" width="9.5703125" style="10" customWidth="1"/>
    <col min="10243" max="10243" width="9.42578125" style="10" customWidth="1"/>
    <col min="10244" max="10244" width="9.7109375" style="10" customWidth="1"/>
    <col min="10245" max="10245" width="8.28515625" style="10" customWidth="1"/>
    <col min="10246" max="10246" width="8.7109375" style="10" customWidth="1"/>
    <col min="10247" max="10247" width="10.42578125" style="10" customWidth="1"/>
    <col min="10248" max="10249" width="9.140625" style="10" customWidth="1"/>
    <col min="10250" max="10250" width="10.140625" style="10" customWidth="1"/>
    <col min="10251" max="10252" width="9.5703125" style="10" customWidth="1"/>
    <col min="10253" max="10253" width="10.42578125" style="10" customWidth="1"/>
    <col min="10254" max="10254" width="7.140625" style="10" customWidth="1"/>
    <col min="10255" max="10496" width="9.140625" style="10"/>
    <col min="10497" max="10497" width="22.7109375" style="10" customWidth="1"/>
    <col min="10498" max="10498" width="9.5703125" style="10" customWidth="1"/>
    <col min="10499" max="10499" width="9.42578125" style="10" customWidth="1"/>
    <col min="10500" max="10500" width="9.7109375" style="10" customWidth="1"/>
    <col min="10501" max="10501" width="8.28515625" style="10" customWidth="1"/>
    <col min="10502" max="10502" width="8.7109375" style="10" customWidth="1"/>
    <col min="10503" max="10503" width="10.42578125" style="10" customWidth="1"/>
    <col min="10504" max="10505" width="9.140625" style="10" customWidth="1"/>
    <col min="10506" max="10506" width="10.140625" style="10" customWidth="1"/>
    <col min="10507" max="10508" width="9.5703125" style="10" customWidth="1"/>
    <col min="10509" max="10509" width="10.42578125" style="10" customWidth="1"/>
    <col min="10510" max="10510" width="7.140625" style="10" customWidth="1"/>
    <col min="10511" max="10752" width="9.140625" style="10"/>
    <col min="10753" max="10753" width="22.7109375" style="10" customWidth="1"/>
    <col min="10754" max="10754" width="9.5703125" style="10" customWidth="1"/>
    <col min="10755" max="10755" width="9.42578125" style="10" customWidth="1"/>
    <col min="10756" max="10756" width="9.7109375" style="10" customWidth="1"/>
    <col min="10757" max="10757" width="8.28515625" style="10" customWidth="1"/>
    <col min="10758" max="10758" width="8.7109375" style="10" customWidth="1"/>
    <col min="10759" max="10759" width="10.42578125" style="10" customWidth="1"/>
    <col min="10760" max="10761" width="9.140625" style="10" customWidth="1"/>
    <col min="10762" max="10762" width="10.140625" style="10" customWidth="1"/>
    <col min="10763" max="10764" width="9.5703125" style="10" customWidth="1"/>
    <col min="10765" max="10765" width="10.42578125" style="10" customWidth="1"/>
    <col min="10766" max="10766" width="7.140625" style="10" customWidth="1"/>
    <col min="10767" max="11008" width="9.140625" style="10"/>
    <col min="11009" max="11009" width="22.7109375" style="10" customWidth="1"/>
    <col min="11010" max="11010" width="9.5703125" style="10" customWidth="1"/>
    <col min="11011" max="11011" width="9.42578125" style="10" customWidth="1"/>
    <col min="11012" max="11012" width="9.7109375" style="10" customWidth="1"/>
    <col min="11013" max="11013" width="8.28515625" style="10" customWidth="1"/>
    <col min="11014" max="11014" width="8.7109375" style="10" customWidth="1"/>
    <col min="11015" max="11015" width="10.42578125" style="10" customWidth="1"/>
    <col min="11016" max="11017" width="9.140625" style="10" customWidth="1"/>
    <col min="11018" max="11018" width="10.140625" style="10" customWidth="1"/>
    <col min="11019" max="11020" width="9.5703125" style="10" customWidth="1"/>
    <col min="11021" max="11021" width="10.42578125" style="10" customWidth="1"/>
    <col min="11022" max="11022" width="7.140625" style="10" customWidth="1"/>
    <col min="11023" max="11264" width="9.140625" style="10"/>
    <col min="11265" max="11265" width="22.7109375" style="10" customWidth="1"/>
    <col min="11266" max="11266" width="9.5703125" style="10" customWidth="1"/>
    <col min="11267" max="11267" width="9.42578125" style="10" customWidth="1"/>
    <col min="11268" max="11268" width="9.7109375" style="10" customWidth="1"/>
    <col min="11269" max="11269" width="8.28515625" style="10" customWidth="1"/>
    <col min="11270" max="11270" width="8.7109375" style="10" customWidth="1"/>
    <col min="11271" max="11271" width="10.42578125" style="10" customWidth="1"/>
    <col min="11272" max="11273" width="9.140625" style="10" customWidth="1"/>
    <col min="11274" max="11274" width="10.140625" style="10" customWidth="1"/>
    <col min="11275" max="11276" width="9.5703125" style="10" customWidth="1"/>
    <col min="11277" max="11277" width="10.42578125" style="10" customWidth="1"/>
    <col min="11278" max="11278" width="7.140625" style="10" customWidth="1"/>
    <col min="11279" max="11520" width="9.140625" style="10"/>
    <col min="11521" max="11521" width="22.7109375" style="10" customWidth="1"/>
    <col min="11522" max="11522" width="9.5703125" style="10" customWidth="1"/>
    <col min="11523" max="11523" width="9.42578125" style="10" customWidth="1"/>
    <col min="11524" max="11524" width="9.7109375" style="10" customWidth="1"/>
    <col min="11525" max="11525" width="8.28515625" style="10" customWidth="1"/>
    <col min="11526" max="11526" width="8.7109375" style="10" customWidth="1"/>
    <col min="11527" max="11527" width="10.42578125" style="10" customWidth="1"/>
    <col min="11528" max="11529" width="9.140625" style="10" customWidth="1"/>
    <col min="11530" max="11530" width="10.140625" style="10" customWidth="1"/>
    <col min="11531" max="11532" width="9.5703125" style="10" customWidth="1"/>
    <col min="11533" max="11533" width="10.42578125" style="10" customWidth="1"/>
    <col min="11534" max="11534" width="7.140625" style="10" customWidth="1"/>
    <col min="11535" max="11776" width="9.140625" style="10"/>
    <col min="11777" max="11777" width="22.7109375" style="10" customWidth="1"/>
    <col min="11778" max="11778" width="9.5703125" style="10" customWidth="1"/>
    <col min="11779" max="11779" width="9.42578125" style="10" customWidth="1"/>
    <col min="11780" max="11780" width="9.7109375" style="10" customWidth="1"/>
    <col min="11781" max="11781" width="8.28515625" style="10" customWidth="1"/>
    <col min="11782" max="11782" width="8.7109375" style="10" customWidth="1"/>
    <col min="11783" max="11783" width="10.42578125" style="10" customWidth="1"/>
    <col min="11784" max="11785" width="9.140625" style="10" customWidth="1"/>
    <col min="11786" max="11786" width="10.140625" style="10" customWidth="1"/>
    <col min="11787" max="11788" width="9.5703125" style="10" customWidth="1"/>
    <col min="11789" max="11789" width="10.42578125" style="10" customWidth="1"/>
    <col min="11790" max="11790" width="7.140625" style="10" customWidth="1"/>
    <col min="11791" max="12032" width="9.140625" style="10"/>
    <col min="12033" max="12033" width="22.7109375" style="10" customWidth="1"/>
    <col min="12034" max="12034" width="9.5703125" style="10" customWidth="1"/>
    <col min="12035" max="12035" width="9.42578125" style="10" customWidth="1"/>
    <col min="12036" max="12036" width="9.7109375" style="10" customWidth="1"/>
    <col min="12037" max="12037" width="8.28515625" style="10" customWidth="1"/>
    <col min="12038" max="12038" width="8.7109375" style="10" customWidth="1"/>
    <col min="12039" max="12039" width="10.42578125" style="10" customWidth="1"/>
    <col min="12040" max="12041" width="9.140625" style="10" customWidth="1"/>
    <col min="12042" max="12042" width="10.140625" style="10" customWidth="1"/>
    <col min="12043" max="12044" width="9.5703125" style="10" customWidth="1"/>
    <col min="12045" max="12045" width="10.42578125" style="10" customWidth="1"/>
    <col min="12046" max="12046" width="7.140625" style="10" customWidth="1"/>
    <col min="12047" max="12288" width="9.140625" style="10"/>
    <col min="12289" max="12289" width="22.7109375" style="10" customWidth="1"/>
    <col min="12290" max="12290" width="9.5703125" style="10" customWidth="1"/>
    <col min="12291" max="12291" width="9.42578125" style="10" customWidth="1"/>
    <col min="12292" max="12292" width="9.7109375" style="10" customWidth="1"/>
    <col min="12293" max="12293" width="8.28515625" style="10" customWidth="1"/>
    <col min="12294" max="12294" width="8.7109375" style="10" customWidth="1"/>
    <col min="12295" max="12295" width="10.42578125" style="10" customWidth="1"/>
    <col min="12296" max="12297" width="9.140625" style="10" customWidth="1"/>
    <col min="12298" max="12298" width="10.140625" style="10" customWidth="1"/>
    <col min="12299" max="12300" width="9.5703125" style="10" customWidth="1"/>
    <col min="12301" max="12301" width="10.42578125" style="10" customWidth="1"/>
    <col min="12302" max="12302" width="7.140625" style="10" customWidth="1"/>
    <col min="12303" max="12544" width="9.140625" style="10"/>
    <col min="12545" max="12545" width="22.7109375" style="10" customWidth="1"/>
    <col min="12546" max="12546" width="9.5703125" style="10" customWidth="1"/>
    <col min="12547" max="12547" width="9.42578125" style="10" customWidth="1"/>
    <col min="12548" max="12548" width="9.7109375" style="10" customWidth="1"/>
    <col min="12549" max="12549" width="8.28515625" style="10" customWidth="1"/>
    <col min="12550" max="12550" width="8.7109375" style="10" customWidth="1"/>
    <col min="12551" max="12551" width="10.42578125" style="10" customWidth="1"/>
    <col min="12552" max="12553" width="9.140625" style="10" customWidth="1"/>
    <col min="12554" max="12554" width="10.140625" style="10" customWidth="1"/>
    <col min="12555" max="12556" width="9.5703125" style="10" customWidth="1"/>
    <col min="12557" max="12557" width="10.42578125" style="10" customWidth="1"/>
    <col min="12558" max="12558" width="7.140625" style="10" customWidth="1"/>
    <col min="12559" max="12800" width="9.140625" style="10"/>
    <col min="12801" max="12801" width="22.7109375" style="10" customWidth="1"/>
    <col min="12802" max="12802" width="9.5703125" style="10" customWidth="1"/>
    <col min="12803" max="12803" width="9.42578125" style="10" customWidth="1"/>
    <col min="12804" max="12804" width="9.7109375" style="10" customWidth="1"/>
    <col min="12805" max="12805" width="8.28515625" style="10" customWidth="1"/>
    <col min="12806" max="12806" width="8.7109375" style="10" customWidth="1"/>
    <col min="12807" max="12807" width="10.42578125" style="10" customWidth="1"/>
    <col min="12808" max="12809" width="9.140625" style="10" customWidth="1"/>
    <col min="12810" max="12810" width="10.140625" style="10" customWidth="1"/>
    <col min="12811" max="12812" width="9.5703125" style="10" customWidth="1"/>
    <col min="12813" max="12813" width="10.42578125" style="10" customWidth="1"/>
    <col min="12814" max="12814" width="7.140625" style="10" customWidth="1"/>
    <col min="12815" max="13056" width="9.140625" style="10"/>
    <col min="13057" max="13057" width="22.7109375" style="10" customWidth="1"/>
    <col min="13058" max="13058" width="9.5703125" style="10" customWidth="1"/>
    <col min="13059" max="13059" width="9.42578125" style="10" customWidth="1"/>
    <col min="13060" max="13060" width="9.7109375" style="10" customWidth="1"/>
    <col min="13061" max="13061" width="8.28515625" style="10" customWidth="1"/>
    <col min="13062" max="13062" width="8.7109375" style="10" customWidth="1"/>
    <col min="13063" max="13063" width="10.42578125" style="10" customWidth="1"/>
    <col min="13064" max="13065" width="9.140625" style="10" customWidth="1"/>
    <col min="13066" max="13066" width="10.140625" style="10" customWidth="1"/>
    <col min="13067" max="13068" width="9.5703125" style="10" customWidth="1"/>
    <col min="13069" max="13069" width="10.42578125" style="10" customWidth="1"/>
    <col min="13070" max="13070" width="7.140625" style="10" customWidth="1"/>
    <col min="13071" max="13312" width="9.140625" style="10"/>
    <col min="13313" max="13313" width="22.7109375" style="10" customWidth="1"/>
    <col min="13314" max="13314" width="9.5703125" style="10" customWidth="1"/>
    <col min="13315" max="13315" width="9.42578125" style="10" customWidth="1"/>
    <col min="13316" max="13316" width="9.7109375" style="10" customWidth="1"/>
    <col min="13317" max="13317" width="8.28515625" style="10" customWidth="1"/>
    <col min="13318" max="13318" width="8.7109375" style="10" customWidth="1"/>
    <col min="13319" max="13319" width="10.42578125" style="10" customWidth="1"/>
    <col min="13320" max="13321" width="9.140625" style="10" customWidth="1"/>
    <col min="13322" max="13322" width="10.140625" style="10" customWidth="1"/>
    <col min="13323" max="13324" width="9.5703125" style="10" customWidth="1"/>
    <col min="13325" max="13325" width="10.42578125" style="10" customWidth="1"/>
    <col min="13326" max="13326" width="7.140625" style="10" customWidth="1"/>
    <col min="13327" max="13568" width="9.140625" style="10"/>
    <col min="13569" max="13569" width="22.7109375" style="10" customWidth="1"/>
    <col min="13570" max="13570" width="9.5703125" style="10" customWidth="1"/>
    <col min="13571" max="13571" width="9.42578125" style="10" customWidth="1"/>
    <col min="13572" max="13572" width="9.7109375" style="10" customWidth="1"/>
    <col min="13573" max="13573" width="8.28515625" style="10" customWidth="1"/>
    <col min="13574" max="13574" width="8.7109375" style="10" customWidth="1"/>
    <col min="13575" max="13575" width="10.42578125" style="10" customWidth="1"/>
    <col min="13576" max="13577" width="9.140625" style="10" customWidth="1"/>
    <col min="13578" max="13578" width="10.140625" style="10" customWidth="1"/>
    <col min="13579" max="13580" width="9.5703125" style="10" customWidth="1"/>
    <col min="13581" max="13581" width="10.42578125" style="10" customWidth="1"/>
    <col min="13582" max="13582" width="7.140625" style="10" customWidth="1"/>
    <col min="13583" max="13824" width="9.140625" style="10"/>
    <col min="13825" max="13825" width="22.7109375" style="10" customWidth="1"/>
    <col min="13826" max="13826" width="9.5703125" style="10" customWidth="1"/>
    <col min="13827" max="13827" width="9.42578125" style="10" customWidth="1"/>
    <col min="13828" max="13828" width="9.7109375" style="10" customWidth="1"/>
    <col min="13829" max="13829" width="8.28515625" style="10" customWidth="1"/>
    <col min="13830" max="13830" width="8.7109375" style="10" customWidth="1"/>
    <col min="13831" max="13831" width="10.42578125" style="10" customWidth="1"/>
    <col min="13832" max="13833" width="9.140625" style="10" customWidth="1"/>
    <col min="13834" max="13834" width="10.140625" style="10" customWidth="1"/>
    <col min="13835" max="13836" width="9.5703125" style="10" customWidth="1"/>
    <col min="13837" max="13837" width="10.42578125" style="10" customWidth="1"/>
    <col min="13838" max="13838" width="7.140625" style="10" customWidth="1"/>
    <col min="13839" max="14080" width="9.140625" style="10"/>
    <col min="14081" max="14081" width="22.7109375" style="10" customWidth="1"/>
    <col min="14082" max="14082" width="9.5703125" style="10" customWidth="1"/>
    <col min="14083" max="14083" width="9.42578125" style="10" customWidth="1"/>
    <col min="14084" max="14084" width="9.7109375" style="10" customWidth="1"/>
    <col min="14085" max="14085" width="8.28515625" style="10" customWidth="1"/>
    <col min="14086" max="14086" width="8.7109375" style="10" customWidth="1"/>
    <col min="14087" max="14087" width="10.42578125" style="10" customWidth="1"/>
    <col min="14088" max="14089" width="9.140625" style="10" customWidth="1"/>
    <col min="14090" max="14090" width="10.140625" style="10" customWidth="1"/>
    <col min="14091" max="14092" width="9.5703125" style="10" customWidth="1"/>
    <col min="14093" max="14093" width="10.42578125" style="10" customWidth="1"/>
    <col min="14094" max="14094" width="7.140625" style="10" customWidth="1"/>
    <col min="14095" max="14336" width="9.140625" style="10"/>
    <col min="14337" max="14337" width="22.7109375" style="10" customWidth="1"/>
    <col min="14338" max="14338" width="9.5703125" style="10" customWidth="1"/>
    <col min="14339" max="14339" width="9.42578125" style="10" customWidth="1"/>
    <col min="14340" max="14340" width="9.7109375" style="10" customWidth="1"/>
    <col min="14341" max="14341" width="8.28515625" style="10" customWidth="1"/>
    <col min="14342" max="14342" width="8.7109375" style="10" customWidth="1"/>
    <col min="14343" max="14343" width="10.42578125" style="10" customWidth="1"/>
    <col min="14344" max="14345" width="9.140625" style="10" customWidth="1"/>
    <col min="14346" max="14346" width="10.140625" style="10" customWidth="1"/>
    <col min="14347" max="14348" width="9.5703125" style="10" customWidth="1"/>
    <col min="14349" max="14349" width="10.42578125" style="10" customWidth="1"/>
    <col min="14350" max="14350" width="7.140625" style="10" customWidth="1"/>
    <col min="14351" max="14592" width="9.140625" style="10"/>
    <col min="14593" max="14593" width="22.7109375" style="10" customWidth="1"/>
    <col min="14594" max="14594" width="9.5703125" style="10" customWidth="1"/>
    <col min="14595" max="14595" width="9.42578125" style="10" customWidth="1"/>
    <col min="14596" max="14596" width="9.7109375" style="10" customWidth="1"/>
    <col min="14597" max="14597" width="8.28515625" style="10" customWidth="1"/>
    <col min="14598" max="14598" width="8.7109375" style="10" customWidth="1"/>
    <col min="14599" max="14599" width="10.42578125" style="10" customWidth="1"/>
    <col min="14600" max="14601" width="9.140625" style="10" customWidth="1"/>
    <col min="14602" max="14602" width="10.140625" style="10" customWidth="1"/>
    <col min="14603" max="14604" width="9.5703125" style="10" customWidth="1"/>
    <col min="14605" max="14605" width="10.42578125" style="10" customWidth="1"/>
    <col min="14606" max="14606" width="7.140625" style="10" customWidth="1"/>
    <col min="14607" max="14848" width="9.140625" style="10"/>
    <col min="14849" max="14849" width="22.7109375" style="10" customWidth="1"/>
    <col min="14850" max="14850" width="9.5703125" style="10" customWidth="1"/>
    <col min="14851" max="14851" width="9.42578125" style="10" customWidth="1"/>
    <col min="14852" max="14852" width="9.7109375" style="10" customWidth="1"/>
    <col min="14853" max="14853" width="8.28515625" style="10" customWidth="1"/>
    <col min="14854" max="14854" width="8.7109375" style="10" customWidth="1"/>
    <col min="14855" max="14855" width="10.42578125" style="10" customWidth="1"/>
    <col min="14856" max="14857" width="9.140625" style="10" customWidth="1"/>
    <col min="14858" max="14858" width="10.140625" style="10" customWidth="1"/>
    <col min="14859" max="14860" width="9.5703125" style="10" customWidth="1"/>
    <col min="14861" max="14861" width="10.42578125" style="10" customWidth="1"/>
    <col min="14862" max="14862" width="7.140625" style="10" customWidth="1"/>
    <col min="14863" max="15104" width="9.140625" style="10"/>
    <col min="15105" max="15105" width="22.7109375" style="10" customWidth="1"/>
    <col min="15106" max="15106" width="9.5703125" style="10" customWidth="1"/>
    <col min="15107" max="15107" width="9.42578125" style="10" customWidth="1"/>
    <col min="15108" max="15108" width="9.7109375" style="10" customWidth="1"/>
    <col min="15109" max="15109" width="8.28515625" style="10" customWidth="1"/>
    <col min="15110" max="15110" width="8.7109375" style="10" customWidth="1"/>
    <col min="15111" max="15111" width="10.42578125" style="10" customWidth="1"/>
    <col min="15112" max="15113" width="9.140625" style="10" customWidth="1"/>
    <col min="15114" max="15114" width="10.140625" style="10" customWidth="1"/>
    <col min="15115" max="15116" width="9.5703125" style="10" customWidth="1"/>
    <col min="15117" max="15117" width="10.42578125" style="10" customWidth="1"/>
    <col min="15118" max="15118" width="7.140625" style="10" customWidth="1"/>
    <col min="15119" max="15360" width="9.140625" style="10"/>
    <col min="15361" max="15361" width="22.7109375" style="10" customWidth="1"/>
    <col min="15362" max="15362" width="9.5703125" style="10" customWidth="1"/>
    <col min="15363" max="15363" width="9.42578125" style="10" customWidth="1"/>
    <col min="15364" max="15364" width="9.7109375" style="10" customWidth="1"/>
    <col min="15365" max="15365" width="8.28515625" style="10" customWidth="1"/>
    <col min="15366" max="15366" width="8.7109375" style="10" customWidth="1"/>
    <col min="15367" max="15367" width="10.42578125" style="10" customWidth="1"/>
    <col min="15368" max="15369" width="9.140625" style="10" customWidth="1"/>
    <col min="15370" max="15370" width="10.140625" style="10" customWidth="1"/>
    <col min="15371" max="15372" width="9.5703125" style="10" customWidth="1"/>
    <col min="15373" max="15373" width="10.42578125" style="10" customWidth="1"/>
    <col min="15374" max="15374" width="7.140625" style="10" customWidth="1"/>
    <col min="15375" max="15616" width="9.140625" style="10"/>
    <col min="15617" max="15617" width="22.7109375" style="10" customWidth="1"/>
    <col min="15618" max="15618" width="9.5703125" style="10" customWidth="1"/>
    <col min="15619" max="15619" width="9.42578125" style="10" customWidth="1"/>
    <col min="15620" max="15620" width="9.7109375" style="10" customWidth="1"/>
    <col min="15621" max="15621" width="8.28515625" style="10" customWidth="1"/>
    <col min="15622" max="15622" width="8.7109375" style="10" customWidth="1"/>
    <col min="15623" max="15623" width="10.42578125" style="10" customWidth="1"/>
    <col min="15624" max="15625" width="9.140625" style="10" customWidth="1"/>
    <col min="15626" max="15626" width="10.140625" style="10" customWidth="1"/>
    <col min="15627" max="15628" width="9.5703125" style="10" customWidth="1"/>
    <col min="15629" max="15629" width="10.42578125" style="10" customWidth="1"/>
    <col min="15630" max="15630" width="7.140625" style="10" customWidth="1"/>
    <col min="15631" max="15872" width="9.140625" style="10"/>
    <col min="15873" max="15873" width="22.7109375" style="10" customWidth="1"/>
    <col min="15874" max="15874" width="9.5703125" style="10" customWidth="1"/>
    <col min="15875" max="15875" width="9.42578125" style="10" customWidth="1"/>
    <col min="15876" max="15876" width="9.7109375" style="10" customWidth="1"/>
    <col min="15877" max="15877" width="8.28515625" style="10" customWidth="1"/>
    <col min="15878" max="15878" width="8.7109375" style="10" customWidth="1"/>
    <col min="15879" max="15879" width="10.42578125" style="10" customWidth="1"/>
    <col min="15880" max="15881" width="9.140625" style="10" customWidth="1"/>
    <col min="15882" max="15882" width="10.140625" style="10" customWidth="1"/>
    <col min="15883" max="15884" width="9.5703125" style="10" customWidth="1"/>
    <col min="15885" max="15885" width="10.42578125" style="10" customWidth="1"/>
    <col min="15886" max="15886" width="7.140625" style="10" customWidth="1"/>
    <col min="15887" max="16128" width="9.140625" style="10"/>
    <col min="16129" max="16129" width="22.7109375" style="10" customWidth="1"/>
    <col min="16130" max="16130" width="9.5703125" style="10" customWidth="1"/>
    <col min="16131" max="16131" width="9.42578125" style="10" customWidth="1"/>
    <col min="16132" max="16132" width="9.7109375" style="10" customWidth="1"/>
    <col min="16133" max="16133" width="8.28515625" style="10" customWidth="1"/>
    <col min="16134" max="16134" width="8.7109375" style="10" customWidth="1"/>
    <col min="16135" max="16135" width="10.42578125" style="10" customWidth="1"/>
    <col min="16136" max="16137" width="9.140625" style="10" customWidth="1"/>
    <col min="16138" max="16138" width="10.140625" style="10" customWidth="1"/>
    <col min="16139" max="16140" width="9.5703125" style="10" customWidth="1"/>
    <col min="16141" max="16141" width="10.42578125" style="10" customWidth="1"/>
    <col min="16142" max="16142" width="7.140625" style="10" customWidth="1"/>
    <col min="16143" max="16384" width="9.140625" style="10"/>
  </cols>
  <sheetData>
    <row r="1" spans="1:26" ht="29.25" customHeight="1" x14ac:dyDescent="0.2">
      <c r="A1" s="415" t="s">
        <v>192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</row>
    <row r="2" spans="1:26" x14ac:dyDescent="0.2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7"/>
      <c r="N2" s="107"/>
      <c r="O2" s="107"/>
      <c r="P2" s="109" t="s">
        <v>71</v>
      </c>
    </row>
    <row r="3" spans="1:26" ht="15" customHeight="1" x14ac:dyDescent="0.2">
      <c r="A3" s="392"/>
      <c r="B3" s="390" t="s">
        <v>132</v>
      </c>
      <c r="C3" s="390"/>
      <c r="D3" s="390"/>
      <c r="E3" s="391" t="s">
        <v>67</v>
      </c>
      <c r="F3" s="393"/>
      <c r="G3" s="393"/>
      <c r="H3" s="393"/>
      <c r="I3" s="393"/>
      <c r="J3" s="393"/>
      <c r="K3" s="384" t="s">
        <v>149</v>
      </c>
      <c r="L3" s="385"/>
      <c r="M3" s="386"/>
      <c r="N3" s="390" t="s">
        <v>68</v>
      </c>
      <c r="O3" s="390"/>
      <c r="P3" s="391"/>
      <c r="Q3" s="11"/>
    </row>
    <row r="4" spans="1:26" ht="34.5" customHeight="1" x14ac:dyDescent="0.2">
      <c r="A4" s="392"/>
      <c r="B4" s="390"/>
      <c r="C4" s="390"/>
      <c r="D4" s="390"/>
      <c r="E4" s="390" t="s">
        <v>66</v>
      </c>
      <c r="F4" s="390"/>
      <c r="G4" s="390"/>
      <c r="H4" s="390" t="s">
        <v>65</v>
      </c>
      <c r="I4" s="390"/>
      <c r="J4" s="390"/>
      <c r="K4" s="387"/>
      <c r="L4" s="388"/>
      <c r="M4" s="389"/>
      <c r="N4" s="390"/>
      <c r="O4" s="390"/>
      <c r="P4" s="391"/>
      <c r="Q4" s="11"/>
    </row>
    <row r="5" spans="1:26" ht="36.75" customHeight="1" x14ac:dyDescent="0.2">
      <c r="A5" s="392"/>
      <c r="B5" s="350" t="s">
        <v>130</v>
      </c>
      <c r="C5" s="350" t="s">
        <v>64</v>
      </c>
      <c r="D5" s="350" t="s">
        <v>131</v>
      </c>
      <c r="E5" s="350" t="s">
        <v>130</v>
      </c>
      <c r="F5" s="350" t="s">
        <v>64</v>
      </c>
      <c r="G5" s="350" t="s">
        <v>131</v>
      </c>
      <c r="H5" s="350" t="s">
        <v>130</v>
      </c>
      <c r="I5" s="350" t="s">
        <v>64</v>
      </c>
      <c r="J5" s="350" t="s">
        <v>131</v>
      </c>
      <c r="K5" s="350" t="s">
        <v>130</v>
      </c>
      <c r="L5" s="350" t="s">
        <v>64</v>
      </c>
      <c r="M5" s="351" t="s">
        <v>131</v>
      </c>
      <c r="N5" s="350" t="s">
        <v>130</v>
      </c>
      <c r="O5" s="350" t="s">
        <v>64</v>
      </c>
      <c r="P5" s="351" t="s">
        <v>131</v>
      </c>
      <c r="Q5" s="11"/>
    </row>
    <row r="6" spans="1:26" ht="12.75" customHeight="1" x14ac:dyDescent="0.2">
      <c r="A6" s="65" t="s">
        <v>72</v>
      </c>
      <c r="B6" s="67">
        <f>SUM(B7:B26)</f>
        <v>18074.8</v>
      </c>
      <c r="C6" s="67">
        <f>SUM(C7:C26)</f>
        <v>16972.300000000003</v>
      </c>
      <c r="D6" s="67">
        <f t="shared" ref="D6:D26" si="0">B6/C6*100</f>
        <v>106.49587857862515</v>
      </c>
      <c r="E6" s="67">
        <f>SUM(E7:E26)</f>
        <v>1541.2999999999997</v>
      </c>
      <c r="F6" s="67">
        <f>SUM(F7:F26)</f>
        <v>1668.6000000000001</v>
      </c>
      <c r="G6" s="67">
        <f t="shared" ref="G6:G22" si="1">E6/F6*100</f>
        <v>92.370849814215489</v>
      </c>
      <c r="H6" s="67">
        <f>SUM(H7:H26)</f>
        <v>16533.8</v>
      </c>
      <c r="I6" s="67">
        <f>SUM(I7:I26)</f>
        <v>15303.699999999999</v>
      </c>
      <c r="J6" s="67">
        <f t="shared" ref="J6:J26" si="2">H6/I6*100</f>
        <v>108.03792546900424</v>
      </c>
      <c r="K6" s="67">
        <f>SUM(K7:K26)</f>
        <v>17319.5</v>
      </c>
      <c r="L6" s="67">
        <f>SUM(L7:L26)</f>
        <v>18703.3</v>
      </c>
      <c r="M6" s="67">
        <f>K6/L6*100</f>
        <v>92.601305651943775</v>
      </c>
      <c r="N6" s="67">
        <f>SUM(N7:N26)</f>
        <v>35394.30000000001</v>
      </c>
      <c r="O6" s="67">
        <f>SUM(O7:O26)</f>
        <v>35675.599999999999</v>
      </c>
      <c r="P6" s="67">
        <f t="shared" ref="P6:P26" si="3">N6/O6*100</f>
        <v>99.211505903194379</v>
      </c>
      <c r="Q6" s="3"/>
      <c r="R6" s="12"/>
      <c r="S6" s="12"/>
      <c r="T6" s="3"/>
      <c r="U6" s="12"/>
      <c r="V6" s="12"/>
      <c r="W6" s="3"/>
      <c r="X6" s="12"/>
      <c r="Y6" s="12"/>
      <c r="Z6" s="3"/>
    </row>
    <row r="7" spans="1:26" ht="12.75" customHeight="1" x14ac:dyDescent="0.2">
      <c r="A7" s="285" t="s">
        <v>73</v>
      </c>
      <c r="B7" s="67">
        <f t="shared" ref="B7:C23" si="4">E7+H7</f>
        <v>1266.8</v>
      </c>
      <c r="C7" s="67">
        <f t="shared" si="4"/>
        <v>1226.7</v>
      </c>
      <c r="D7" s="67">
        <f t="shared" si="0"/>
        <v>103.2689329094318</v>
      </c>
      <c r="E7" s="67">
        <v>17.8</v>
      </c>
      <c r="F7" s="67">
        <v>14.8</v>
      </c>
      <c r="G7" s="67">
        <f t="shared" si="1"/>
        <v>120.27027027027026</v>
      </c>
      <c r="H7" s="67">
        <v>1249</v>
      </c>
      <c r="I7" s="67">
        <v>1211.9000000000001</v>
      </c>
      <c r="J7" s="67">
        <f t="shared" si="2"/>
        <v>103.06130868883569</v>
      </c>
      <c r="K7" s="67">
        <v>745.7</v>
      </c>
      <c r="L7" s="67">
        <v>768.2</v>
      </c>
      <c r="M7" s="67">
        <f t="shared" ref="M7:M26" si="5">K7/L7*100</f>
        <v>97.071075240822708</v>
      </c>
      <c r="N7" s="289">
        <f>B7+K7</f>
        <v>2012.5</v>
      </c>
      <c r="O7" s="289">
        <f t="shared" ref="N7:O26" si="6">C7+L7</f>
        <v>1994.9</v>
      </c>
      <c r="P7" s="67">
        <f t="shared" si="3"/>
        <v>100.88224973682891</v>
      </c>
      <c r="Q7" s="220"/>
      <c r="R7" s="220"/>
      <c r="S7" s="12"/>
      <c r="T7" s="3"/>
      <c r="U7" s="12"/>
      <c r="V7" s="12"/>
      <c r="W7" s="3"/>
      <c r="X7" s="12"/>
      <c r="Y7" s="12"/>
      <c r="Z7" s="3"/>
    </row>
    <row r="8" spans="1:26" x14ac:dyDescent="0.2">
      <c r="A8" s="286" t="s">
        <v>74</v>
      </c>
      <c r="B8" s="67">
        <f t="shared" si="4"/>
        <v>200.4</v>
      </c>
      <c r="C8" s="67">
        <f t="shared" si="4"/>
        <v>188.7</v>
      </c>
      <c r="D8" s="67">
        <f t="shared" si="0"/>
        <v>106.20031796502386</v>
      </c>
      <c r="E8" s="67">
        <v>56.1</v>
      </c>
      <c r="F8" s="67">
        <v>56.1</v>
      </c>
      <c r="G8" s="67">
        <f t="shared" si="1"/>
        <v>100</v>
      </c>
      <c r="H8" s="67">
        <v>144.30000000000001</v>
      </c>
      <c r="I8" s="67">
        <v>132.6</v>
      </c>
      <c r="J8" s="67">
        <f t="shared" si="2"/>
        <v>108.82352941176472</v>
      </c>
      <c r="K8" s="67">
        <v>784.9</v>
      </c>
      <c r="L8" s="67">
        <v>759.4</v>
      </c>
      <c r="M8" s="67">
        <f t="shared" si="5"/>
        <v>103.35791414274426</v>
      </c>
      <c r="N8" s="289">
        <f t="shared" si="6"/>
        <v>985.3</v>
      </c>
      <c r="O8" s="289">
        <f t="shared" si="6"/>
        <v>948.09999999999991</v>
      </c>
      <c r="P8" s="67">
        <f t="shared" si="3"/>
        <v>103.92363674717858</v>
      </c>
      <c r="Q8" s="220"/>
      <c r="R8" s="220"/>
      <c r="S8" s="12"/>
      <c r="T8" s="3"/>
      <c r="U8" s="12"/>
      <c r="V8" s="12"/>
      <c r="W8" s="3"/>
      <c r="X8" s="12"/>
      <c r="Y8" s="12"/>
      <c r="Z8" s="3"/>
    </row>
    <row r="9" spans="1:26" x14ac:dyDescent="0.2">
      <c r="A9" s="286" t="s">
        <v>75</v>
      </c>
      <c r="B9" s="67">
        <f t="shared" si="4"/>
        <v>1431.6000000000001</v>
      </c>
      <c r="C9" s="67">
        <f t="shared" si="4"/>
        <v>1385.1</v>
      </c>
      <c r="D9" s="67">
        <f t="shared" si="0"/>
        <v>103.35715832791858</v>
      </c>
      <c r="E9" s="67">
        <v>165.7</v>
      </c>
      <c r="F9" s="67">
        <v>150</v>
      </c>
      <c r="G9" s="67">
        <f t="shared" si="1"/>
        <v>110.46666666666667</v>
      </c>
      <c r="H9" s="67">
        <v>1265.9000000000001</v>
      </c>
      <c r="I9" s="67">
        <v>1235.0999999999999</v>
      </c>
      <c r="J9" s="67">
        <f t="shared" si="2"/>
        <v>102.49372520443688</v>
      </c>
      <c r="K9" s="67">
        <v>1117.5</v>
      </c>
      <c r="L9" s="67">
        <v>1121.0999999999999</v>
      </c>
      <c r="M9" s="67">
        <f t="shared" si="5"/>
        <v>99.678886807599682</v>
      </c>
      <c r="N9" s="289">
        <f t="shared" si="6"/>
        <v>2549.1000000000004</v>
      </c>
      <c r="O9" s="289">
        <f t="shared" si="6"/>
        <v>2506.1999999999998</v>
      </c>
      <c r="P9" s="67">
        <f t="shared" si="3"/>
        <v>101.71175484797703</v>
      </c>
      <c r="Q9" s="220"/>
      <c r="R9" s="220"/>
      <c r="S9" s="12"/>
      <c r="T9" s="3"/>
      <c r="U9" s="12"/>
      <c r="V9" s="12"/>
      <c r="W9" s="3"/>
      <c r="X9" s="12"/>
      <c r="Y9" s="12"/>
      <c r="Z9" s="3"/>
    </row>
    <row r="10" spans="1:26" x14ac:dyDescent="0.2">
      <c r="A10" s="286" t="s">
        <v>76</v>
      </c>
      <c r="B10" s="67">
        <f t="shared" si="4"/>
        <v>2765.1</v>
      </c>
      <c r="C10" s="67">
        <f t="shared" si="4"/>
        <v>3184.7000000000003</v>
      </c>
      <c r="D10" s="67">
        <f t="shared" si="0"/>
        <v>86.82450466291958</v>
      </c>
      <c r="E10" s="67">
        <v>92.4</v>
      </c>
      <c r="F10" s="67">
        <v>131.80000000000001</v>
      </c>
      <c r="G10" s="67">
        <f t="shared" si="1"/>
        <v>70.106221547799692</v>
      </c>
      <c r="H10" s="67">
        <v>2672.7</v>
      </c>
      <c r="I10" s="67">
        <v>3052.9</v>
      </c>
      <c r="J10" s="67">
        <f t="shared" si="2"/>
        <v>87.546267483376454</v>
      </c>
      <c r="K10" s="67">
        <v>1447</v>
      </c>
      <c r="L10" s="67">
        <v>1588.9</v>
      </c>
      <c r="M10" s="67">
        <f t="shared" si="5"/>
        <v>91.069293221725729</v>
      </c>
      <c r="N10" s="289">
        <f t="shared" si="6"/>
        <v>4212.1000000000004</v>
      </c>
      <c r="O10" s="289">
        <f t="shared" si="6"/>
        <v>4773.6000000000004</v>
      </c>
      <c r="P10" s="67">
        <f t="shared" si="3"/>
        <v>88.237388972683092</v>
      </c>
      <c r="Q10" s="220"/>
      <c r="R10" s="220"/>
      <c r="S10" s="12"/>
      <c r="T10" s="3"/>
      <c r="U10" s="12"/>
      <c r="V10" s="12"/>
      <c r="W10" s="3"/>
      <c r="X10" s="12"/>
      <c r="Y10" s="12"/>
      <c r="Z10" s="3"/>
    </row>
    <row r="11" spans="1:26" x14ac:dyDescent="0.2">
      <c r="A11" s="286" t="s">
        <v>77</v>
      </c>
      <c r="B11" s="67">
        <f t="shared" si="4"/>
        <v>351.2</v>
      </c>
      <c r="C11" s="67">
        <f t="shared" si="4"/>
        <v>368.2</v>
      </c>
      <c r="D11" s="67">
        <f t="shared" si="0"/>
        <v>95.382944052145575</v>
      </c>
      <c r="E11" s="67">
        <v>10.199999999999999</v>
      </c>
      <c r="F11" s="67">
        <v>27.2</v>
      </c>
      <c r="G11" s="67">
        <f t="shared" si="1"/>
        <v>37.5</v>
      </c>
      <c r="H11" s="67">
        <v>341</v>
      </c>
      <c r="I11" s="67">
        <v>341</v>
      </c>
      <c r="J11" s="67">
        <f t="shared" si="2"/>
        <v>100</v>
      </c>
      <c r="K11" s="67">
        <v>360</v>
      </c>
      <c r="L11" s="67">
        <v>360</v>
      </c>
      <c r="M11" s="67">
        <f t="shared" si="5"/>
        <v>100</v>
      </c>
      <c r="N11" s="289">
        <f t="shared" si="6"/>
        <v>711.2</v>
      </c>
      <c r="O11" s="289">
        <f t="shared" si="6"/>
        <v>728.2</v>
      </c>
      <c r="P11" s="67">
        <f t="shared" si="3"/>
        <v>97.665476517440268</v>
      </c>
      <c r="Q11" s="220"/>
      <c r="R11" s="220"/>
      <c r="S11" s="12"/>
      <c r="T11" s="3"/>
      <c r="U11" s="12"/>
      <c r="V11" s="12"/>
      <c r="W11" s="3"/>
      <c r="X11" s="12"/>
      <c r="Y11" s="12"/>
      <c r="Z11" s="3"/>
    </row>
    <row r="12" spans="1:26" x14ac:dyDescent="0.2">
      <c r="A12" s="286" t="s">
        <v>78</v>
      </c>
      <c r="B12" s="67">
        <f t="shared" si="4"/>
        <v>1030.0999999999999</v>
      </c>
      <c r="C12" s="67">
        <f t="shared" si="4"/>
        <v>1014.8</v>
      </c>
      <c r="D12" s="67">
        <f t="shared" si="0"/>
        <v>101.50768624359479</v>
      </c>
      <c r="E12" s="67">
        <v>81.2</v>
      </c>
      <c r="F12" s="67">
        <v>77.3</v>
      </c>
      <c r="G12" s="67">
        <f t="shared" si="1"/>
        <v>105.04527813712808</v>
      </c>
      <c r="H12" s="67">
        <v>948.9</v>
      </c>
      <c r="I12" s="67">
        <v>937.5</v>
      </c>
      <c r="J12" s="67">
        <f t="shared" si="2"/>
        <v>101.21599999999999</v>
      </c>
      <c r="K12" s="67">
        <v>845.5</v>
      </c>
      <c r="L12" s="67">
        <v>837.5</v>
      </c>
      <c r="M12" s="67">
        <f t="shared" si="5"/>
        <v>100.95522388059702</v>
      </c>
      <c r="N12" s="289">
        <f t="shared" si="6"/>
        <v>1875.6</v>
      </c>
      <c r="O12" s="289">
        <f t="shared" si="6"/>
        <v>1852.3</v>
      </c>
      <c r="P12" s="67">
        <f t="shared" si="3"/>
        <v>101.25789558926739</v>
      </c>
      <c r="Q12" s="220"/>
      <c r="R12" s="220"/>
      <c r="S12" s="12"/>
      <c r="T12" s="3"/>
      <c r="U12" s="12"/>
      <c r="V12" s="12"/>
      <c r="W12" s="3"/>
      <c r="X12" s="12"/>
      <c r="Y12" s="12"/>
      <c r="Z12" s="3"/>
    </row>
    <row r="13" spans="1:26" x14ac:dyDescent="0.2">
      <c r="A13" s="286" t="s">
        <v>79</v>
      </c>
      <c r="B13" s="67">
        <f t="shared" si="4"/>
        <v>2145.5</v>
      </c>
      <c r="C13" s="67">
        <f t="shared" si="4"/>
        <v>2174</v>
      </c>
      <c r="D13" s="67">
        <f t="shared" si="0"/>
        <v>98.689052437902475</v>
      </c>
      <c r="E13" s="67">
        <v>102.8</v>
      </c>
      <c r="F13" s="67">
        <v>171.3</v>
      </c>
      <c r="G13" s="67">
        <f t="shared" si="1"/>
        <v>60.011675423234088</v>
      </c>
      <c r="H13" s="67">
        <v>2042.7</v>
      </c>
      <c r="I13" s="67">
        <v>2002.7</v>
      </c>
      <c r="J13" s="67">
        <f t="shared" si="2"/>
        <v>101.99730364008587</v>
      </c>
      <c r="K13" s="67">
        <v>2759</v>
      </c>
      <c r="L13" s="67">
        <v>2719.3</v>
      </c>
      <c r="M13" s="67">
        <f t="shared" si="5"/>
        <v>101.4599345419777</v>
      </c>
      <c r="N13" s="289">
        <f t="shared" si="6"/>
        <v>4904.5</v>
      </c>
      <c r="O13" s="289">
        <f t="shared" si="6"/>
        <v>4893.3</v>
      </c>
      <c r="P13" s="67">
        <f t="shared" si="3"/>
        <v>100.22888439294546</v>
      </c>
      <c r="Q13" s="220"/>
      <c r="R13" s="220"/>
      <c r="S13" s="12"/>
      <c r="T13" s="3"/>
      <c r="U13" s="12"/>
      <c r="V13" s="12"/>
      <c r="W13" s="3"/>
      <c r="X13" s="12"/>
      <c r="Y13" s="12"/>
      <c r="Z13" s="3"/>
    </row>
    <row r="14" spans="1:26" x14ac:dyDescent="0.2">
      <c r="A14" s="286" t="s">
        <v>80</v>
      </c>
      <c r="B14" s="67">
        <f t="shared" si="4"/>
        <v>1905.8000000000002</v>
      </c>
      <c r="C14" s="67">
        <f t="shared" si="4"/>
        <v>1876.7</v>
      </c>
      <c r="D14" s="67">
        <f t="shared" si="0"/>
        <v>101.55059412799064</v>
      </c>
      <c r="E14" s="67">
        <v>268.89999999999998</v>
      </c>
      <c r="F14" s="67">
        <v>273.7</v>
      </c>
      <c r="G14" s="67">
        <f t="shared" si="1"/>
        <v>98.246255023748631</v>
      </c>
      <c r="H14" s="67">
        <v>1636.9</v>
      </c>
      <c r="I14" s="67">
        <v>1603</v>
      </c>
      <c r="J14" s="67">
        <f t="shared" si="2"/>
        <v>102.11478477854024</v>
      </c>
      <c r="K14" s="67">
        <v>1665.7</v>
      </c>
      <c r="L14" s="67">
        <v>1624.7</v>
      </c>
      <c r="M14" s="67">
        <f t="shared" si="5"/>
        <v>102.52354280790298</v>
      </c>
      <c r="N14" s="289">
        <f t="shared" si="6"/>
        <v>3571.5</v>
      </c>
      <c r="O14" s="289">
        <f t="shared" si="6"/>
        <v>3501.4</v>
      </c>
      <c r="P14" s="67">
        <f t="shared" si="3"/>
        <v>102.00205632032902</v>
      </c>
      <c r="Q14" s="220"/>
      <c r="R14" s="220"/>
      <c r="S14" s="12"/>
      <c r="T14" s="3"/>
      <c r="U14" s="12"/>
      <c r="V14" s="12"/>
      <c r="W14" s="3"/>
      <c r="X14" s="12"/>
      <c r="Y14" s="12"/>
      <c r="Z14" s="3"/>
    </row>
    <row r="15" spans="1:26" x14ac:dyDescent="0.2">
      <c r="A15" s="286" t="s">
        <v>81</v>
      </c>
      <c r="B15" s="67">
        <f t="shared" si="4"/>
        <v>588.69999999999993</v>
      </c>
      <c r="C15" s="67">
        <f t="shared" si="4"/>
        <v>567.29999999999995</v>
      </c>
      <c r="D15" s="67">
        <f t="shared" si="0"/>
        <v>103.7722545390446</v>
      </c>
      <c r="E15" s="67">
        <v>63.4</v>
      </c>
      <c r="F15" s="67">
        <v>54.5</v>
      </c>
      <c r="G15" s="67">
        <f t="shared" si="1"/>
        <v>116.3302752293578</v>
      </c>
      <c r="H15" s="67">
        <v>525.29999999999995</v>
      </c>
      <c r="I15" s="67">
        <v>512.79999999999995</v>
      </c>
      <c r="J15" s="67">
        <f t="shared" si="2"/>
        <v>102.43759750390015</v>
      </c>
      <c r="K15" s="67">
        <v>483</v>
      </c>
      <c r="L15" s="67">
        <v>476.2</v>
      </c>
      <c r="M15" s="67">
        <f t="shared" si="5"/>
        <v>101.42797144057118</v>
      </c>
      <c r="N15" s="289">
        <f t="shared" si="6"/>
        <v>1071.6999999999998</v>
      </c>
      <c r="O15" s="289">
        <f t="shared" si="6"/>
        <v>1043.5</v>
      </c>
      <c r="P15" s="67">
        <f t="shared" si="3"/>
        <v>102.70244369908959</v>
      </c>
      <c r="Q15" s="220"/>
      <c r="R15" s="220"/>
      <c r="S15" s="12"/>
      <c r="T15" s="3"/>
      <c r="U15" s="12"/>
      <c r="V15" s="12"/>
      <c r="W15" s="3"/>
      <c r="X15" s="12"/>
      <c r="Y15" s="12"/>
      <c r="Z15" s="3"/>
    </row>
    <row r="16" spans="1:26" ht="14.25" customHeight="1" x14ac:dyDescent="0.2">
      <c r="A16" s="286" t="s">
        <v>82</v>
      </c>
      <c r="B16" s="67">
        <f t="shared" si="4"/>
        <v>122</v>
      </c>
      <c r="C16" s="67">
        <f t="shared" si="4"/>
        <v>112.60000000000001</v>
      </c>
      <c r="D16" s="67">
        <f t="shared" si="0"/>
        <v>108.348134991119</v>
      </c>
      <c r="E16" s="67">
        <v>10.5</v>
      </c>
      <c r="F16" s="67">
        <v>10.199999999999999</v>
      </c>
      <c r="G16" s="67">
        <f t="shared" si="1"/>
        <v>102.94117647058825</v>
      </c>
      <c r="H16" s="67">
        <v>111.5</v>
      </c>
      <c r="I16" s="67">
        <v>102.4</v>
      </c>
      <c r="J16" s="67">
        <f t="shared" si="2"/>
        <v>108.88671875</v>
      </c>
      <c r="K16" s="67">
        <v>291.89999999999998</v>
      </c>
      <c r="L16" s="67">
        <v>312.7</v>
      </c>
      <c r="M16" s="67">
        <f t="shared" si="5"/>
        <v>93.348257115446103</v>
      </c>
      <c r="N16" s="289">
        <f t="shared" si="6"/>
        <v>413.9</v>
      </c>
      <c r="O16" s="289">
        <f t="shared" si="6"/>
        <v>425.3</v>
      </c>
      <c r="P16" s="67">
        <f t="shared" si="3"/>
        <v>97.319539148836114</v>
      </c>
      <c r="Q16" s="220"/>
      <c r="R16" s="220"/>
      <c r="S16" s="12"/>
      <c r="T16" s="3"/>
      <c r="U16" s="12"/>
      <c r="V16" s="12"/>
      <c r="W16" s="3"/>
      <c r="X16" s="12"/>
      <c r="Y16" s="12"/>
      <c r="Z16" s="3"/>
    </row>
    <row r="17" spans="1:27" ht="14.25" customHeight="1" x14ac:dyDescent="0.2">
      <c r="A17" s="286" t="s">
        <v>83</v>
      </c>
      <c r="B17" s="67">
        <f t="shared" si="4"/>
        <v>238.1</v>
      </c>
      <c r="C17" s="67">
        <f t="shared" si="4"/>
        <v>231.1</v>
      </c>
      <c r="D17" s="67">
        <f t="shared" si="0"/>
        <v>103.02899177845089</v>
      </c>
      <c r="E17" s="67">
        <v>6.6</v>
      </c>
      <c r="F17" s="67">
        <v>8.6999999999999993</v>
      </c>
      <c r="G17" s="67">
        <f t="shared" si="1"/>
        <v>75.862068965517253</v>
      </c>
      <c r="H17" s="67">
        <v>231.5</v>
      </c>
      <c r="I17" s="67">
        <v>222.4</v>
      </c>
      <c r="J17" s="67">
        <f t="shared" si="2"/>
        <v>104.09172661870502</v>
      </c>
      <c r="K17" s="67">
        <v>391.4</v>
      </c>
      <c r="L17" s="67">
        <v>391.8</v>
      </c>
      <c r="M17" s="67">
        <f t="shared" si="5"/>
        <v>99.897907095456858</v>
      </c>
      <c r="N17" s="289">
        <f t="shared" si="6"/>
        <v>629.5</v>
      </c>
      <c r="O17" s="289">
        <f t="shared" si="6"/>
        <v>622.9</v>
      </c>
      <c r="P17" s="67">
        <f t="shared" si="3"/>
        <v>101.05956012200996</v>
      </c>
      <c r="Q17" s="220"/>
      <c r="R17" s="220"/>
      <c r="S17" s="12"/>
      <c r="T17" s="3"/>
      <c r="U17" s="12"/>
      <c r="V17" s="12"/>
      <c r="W17" s="3"/>
      <c r="X17" s="12"/>
      <c r="Y17" s="12"/>
      <c r="Z17" s="3"/>
    </row>
    <row r="18" spans="1:27" ht="14.25" customHeight="1" x14ac:dyDescent="0.2">
      <c r="A18" s="286" t="s">
        <v>84</v>
      </c>
      <c r="B18" s="67">
        <f t="shared" si="4"/>
        <v>265.5</v>
      </c>
      <c r="C18" s="67">
        <f t="shared" si="4"/>
        <v>256.2</v>
      </c>
      <c r="D18" s="67">
        <f t="shared" si="0"/>
        <v>103.62997658079627</v>
      </c>
      <c r="E18" s="67">
        <v>3.3</v>
      </c>
      <c r="F18" s="67">
        <v>0.9</v>
      </c>
      <c r="G18" s="67">
        <f t="shared" si="1"/>
        <v>366.66666666666663</v>
      </c>
      <c r="H18" s="67">
        <v>262.2</v>
      </c>
      <c r="I18" s="67">
        <v>255.3</v>
      </c>
      <c r="J18" s="67">
        <f t="shared" si="2"/>
        <v>102.70270270270269</v>
      </c>
      <c r="K18" s="67">
        <v>295.5</v>
      </c>
      <c r="L18" s="67">
        <v>308.5</v>
      </c>
      <c r="M18" s="67">
        <f t="shared" si="5"/>
        <v>95.786061588330625</v>
      </c>
      <c r="N18" s="289">
        <f t="shared" si="6"/>
        <v>561</v>
      </c>
      <c r="O18" s="289">
        <f t="shared" si="6"/>
        <v>564.70000000000005</v>
      </c>
      <c r="P18" s="67">
        <f t="shared" si="3"/>
        <v>99.344784841508755</v>
      </c>
      <c r="Q18" s="220"/>
      <c r="R18" s="220"/>
      <c r="S18" s="12"/>
      <c r="T18" s="3"/>
      <c r="U18" s="12"/>
      <c r="V18" s="12"/>
      <c r="W18" s="3"/>
      <c r="X18" s="12"/>
      <c r="Y18" s="12"/>
      <c r="Z18" s="3"/>
    </row>
    <row r="19" spans="1:27" ht="14.25" customHeight="1" x14ac:dyDescent="0.2">
      <c r="A19" s="286" t="s">
        <v>85</v>
      </c>
      <c r="B19" s="67">
        <f t="shared" si="4"/>
        <v>370.6</v>
      </c>
      <c r="C19" s="67">
        <f t="shared" si="4"/>
        <v>369.7</v>
      </c>
      <c r="D19" s="67">
        <f t="shared" si="0"/>
        <v>100.24344062753585</v>
      </c>
      <c r="E19" s="67">
        <v>27</v>
      </c>
      <c r="F19" s="67">
        <v>22.4</v>
      </c>
      <c r="G19" s="67">
        <f>E19/F19*100</f>
        <v>120.53571428571431</v>
      </c>
      <c r="H19" s="67">
        <v>343.6</v>
      </c>
      <c r="I19" s="67">
        <v>347.3</v>
      </c>
      <c r="J19" s="67">
        <f t="shared" si="2"/>
        <v>98.934638640944428</v>
      </c>
      <c r="K19" s="67">
        <v>486.6</v>
      </c>
      <c r="L19" s="67">
        <v>514.70000000000005</v>
      </c>
      <c r="M19" s="67">
        <f t="shared" si="5"/>
        <v>94.540509034388961</v>
      </c>
      <c r="N19" s="289">
        <f t="shared" si="6"/>
        <v>857.2</v>
      </c>
      <c r="O19" s="289">
        <f t="shared" si="6"/>
        <v>884.40000000000009</v>
      </c>
      <c r="P19" s="67">
        <f t="shared" si="3"/>
        <v>96.924468566259605</v>
      </c>
      <c r="Q19" s="220"/>
      <c r="R19" s="220"/>
      <c r="S19" s="12"/>
      <c r="T19" s="3"/>
      <c r="U19" s="12"/>
      <c r="V19" s="12"/>
      <c r="W19" s="3"/>
      <c r="X19" s="12"/>
      <c r="Y19" s="12"/>
      <c r="Z19" s="3"/>
    </row>
    <row r="20" spans="1:27" ht="14.25" customHeight="1" x14ac:dyDescent="0.2">
      <c r="A20" s="286" t="s">
        <v>86</v>
      </c>
      <c r="B20" s="67">
        <f t="shared" si="4"/>
        <v>93.300000000000011</v>
      </c>
      <c r="C20" s="67">
        <f t="shared" si="4"/>
        <v>91.3</v>
      </c>
      <c r="D20" s="67">
        <f t="shared" si="0"/>
        <v>102.19058050383354</v>
      </c>
      <c r="E20" s="67">
        <v>11.4</v>
      </c>
      <c r="F20" s="67">
        <v>9.6</v>
      </c>
      <c r="G20" s="67">
        <f t="shared" si="1"/>
        <v>118.75</v>
      </c>
      <c r="H20" s="67">
        <v>81.900000000000006</v>
      </c>
      <c r="I20" s="67">
        <v>81.7</v>
      </c>
      <c r="J20" s="67">
        <f t="shared" si="2"/>
        <v>100.24479804161568</v>
      </c>
      <c r="K20" s="67">
        <v>557.1</v>
      </c>
      <c r="L20" s="67">
        <v>556</v>
      </c>
      <c r="M20" s="67">
        <f t="shared" si="5"/>
        <v>100.19784172661872</v>
      </c>
      <c r="N20" s="289">
        <f t="shared" si="6"/>
        <v>650.40000000000009</v>
      </c>
      <c r="O20" s="289">
        <f t="shared" si="6"/>
        <v>647.29999999999995</v>
      </c>
      <c r="P20" s="67">
        <f t="shared" si="3"/>
        <v>100.47891240537621</v>
      </c>
      <c r="Q20" s="220"/>
      <c r="R20" s="220"/>
      <c r="S20" s="12"/>
      <c r="T20" s="3"/>
      <c r="U20" s="12"/>
      <c r="V20" s="12"/>
      <c r="W20" s="3"/>
      <c r="X20" s="12"/>
      <c r="Y20" s="12"/>
      <c r="Z20" s="3"/>
    </row>
    <row r="21" spans="1:27" ht="14.25" customHeight="1" x14ac:dyDescent="0.2">
      <c r="A21" s="286" t="s">
        <v>87</v>
      </c>
      <c r="B21" s="67">
        <f t="shared" si="4"/>
        <v>4247</v>
      </c>
      <c r="C21" s="67">
        <f t="shared" si="4"/>
        <v>2886.8999999999996</v>
      </c>
      <c r="D21" s="67">
        <f t="shared" si="0"/>
        <v>147.11281997990926</v>
      </c>
      <c r="E21" s="67">
        <v>608.5</v>
      </c>
      <c r="F21" s="67">
        <v>643.79999999999995</v>
      </c>
      <c r="G21" s="67">
        <f t="shared" si="1"/>
        <v>94.516930723827286</v>
      </c>
      <c r="H21" s="67">
        <v>3638.5</v>
      </c>
      <c r="I21" s="67">
        <v>2243.1</v>
      </c>
      <c r="J21" s="67">
        <f t="shared" si="2"/>
        <v>162.20855066648835</v>
      </c>
      <c r="K21" s="67">
        <v>3940.2</v>
      </c>
      <c r="L21" s="67">
        <v>5278.5</v>
      </c>
      <c r="M21" s="67">
        <f t="shared" si="5"/>
        <v>74.646206308610402</v>
      </c>
      <c r="N21" s="289">
        <f t="shared" si="6"/>
        <v>8187.2</v>
      </c>
      <c r="O21" s="289">
        <f t="shared" si="6"/>
        <v>8165.4</v>
      </c>
      <c r="P21" s="67">
        <f t="shared" si="3"/>
        <v>100.2669801846817</v>
      </c>
      <c r="Q21" s="220"/>
      <c r="R21" s="220"/>
      <c r="S21" s="12"/>
      <c r="T21" s="3"/>
      <c r="U21" s="12"/>
      <c r="V21" s="12"/>
      <c r="W21" s="3"/>
      <c r="X21" s="12"/>
      <c r="Y21" s="12"/>
      <c r="Z21" s="3"/>
    </row>
    <row r="22" spans="1:27" ht="14.25" customHeight="1" x14ac:dyDescent="0.2">
      <c r="A22" s="285" t="s">
        <v>88</v>
      </c>
      <c r="B22" s="67">
        <f t="shared" si="4"/>
        <v>505.09999999999997</v>
      </c>
      <c r="C22" s="67">
        <f t="shared" si="4"/>
        <v>504.1</v>
      </c>
      <c r="D22" s="67">
        <f t="shared" si="0"/>
        <v>100.19837333862327</v>
      </c>
      <c r="E22" s="67">
        <v>12.7</v>
      </c>
      <c r="F22" s="67">
        <v>16.3</v>
      </c>
      <c r="G22" s="67">
        <f t="shared" si="1"/>
        <v>77.914110429447845</v>
      </c>
      <c r="H22" s="67">
        <v>492.4</v>
      </c>
      <c r="I22" s="67">
        <v>487.8</v>
      </c>
      <c r="J22" s="67">
        <f t="shared" si="2"/>
        <v>100.94300943009429</v>
      </c>
      <c r="K22" s="67">
        <v>230</v>
      </c>
      <c r="L22" s="67">
        <v>229.8</v>
      </c>
      <c r="M22" s="67">
        <f t="shared" si="5"/>
        <v>100.08703220191471</v>
      </c>
      <c r="N22" s="289">
        <f t="shared" si="6"/>
        <v>735.09999999999991</v>
      </c>
      <c r="O22" s="289">
        <f t="shared" si="6"/>
        <v>733.90000000000009</v>
      </c>
      <c r="P22" s="67">
        <f t="shared" si="3"/>
        <v>100.1635100149884</v>
      </c>
      <c r="Q22" s="220"/>
      <c r="R22" s="220"/>
      <c r="S22" s="12"/>
      <c r="T22" s="3"/>
      <c r="U22" s="12"/>
      <c r="V22" s="12"/>
      <c r="W22" s="3"/>
      <c r="X22" s="12"/>
      <c r="Y22" s="12"/>
      <c r="Z22" s="3"/>
    </row>
    <row r="23" spans="1:27" ht="14.25" customHeight="1" x14ac:dyDescent="0.2">
      <c r="A23" s="286" t="s">
        <v>89</v>
      </c>
      <c r="B23" s="67">
        <f t="shared" si="4"/>
        <v>541.20000000000005</v>
      </c>
      <c r="C23" s="67">
        <f>I23</f>
        <v>529.5</v>
      </c>
      <c r="D23" s="67">
        <f t="shared" si="0"/>
        <v>102.20963172804534</v>
      </c>
      <c r="E23" s="67">
        <v>0.2</v>
      </c>
      <c r="F23" s="67" t="s">
        <v>136</v>
      </c>
      <c r="G23" s="67" t="s">
        <v>136</v>
      </c>
      <c r="H23" s="67">
        <v>541</v>
      </c>
      <c r="I23" s="67">
        <v>529.5</v>
      </c>
      <c r="J23" s="67">
        <f t="shared" si="2"/>
        <v>102.17186024551464</v>
      </c>
      <c r="K23" s="67">
        <v>763.2</v>
      </c>
      <c r="L23" s="67">
        <v>700.7</v>
      </c>
      <c r="M23" s="67">
        <f t="shared" si="5"/>
        <v>108.91965177679464</v>
      </c>
      <c r="N23" s="289">
        <f t="shared" si="6"/>
        <v>1304.4000000000001</v>
      </c>
      <c r="O23" s="289">
        <f t="shared" si="6"/>
        <v>1230.2</v>
      </c>
      <c r="P23" s="67">
        <f t="shared" si="3"/>
        <v>106.03153958705902</v>
      </c>
      <c r="Q23" s="220"/>
      <c r="R23" s="220"/>
      <c r="S23" s="12"/>
      <c r="T23" s="3"/>
      <c r="U23" s="12"/>
      <c r="V23" s="12"/>
      <c r="W23" s="3"/>
      <c r="X23" s="12"/>
      <c r="Y23" s="12"/>
      <c r="Z23" s="3"/>
    </row>
    <row r="24" spans="1:27" x14ac:dyDescent="0.2">
      <c r="A24" s="286" t="s">
        <v>90</v>
      </c>
      <c r="B24" s="67" t="s">
        <v>136</v>
      </c>
      <c r="C24" s="67" t="s">
        <v>136</v>
      </c>
      <c r="D24" s="67" t="s">
        <v>136</v>
      </c>
      <c r="E24" s="67">
        <v>0.3</v>
      </c>
      <c r="F24" s="67" t="s">
        <v>136</v>
      </c>
      <c r="G24" s="67" t="s">
        <v>136</v>
      </c>
      <c r="H24" s="67" t="s">
        <v>136</v>
      </c>
      <c r="I24" s="67" t="s">
        <v>136</v>
      </c>
      <c r="J24" s="67" t="s">
        <v>136</v>
      </c>
      <c r="K24" s="67">
        <v>0.4</v>
      </c>
      <c r="L24" s="67">
        <v>0.3</v>
      </c>
      <c r="M24" s="67">
        <f>K24/L24*100</f>
        <v>133.33333333333334</v>
      </c>
      <c r="N24" s="289">
        <f>K24</f>
        <v>0.4</v>
      </c>
      <c r="O24" s="289">
        <f>L24</f>
        <v>0.3</v>
      </c>
      <c r="P24" s="67">
        <f t="shared" si="3"/>
        <v>133.33333333333334</v>
      </c>
      <c r="Q24" s="220"/>
      <c r="R24" s="220"/>
      <c r="S24" s="12"/>
      <c r="T24" s="4"/>
      <c r="U24" s="4"/>
      <c r="V24" s="12"/>
      <c r="W24" s="4"/>
      <c r="X24" s="12"/>
      <c r="Y24" s="12"/>
      <c r="Z24" s="3"/>
      <c r="AA24" s="11"/>
    </row>
    <row r="25" spans="1:27" x14ac:dyDescent="0.2">
      <c r="A25" s="286" t="s">
        <v>91</v>
      </c>
      <c r="B25" s="67" t="s">
        <v>136</v>
      </c>
      <c r="C25" s="67" t="s">
        <v>136</v>
      </c>
      <c r="D25" s="67" t="s">
        <v>136</v>
      </c>
      <c r="E25" s="67" t="s">
        <v>136</v>
      </c>
      <c r="F25" s="67" t="s">
        <v>136</v>
      </c>
      <c r="G25" s="67" t="s">
        <v>136</v>
      </c>
      <c r="H25" s="67" t="s">
        <v>136</v>
      </c>
      <c r="I25" s="67" t="s">
        <v>136</v>
      </c>
      <c r="J25" s="67" t="s">
        <v>136</v>
      </c>
      <c r="K25" s="67">
        <v>0.8</v>
      </c>
      <c r="L25" s="67">
        <v>1</v>
      </c>
      <c r="M25" s="67">
        <f t="shared" si="5"/>
        <v>80</v>
      </c>
      <c r="N25" s="289">
        <f>K25</f>
        <v>0.8</v>
      </c>
      <c r="O25" s="289">
        <f>L25</f>
        <v>1</v>
      </c>
      <c r="P25" s="67">
        <f t="shared" si="3"/>
        <v>80</v>
      </c>
      <c r="Q25" s="220"/>
      <c r="R25" s="220"/>
      <c r="S25" s="12"/>
      <c r="T25" s="4"/>
      <c r="U25" s="4"/>
      <c r="V25" s="4"/>
      <c r="W25" s="4"/>
      <c r="X25" s="12"/>
      <c r="Y25" s="12"/>
      <c r="Z25" s="3"/>
      <c r="AA25" s="11"/>
    </row>
    <row r="26" spans="1:27" x14ac:dyDescent="0.2">
      <c r="A26" s="287" t="s">
        <v>92</v>
      </c>
      <c r="B26" s="288">
        <f>H26+E26</f>
        <v>6.8</v>
      </c>
      <c r="C26" s="288">
        <f>I26</f>
        <v>4.7</v>
      </c>
      <c r="D26" s="288">
        <f t="shared" si="0"/>
        <v>144.68085106382978</v>
      </c>
      <c r="E26" s="288">
        <v>2.2999999999999998</v>
      </c>
      <c r="F26" s="288" t="s">
        <v>136</v>
      </c>
      <c r="G26" s="288" t="s">
        <v>136</v>
      </c>
      <c r="H26" s="288">
        <v>4.5</v>
      </c>
      <c r="I26" s="288">
        <v>4.7</v>
      </c>
      <c r="J26" s="288">
        <f t="shared" si="2"/>
        <v>95.744680851063819</v>
      </c>
      <c r="K26" s="288">
        <v>154.1</v>
      </c>
      <c r="L26" s="288">
        <v>154</v>
      </c>
      <c r="M26" s="288">
        <f t="shared" si="5"/>
        <v>100.06493506493506</v>
      </c>
      <c r="N26" s="288">
        <f t="shared" si="6"/>
        <v>160.9</v>
      </c>
      <c r="O26" s="288">
        <f t="shared" si="6"/>
        <v>158.69999999999999</v>
      </c>
      <c r="P26" s="288">
        <f t="shared" si="3"/>
        <v>101.38626339004414</v>
      </c>
      <c r="Q26" s="220"/>
      <c r="R26" s="220"/>
      <c r="S26" s="12"/>
      <c r="T26" s="4"/>
      <c r="U26" s="12"/>
      <c r="V26" s="12"/>
      <c r="W26" s="3"/>
      <c r="X26" s="12"/>
      <c r="Y26" s="12"/>
      <c r="Z26" s="3"/>
      <c r="AA26" s="11"/>
    </row>
    <row r="27" spans="1:27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1"/>
    </row>
    <row r="28" spans="1:27" x14ac:dyDescent="0.2">
      <c r="A28" s="195"/>
      <c r="B28" s="15"/>
      <c r="C28" s="15"/>
      <c r="D28" s="9"/>
      <c r="E28" s="15"/>
      <c r="F28" s="15"/>
      <c r="G28" s="9"/>
      <c r="H28" s="15"/>
      <c r="I28" s="15"/>
      <c r="J28" s="9"/>
      <c r="K28" s="15"/>
      <c r="L28" s="15"/>
      <c r="M28" s="9"/>
    </row>
    <row r="29" spans="1:27" x14ac:dyDescent="0.2">
      <c r="D29" s="110"/>
      <c r="I29" s="196"/>
    </row>
    <row r="31" spans="1:27" x14ac:dyDescent="0.2">
      <c r="H31" s="110"/>
    </row>
  </sheetData>
  <mergeCells count="8">
    <mergeCell ref="A1:P1"/>
    <mergeCell ref="A3:A5"/>
    <mergeCell ref="B3:D4"/>
    <mergeCell ref="E3:J3"/>
    <mergeCell ref="K3:M4"/>
    <mergeCell ref="N3:P4"/>
    <mergeCell ref="E4:G4"/>
    <mergeCell ref="H4:J4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1"/>
  <sheetViews>
    <sheetView workbookViewId="0">
      <selection activeCell="A3" sqref="A3:A5"/>
    </sheetView>
  </sheetViews>
  <sheetFormatPr defaultRowHeight="12.75" x14ac:dyDescent="0.2"/>
  <cols>
    <col min="1" max="1" width="22.7109375" style="10" customWidth="1"/>
    <col min="2" max="2" width="9.5703125" style="10" customWidth="1"/>
    <col min="3" max="3" width="9.42578125" style="10" customWidth="1"/>
    <col min="4" max="4" width="9.7109375" style="10" customWidth="1"/>
    <col min="5" max="5" width="8.28515625" style="10" customWidth="1"/>
    <col min="6" max="6" width="8.7109375" style="10" customWidth="1"/>
    <col min="7" max="7" width="10.42578125" style="10" customWidth="1"/>
    <col min="8" max="9" width="9.140625" style="10" customWidth="1"/>
    <col min="10" max="10" width="10.140625" style="10" customWidth="1"/>
    <col min="11" max="12" width="9.5703125" style="10" customWidth="1"/>
    <col min="13" max="13" width="10.42578125" style="10" customWidth="1"/>
    <col min="14" max="14" width="9.140625" style="10" customWidth="1"/>
    <col min="15" max="256" width="9.140625" style="10"/>
    <col min="257" max="257" width="22.7109375" style="10" customWidth="1"/>
    <col min="258" max="258" width="9.5703125" style="10" customWidth="1"/>
    <col min="259" max="259" width="9.42578125" style="10" customWidth="1"/>
    <col min="260" max="260" width="9.7109375" style="10" customWidth="1"/>
    <col min="261" max="261" width="8.28515625" style="10" customWidth="1"/>
    <col min="262" max="262" width="8.7109375" style="10" customWidth="1"/>
    <col min="263" max="263" width="10.42578125" style="10" customWidth="1"/>
    <col min="264" max="265" width="9.140625" style="10" customWidth="1"/>
    <col min="266" max="266" width="10.140625" style="10" customWidth="1"/>
    <col min="267" max="268" width="9.5703125" style="10" customWidth="1"/>
    <col min="269" max="269" width="10.42578125" style="10" customWidth="1"/>
    <col min="270" max="270" width="7.140625" style="10" customWidth="1"/>
    <col min="271" max="512" width="9.140625" style="10"/>
    <col min="513" max="513" width="22.7109375" style="10" customWidth="1"/>
    <col min="514" max="514" width="9.5703125" style="10" customWidth="1"/>
    <col min="515" max="515" width="9.42578125" style="10" customWidth="1"/>
    <col min="516" max="516" width="9.7109375" style="10" customWidth="1"/>
    <col min="517" max="517" width="8.28515625" style="10" customWidth="1"/>
    <col min="518" max="518" width="8.7109375" style="10" customWidth="1"/>
    <col min="519" max="519" width="10.42578125" style="10" customWidth="1"/>
    <col min="520" max="521" width="9.140625" style="10" customWidth="1"/>
    <col min="522" max="522" width="10.140625" style="10" customWidth="1"/>
    <col min="523" max="524" width="9.5703125" style="10" customWidth="1"/>
    <col min="525" max="525" width="10.42578125" style="10" customWidth="1"/>
    <col min="526" max="526" width="7.140625" style="10" customWidth="1"/>
    <col min="527" max="768" width="9.140625" style="10"/>
    <col min="769" max="769" width="22.7109375" style="10" customWidth="1"/>
    <col min="770" max="770" width="9.5703125" style="10" customWidth="1"/>
    <col min="771" max="771" width="9.42578125" style="10" customWidth="1"/>
    <col min="772" max="772" width="9.7109375" style="10" customWidth="1"/>
    <col min="773" max="773" width="8.28515625" style="10" customWidth="1"/>
    <col min="774" max="774" width="8.7109375" style="10" customWidth="1"/>
    <col min="775" max="775" width="10.42578125" style="10" customWidth="1"/>
    <col min="776" max="777" width="9.140625" style="10" customWidth="1"/>
    <col min="778" max="778" width="10.140625" style="10" customWidth="1"/>
    <col min="779" max="780" width="9.5703125" style="10" customWidth="1"/>
    <col min="781" max="781" width="10.42578125" style="10" customWidth="1"/>
    <col min="782" max="782" width="7.140625" style="10" customWidth="1"/>
    <col min="783" max="1024" width="9.140625" style="10"/>
    <col min="1025" max="1025" width="22.7109375" style="10" customWidth="1"/>
    <col min="1026" max="1026" width="9.5703125" style="10" customWidth="1"/>
    <col min="1027" max="1027" width="9.42578125" style="10" customWidth="1"/>
    <col min="1028" max="1028" width="9.7109375" style="10" customWidth="1"/>
    <col min="1029" max="1029" width="8.28515625" style="10" customWidth="1"/>
    <col min="1030" max="1030" width="8.7109375" style="10" customWidth="1"/>
    <col min="1031" max="1031" width="10.42578125" style="10" customWidth="1"/>
    <col min="1032" max="1033" width="9.140625" style="10" customWidth="1"/>
    <col min="1034" max="1034" width="10.140625" style="10" customWidth="1"/>
    <col min="1035" max="1036" width="9.5703125" style="10" customWidth="1"/>
    <col min="1037" max="1037" width="10.42578125" style="10" customWidth="1"/>
    <col min="1038" max="1038" width="7.140625" style="10" customWidth="1"/>
    <col min="1039" max="1280" width="9.140625" style="10"/>
    <col min="1281" max="1281" width="22.7109375" style="10" customWidth="1"/>
    <col min="1282" max="1282" width="9.5703125" style="10" customWidth="1"/>
    <col min="1283" max="1283" width="9.42578125" style="10" customWidth="1"/>
    <col min="1284" max="1284" width="9.7109375" style="10" customWidth="1"/>
    <col min="1285" max="1285" width="8.28515625" style="10" customWidth="1"/>
    <col min="1286" max="1286" width="8.7109375" style="10" customWidth="1"/>
    <col min="1287" max="1287" width="10.42578125" style="10" customWidth="1"/>
    <col min="1288" max="1289" width="9.140625" style="10" customWidth="1"/>
    <col min="1290" max="1290" width="10.140625" style="10" customWidth="1"/>
    <col min="1291" max="1292" width="9.5703125" style="10" customWidth="1"/>
    <col min="1293" max="1293" width="10.42578125" style="10" customWidth="1"/>
    <col min="1294" max="1294" width="7.140625" style="10" customWidth="1"/>
    <col min="1295" max="1536" width="9.140625" style="10"/>
    <col min="1537" max="1537" width="22.7109375" style="10" customWidth="1"/>
    <col min="1538" max="1538" width="9.5703125" style="10" customWidth="1"/>
    <col min="1539" max="1539" width="9.42578125" style="10" customWidth="1"/>
    <col min="1540" max="1540" width="9.7109375" style="10" customWidth="1"/>
    <col min="1541" max="1541" width="8.28515625" style="10" customWidth="1"/>
    <col min="1542" max="1542" width="8.7109375" style="10" customWidth="1"/>
    <col min="1543" max="1543" width="10.42578125" style="10" customWidth="1"/>
    <col min="1544" max="1545" width="9.140625" style="10" customWidth="1"/>
    <col min="1546" max="1546" width="10.140625" style="10" customWidth="1"/>
    <col min="1547" max="1548" width="9.5703125" style="10" customWidth="1"/>
    <col min="1549" max="1549" width="10.42578125" style="10" customWidth="1"/>
    <col min="1550" max="1550" width="7.140625" style="10" customWidth="1"/>
    <col min="1551" max="1792" width="9.140625" style="10"/>
    <col min="1793" max="1793" width="22.7109375" style="10" customWidth="1"/>
    <col min="1794" max="1794" width="9.5703125" style="10" customWidth="1"/>
    <col min="1795" max="1795" width="9.42578125" style="10" customWidth="1"/>
    <col min="1796" max="1796" width="9.7109375" style="10" customWidth="1"/>
    <col min="1797" max="1797" width="8.28515625" style="10" customWidth="1"/>
    <col min="1798" max="1798" width="8.7109375" style="10" customWidth="1"/>
    <col min="1799" max="1799" width="10.42578125" style="10" customWidth="1"/>
    <col min="1800" max="1801" width="9.140625" style="10" customWidth="1"/>
    <col min="1802" max="1802" width="10.140625" style="10" customWidth="1"/>
    <col min="1803" max="1804" width="9.5703125" style="10" customWidth="1"/>
    <col min="1805" max="1805" width="10.42578125" style="10" customWidth="1"/>
    <col min="1806" max="1806" width="7.140625" style="10" customWidth="1"/>
    <col min="1807" max="2048" width="9.140625" style="10"/>
    <col min="2049" max="2049" width="22.7109375" style="10" customWidth="1"/>
    <col min="2050" max="2050" width="9.5703125" style="10" customWidth="1"/>
    <col min="2051" max="2051" width="9.42578125" style="10" customWidth="1"/>
    <col min="2052" max="2052" width="9.7109375" style="10" customWidth="1"/>
    <col min="2053" max="2053" width="8.28515625" style="10" customWidth="1"/>
    <col min="2054" max="2054" width="8.7109375" style="10" customWidth="1"/>
    <col min="2055" max="2055" width="10.42578125" style="10" customWidth="1"/>
    <col min="2056" max="2057" width="9.140625" style="10" customWidth="1"/>
    <col min="2058" max="2058" width="10.140625" style="10" customWidth="1"/>
    <col min="2059" max="2060" width="9.5703125" style="10" customWidth="1"/>
    <col min="2061" max="2061" width="10.42578125" style="10" customWidth="1"/>
    <col min="2062" max="2062" width="7.140625" style="10" customWidth="1"/>
    <col min="2063" max="2304" width="9.140625" style="10"/>
    <col min="2305" max="2305" width="22.7109375" style="10" customWidth="1"/>
    <col min="2306" max="2306" width="9.5703125" style="10" customWidth="1"/>
    <col min="2307" max="2307" width="9.42578125" style="10" customWidth="1"/>
    <col min="2308" max="2308" width="9.7109375" style="10" customWidth="1"/>
    <col min="2309" max="2309" width="8.28515625" style="10" customWidth="1"/>
    <col min="2310" max="2310" width="8.7109375" style="10" customWidth="1"/>
    <col min="2311" max="2311" width="10.42578125" style="10" customWidth="1"/>
    <col min="2312" max="2313" width="9.140625" style="10" customWidth="1"/>
    <col min="2314" max="2314" width="10.140625" style="10" customWidth="1"/>
    <col min="2315" max="2316" width="9.5703125" style="10" customWidth="1"/>
    <col min="2317" max="2317" width="10.42578125" style="10" customWidth="1"/>
    <col min="2318" max="2318" width="7.140625" style="10" customWidth="1"/>
    <col min="2319" max="2560" width="9.140625" style="10"/>
    <col min="2561" max="2561" width="22.7109375" style="10" customWidth="1"/>
    <col min="2562" max="2562" width="9.5703125" style="10" customWidth="1"/>
    <col min="2563" max="2563" width="9.42578125" style="10" customWidth="1"/>
    <col min="2564" max="2564" width="9.7109375" style="10" customWidth="1"/>
    <col min="2565" max="2565" width="8.28515625" style="10" customWidth="1"/>
    <col min="2566" max="2566" width="8.7109375" style="10" customWidth="1"/>
    <col min="2567" max="2567" width="10.42578125" style="10" customWidth="1"/>
    <col min="2568" max="2569" width="9.140625" style="10" customWidth="1"/>
    <col min="2570" max="2570" width="10.140625" style="10" customWidth="1"/>
    <col min="2571" max="2572" width="9.5703125" style="10" customWidth="1"/>
    <col min="2573" max="2573" width="10.42578125" style="10" customWidth="1"/>
    <col min="2574" max="2574" width="7.140625" style="10" customWidth="1"/>
    <col min="2575" max="2816" width="9.140625" style="10"/>
    <col min="2817" max="2817" width="22.7109375" style="10" customWidth="1"/>
    <col min="2818" max="2818" width="9.5703125" style="10" customWidth="1"/>
    <col min="2819" max="2819" width="9.42578125" style="10" customWidth="1"/>
    <col min="2820" max="2820" width="9.7109375" style="10" customWidth="1"/>
    <col min="2821" max="2821" width="8.28515625" style="10" customWidth="1"/>
    <col min="2822" max="2822" width="8.7109375" style="10" customWidth="1"/>
    <col min="2823" max="2823" width="10.42578125" style="10" customWidth="1"/>
    <col min="2824" max="2825" width="9.140625" style="10" customWidth="1"/>
    <col min="2826" max="2826" width="10.140625" style="10" customWidth="1"/>
    <col min="2827" max="2828" width="9.5703125" style="10" customWidth="1"/>
    <col min="2829" max="2829" width="10.42578125" style="10" customWidth="1"/>
    <col min="2830" max="2830" width="7.140625" style="10" customWidth="1"/>
    <col min="2831" max="3072" width="9.140625" style="10"/>
    <col min="3073" max="3073" width="22.7109375" style="10" customWidth="1"/>
    <col min="3074" max="3074" width="9.5703125" style="10" customWidth="1"/>
    <col min="3075" max="3075" width="9.42578125" style="10" customWidth="1"/>
    <col min="3076" max="3076" width="9.7109375" style="10" customWidth="1"/>
    <col min="3077" max="3077" width="8.28515625" style="10" customWidth="1"/>
    <col min="3078" max="3078" width="8.7109375" style="10" customWidth="1"/>
    <col min="3079" max="3079" width="10.42578125" style="10" customWidth="1"/>
    <col min="3080" max="3081" width="9.140625" style="10" customWidth="1"/>
    <col min="3082" max="3082" width="10.140625" style="10" customWidth="1"/>
    <col min="3083" max="3084" width="9.5703125" style="10" customWidth="1"/>
    <col min="3085" max="3085" width="10.42578125" style="10" customWidth="1"/>
    <col min="3086" max="3086" width="7.140625" style="10" customWidth="1"/>
    <col min="3087" max="3328" width="9.140625" style="10"/>
    <col min="3329" max="3329" width="22.7109375" style="10" customWidth="1"/>
    <col min="3330" max="3330" width="9.5703125" style="10" customWidth="1"/>
    <col min="3331" max="3331" width="9.42578125" style="10" customWidth="1"/>
    <col min="3332" max="3332" width="9.7109375" style="10" customWidth="1"/>
    <col min="3333" max="3333" width="8.28515625" style="10" customWidth="1"/>
    <col min="3334" max="3334" width="8.7109375" style="10" customWidth="1"/>
    <col min="3335" max="3335" width="10.42578125" style="10" customWidth="1"/>
    <col min="3336" max="3337" width="9.140625" style="10" customWidth="1"/>
    <col min="3338" max="3338" width="10.140625" style="10" customWidth="1"/>
    <col min="3339" max="3340" width="9.5703125" style="10" customWidth="1"/>
    <col min="3341" max="3341" width="10.42578125" style="10" customWidth="1"/>
    <col min="3342" max="3342" width="7.140625" style="10" customWidth="1"/>
    <col min="3343" max="3584" width="9.140625" style="10"/>
    <col min="3585" max="3585" width="22.7109375" style="10" customWidth="1"/>
    <col min="3586" max="3586" width="9.5703125" style="10" customWidth="1"/>
    <col min="3587" max="3587" width="9.42578125" style="10" customWidth="1"/>
    <col min="3588" max="3588" width="9.7109375" style="10" customWidth="1"/>
    <col min="3589" max="3589" width="8.28515625" style="10" customWidth="1"/>
    <col min="3590" max="3590" width="8.7109375" style="10" customWidth="1"/>
    <col min="3591" max="3591" width="10.42578125" style="10" customWidth="1"/>
    <col min="3592" max="3593" width="9.140625" style="10" customWidth="1"/>
    <col min="3594" max="3594" width="10.140625" style="10" customWidth="1"/>
    <col min="3595" max="3596" width="9.5703125" style="10" customWidth="1"/>
    <col min="3597" max="3597" width="10.42578125" style="10" customWidth="1"/>
    <col min="3598" max="3598" width="7.140625" style="10" customWidth="1"/>
    <col min="3599" max="3840" width="9.140625" style="10"/>
    <col min="3841" max="3841" width="22.7109375" style="10" customWidth="1"/>
    <col min="3842" max="3842" width="9.5703125" style="10" customWidth="1"/>
    <col min="3843" max="3843" width="9.42578125" style="10" customWidth="1"/>
    <col min="3844" max="3844" width="9.7109375" style="10" customWidth="1"/>
    <col min="3845" max="3845" width="8.28515625" style="10" customWidth="1"/>
    <col min="3846" max="3846" width="8.7109375" style="10" customWidth="1"/>
    <col min="3847" max="3847" width="10.42578125" style="10" customWidth="1"/>
    <col min="3848" max="3849" width="9.140625" style="10" customWidth="1"/>
    <col min="3850" max="3850" width="10.140625" style="10" customWidth="1"/>
    <col min="3851" max="3852" width="9.5703125" style="10" customWidth="1"/>
    <col min="3853" max="3853" width="10.42578125" style="10" customWidth="1"/>
    <col min="3854" max="3854" width="7.140625" style="10" customWidth="1"/>
    <col min="3855" max="4096" width="9.140625" style="10"/>
    <col min="4097" max="4097" width="22.7109375" style="10" customWidth="1"/>
    <col min="4098" max="4098" width="9.5703125" style="10" customWidth="1"/>
    <col min="4099" max="4099" width="9.42578125" style="10" customWidth="1"/>
    <col min="4100" max="4100" width="9.7109375" style="10" customWidth="1"/>
    <col min="4101" max="4101" width="8.28515625" style="10" customWidth="1"/>
    <col min="4102" max="4102" width="8.7109375" style="10" customWidth="1"/>
    <col min="4103" max="4103" width="10.42578125" style="10" customWidth="1"/>
    <col min="4104" max="4105" width="9.140625" style="10" customWidth="1"/>
    <col min="4106" max="4106" width="10.140625" style="10" customWidth="1"/>
    <col min="4107" max="4108" width="9.5703125" style="10" customWidth="1"/>
    <col min="4109" max="4109" width="10.42578125" style="10" customWidth="1"/>
    <col min="4110" max="4110" width="7.140625" style="10" customWidth="1"/>
    <col min="4111" max="4352" width="9.140625" style="10"/>
    <col min="4353" max="4353" width="22.7109375" style="10" customWidth="1"/>
    <col min="4354" max="4354" width="9.5703125" style="10" customWidth="1"/>
    <col min="4355" max="4355" width="9.42578125" style="10" customWidth="1"/>
    <col min="4356" max="4356" width="9.7109375" style="10" customWidth="1"/>
    <col min="4357" max="4357" width="8.28515625" style="10" customWidth="1"/>
    <col min="4358" max="4358" width="8.7109375" style="10" customWidth="1"/>
    <col min="4359" max="4359" width="10.42578125" style="10" customWidth="1"/>
    <col min="4360" max="4361" width="9.140625" style="10" customWidth="1"/>
    <col min="4362" max="4362" width="10.140625" style="10" customWidth="1"/>
    <col min="4363" max="4364" width="9.5703125" style="10" customWidth="1"/>
    <col min="4365" max="4365" width="10.42578125" style="10" customWidth="1"/>
    <col min="4366" max="4366" width="7.140625" style="10" customWidth="1"/>
    <col min="4367" max="4608" width="9.140625" style="10"/>
    <col min="4609" max="4609" width="22.7109375" style="10" customWidth="1"/>
    <col min="4610" max="4610" width="9.5703125" style="10" customWidth="1"/>
    <col min="4611" max="4611" width="9.42578125" style="10" customWidth="1"/>
    <col min="4612" max="4612" width="9.7109375" style="10" customWidth="1"/>
    <col min="4613" max="4613" width="8.28515625" style="10" customWidth="1"/>
    <col min="4614" max="4614" width="8.7109375" style="10" customWidth="1"/>
    <col min="4615" max="4615" width="10.42578125" style="10" customWidth="1"/>
    <col min="4616" max="4617" width="9.140625" style="10" customWidth="1"/>
    <col min="4618" max="4618" width="10.140625" style="10" customWidth="1"/>
    <col min="4619" max="4620" width="9.5703125" style="10" customWidth="1"/>
    <col min="4621" max="4621" width="10.42578125" style="10" customWidth="1"/>
    <col min="4622" max="4622" width="7.140625" style="10" customWidth="1"/>
    <col min="4623" max="4864" width="9.140625" style="10"/>
    <col min="4865" max="4865" width="22.7109375" style="10" customWidth="1"/>
    <col min="4866" max="4866" width="9.5703125" style="10" customWidth="1"/>
    <col min="4867" max="4867" width="9.42578125" style="10" customWidth="1"/>
    <col min="4868" max="4868" width="9.7109375" style="10" customWidth="1"/>
    <col min="4869" max="4869" width="8.28515625" style="10" customWidth="1"/>
    <col min="4870" max="4870" width="8.7109375" style="10" customWidth="1"/>
    <col min="4871" max="4871" width="10.42578125" style="10" customWidth="1"/>
    <col min="4872" max="4873" width="9.140625" style="10" customWidth="1"/>
    <col min="4874" max="4874" width="10.140625" style="10" customWidth="1"/>
    <col min="4875" max="4876" width="9.5703125" style="10" customWidth="1"/>
    <col min="4877" max="4877" width="10.42578125" style="10" customWidth="1"/>
    <col min="4878" max="4878" width="7.140625" style="10" customWidth="1"/>
    <col min="4879" max="5120" width="9.140625" style="10"/>
    <col min="5121" max="5121" width="22.7109375" style="10" customWidth="1"/>
    <col min="5122" max="5122" width="9.5703125" style="10" customWidth="1"/>
    <col min="5123" max="5123" width="9.42578125" style="10" customWidth="1"/>
    <col min="5124" max="5124" width="9.7109375" style="10" customWidth="1"/>
    <col min="5125" max="5125" width="8.28515625" style="10" customWidth="1"/>
    <col min="5126" max="5126" width="8.7109375" style="10" customWidth="1"/>
    <col min="5127" max="5127" width="10.42578125" style="10" customWidth="1"/>
    <col min="5128" max="5129" width="9.140625" style="10" customWidth="1"/>
    <col min="5130" max="5130" width="10.140625" style="10" customWidth="1"/>
    <col min="5131" max="5132" width="9.5703125" style="10" customWidth="1"/>
    <col min="5133" max="5133" width="10.42578125" style="10" customWidth="1"/>
    <col min="5134" max="5134" width="7.140625" style="10" customWidth="1"/>
    <col min="5135" max="5376" width="9.140625" style="10"/>
    <col min="5377" max="5377" width="22.7109375" style="10" customWidth="1"/>
    <col min="5378" max="5378" width="9.5703125" style="10" customWidth="1"/>
    <col min="5379" max="5379" width="9.42578125" style="10" customWidth="1"/>
    <col min="5380" max="5380" width="9.7109375" style="10" customWidth="1"/>
    <col min="5381" max="5381" width="8.28515625" style="10" customWidth="1"/>
    <col min="5382" max="5382" width="8.7109375" style="10" customWidth="1"/>
    <col min="5383" max="5383" width="10.42578125" style="10" customWidth="1"/>
    <col min="5384" max="5385" width="9.140625" style="10" customWidth="1"/>
    <col min="5386" max="5386" width="10.140625" style="10" customWidth="1"/>
    <col min="5387" max="5388" width="9.5703125" style="10" customWidth="1"/>
    <col min="5389" max="5389" width="10.42578125" style="10" customWidth="1"/>
    <col min="5390" max="5390" width="7.140625" style="10" customWidth="1"/>
    <col min="5391" max="5632" width="9.140625" style="10"/>
    <col min="5633" max="5633" width="22.7109375" style="10" customWidth="1"/>
    <col min="5634" max="5634" width="9.5703125" style="10" customWidth="1"/>
    <col min="5635" max="5635" width="9.42578125" style="10" customWidth="1"/>
    <col min="5636" max="5636" width="9.7109375" style="10" customWidth="1"/>
    <col min="5637" max="5637" width="8.28515625" style="10" customWidth="1"/>
    <col min="5638" max="5638" width="8.7109375" style="10" customWidth="1"/>
    <col min="5639" max="5639" width="10.42578125" style="10" customWidth="1"/>
    <col min="5640" max="5641" width="9.140625" style="10" customWidth="1"/>
    <col min="5642" max="5642" width="10.140625" style="10" customWidth="1"/>
    <col min="5643" max="5644" width="9.5703125" style="10" customWidth="1"/>
    <col min="5645" max="5645" width="10.42578125" style="10" customWidth="1"/>
    <col min="5646" max="5646" width="7.140625" style="10" customWidth="1"/>
    <col min="5647" max="5888" width="9.140625" style="10"/>
    <col min="5889" max="5889" width="22.7109375" style="10" customWidth="1"/>
    <col min="5890" max="5890" width="9.5703125" style="10" customWidth="1"/>
    <col min="5891" max="5891" width="9.42578125" style="10" customWidth="1"/>
    <col min="5892" max="5892" width="9.7109375" style="10" customWidth="1"/>
    <col min="5893" max="5893" width="8.28515625" style="10" customWidth="1"/>
    <col min="5894" max="5894" width="8.7109375" style="10" customWidth="1"/>
    <col min="5895" max="5895" width="10.42578125" style="10" customWidth="1"/>
    <col min="5896" max="5897" width="9.140625" style="10" customWidth="1"/>
    <col min="5898" max="5898" width="10.140625" style="10" customWidth="1"/>
    <col min="5899" max="5900" width="9.5703125" style="10" customWidth="1"/>
    <col min="5901" max="5901" width="10.42578125" style="10" customWidth="1"/>
    <col min="5902" max="5902" width="7.140625" style="10" customWidth="1"/>
    <col min="5903" max="6144" width="9.140625" style="10"/>
    <col min="6145" max="6145" width="22.7109375" style="10" customWidth="1"/>
    <col min="6146" max="6146" width="9.5703125" style="10" customWidth="1"/>
    <col min="6147" max="6147" width="9.42578125" style="10" customWidth="1"/>
    <col min="6148" max="6148" width="9.7109375" style="10" customWidth="1"/>
    <col min="6149" max="6149" width="8.28515625" style="10" customWidth="1"/>
    <col min="6150" max="6150" width="8.7109375" style="10" customWidth="1"/>
    <col min="6151" max="6151" width="10.42578125" style="10" customWidth="1"/>
    <col min="6152" max="6153" width="9.140625" style="10" customWidth="1"/>
    <col min="6154" max="6154" width="10.140625" style="10" customWidth="1"/>
    <col min="6155" max="6156" width="9.5703125" style="10" customWidth="1"/>
    <col min="6157" max="6157" width="10.42578125" style="10" customWidth="1"/>
    <col min="6158" max="6158" width="7.140625" style="10" customWidth="1"/>
    <col min="6159" max="6400" width="9.140625" style="10"/>
    <col min="6401" max="6401" width="22.7109375" style="10" customWidth="1"/>
    <col min="6402" max="6402" width="9.5703125" style="10" customWidth="1"/>
    <col min="6403" max="6403" width="9.42578125" style="10" customWidth="1"/>
    <col min="6404" max="6404" width="9.7109375" style="10" customWidth="1"/>
    <col min="6405" max="6405" width="8.28515625" style="10" customWidth="1"/>
    <col min="6406" max="6406" width="8.7109375" style="10" customWidth="1"/>
    <col min="6407" max="6407" width="10.42578125" style="10" customWidth="1"/>
    <col min="6408" max="6409" width="9.140625" style="10" customWidth="1"/>
    <col min="6410" max="6410" width="10.140625" style="10" customWidth="1"/>
    <col min="6411" max="6412" width="9.5703125" style="10" customWidth="1"/>
    <col min="6413" max="6413" width="10.42578125" style="10" customWidth="1"/>
    <col min="6414" max="6414" width="7.140625" style="10" customWidth="1"/>
    <col min="6415" max="6656" width="9.140625" style="10"/>
    <col min="6657" max="6657" width="22.7109375" style="10" customWidth="1"/>
    <col min="6658" max="6658" width="9.5703125" style="10" customWidth="1"/>
    <col min="6659" max="6659" width="9.42578125" style="10" customWidth="1"/>
    <col min="6660" max="6660" width="9.7109375" style="10" customWidth="1"/>
    <col min="6661" max="6661" width="8.28515625" style="10" customWidth="1"/>
    <col min="6662" max="6662" width="8.7109375" style="10" customWidth="1"/>
    <col min="6663" max="6663" width="10.42578125" style="10" customWidth="1"/>
    <col min="6664" max="6665" width="9.140625" style="10" customWidth="1"/>
    <col min="6666" max="6666" width="10.140625" style="10" customWidth="1"/>
    <col min="6667" max="6668" width="9.5703125" style="10" customWidth="1"/>
    <col min="6669" max="6669" width="10.42578125" style="10" customWidth="1"/>
    <col min="6670" max="6670" width="7.140625" style="10" customWidth="1"/>
    <col min="6671" max="6912" width="9.140625" style="10"/>
    <col min="6913" max="6913" width="22.7109375" style="10" customWidth="1"/>
    <col min="6914" max="6914" width="9.5703125" style="10" customWidth="1"/>
    <col min="6915" max="6915" width="9.42578125" style="10" customWidth="1"/>
    <col min="6916" max="6916" width="9.7109375" style="10" customWidth="1"/>
    <col min="6917" max="6917" width="8.28515625" style="10" customWidth="1"/>
    <col min="6918" max="6918" width="8.7109375" style="10" customWidth="1"/>
    <col min="6919" max="6919" width="10.42578125" style="10" customWidth="1"/>
    <col min="6920" max="6921" width="9.140625" style="10" customWidth="1"/>
    <col min="6922" max="6922" width="10.140625" style="10" customWidth="1"/>
    <col min="6923" max="6924" width="9.5703125" style="10" customWidth="1"/>
    <col min="6925" max="6925" width="10.42578125" style="10" customWidth="1"/>
    <col min="6926" max="6926" width="7.140625" style="10" customWidth="1"/>
    <col min="6927" max="7168" width="9.140625" style="10"/>
    <col min="7169" max="7169" width="22.7109375" style="10" customWidth="1"/>
    <col min="7170" max="7170" width="9.5703125" style="10" customWidth="1"/>
    <col min="7171" max="7171" width="9.42578125" style="10" customWidth="1"/>
    <col min="7172" max="7172" width="9.7109375" style="10" customWidth="1"/>
    <col min="7173" max="7173" width="8.28515625" style="10" customWidth="1"/>
    <col min="7174" max="7174" width="8.7109375" style="10" customWidth="1"/>
    <col min="7175" max="7175" width="10.42578125" style="10" customWidth="1"/>
    <col min="7176" max="7177" width="9.140625" style="10" customWidth="1"/>
    <col min="7178" max="7178" width="10.140625" style="10" customWidth="1"/>
    <col min="7179" max="7180" width="9.5703125" style="10" customWidth="1"/>
    <col min="7181" max="7181" width="10.42578125" style="10" customWidth="1"/>
    <col min="7182" max="7182" width="7.140625" style="10" customWidth="1"/>
    <col min="7183" max="7424" width="9.140625" style="10"/>
    <col min="7425" max="7425" width="22.7109375" style="10" customWidth="1"/>
    <col min="7426" max="7426" width="9.5703125" style="10" customWidth="1"/>
    <col min="7427" max="7427" width="9.42578125" style="10" customWidth="1"/>
    <col min="7428" max="7428" width="9.7109375" style="10" customWidth="1"/>
    <col min="7429" max="7429" width="8.28515625" style="10" customWidth="1"/>
    <col min="7430" max="7430" width="8.7109375" style="10" customWidth="1"/>
    <col min="7431" max="7431" width="10.42578125" style="10" customWidth="1"/>
    <col min="7432" max="7433" width="9.140625" style="10" customWidth="1"/>
    <col min="7434" max="7434" width="10.140625" style="10" customWidth="1"/>
    <col min="7435" max="7436" width="9.5703125" style="10" customWidth="1"/>
    <col min="7437" max="7437" width="10.42578125" style="10" customWidth="1"/>
    <col min="7438" max="7438" width="7.140625" style="10" customWidth="1"/>
    <col min="7439" max="7680" width="9.140625" style="10"/>
    <col min="7681" max="7681" width="22.7109375" style="10" customWidth="1"/>
    <col min="7682" max="7682" width="9.5703125" style="10" customWidth="1"/>
    <col min="7683" max="7683" width="9.42578125" style="10" customWidth="1"/>
    <col min="7684" max="7684" width="9.7109375" style="10" customWidth="1"/>
    <col min="7685" max="7685" width="8.28515625" style="10" customWidth="1"/>
    <col min="7686" max="7686" width="8.7109375" style="10" customWidth="1"/>
    <col min="7687" max="7687" width="10.42578125" style="10" customWidth="1"/>
    <col min="7688" max="7689" width="9.140625" style="10" customWidth="1"/>
    <col min="7690" max="7690" width="10.140625" style="10" customWidth="1"/>
    <col min="7691" max="7692" width="9.5703125" style="10" customWidth="1"/>
    <col min="7693" max="7693" width="10.42578125" style="10" customWidth="1"/>
    <col min="7694" max="7694" width="7.140625" style="10" customWidth="1"/>
    <col min="7695" max="7936" width="9.140625" style="10"/>
    <col min="7937" max="7937" width="22.7109375" style="10" customWidth="1"/>
    <col min="7938" max="7938" width="9.5703125" style="10" customWidth="1"/>
    <col min="7939" max="7939" width="9.42578125" style="10" customWidth="1"/>
    <col min="7940" max="7940" width="9.7109375" style="10" customWidth="1"/>
    <col min="7941" max="7941" width="8.28515625" style="10" customWidth="1"/>
    <col min="7942" max="7942" width="8.7109375" style="10" customWidth="1"/>
    <col min="7943" max="7943" width="10.42578125" style="10" customWidth="1"/>
    <col min="7944" max="7945" width="9.140625" style="10" customWidth="1"/>
    <col min="7946" max="7946" width="10.140625" style="10" customWidth="1"/>
    <col min="7947" max="7948" width="9.5703125" style="10" customWidth="1"/>
    <col min="7949" max="7949" width="10.42578125" style="10" customWidth="1"/>
    <col min="7950" max="7950" width="7.140625" style="10" customWidth="1"/>
    <col min="7951" max="8192" width="9.140625" style="10"/>
    <col min="8193" max="8193" width="22.7109375" style="10" customWidth="1"/>
    <col min="8194" max="8194" width="9.5703125" style="10" customWidth="1"/>
    <col min="8195" max="8195" width="9.42578125" style="10" customWidth="1"/>
    <col min="8196" max="8196" width="9.7109375" style="10" customWidth="1"/>
    <col min="8197" max="8197" width="8.28515625" style="10" customWidth="1"/>
    <col min="8198" max="8198" width="8.7109375" style="10" customWidth="1"/>
    <col min="8199" max="8199" width="10.42578125" style="10" customWidth="1"/>
    <col min="8200" max="8201" width="9.140625" style="10" customWidth="1"/>
    <col min="8202" max="8202" width="10.140625" style="10" customWidth="1"/>
    <col min="8203" max="8204" width="9.5703125" style="10" customWidth="1"/>
    <col min="8205" max="8205" width="10.42578125" style="10" customWidth="1"/>
    <col min="8206" max="8206" width="7.140625" style="10" customWidth="1"/>
    <col min="8207" max="8448" width="9.140625" style="10"/>
    <col min="8449" max="8449" width="22.7109375" style="10" customWidth="1"/>
    <col min="8450" max="8450" width="9.5703125" style="10" customWidth="1"/>
    <col min="8451" max="8451" width="9.42578125" style="10" customWidth="1"/>
    <col min="8452" max="8452" width="9.7109375" style="10" customWidth="1"/>
    <col min="8453" max="8453" width="8.28515625" style="10" customWidth="1"/>
    <col min="8454" max="8454" width="8.7109375" style="10" customWidth="1"/>
    <col min="8455" max="8455" width="10.42578125" style="10" customWidth="1"/>
    <col min="8456" max="8457" width="9.140625" style="10" customWidth="1"/>
    <col min="8458" max="8458" width="10.140625" style="10" customWidth="1"/>
    <col min="8459" max="8460" width="9.5703125" style="10" customWidth="1"/>
    <col min="8461" max="8461" width="10.42578125" style="10" customWidth="1"/>
    <col min="8462" max="8462" width="7.140625" style="10" customWidth="1"/>
    <col min="8463" max="8704" width="9.140625" style="10"/>
    <col min="8705" max="8705" width="22.7109375" style="10" customWidth="1"/>
    <col min="8706" max="8706" width="9.5703125" style="10" customWidth="1"/>
    <col min="8707" max="8707" width="9.42578125" style="10" customWidth="1"/>
    <col min="8708" max="8708" width="9.7109375" style="10" customWidth="1"/>
    <col min="8709" max="8709" width="8.28515625" style="10" customWidth="1"/>
    <col min="8710" max="8710" width="8.7109375" style="10" customWidth="1"/>
    <col min="8711" max="8711" width="10.42578125" style="10" customWidth="1"/>
    <col min="8712" max="8713" width="9.140625" style="10" customWidth="1"/>
    <col min="8714" max="8714" width="10.140625" style="10" customWidth="1"/>
    <col min="8715" max="8716" width="9.5703125" style="10" customWidth="1"/>
    <col min="8717" max="8717" width="10.42578125" style="10" customWidth="1"/>
    <col min="8718" max="8718" width="7.140625" style="10" customWidth="1"/>
    <col min="8719" max="8960" width="9.140625" style="10"/>
    <col min="8961" max="8961" width="22.7109375" style="10" customWidth="1"/>
    <col min="8962" max="8962" width="9.5703125" style="10" customWidth="1"/>
    <col min="8963" max="8963" width="9.42578125" style="10" customWidth="1"/>
    <col min="8964" max="8964" width="9.7109375" style="10" customWidth="1"/>
    <col min="8965" max="8965" width="8.28515625" style="10" customWidth="1"/>
    <col min="8966" max="8966" width="8.7109375" style="10" customWidth="1"/>
    <col min="8967" max="8967" width="10.42578125" style="10" customWidth="1"/>
    <col min="8968" max="8969" width="9.140625" style="10" customWidth="1"/>
    <col min="8970" max="8970" width="10.140625" style="10" customWidth="1"/>
    <col min="8971" max="8972" width="9.5703125" style="10" customWidth="1"/>
    <col min="8973" max="8973" width="10.42578125" style="10" customWidth="1"/>
    <col min="8974" max="8974" width="7.140625" style="10" customWidth="1"/>
    <col min="8975" max="9216" width="9.140625" style="10"/>
    <col min="9217" max="9217" width="22.7109375" style="10" customWidth="1"/>
    <col min="9218" max="9218" width="9.5703125" style="10" customWidth="1"/>
    <col min="9219" max="9219" width="9.42578125" style="10" customWidth="1"/>
    <col min="9220" max="9220" width="9.7109375" style="10" customWidth="1"/>
    <col min="9221" max="9221" width="8.28515625" style="10" customWidth="1"/>
    <col min="9222" max="9222" width="8.7109375" style="10" customWidth="1"/>
    <col min="9223" max="9223" width="10.42578125" style="10" customWidth="1"/>
    <col min="9224" max="9225" width="9.140625" style="10" customWidth="1"/>
    <col min="9226" max="9226" width="10.140625" style="10" customWidth="1"/>
    <col min="9227" max="9228" width="9.5703125" style="10" customWidth="1"/>
    <col min="9229" max="9229" width="10.42578125" style="10" customWidth="1"/>
    <col min="9230" max="9230" width="7.140625" style="10" customWidth="1"/>
    <col min="9231" max="9472" width="9.140625" style="10"/>
    <col min="9473" max="9473" width="22.7109375" style="10" customWidth="1"/>
    <col min="9474" max="9474" width="9.5703125" style="10" customWidth="1"/>
    <col min="9475" max="9475" width="9.42578125" style="10" customWidth="1"/>
    <col min="9476" max="9476" width="9.7109375" style="10" customWidth="1"/>
    <col min="9477" max="9477" width="8.28515625" style="10" customWidth="1"/>
    <col min="9478" max="9478" width="8.7109375" style="10" customWidth="1"/>
    <col min="9479" max="9479" width="10.42578125" style="10" customWidth="1"/>
    <col min="9480" max="9481" width="9.140625" style="10" customWidth="1"/>
    <col min="9482" max="9482" width="10.140625" style="10" customWidth="1"/>
    <col min="9483" max="9484" width="9.5703125" style="10" customWidth="1"/>
    <col min="9485" max="9485" width="10.42578125" style="10" customWidth="1"/>
    <col min="9486" max="9486" width="7.140625" style="10" customWidth="1"/>
    <col min="9487" max="9728" width="9.140625" style="10"/>
    <col min="9729" max="9729" width="22.7109375" style="10" customWidth="1"/>
    <col min="9730" max="9730" width="9.5703125" style="10" customWidth="1"/>
    <col min="9731" max="9731" width="9.42578125" style="10" customWidth="1"/>
    <col min="9732" max="9732" width="9.7109375" style="10" customWidth="1"/>
    <col min="9733" max="9733" width="8.28515625" style="10" customWidth="1"/>
    <col min="9734" max="9734" width="8.7109375" style="10" customWidth="1"/>
    <col min="9735" max="9735" width="10.42578125" style="10" customWidth="1"/>
    <col min="9736" max="9737" width="9.140625" style="10" customWidth="1"/>
    <col min="9738" max="9738" width="10.140625" style="10" customWidth="1"/>
    <col min="9739" max="9740" width="9.5703125" style="10" customWidth="1"/>
    <col min="9741" max="9741" width="10.42578125" style="10" customWidth="1"/>
    <col min="9742" max="9742" width="7.140625" style="10" customWidth="1"/>
    <col min="9743" max="9984" width="9.140625" style="10"/>
    <col min="9985" max="9985" width="22.7109375" style="10" customWidth="1"/>
    <col min="9986" max="9986" width="9.5703125" style="10" customWidth="1"/>
    <col min="9987" max="9987" width="9.42578125" style="10" customWidth="1"/>
    <col min="9988" max="9988" width="9.7109375" style="10" customWidth="1"/>
    <col min="9989" max="9989" width="8.28515625" style="10" customWidth="1"/>
    <col min="9990" max="9990" width="8.7109375" style="10" customWidth="1"/>
    <col min="9991" max="9991" width="10.42578125" style="10" customWidth="1"/>
    <col min="9992" max="9993" width="9.140625" style="10" customWidth="1"/>
    <col min="9994" max="9994" width="10.140625" style="10" customWidth="1"/>
    <col min="9995" max="9996" width="9.5703125" style="10" customWidth="1"/>
    <col min="9997" max="9997" width="10.42578125" style="10" customWidth="1"/>
    <col min="9998" max="9998" width="7.140625" style="10" customWidth="1"/>
    <col min="9999" max="10240" width="9.140625" style="10"/>
    <col min="10241" max="10241" width="22.7109375" style="10" customWidth="1"/>
    <col min="10242" max="10242" width="9.5703125" style="10" customWidth="1"/>
    <col min="10243" max="10243" width="9.42578125" style="10" customWidth="1"/>
    <col min="10244" max="10244" width="9.7109375" style="10" customWidth="1"/>
    <col min="10245" max="10245" width="8.28515625" style="10" customWidth="1"/>
    <col min="10246" max="10246" width="8.7109375" style="10" customWidth="1"/>
    <col min="10247" max="10247" width="10.42578125" style="10" customWidth="1"/>
    <col min="10248" max="10249" width="9.140625" style="10" customWidth="1"/>
    <col min="10250" max="10250" width="10.140625" style="10" customWidth="1"/>
    <col min="10251" max="10252" width="9.5703125" style="10" customWidth="1"/>
    <col min="10253" max="10253" width="10.42578125" style="10" customWidth="1"/>
    <col min="10254" max="10254" width="7.140625" style="10" customWidth="1"/>
    <col min="10255" max="10496" width="9.140625" style="10"/>
    <col min="10497" max="10497" width="22.7109375" style="10" customWidth="1"/>
    <col min="10498" max="10498" width="9.5703125" style="10" customWidth="1"/>
    <col min="10499" max="10499" width="9.42578125" style="10" customWidth="1"/>
    <col min="10500" max="10500" width="9.7109375" style="10" customWidth="1"/>
    <col min="10501" max="10501" width="8.28515625" style="10" customWidth="1"/>
    <col min="10502" max="10502" width="8.7109375" style="10" customWidth="1"/>
    <col min="10503" max="10503" width="10.42578125" style="10" customWidth="1"/>
    <col min="10504" max="10505" width="9.140625" style="10" customWidth="1"/>
    <col min="10506" max="10506" width="10.140625" style="10" customWidth="1"/>
    <col min="10507" max="10508" width="9.5703125" style="10" customWidth="1"/>
    <col min="10509" max="10509" width="10.42578125" style="10" customWidth="1"/>
    <col min="10510" max="10510" width="7.140625" style="10" customWidth="1"/>
    <col min="10511" max="10752" width="9.140625" style="10"/>
    <col min="10753" max="10753" width="22.7109375" style="10" customWidth="1"/>
    <col min="10754" max="10754" width="9.5703125" style="10" customWidth="1"/>
    <col min="10755" max="10755" width="9.42578125" style="10" customWidth="1"/>
    <col min="10756" max="10756" width="9.7109375" style="10" customWidth="1"/>
    <col min="10757" max="10757" width="8.28515625" style="10" customWidth="1"/>
    <col min="10758" max="10758" width="8.7109375" style="10" customWidth="1"/>
    <col min="10759" max="10759" width="10.42578125" style="10" customWidth="1"/>
    <col min="10760" max="10761" width="9.140625" style="10" customWidth="1"/>
    <col min="10762" max="10762" width="10.140625" style="10" customWidth="1"/>
    <col min="10763" max="10764" width="9.5703125" style="10" customWidth="1"/>
    <col min="10765" max="10765" width="10.42578125" style="10" customWidth="1"/>
    <col min="10766" max="10766" width="7.140625" style="10" customWidth="1"/>
    <col min="10767" max="11008" width="9.140625" style="10"/>
    <col min="11009" max="11009" width="22.7109375" style="10" customWidth="1"/>
    <col min="11010" max="11010" width="9.5703125" style="10" customWidth="1"/>
    <col min="11011" max="11011" width="9.42578125" style="10" customWidth="1"/>
    <col min="11012" max="11012" width="9.7109375" style="10" customWidth="1"/>
    <col min="11013" max="11013" width="8.28515625" style="10" customWidth="1"/>
    <col min="11014" max="11014" width="8.7109375" style="10" customWidth="1"/>
    <col min="11015" max="11015" width="10.42578125" style="10" customWidth="1"/>
    <col min="11016" max="11017" width="9.140625" style="10" customWidth="1"/>
    <col min="11018" max="11018" width="10.140625" style="10" customWidth="1"/>
    <col min="11019" max="11020" width="9.5703125" style="10" customWidth="1"/>
    <col min="11021" max="11021" width="10.42578125" style="10" customWidth="1"/>
    <col min="11022" max="11022" width="7.140625" style="10" customWidth="1"/>
    <col min="11023" max="11264" width="9.140625" style="10"/>
    <col min="11265" max="11265" width="22.7109375" style="10" customWidth="1"/>
    <col min="11266" max="11266" width="9.5703125" style="10" customWidth="1"/>
    <col min="11267" max="11267" width="9.42578125" style="10" customWidth="1"/>
    <col min="11268" max="11268" width="9.7109375" style="10" customWidth="1"/>
    <col min="11269" max="11269" width="8.28515625" style="10" customWidth="1"/>
    <col min="11270" max="11270" width="8.7109375" style="10" customWidth="1"/>
    <col min="11271" max="11271" width="10.42578125" style="10" customWidth="1"/>
    <col min="11272" max="11273" width="9.140625" style="10" customWidth="1"/>
    <col min="11274" max="11274" width="10.140625" style="10" customWidth="1"/>
    <col min="11275" max="11276" width="9.5703125" style="10" customWidth="1"/>
    <col min="11277" max="11277" width="10.42578125" style="10" customWidth="1"/>
    <col min="11278" max="11278" width="7.140625" style="10" customWidth="1"/>
    <col min="11279" max="11520" width="9.140625" style="10"/>
    <col min="11521" max="11521" width="22.7109375" style="10" customWidth="1"/>
    <col min="11522" max="11522" width="9.5703125" style="10" customWidth="1"/>
    <col min="11523" max="11523" width="9.42578125" style="10" customWidth="1"/>
    <col min="11524" max="11524" width="9.7109375" style="10" customWidth="1"/>
    <col min="11525" max="11525" width="8.28515625" style="10" customWidth="1"/>
    <col min="11526" max="11526" width="8.7109375" style="10" customWidth="1"/>
    <col min="11527" max="11527" width="10.42578125" style="10" customWidth="1"/>
    <col min="11528" max="11529" width="9.140625" style="10" customWidth="1"/>
    <col min="11530" max="11530" width="10.140625" style="10" customWidth="1"/>
    <col min="11531" max="11532" width="9.5703125" style="10" customWidth="1"/>
    <col min="11533" max="11533" width="10.42578125" style="10" customWidth="1"/>
    <col min="11534" max="11534" width="7.140625" style="10" customWidth="1"/>
    <col min="11535" max="11776" width="9.140625" style="10"/>
    <col min="11777" max="11777" width="22.7109375" style="10" customWidth="1"/>
    <col min="11778" max="11778" width="9.5703125" style="10" customWidth="1"/>
    <col min="11779" max="11779" width="9.42578125" style="10" customWidth="1"/>
    <col min="11780" max="11780" width="9.7109375" style="10" customWidth="1"/>
    <col min="11781" max="11781" width="8.28515625" style="10" customWidth="1"/>
    <col min="11782" max="11782" width="8.7109375" style="10" customWidth="1"/>
    <col min="11783" max="11783" width="10.42578125" style="10" customWidth="1"/>
    <col min="11784" max="11785" width="9.140625" style="10" customWidth="1"/>
    <col min="11786" max="11786" width="10.140625" style="10" customWidth="1"/>
    <col min="11787" max="11788" width="9.5703125" style="10" customWidth="1"/>
    <col min="11789" max="11789" width="10.42578125" style="10" customWidth="1"/>
    <col min="11790" max="11790" width="7.140625" style="10" customWidth="1"/>
    <col min="11791" max="12032" width="9.140625" style="10"/>
    <col min="12033" max="12033" width="22.7109375" style="10" customWidth="1"/>
    <col min="12034" max="12034" width="9.5703125" style="10" customWidth="1"/>
    <col min="12035" max="12035" width="9.42578125" style="10" customWidth="1"/>
    <col min="12036" max="12036" width="9.7109375" style="10" customWidth="1"/>
    <col min="12037" max="12037" width="8.28515625" style="10" customWidth="1"/>
    <col min="12038" max="12038" width="8.7109375" style="10" customWidth="1"/>
    <col min="12039" max="12039" width="10.42578125" style="10" customWidth="1"/>
    <col min="12040" max="12041" width="9.140625" style="10" customWidth="1"/>
    <col min="12042" max="12042" width="10.140625" style="10" customWidth="1"/>
    <col min="12043" max="12044" width="9.5703125" style="10" customWidth="1"/>
    <col min="12045" max="12045" width="10.42578125" style="10" customWidth="1"/>
    <col min="12046" max="12046" width="7.140625" style="10" customWidth="1"/>
    <col min="12047" max="12288" width="9.140625" style="10"/>
    <col min="12289" max="12289" width="22.7109375" style="10" customWidth="1"/>
    <col min="12290" max="12290" width="9.5703125" style="10" customWidth="1"/>
    <col min="12291" max="12291" width="9.42578125" style="10" customWidth="1"/>
    <col min="12292" max="12292" width="9.7109375" style="10" customWidth="1"/>
    <col min="12293" max="12293" width="8.28515625" style="10" customWidth="1"/>
    <col min="12294" max="12294" width="8.7109375" style="10" customWidth="1"/>
    <col min="12295" max="12295" width="10.42578125" style="10" customWidth="1"/>
    <col min="12296" max="12297" width="9.140625" style="10" customWidth="1"/>
    <col min="12298" max="12298" width="10.140625" style="10" customWidth="1"/>
    <col min="12299" max="12300" width="9.5703125" style="10" customWidth="1"/>
    <col min="12301" max="12301" width="10.42578125" style="10" customWidth="1"/>
    <col min="12302" max="12302" width="7.140625" style="10" customWidth="1"/>
    <col min="12303" max="12544" width="9.140625" style="10"/>
    <col min="12545" max="12545" width="22.7109375" style="10" customWidth="1"/>
    <col min="12546" max="12546" width="9.5703125" style="10" customWidth="1"/>
    <col min="12547" max="12547" width="9.42578125" style="10" customWidth="1"/>
    <col min="12548" max="12548" width="9.7109375" style="10" customWidth="1"/>
    <col min="12549" max="12549" width="8.28515625" style="10" customWidth="1"/>
    <col min="12550" max="12550" width="8.7109375" style="10" customWidth="1"/>
    <col min="12551" max="12551" width="10.42578125" style="10" customWidth="1"/>
    <col min="12552" max="12553" width="9.140625" style="10" customWidth="1"/>
    <col min="12554" max="12554" width="10.140625" style="10" customWidth="1"/>
    <col min="12555" max="12556" width="9.5703125" style="10" customWidth="1"/>
    <col min="12557" max="12557" width="10.42578125" style="10" customWidth="1"/>
    <col min="12558" max="12558" width="7.140625" style="10" customWidth="1"/>
    <col min="12559" max="12800" width="9.140625" style="10"/>
    <col min="12801" max="12801" width="22.7109375" style="10" customWidth="1"/>
    <col min="12802" max="12802" width="9.5703125" style="10" customWidth="1"/>
    <col min="12803" max="12803" width="9.42578125" style="10" customWidth="1"/>
    <col min="12804" max="12804" width="9.7109375" style="10" customWidth="1"/>
    <col min="12805" max="12805" width="8.28515625" style="10" customWidth="1"/>
    <col min="12806" max="12806" width="8.7109375" style="10" customWidth="1"/>
    <col min="12807" max="12807" width="10.42578125" style="10" customWidth="1"/>
    <col min="12808" max="12809" width="9.140625" style="10" customWidth="1"/>
    <col min="12810" max="12810" width="10.140625" style="10" customWidth="1"/>
    <col min="12811" max="12812" width="9.5703125" style="10" customWidth="1"/>
    <col min="12813" max="12813" width="10.42578125" style="10" customWidth="1"/>
    <col min="12814" max="12814" width="7.140625" style="10" customWidth="1"/>
    <col min="12815" max="13056" width="9.140625" style="10"/>
    <col min="13057" max="13057" width="22.7109375" style="10" customWidth="1"/>
    <col min="13058" max="13058" width="9.5703125" style="10" customWidth="1"/>
    <col min="13059" max="13059" width="9.42578125" style="10" customWidth="1"/>
    <col min="13060" max="13060" width="9.7109375" style="10" customWidth="1"/>
    <col min="13061" max="13061" width="8.28515625" style="10" customWidth="1"/>
    <col min="13062" max="13062" width="8.7109375" style="10" customWidth="1"/>
    <col min="13063" max="13063" width="10.42578125" style="10" customWidth="1"/>
    <col min="13064" max="13065" width="9.140625" style="10" customWidth="1"/>
    <col min="13066" max="13066" width="10.140625" style="10" customWidth="1"/>
    <col min="13067" max="13068" width="9.5703125" style="10" customWidth="1"/>
    <col min="13069" max="13069" width="10.42578125" style="10" customWidth="1"/>
    <col min="13070" max="13070" width="7.140625" style="10" customWidth="1"/>
    <col min="13071" max="13312" width="9.140625" style="10"/>
    <col min="13313" max="13313" width="22.7109375" style="10" customWidth="1"/>
    <col min="13314" max="13314" width="9.5703125" style="10" customWidth="1"/>
    <col min="13315" max="13315" width="9.42578125" style="10" customWidth="1"/>
    <col min="13316" max="13316" width="9.7109375" style="10" customWidth="1"/>
    <col min="13317" max="13317" width="8.28515625" style="10" customWidth="1"/>
    <col min="13318" max="13318" width="8.7109375" style="10" customWidth="1"/>
    <col min="13319" max="13319" width="10.42578125" style="10" customWidth="1"/>
    <col min="13320" max="13321" width="9.140625" style="10" customWidth="1"/>
    <col min="13322" max="13322" width="10.140625" style="10" customWidth="1"/>
    <col min="13323" max="13324" width="9.5703125" style="10" customWidth="1"/>
    <col min="13325" max="13325" width="10.42578125" style="10" customWidth="1"/>
    <col min="13326" max="13326" width="7.140625" style="10" customWidth="1"/>
    <col min="13327" max="13568" width="9.140625" style="10"/>
    <col min="13569" max="13569" width="22.7109375" style="10" customWidth="1"/>
    <col min="13570" max="13570" width="9.5703125" style="10" customWidth="1"/>
    <col min="13571" max="13571" width="9.42578125" style="10" customWidth="1"/>
    <col min="13572" max="13572" width="9.7109375" style="10" customWidth="1"/>
    <col min="13573" max="13573" width="8.28515625" style="10" customWidth="1"/>
    <col min="13574" max="13574" width="8.7109375" style="10" customWidth="1"/>
    <col min="13575" max="13575" width="10.42578125" style="10" customWidth="1"/>
    <col min="13576" max="13577" width="9.140625" style="10" customWidth="1"/>
    <col min="13578" max="13578" width="10.140625" style="10" customWidth="1"/>
    <col min="13579" max="13580" width="9.5703125" style="10" customWidth="1"/>
    <col min="13581" max="13581" width="10.42578125" style="10" customWidth="1"/>
    <col min="13582" max="13582" width="7.140625" style="10" customWidth="1"/>
    <col min="13583" max="13824" width="9.140625" style="10"/>
    <col min="13825" max="13825" width="22.7109375" style="10" customWidth="1"/>
    <col min="13826" max="13826" width="9.5703125" style="10" customWidth="1"/>
    <col min="13827" max="13827" width="9.42578125" style="10" customWidth="1"/>
    <col min="13828" max="13828" width="9.7109375" style="10" customWidth="1"/>
    <col min="13829" max="13829" width="8.28515625" style="10" customWidth="1"/>
    <col min="13830" max="13830" width="8.7109375" style="10" customWidth="1"/>
    <col min="13831" max="13831" width="10.42578125" style="10" customWidth="1"/>
    <col min="13832" max="13833" width="9.140625" style="10" customWidth="1"/>
    <col min="13834" max="13834" width="10.140625" style="10" customWidth="1"/>
    <col min="13835" max="13836" width="9.5703125" style="10" customWidth="1"/>
    <col min="13837" max="13837" width="10.42578125" style="10" customWidth="1"/>
    <col min="13838" max="13838" width="7.140625" style="10" customWidth="1"/>
    <col min="13839" max="14080" width="9.140625" style="10"/>
    <col min="14081" max="14081" width="22.7109375" style="10" customWidth="1"/>
    <col min="14082" max="14082" width="9.5703125" style="10" customWidth="1"/>
    <col min="14083" max="14083" width="9.42578125" style="10" customWidth="1"/>
    <col min="14084" max="14084" width="9.7109375" style="10" customWidth="1"/>
    <col min="14085" max="14085" width="8.28515625" style="10" customWidth="1"/>
    <col min="14086" max="14086" width="8.7109375" style="10" customWidth="1"/>
    <col min="14087" max="14087" width="10.42578125" style="10" customWidth="1"/>
    <col min="14088" max="14089" width="9.140625" style="10" customWidth="1"/>
    <col min="14090" max="14090" width="10.140625" style="10" customWidth="1"/>
    <col min="14091" max="14092" width="9.5703125" style="10" customWidth="1"/>
    <col min="14093" max="14093" width="10.42578125" style="10" customWidth="1"/>
    <col min="14094" max="14094" width="7.140625" style="10" customWidth="1"/>
    <col min="14095" max="14336" width="9.140625" style="10"/>
    <col min="14337" max="14337" width="22.7109375" style="10" customWidth="1"/>
    <col min="14338" max="14338" width="9.5703125" style="10" customWidth="1"/>
    <col min="14339" max="14339" width="9.42578125" style="10" customWidth="1"/>
    <col min="14340" max="14340" width="9.7109375" style="10" customWidth="1"/>
    <col min="14341" max="14341" width="8.28515625" style="10" customWidth="1"/>
    <col min="14342" max="14342" width="8.7109375" style="10" customWidth="1"/>
    <col min="14343" max="14343" width="10.42578125" style="10" customWidth="1"/>
    <col min="14344" max="14345" width="9.140625" style="10" customWidth="1"/>
    <col min="14346" max="14346" width="10.140625" style="10" customWidth="1"/>
    <col min="14347" max="14348" width="9.5703125" style="10" customWidth="1"/>
    <col min="14349" max="14349" width="10.42578125" style="10" customWidth="1"/>
    <col min="14350" max="14350" width="7.140625" style="10" customWidth="1"/>
    <col min="14351" max="14592" width="9.140625" style="10"/>
    <col min="14593" max="14593" width="22.7109375" style="10" customWidth="1"/>
    <col min="14594" max="14594" width="9.5703125" style="10" customWidth="1"/>
    <col min="14595" max="14595" width="9.42578125" style="10" customWidth="1"/>
    <col min="14596" max="14596" width="9.7109375" style="10" customWidth="1"/>
    <col min="14597" max="14597" width="8.28515625" style="10" customWidth="1"/>
    <col min="14598" max="14598" width="8.7109375" style="10" customWidth="1"/>
    <col min="14599" max="14599" width="10.42578125" style="10" customWidth="1"/>
    <col min="14600" max="14601" width="9.140625" style="10" customWidth="1"/>
    <col min="14602" max="14602" width="10.140625" style="10" customWidth="1"/>
    <col min="14603" max="14604" width="9.5703125" style="10" customWidth="1"/>
    <col min="14605" max="14605" width="10.42578125" style="10" customWidth="1"/>
    <col min="14606" max="14606" width="7.140625" style="10" customWidth="1"/>
    <col min="14607" max="14848" width="9.140625" style="10"/>
    <col min="14849" max="14849" width="22.7109375" style="10" customWidth="1"/>
    <col min="14850" max="14850" width="9.5703125" style="10" customWidth="1"/>
    <col min="14851" max="14851" width="9.42578125" style="10" customWidth="1"/>
    <col min="14852" max="14852" width="9.7109375" style="10" customWidth="1"/>
    <col min="14853" max="14853" width="8.28515625" style="10" customWidth="1"/>
    <col min="14854" max="14854" width="8.7109375" style="10" customWidth="1"/>
    <col min="14855" max="14855" width="10.42578125" style="10" customWidth="1"/>
    <col min="14856" max="14857" width="9.140625" style="10" customWidth="1"/>
    <col min="14858" max="14858" width="10.140625" style="10" customWidth="1"/>
    <col min="14859" max="14860" width="9.5703125" style="10" customWidth="1"/>
    <col min="14861" max="14861" width="10.42578125" style="10" customWidth="1"/>
    <col min="14862" max="14862" width="7.140625" style="10" customWidth="1"/>
    <col min="14863" max="15104" width="9.140625" style="10"/>
    <col min="15105" max="15105" width="22.7109375" style="10" customWidth="1"/>
    <col min="15106" max="15106" width="9.5703125" style="10" customWidth="1"/>
    <col min="15107" max="15107" width="9.42578125" style="10" customWidth="1"/>
    <col min="15108" max="15108" width="9.7109375" style="10" customWidth="1"/>
    <col min="15109" max="15109" width="8.28515625" style="10" customWidth="1"/>
    <col min="15110" max="15110" width="8.7109375" style="10" customWidth="1"/>
    <col min="15111" max="15111" width="10.42578125" style="10" customWidth="1"/>
    <col min="15112" max="15113" width="9.140625" style="10" customWidth="1"/>
    <col min="15114" max="15114" width="10.140625" style="10" customWidth="1"/>
    <col min="15115" max="15116" width="9.5703125" style="10" customWidth="1"/>
    <col min="15117" max="15117" width="10.42578125" style="10" customWidth="1"/>
    <col min="15118" max="15118" width="7.140625" style="10" customWidth="1"/>
    <col min="15119" max="15360" width="9.140625" style="10"/>
    <col min="15361" max="15361" width="22.7109375" style="10" customWidth="1"/>
    <col min="15362" max="15362" width="9.5703125" style="10" customWidth="1"/>
    <col min="15363" max="15363" width="9.42578125" style="10" customWidth="1"/>
    <col min="15364" max="15364" width="9.7109375" style="10" customWidth="1"/>
    <col min="15365" max="15365" width="8.28515625" style="10" customWidth="1"/>
    <col min="15366" max="15366" width="8.7109375" style="10" customWidth="1"/>
    <col min="15367" max="15367" width="10.42578125" style="10" customWidth="1"/>
    <col min="15368" max="15369" width="9.140625" style="10" customWidth="1"/>
    <col min="15370" max="15370" width="10.140625" style="10" customWidth="1"/>
    <col min="15371" max="15372" width="9.5703125" style="10" customWidth="1"/>
    <col min="15373" max="15373" width="10.42578125" style="10" customWidth="1"/>
    <col min="15374" max="15374" width="7.140625" style="10" customWidth="1"/>
    <col min="15375" max="15616" width="9.140625" style="10"/>
    <col min="15617" max="15617" width="22.7109375" style="10" customWidth="1"/>
    <col min="15618" max="15618" width="9.5703125" style="10" customWidth="1"/>
    <col min="15619" max="15619" width="9.42578125" style="10" customWidth="1"/>
    <col min="15620" max="15620" width="9.7109375" style="10" customWidth="1"/>
    <col min="15621" max="15621" width="8.28515625" style="10" customWidth="1"/>
    <col min="15622" max="15622" width="8.7109375" style="10" customWidth="1"/>
    <col min="15623" max="15623" width="10.42578125" style="10" customWidth="1"/>
    <col min="15624" max="15625" width="9.140625" style="10" customWidth="1"/>
    <col min="15626" max="15626" width="10.140625" style="10" customWidth="1"/>
    <col min="15627" max="15628" width="9.5703125" style="10" customWidth="1"/>
    <col min="15629" max="15629" width="10.42578125" style="10" customWidth="1"/>
    <col min="15630" max="15630" width="7.140625" style="10" customWidth="1"/>
    <col min="15631" max="15872" width="9.140625" style="10"/>
    <col min="15873" max="15873" width="22.7109375" style="10" customWidth="1"/>
    <col min="15874" max="15874" width="9.5703125" style="10" customWidth="1"/>
    <col min="15875" max="15875" width="9.42578125" style="10" customWidth="1"/>
    <col min="15876" max="15876" width="9.7109375" style="10" customWidth="1"/>
    <col min="15877" max="15877" width="8.28515625" style="10" customWidth="1"/>
    <col min="15878" max="15878" width="8.7109375" style="10" customWidth="1"/>
    <col min="15879" max="15879" width="10.42578125" style="10" customWidth="1"/>
    <col min="15880" max="15881" width="9.140625" style="10" customWidth="1"/>
    <col min="15882" max="15882" width="10.140625" style="10" customWidth="1"/>
    <col min="15883" max="15884" width="9.5703125" style="10" customWidth="1"/>
    <col min="15885" max="15885" width="10.42578125" style="10" customWidth="1"/>
    <col min="15886" max="15886" width="7.140625" style="10" customWidth="1"/>
    <col min="15887" max="16128" width="9.140625" style="10"/>
    <col min="16129" max="16129" width="22.7109375" style="10" customWidth="1"/>
    <col min="16130" max="16130" width="9.5703125" style="10" customWidth="1"/>
    <col min="16131" max="16131" width="9.42578125" style="10" customWidth="1"/>
    <col min="16132" max="16132" width="9.7109375" style="10" customWidth="1"/>
    <col min="16133" max="16133" width="8.28515625" style="10" customWidth="1"/>
    <col min="16134" max="16134" width="8.7109375" style="10" customWidth="1"/>
    <col min="16135" max="16135" width="10.42578125" style="10" customWidth="1"/>
    <col min="16136" max="16137" width="9.140625" style="10" customWidth="1"/>
    <col min="16138" max="16138" width="10.140625" style="10" customWidth="1"/>
    <col min="16139" max="16140" width="9.5703125" style="10" customWidth="1"/>
    <col min="16141" max="16141" width="10.42578125" style="10" customWidth="1"/>
    <col min="16142" max="16142" width="7.140625" style="10" customWidth="1"/>
    <col min="16143" max="16384" width="9.140625" style="10"/>
  </cols>
  <sheetData>
    <row r="1" spans="1:26" ht="29.25" customHeight="1" x14ac:dyDescent="0.2">
      <c r="A1" s="415" t="s">
        <v>173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</row>
    <row r="2" spans="1:26" x14ac:dyDescent="0.2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7"/>
      <c r="N2" s="107"/>
      <c r="O2" s="107"/>
      <c r="P2" s="109" t="s">
        <v>109</v>
      </c>
    </row>
    <row r="3" spans="1:26" ht="15" customHeight="1" x14ac:dyDescent="0.2">
      <c r="A3" s="392"/>
      <c r="B3" s="390" t="s">
        <v>132</v>
      </c>
      <c r="C3" s="390"/>
      <c r="D3" s="390"/>
      <c r="E3" s="391" t="s">
        <v>67</v>
      </c>
      <c r="F3" s="393"/>
      <c r="G3" s="393"/>
      <c r="H3" s="393"/>
      <c r="I3" s="393"/>
      <c r="J3" s="393"/>
      <c r="K3" s="384" t="s">
        <v>149</v>
      </c>
      <c r="L3" s="385"/>
      <c r="M3" s="386"/>
      <c r="N3" s="390" t="s">
        <v>68</v>
      </c>
      <c r="O3" s="390"/>
      <c r="P3" s="391"/>
      <c r="Q3" s="11"/>
    </row>
    <row r="4" spans="1:26" ht="34.5" customHeight="1" x14ac:dyDescent="0.2">
      <c r="A4" s="392"/>
      <c r="B4" s="390"/>
      <c r="C4" s="390"/>
      <c r="D4" s="390"/>
      <c r="E4" s="390" t="s">
        <v>66</v>
      </c>
      <c r="F4" s="390"/>
      <c r="G4" s="390"/>
      <c r="H4" s="390" t="s">
        <v>65</v>
      </c>
      <c r="I4" s="390"/>
      <c r="J4" s="390"/>
      <c r="K4" s="387"/>
      <c r="L4" s="388"/>
      <c r="M4" s="389"/>
      <c r="N4" s="390"/>
      <c r="O4" s="390"/>
      <c r="P4" s="391"/>
      <c r="Q4" s="11"/>
    </row>
    <row r="5" spans="1:26" ht="36.75" customHeight="1" x14ac:dyDescent="0.2">
      <c r="A5" s="392"/>
      <c r="B5" s="20" t="s">
        <v>130</v>
      </c>
      <c r="C5" s="20" t="s">
        <v>64</v>
      </c>
      <c r="D5" s="20" t="s">
        <v>131</v>
      </c>
      <c r="E5" s="20" t="s">
        <v>130</v>
      </c>
      <c r="F5" s="20" t="s">
        <v>64</v>
      </c>
      <c r="G5" s="20" t="s">
        <v>131</v>
      </c>
      <c r="H5" s="20" t="s">
        <v>130</v>
      </c>
      <c r="I5" s="20" t="s">
        <v>64</v>
      </c>
      <c r="J5" s="20" t="s">
        <v>131</v>
      </c>
      <c r="K5" s="20" t="s">
        <v>130</v>
      </c>
      <c r="L5" s="20" t="s">
        <v>64</v>
      </c>
      <c r="M5" s="21" t="s">
        <v>131</v>
      </c>
      <c r="N5" s="20" t="s">
        <v>130</v>
      </c>
      <c r="O5" s="20" t="s">
        <v>64</v>
      </c>
      <c r="P5" s="21" t="s">
        <v>131</v>
      </c>
      <c r="Q5" s="11"/>
    </row>
    <row r="6" spans="1:26" ht="12.75" customHeight="1" x14ac:dyDescent="0.2">
      <c r="A6" s="65" t="s">
        <v>72</v>
      </c>
      <c r="B6" s="196">
        <f>SUM(B7:B26)</f>
        <v>762756</v>
      </c>
      <c r="C6" s="196">
        <f>SUM(C7:C26)</f>
        <v>645474</v>
      </c>
      <c r="D6" s="67">
        <f t="shared" ref="D6:D26" si="0">B6/C6*100</f>
        <v>118.16990304799265</v>
      </c>
      <c r="E6" s="196">
        <f>SUM(E7:E26)</f>
        <v>207877</v>
      </c>
      <c r="F6" s="196">
        <f>SUM(F7:F26)</f>
        <v>174106</v>
      </c>
      <c r="G6" s="67">
        <f t="shared" ref="G6:G23" si="1">E6/F6*100</f>
        <v>119.39680424568941</v>
      </c>
      <c r="H6" s="196">
        <f>SUM(H7:H26)</f>
        <v>554879</v>
      </c>
      <c r="I6" s="196">
        <f>SUM(I7:I26)</f>
        <v>471368</v>
      </c>
      <c r="J6" s="67">
        <f t="shared" ref="J6:J26" si="2">H6/I6*100</f>
        <v>117.71673087693692</v>
      </c>
      <c r="K6" s="196">
        <f>SUM(K7:K26)</f>
        <v>1098508</v>
      </c>
      <c r="L6" s="196">
        <f>SUM(L7:L26)</f>
        <v>1033021</v>
      </c>
      <c r="M6" s="67">
        <f>K6/L6*100</f>
        <v>106.33936773792594</v>
      </c>
      <c r="N6" s="196">
        <f>SUM(N7:N26)</f>
        <v>1861264</v>
      </c>
      <c r="O6" s="196">
        <f>SUM(O7:O26)</f>
        <v>1678495</v>
      </c>
      <c r="P6" s="67">
        <f t="shared" ref="P6:P26" si="3">N6/O6*100</f>
        <v>110.88886174817321</v>
      </c>
      <c r="Q6" s="3"/>
      <c r="R6" s="12"/>
      <c r="S6" s="12"/>
      <c r="T6" s="3"/>
      <c r="U6" s="12"/>
      <c r="V6" s="12"/>
      <c r="W6" s="3"/>
      <c r="X6" s="12"/>
      <c r="Y6" s="12"/>
      <c r="Z6" s="3"/>
    </row>
    <row r="7" spans="1:26" ht="12.75" customHeight="1" x14ac:dyDescent="0.2">
      <c r="A7" s="70" t="s">
        <v>73</v>
      </c>
      <c r="B7" s="196">
        <f t="shared" ref="B7:C23" si="4">E7+H7</f>
        <v>134722</v>
      </c>
      <c r="C7" s="196">
        <f t="shared" si="4"/>
        <v>89029</v>
      </c>
      <c r="D7" s="67">
        <f t="shared" si="0"/>
        <v>151.32372597692887</v>
      </c>
      <c r="E7" s="196">
        <v>783</v>
      </c>
      <c r="F7" s="196">
        <v>630</v>
      </c>
      <c r="G7" s="67">
        <f t="shared" si="1"/>
        <v>124.28571428571429</v>
      </c>
      <c r="H7" s="196">
        <v>133939</v>
      </c>
      <c r="I7" s="196">
        <v>88399</v>
      </c>
      <c r="J7" s="67">
        <f t="shared" si="2"/>
        <v>151.51641986900304</v>
      </c>
      <c r="K7" s="196">
        <v>63376</v>
      </c>
      <c r="L7" s="196">
        <v>53542</v>
      </c>
      <c r="M7" s="67">
        <f t="shared" ref="M7:M26" si="5">K7/L7*100</f>
        <v>118.36688954465653</v>
      </c>
      <c r="N7" s="200">
        <f>B7+K7</f>
        <v>198098</v>
      </c>
      <c r="O7" s="200">
        <f t="shared" ref="N7:O26" si="6">C7+L7</f>
        <v>142571</v>
      </c>
      <c r="P7" s="67">
        <f t="shared" si="3"/>
        <v>138.9469106620561</v>
      </c>
      <c r="Q7" s="220"/>
      <c r="R7" s="220"/>
      <c r="S7" s="12"/>
      <c r="T7" s="3"/>
      <c r="U7" s="12"/>
      <c r="V7" s="12"/>
      <c r="W7" s="3"/>
      <c r="X7" s="12"/>
      <c r="Y7" s="12"/>
      <c r="Z7" s="3"/>
    </row>
    <row r="8" spans="1:26" x14ac:dyDescent="0.2">
      <c r="A8" s="71" t="s">
        <v>74</v>
      </c>
      <c r="B8" s="196">
        <f t="shared" si="4"/>
        <v>19539</v>
      </c>
      <c r="C8" s="196">
        <f t="shared" si="4"/>
        <v>18235</v>
      </c>
      <c r="D8" s="67">
        <f t="shared" si="0"/>
        <v>107.15108308198521</v>
      </c>
      <c r="E8" s="196">
        <v>9419</v>
      </c>
      <c r="F8" s="196">
        <v>9150</v>
      </c>
      <c r="G8" s="67">
        <f t="shared" si="1"/>
        <v>102.93989071038251</v>
      </c>
      <c r="H8" s="196">
        <v>10120</v>
      </c>
      <c r="I8" s="196">
        <v>9085</v>
      </c>
      <c r="J8" s="67">
        <f t="shared" si="2"/>
        <v>111.39240506329114</v>
      </c>
      <c r="K8" s="196">
        <v>62028</v>
      </c>
      <c r="L8" s="196">
        <v>67777</v>
      </c>
      <c r="M8" s="67">
        <f t="shared" si="5"/>
        <v>91.517771515410828</v>
      </c>
      <c r="N8" s="200">
        <f t="shared" si="6"/>
        <v>81567</v>
      </c>
      <c r="O8" s="200">
        <f t="shared" si="6"/>
        <v>86012</v>
      </c>
      <c r="P8" s="67">
        <f t="shared" si="3"/>
        <v>94.832116448867595</v>
      </c>
      <c r="Q8" s="220"/>
      <c r="R8" s="220"/>
      <c r="S8" s="12"/>
      <c r="T8" s="3"/>
      <c r="U8" s="12"/>
      <c r="V8" s="12"/>
      <c r="W8" s="3"/>
      <c r="X8" s="12"/>
      <c r="Y8" s="12"/>
      <c r="Z8" s="3"/>
    </row>
    <row r="9" spans="1:26" x14ac:dyDescent="0.2">
      <c r="A9" s="71" t="s">
        <v>75</v>
      </c>
      <c r="B9" s="196">
        <f t="shared" si="4"/>
        <v>67556</v>
      </c>
      <c r="C9" s="196">
        <f t="shared" si="4"/>
        <v>70499</v>
      </c>
      <c r="D9" s="67">
        <f t="shared" si="0"/>
        <v>95.825472701740452</v>
      </c>
      <c r="E9" s="196">
        <v>32047</v>
      </c>
      <c r="F9" s="196">
        <v>41078</v>
      </c>
      <c r="G9" s="67">
        <f t="shared" si="1"/>
        <v>78.014995861531716</v>
      </c>
      <c r="H9" s="196">
        <v>35509</v>
      </c>
      <c r="I9" s="196">
        <v>29421</v>
      </c>
      <c r="J9" s="67">
        <f t="shared" si="2"/>
        <v>120.69270249141771</v>
      </c>
      <c r="K9" s="196">
        <v>102486</v>
      </c>
      <c r="L9" s="196">
        <v>113053</v>
      </c>
      <c r="M9" s="67">
        <f t="shared" si="5"/>
        <v>90.653056531007579</v>
      </c>
      <c r="N9" s="200">
        <f t="shared" si="6"/>
        <v>170042</v>
      </c>
      <c r="O9" s="200">
        <f t="shared" si="6"/>
        <v>183552</v>
      </c>
      <c r="P9" s="67">
        <f t="shared" si="3"/>
        <v>92.639687935843796</v>
      </c>
      <c r="Q9" s="220"/>
      <c r="R9" s="220"/>
      <c r="S9" s="12"/>
      <c r="T9" s="3"/>
      <c r="U9" s="12"/>
      <c r="V9" s="12"/>
      <c r="W9" s="3"/>
      <c r="X9" s="12"/>
      <c r="Y9" s="12"/>
      <c r="Z9" s="3"/>
    </row>
    <row r="10" spans="1:26" x14ac:dyDescent="0.2">
      <c r="A10" s="71" t="s">
        <v>76</v>
      </c>
      <c r="B10" s="196">
        <f t="shared" si="4"/>
        <v>55977</v>
      </c>
      <c r="C10" s="196">
        <f t="shared" si="4"/>
        <v>47244</v>
      </c>
      <c r="D10" s="67">
        <f t="shared" si="0"/>
        <v>118.48488696977395</v>
      </c>
      <c r="E10" s="196">
        <v>2065</v>
      </c>
      <c r="F10" s="196">
        <v>5741</v>
      </c>
      <c r="G10" s="67">
        <f t="shared" si="1"/>
        <v>35.969343319979096</v>
      </c>
      <c r="H10" s="196">
        <v>53912</v>
      </c>
      <c r="I10" s="196">
        <v>41503</v>
      </c>
      <c r="J10" s="67">
        <f t="shared" si="2"/>
        <v>129.89904344264269</v>
      </c>
      <c r="K10" s="196">
        <v>106032</v>
      </c>
      <c r="L10" s="196">
        <v>95413</v>
      </c>
      <c r="M10" s="67">
        <f t="shared" si="5"/>
        <v>111.12951065368451</v>
      </c>
      <c r="N10" s="200">
        <f t="shared" si="6"/>
        <v>162009</v>
      </c>
      <c r="O10" s="200">
        <f t="shared" si="6"/>
        <v>142657</v>
      </c>
      <c r="P10" s="67">
        <f t="shared" si="3"/>
        <v>113.56540513259077</v>
      </c>
      <c r="Q10" s="220"/>
      <c r="R10" s="220"/>
      <c r="S10" s="12"/>
      <c r="T10" s="3"/>
      <c r="U10" s="12"/>
      <c r="V10" s="12"/>
      <c r="W10" s="3"/>
      <c r="X10" s="12"/>
      <c r="Y10" s="12"/>
      <c r="Z10" s="3"/>
    </row>
    <row r="11" spans="1:26" x14ac:dyDescent="0.2">
      <c r="A11" s="71" t="s">
        <v>77</v>
      </c>
      <c r="B11" s="196">
        <f t="shared" si="4"/>
        <v>2434</v>
      </c>
      <c r="C11" s="196">
        <f t="shared" si="4"/>
        <v>1664</v>
      </c>
      <c r="D11" s="67">
        <f t="shared" si="0"/>
        <v>146.27403846153845</v>
      </c>
      <c r="E11" s="196">
        <v>88</v>
      </c>
      <c r="F11" s="196">
        <v>1</v>
      </c>
      <c r="G11" s="67">
        <f t="shared" si="1"/>
        <v>8800</v>
      </c>
      <c r="H11" s="196">
        <v>2346</v>
      </c>
      <c r="I11" s="196">
        <v>1663</v>
      </c>
      <c r="J11" s="67">
        <f t="shared" si="2"/>
        <v>141.07035478051714</v>
      </c>
      <c r="K11" s="196">
        <v>7360</v>
      </c>
      <c r="L11" s="196">
        <v>5017</v>
      </c>
      <c r="M11" s="67">
        <f t="shared" si="5"/>
        <v>146.70121586605541</v>
      </c>
      <c r="N11" s="200">
        <f t="shared" si="6"/>
        <v>9794</v>
      </c>
      <c r="O11" s="200">
        <f t="shared" si="6"/>
        <v>6681</v>
      </c>
      <c r="P11" s="67">
        <f t="shared" si="3"/>
        <v>146.5948211345607</v>
      </c>
      <c r="Q11" s="220"/>
      <c r="R11" s="220"/>
      <c r="S11" s="12"/>
      <c r="T11" s="3"/>
      <c r="U11" s="12"/>
      <c r="V11" s="12"/>
      <c r="W11" s="3"/>
      <c r="X11" s="12"/>
      <c r="Y11" s="12"/>
      <c r="Z11" s="3"/>
    </row>
    <row r="12" spans="1:26" x14ac:dyDescent="0.2">
      <c r="A12" s="71" t="s">
        <v>78</v>
      </c>
      <c r="B12" s="196">
        <f t="shared" si="4"/>
        <v>70725</v>
      </c>
      <c r="C12" s="196">
        <f t="shared" si="4"/>
        <v>62430</v>
      </c>
      <c r="D12" s="67">
        <f t="shared" si="0"/>
        <v>113.28688130706391</v>
      </c>
      <c r="E12" s="196">
        <v>11806</v>
      </c>
      <c r="F12" s="196">
        <v>10171</v>
      </c>
      <c r="G12" s="67">
        <f t="shared" si="1"/>
        <v>116.07511552453053</v>
      </c>
      <c r="H12" s="196">
        <v>58919</v>
      </c>
      <c r="I12" s="196">
        <v>52259</v>
      </c>
      <c r="J12" s="67">
        <f t="shared" si="2"/>
        <v>112.74421630723894</v>
      </c>
      <c r="K12" s="196">
        <v>64788</v>
      </c>
      <c r="L12" s="196">
        <v>68921</v>
      </c>
      <c r="M12" s="67">
        <f t="shared" si="5"/>
        <v>94.003279116669816</v>
      </c>
      <c r="N12" s="200">
        <f t="shared" si="6"/>
        <v>135513</v>
      </c>
      <c r="O12" s="200">
        <f t="shared" si="6"/>
        <v>131351</v>
      </c>
      <c r="P12" s="67">
        <f t="shared" si="3"/>
        <v>103.16860929874916</v>
      </c>
      <c r="Q12" s="220"/>
      <c r="R12" s="220"/>
      <c r="S12" s="12"/>
      <c r="T12" s="3"/>
      <c r="U12" s="12"/>
      <c r="V12" s="12"/>
      <c r="W12" s="3"/>
      <c r="X12" s="12"/>
      <c r="Y12" s="12"/>
      <c r="Z12" s="3"/>
    </row>
    <row r="13" spans="1:26" x14ac:dyDescent="0.2">
      <c r="A13" s="71" t="s">
        <v>79</v>
      </c>
      <c r="B13" s="196">
        <f t="shared" si="4"/>
        <v>31897</v>
      </c>
      <c r="C13" s="196">
        <f t="shared" si="4"/>
        <v>26438</v>
      </c>
      <c r="D13" s="67">
        <f t="shared" si="0"/>
        <v>120.64830925183448</v>
      </c>
      <c r="E13" s="196">
        <v>5019</v>
      </c>
      <c r="F13" s="196">
        <v>4853</v>
      </c>
      <c r="G13" s="67">
        <f t="shared" si="1"/>
        <v>103.42056459921697</v>
      </c>
      <c r="H13" s="196">
        <v>26878</v>
      </c>
      <c r="I13" s="196">
        <v>21585</v>
      </c>
      <c r="J13" s="67">
        <f t="shared" si="2"/>
        <v>124.52165855918463</v>
      </c>
      <c r="K13" s="196">
        <v>77123</v>
      </c>
      <c r="L13" s="196">
        <v>117187</v>
      </c>
      <c r="M13" s="67">
        <f t="shared" si="5"/>
        <v>65.811907464138514</v>
      </c>
      <c r="N13" s="200">
        <f t="shared" si="6"/>
        <v>109020</v>
      </c>
      <c r="O13" s="200">
        <f t="shared" si="6"/>
        <v>143625</v>
      </c>
      <c r="P13" s="67">
        <f t="shared" si="3"/>
        <v>75.906005221932119</v>
      </c>
      <c r="Q13" s="220"/>
      <c r="R13" s="220"/>
      <c r="S13" s="12"/>
      <c r="T13" s="3"/>
      <c r="U13" s="12"/>
      <c r="V13" s="12"/>
      <c r="W13" s="3"/>
      <c r="X13" s="12"/>
      <c r="Y13" s="12"/>
      <c r="Z13" s="3"/>
    </row>
    <row r="14" spans="1:26" x14ac:dyDescent="0.2">
      <c r="A14" s="71" t="s">
        <v>80</v>
      </c>
      <c r="B14" s="196">
        <f t="shared" si="4"/>
        <v>50293</v>
      </c>
      <c r="C14" s="196">
        <f t="shared" si="4"/>
        <v>64195</v>
      </c>
      <c r="D14" s="67">
        <f t="shared" si="0"/>
        <v>78.344107796557367</v>
      </c>
      <c r="E14" s="196">
        <v>4926</v>
      </c>
      <c r="F14" s="196">
        <v>1162</v>
      </c>
      <c r="G14" s="67">
        <f t="shared" si="1"/>
        <v>423.92426850258175</v>
      </c>
      <c r="H14" s="196">
        <v>45367</v>
      </c>
      <c r="I14" s="196">
        <v>63033</v>
      </c>
      <c r="J14" s="67">
        <f t="shared" si="2"/>
        <v>71.973410753097582</v>
      </c>
      <c r="K14" s="196">
        <v>81945</v>
      </c>
      <c r="L14" s="196">
        <v>96580</v>
      </c>
      <c r="M14" s="67">
        <f t="shared" si="5"/>
        <v>84.846759163387858</v>
      </c>
      <c r="N14" s="200">
        <f t="shared" si="6"/>
        <v>132238</v>
      </c>
      <c r="O14" s="200">
        <f t="shared" si="6"/>
        <v>160775</v>
      </c>
      <c r="P14" s="67">
        <f t="shared" si="3"/>
        <v>82.250349867827708</v>
      </c>
      <c r="Q14" s="220"/>
      <c r="R14" s="220"/>
      <c r="S14" s="12"/>
      <c r="T14" s="3"/>
      <c r="U14" s="12"/>
      <c r="V14" s="12"/>
      <c r="W14" s="3"/>
      <c r="X14" s="12"/>
      <c r="Y14" s="12"/>
      <c r="Z14" s="3"/>
    </row>
    <row r="15" spans="1:26" x14ac:dyDescent="0.2">
      <c r="A15" s="71" t="s">
        <v>81</v>
      </c>
      <c r="B15" s="196">
        <f t="shared" si="4"/>
        <v>53802</v>
      </c>
      <c r="C15" s="196">
        <f t="shared" si="4"/>
        <v>51088</v>
      </c>
      <c r="D15" s="67">
        <f t="shared" si="0"/>
        <v>105.31240212965862</v>
      </c>
      <c r="E15" s="196">
        <v>5249</v>
      </c>
      <c r="F15" s="196">
        <v>6436</v>
      </c>
      <c r="G15" s="67">
        <f t="shared" si="1"/>
        <v>81.556867619639533</v>
      </c>
      <c r="H15" s="196">
        <v>48553</v>
      </c>
      <c r="I15" s="196">
        <v>44652</v>
      </c>
      <c r="J15" s="67">
        <f t="shared" si="2"/>
        <v>108.73645077488131</v>
      </c>
      <c r="K15" s="196">
        <v>69939</v>
      </c>
      <c r="L15" s="196">
        <v>68421</v>
      </c>
      <c r="M15" s="67">
        <f t="shared" si="5"/>
        <v>102.21861709124391</v>
      </c>
      <c r="N15" s="200">
        <f t="shared" si="6"/>
        <v>123741</v>
      </c>
      <c r="O15" s="200">
        <f t="shared" si="6"/>
        <v>119509</v>
      </c>
      <c r="P15" s="67">
        <f t="shared" si="3"/>
        <v>103.54115589620865</v>
      </c>
      <c r="Q15" s="220"/>
      <c r="R15" s="220"/>
      <c r="S15" s="12"/>
      <c r="T15" s="3"/>
      <c r="U15" s="12"/>
      <c r="V15" s="12"/>
      <c r="W15" s="3"/>
      <c r="X15" s="12"/>
      <c r="Y15" s="12"/>
      <c r="Z15" s="3"/>
    </row>
    <row r="16" spans="1:26" ht="14.25" customHeight="1" x14ac:dyDescent="0.2">
      <c r="A16" s="71" t="s">
        <v>82</v>
      </c>
      <c r="B16" s="196">
        <f t="shared" si="4"/>
        <v>13105</v>
      </c>
      <c r="C16" s="196">
        <f t="shared" si="4"/>
        <v>13171</v>
      </c>
      <c r="D16" s="67">
        <f t="shared" si="0"/>
        <v>99.498899096499883</v>
      </c>
      <c r="E16" s="196">
        <v>12573</v>
      </c>
      <c r="F16" s="196">
        <v>12650</v>
      </c>
      <c r="G16" s="67">
        <f t="shared" si="1"/>
        <v>99.391304347826079</v>
      </c>
      <c r="H16" s="196">
        <v>532</v>
      </c>
      <c r="I16" s="196">
        <v>521</v>
      </c>
      <c r="J16" s="67">
        <f t="shared" si="2"/>
        <v>102.1113243761996</v>
      </c>
      <c r="K16" s="196">
        <v>24327</v>
      </c>
      <c r="L16" s="196">
        <v>24591</v>
      </c>
      <c r="M16" s="67">
        <f t="shared" si="5"/>
        <v>98.92643650115896</v>
      </c>
      <c r="N16" s="200">
        <f t="shared" si="6"/>
        <v>37432</v>
      </c>
      <c r="O16" s="200">
        <f t="shared" si="6"/>
        <v>37762</v>
      </c>
      <c r="P16" s="67">
        <f t="shared" si="3"/>
        <v>99.126105608813091</v>
      </c>
      <c r="Q16" s="220"/>
      <c r="R16" s="220"/>
      <c r="S16" s="12"/>
      <c r="T16" s="3"/>
      <c r="U16" s="12"/>
      <c r="V16" s="12"/>
      <c r="W16" s="3"/>
      <c r="X16" s="12"/>
      <c r="Y16" s="12"/>
      <c r="Z16" s="3"/>
    </row>
    <row r="17" spans="1:27" ht="14.25" customHeight="1" x14ac:dyDescent="0.2">
      <c r="A17" s="71" t="s">
        <v>83</v>
      </c>
      <c r="B17" s="196">
        <f t="shared" si="4"/>
        <v>5751</v>
      </c>
      <c r="C17" s="196">
        <f t="shared" si="4"/>
        <v>5005</v>
      </c>
      <c r="D17" s="67">
        <f t="shared" si="0"/>
        <v>114.90509490509491</v>
      </c>
      <c r="E17" s="196">
        <v>1315</v>
      </c>
      <c r="F17" s="196">
        <v>1317</v>
      </c>
      <c r="G17" s="67">
        <f t="shared" si="1"/>
        <v>99.84813971146545</v>
      </c>
      <c r="H17" s="196">
        <v>4436</v>
      </c>
      <c r="I17" s="196">
        <v>3688</v>
      </c>
      <c r="J17" s="67">
        <f t="shared" si="2"/>
        <v>120.28199566160521</v>
      </c>
      <c r="K17" s="196">
        <v>37465</v>
      </c>
      <c r="L17" s="196">
        <v>28236</v>
      </c>
      <c r="M17" s="67">
        <f t="shared" si="5"/>
        <v>132.68522453605328</v>
      </c>
      <c r="N17" s="200">
        <f t="shared" si="6"/>
        <v>43216</v>
      </c>
      <c r="O17" s="200">
        <f t="shared" si="6"/>
        <v>33241</v>
      </c>
      <c r="P17" s="67">
        <f t="shared" si="3"/>
        <v>130.00812249932312</v>
      </c>
      <c r="Q17" s="220"/>
      <c r="R17" s="220"/>
      <c r="S17" s="12"/>
      <c r="T17" s="3"/>
      <c r="U17" s="12"/>
      <c r="V17" s="12"/>
      <c r="W17" s="3"/>
      <c r="X17" s="12"/>
      <c r="Y17" s="12"/>
      <c r="Z17" s="3"/>
    </row>
    <row r="18" spans="1:27" ht="14.25" customHeight="1" x14ac:dyDescent="0.2">
      <c r="A18" s="71" t="s">
        <v>84</v>
      </c>
      <c r="B18" s="196">
        <f t="shared" si="4"/>
        <v>2783</v>
      </c>
      <c r="C18" s="196">
        <f t="shared" si="4"/>
        <v>2658</v>
      </c>
      <c r="D18" s="67">
        <f t="shared" si="0"/>
        <v>104.70278404815652</v>
      </c>
      <c r="E18" s="196">
        <v>78</v>
      </c>
      <c r="F18" s="196">
        <v>50</v>
      </c>
      <c r="G18" s="67">
        <f t="shared" si="1"/>
        <v>156</v>
      </c>
      <c r="H18" s="196">
        <v>2705</v>
      </c>
      <c r="I18" s="196">
        <v>2608</v>
      </c>
      <c r="J18" s="67">
        <f t="shared" si="2"/>
        <v>103.71932515337423</v>
      </c>
      <c r="K18" s="196">
        <v>6005</v>
      </c>
      <c r="L18" s="196">
        <v>5924</v>
      </c>
      <c r="M18" s="67">
        <f t="shared" si="5"/>
        <v>101.3673193787981</v>
      </c>
      <c r="N18" s="200">
        <f t="shared" si="6"/>
        <v>8788</v>
      </c>
      <c r="O18" s="200">
        <f t="shared" si="6"/>
        <v>8582</v>
      </c>
      <c r="P18" s="67">
        <f t="shared" si="3"/>
        <v>102.40037287345606</v>
      </c>
      <c r="Q18" s="220"/>
      <c r="R18" s="220"/>
      <c r="S18" s="12"/>
      <c r="T18" s="3"/>
      <c r="U18" s="12"/>
      <c r="V18" s="12"/>
      <c r="W18" s="3"/>
      <c r="X18" s="12"/>
      <c r="Y18" s="12"/>
      <c r="Z18" s="3"/>
    </row>
    <row r="19" spans="1:27" ht="14.25" customHeight="1" x14ac:dyDescent="0.2">
      <c r="A19" s="71" t="s">
        <v>85</v>
      </c>
      <c r="B19" s="196">
        <f t="shared" si="4"/>
        <v>66994</v>
      </c>
      <c r="C19" s="196">
        <f t="shared" si="4"/>
        <v>48405</v>
      </c>
      <c r="D19" s="67">
        <f t="shared" si="0"/>
        <v>138.40305753537859</v>
      </c>
      <c r="E19" s="196">
        <v>25679</v>
      </c>
      <c r="F19" s="196">
        <v>23655</v>
      </c>
      <c r="G19" s="67">
        <f t="shared" si="1"/>
        <v>108.55633058549989</v>
      </c>
      <c r="H19" s="196">
        <v>41315</v>
      </c>
      <c r="I19" s="196">
        <v>24750</v>
      </c>
      <c r="J19" s="67">
        <f t="shared" si="2"/>
        <v>166.92929292929293</v>
      </c>
      <c r="K19" s="196">
        <v>52892</v>
      </c>
      <c r="L19" s="196">
        <v>32208</v>
      </c>
      <c r="M19" s="67">
        <f t="shared" si="5"/>
        <v>164.22006954793841</v>
      </c>
      <c r="N19" s="200">
        <f t="shared" si="6"/>
        <v>119886</v>
      </c>
      <c r="O19" s="200">
        <f t="shared" si="6"/>
        <v>80613</v>
      </c>
      <c r="P19" s="67">
        <f t="shared" si="3"/>
        <v>148.71794871794873</v>
      </c>
      <c r="Q19" s="220"/>
      <c r="R19" s="220"/>
      <c r="S19" s="12"/>
      <c r="T19" s="3"/>
      <c r="U19" s="12"/>
      <c r="V19" s="12"/>
      <c r="W19" s="3"/>
      <c r="X19" s="12"/>
      <c r="Y19" s="12"/>
      <c r="Z19" s="3"/>
    </row>
    <row r="20" spans="1:27" ht="14.25" customHeight="1" x14ac:dyDescent="0.2">
      <c r="A20" s="71" t="s">
        <v>86</v>
      </c>
      <c r="B20" s="196">
        <f t="shared" si="4"/>
        <v>16303</v>
      </c>
      <c r="C20" s="196">
        <f t="shared" si="4"/>
        <v>11751</v>
      </c>
      <c r="D20" s="67">
        <f t="shared" si="0"/>
        <v>138.73712875499956</v>
      </c>
      <c r="E20" s="196">
        <v>1285</v>
      </c>
      <c r="F20" s="196">
        <v>1356</v>
      </c>
      <c r="G20" s="67">
        <f t="shared" si="1"/>
        <v>94.764011799410028</v>
      </c>
      <c r="H20" s="196">
        <v>15018</v>
      </c>
      <c r="I20" s="196">
        <v>10395</v>
      </c>
      <c r="J20" s="67">
        <f t="shared" si="2"/>
        <v>144.47330447330447</v>
      </c>
      <c r="K20" s="196">
        <v>58463</v>
      </c>
      <c r="L20" s="196">
        <v>45442</v>
      </c>
      <c r="M20" s="67">
        <f t="shared" si="5"/>
        <v>128.65410853395537</v>
      </c>
      <c r="N20" s="200">
        <f t="shared" si="6"/>
        <v>74766</v>
      </c>
      <c r="O20" s="200">
        <f t="shared" si="6"/>
        <v>57193</v>
      </c>
      <c r="P20" s="67">
        <f t="shared" si="3"/>
        <v>130.72578812092388</v>
      </c>
      <c r="Q20" s="220"/>
      <c r="R20" s="220"/>
      <c r="S20" s="12"/>
      <c r="T20" s="3"/>
      <c r="U20" s="12"/>
      <c r="V20" s="12"/>
      <c r="W20" s="3"/>
      <c r="X20" s="12"/>
      <c r="Y20" s="12"/>
      <c r="Z20" s="3"/>
    </row>
    <row r="21" spans="1:27" ht="14.25" customHeight="1" x14ac:dyDescent="0.2">
      <c r="A21" s="71" t="s">
        <v>87</v>
      </c>
      <c r="B21" s="196">
        <f t="shared" si="4"/>
        <v>109137</v>
      </c>
      <c r="C21" s="196">
        <f t="shared" si="4"/>
        <v>63041</v>
      </c>
      <c r="D21" s="67">
        <f t="shared" si="0"/>
        <v>173.12066750210181</v>
      </c>
      <c r="E21" s="196">
        <v>93857</v>
      </c>
      <c r="F21" s="196">
        <v>53409</v>
      </c>
      <c r="G21" s="67">
        <f t="shared" si="1"/>
        <v>175.73255443839054</v>
      </c>
      <c r="H21" s="196">
        <v>15280</v>
      </c>
      <c r="I21" s="196">
        <v>9632</v>
      </c>
      <c r="J21" s="67">
        <f t="shared" si="2"/>
        <v>158.63787375415282</v>
      </c>
      <c r="K21" s="196">
        <v>176393</v>
      </c>
      <c r="L21" s="196">
        <v>121457</v>
      </c>
      <c r="M21" s="67">
        <f t="shared" si="5"/>
        <v>145.23082243098381</v>
      </c>
      <c r="N21" s="200">
        <f t="shared" si="6"/>
        <v>285530</v>
      </c>
      <c r="O21" s="200">
        <f t="shared" si="6"/>
        <v>184498</v>
      </c>
      <c r="P21" s="67">
        <f t="shared" si="3"/>
        <v>154.76048520851177</v>
      </c>
      <c r="Q21" s="220"/>
      <c r="R21" s="220"/>
      <c r="S21" s="12"/>
      <c r="T21" s="3"/>
      <c r="U21" s="12"/>
      <c r="V21" s="12"/>
      <c r="W21" s="3"/>
      <c r="X21" s="12"/>
      <c r="Y21" s="12"/>
      <c r="Z21" s="3"/>
    </row>
    <row r="22" spans="1:27" ht="14.25" customHeight="1" x14ac:dyDescent="0.2">
      <c r="A22" s="70" t="s">
        <v>88</v>
      </c>
      <c r="B22" s="196">
        <f t="shared" si="4"/>
        <v>17561</v>
      </c>
      <c r="C22" s="196">
        <f t="shared" si="4"/>
        <v>20802</v>
      </c>
      <c r="D22" s="67">
        <f t="shared" si="0"/>
        <v>84.419767330064417</v>
      </c>
      <c r="E22" s="196">
        <v>118</v>
      </c>
      <c r="F22" s="196">
        <v>359</v>
      </c>
      <c r="G22" s="67">
        <f t="shared" si="1"/>
        <v>32.869080779944291</v>
      </c>
      <c r="H22" s="196">
        <v>17443</v>
      </c>
      <c r="I22" s="196">
        <v>20443</v>
      </c>
      <c r="J22" s="67">
        <f t="shared" si="2"/>
        <v>85.325050139412028</v>
      </c>
      <c r="K22" s="196">
        <v>26987</v>
      </c>
      <c r="L22" s="196">
        <v>21892</v>
      </c>
      <c r="M22" s="67">
        <f t="shared" si="5"/>
        <v>123.2733418600402</v>
      </c>
      <c r="N22" s="200">
        <f t="shared" si="6"/>
        <v>44548</v>
      </c>
      <c r="O22" s="200">
        <f t="shared" si="6"/>
        <v>42694</v>
      </c>
      <c r="P22" s="67">
        <f t="shared" si="3"/>
        <v>104.34253056635592</v>
      </c>
      <c r="Q22" s="220"/>
      <c r="R22" s="220"/>
      <c r="S22" s="12"/>
      <c r="T22" s="3"/>
      <c r="U22" s="12"/>
      <c r="V22" s="12"/>
      <c r="W22" s="3"/>
      <c r="X22" s="12"/>
      <c r="Y22" s="12"/>
      <c r="Z22" s="3"/>
    </row>
    <row r="23" spans="1:27" ht="14.25" customHeight="1" x14ac:dyDescent="0.2">
      <c r="A23" s="71" t="s">
        <v>89</v>
      </c>
      <c r="B23" s="196">
        <f t="shared" si="4"/>
        <v>41694</v>
      </c>
      <c r="C23" s="196">
        <f t="shared" si="4"/>
        <v>47342</v>
      </c>
      <c r="D23" s="67">
        <f t="shared" si="0"/>
        <v>88.069790038443656</v>
      </c>
      <c r="E23" s="196">
        <v>1570</v>
      </c>
      <c r="F23" s="196">
        <v>2088</v>
      </c>
      <c r="G23" s="67">
        <f t="shared" si="1"/>
        <v>75.191570881226056</v>
      </c>
      <c r="H23" s="196">
        <v>40124</v>
      </c>
      <c r="I23" s="196">
        <v>45254</v>
      </c>
      <c r="J23" s="67">
        <f t="shared" si="2"/>
        <v>88.663985504043836</v>
      </c>
      <c r="K23" s="196">
        <v>71021</v>
      </c>
      <c r="L23" s="196">
        <v>57880</v>
      </c>
      <c r="M23" s="67">
        <f t="shared" si="5"/>
        <v>122.70387007601936</v>
      </c>
      <c r="N23" s="200">
        <f t="shared" si="6"/>
        <v>112715</v>
      </c>
      <c r="O23" s="200">
        <f t="shared" si="6"/>
        <v>105222</v>
      </c>
      <c r="P23" s="67">
        <f t="shared" si="3"/>
        <v>107.12113436353614</v>
      </c>
      <c r="Q23" s="220"/>
      <c r="R23" s="220"/>
      <c r="S23" s="12"/>
      <c r="T23" s="3"/>
      <c r="U23" s="12"/>
      <c r="V23" s="12"/>
      <c r="W23" s="3"/>
      <c r="X23" s="12"/>
      <c r="Y23" s="12"/>
      <c r="Z23" s="3"/>
    </row>
    <row r="24" spans="1:27" x14ac:dyDescent="0.2">
      <c r="A24" s="71" t="s">
        <v>90</v>
      </c>
      <c r="B24" s="196" t="s">
        <v>136</v>
      </c>
      <c r="C24" s="196" t="s">
        <v>136</v>
      </c>
      <c r="D24" s="67" t="s">
        <v>136</v>
      </c>
      <c r="E24" s="196" t="s">
        <v>136</v>
      </c>
      <c r="F24" s="196" t="s">
        <v>136</v>
      </c>
      <c r="G24" s="67" t="s">
        <v>136</v>
      </c>
      <c r="H24" s="196" t="s">
        <v>136</v>
      </c>
      <c r="I24" s="196" t="s">
        <v>136</v>
      </c>
      <c r="J24" s="67" t="s">
        <v>136</v>
      </c>
      <c r="K24" s="196">
        <v>84</v>
      </c>
      <c r="L24" s="196">
        <v>95</v>
      </c>
      <c r="M24" s="67">
        <f>K24/L24*100</f>
        <v>88.421052631578945</v>
      </c>
      <c r="N24" s="200">
        <f>K24</f>
        <v>84</v>
      </c>
      <c r="O24" s="200">
        <f>L24</f>
        <v>95</v>
      </c>
      <c r="P24" s="67">
        <f t="shared" si="3"/>
        <v>88.421052631578945</v>
      </c>
      <c r="Q24" s="220"/>
      <c r="R24" s="220"/>
      <c r="S24" s="12"/>
      <c r="T24" s="4"/>
      <c r="U24" s="4"/>
      <c r="V24" s="12"/>
      <c r="W24" s="4"/>
      <c r="X24" s="12"/>
      <c r="Y24" s="12"/>
      <c r="Z24" s="3"/>
      <c r="AA24" s="11"/>
    </row>
    <row r="25" spans="1:27" x14ac:dyDescent="0.2">
      <c r="A25" s="71" t="s">
        <v>91</v>
      </c>
      <c r="B25" s="196" t="s">
        <v>136</v>
      </c>
      <c r="C25" s="196" t="s">
        <v>136</v>
      </c>
      <c r="D25" s="67" t="s">
        <v>136</v>
      </c>
      <c r="E25" s="196" t="s">
        <v>136</v>
      </c>
      <c r="F25" s="196" t="s">
        <v>136</v>
      </c>
      <c r="G25" s="67" t="s">
        <v>136</v>
      </c>
      <c r="H25" s="196" t="s">
        <v>136</v>
      </c>
      <c r="I25" s="196" t="s">
        <v>136</v>
      </c>
      <c r="J25" s="67" t="s">
        <v>136</v>
      </c>
      <c r="K25" s="196">
        <v>70</v>
      </c>
      <c r="L25" s="196">
        <v>31</v>
      </c>
      <c r="M25" s="67">
        <f t="shared" si="5"/>
        <v>225.80645161290326</v>
      </c>
      <c r="N25" s="200">
        <f>K25</f>
        <v>70</v>
      </c>
      <c r="O25" s="200">
        <f>L25</f>
        <v>31</v>
      </c>
      <c r="P25" s="67">
        <f t="shared" si="3"/>
        <v>225.80645161290326</v>
      </c>
      <c r="Q25" s="220"/>
      <c r="R25" s="220"/>
      <c r="S25" s="12"/>
      <c r="T25" s="4"/>
      <c r="U25" s="4"/>
      <c r="V25" s="4"/>
      <c r="W25" s="4"/>
      <c r="X25" s="12"/>
      <c r="Y25" s="12"/>
      <c r="Z25" s="3"/>
      <c r="AA25" s="11"/>
    </row>
    <row r="26" spans="1:27" x14ac:dyDescent="0.2">
      <c r="A26" s="73" t="s">
        <v>92</v>
      </c>
      <c r="B26" s="197">
        <f>H26</f>
        <v>2483</v>
      </c>
      <c r="C26" s="197">
        <f>I26</f>
        <v>2477</v>
      </c>
      <c r="D26" s="75">
        <f t="shared" si="0"/>
        <v>100.24222850222043</v>
      </c>
      <c r="E26" s="197" t="s">
        <v>136</v>
      </c>
      <c r="F26" s="197" t="s">
        <v>136</v>
      </c>
      <c r="G26" s="75" t="s">
        <v>136</v>
      </c>
      <c r="H26" s="197">
        <v>2483</v>
      </c>
      <c r="I26" s="197">
        <v>2477</v>
      </c>
      <c r="J26" s="75">
        <f t="shared" si="2"/>
        <v>100.24222850222043</v>
      </c>
      <c r="K26" s="197">
        <v>9724</v>
      </c>
      <c r="L26" s="197">
        <v>9354</v>
      </c>
      <c r="M26" s="75">
        <f t="shared" si="5"/>
        <v>103.9555270472525</v>
      </c>
      <c r="N26" s="197">
        <f t="shared" si="6"/>
        <v>12207</v>
      </c>
      <c r="O26" s="197">
        <f t="shared" si="6"/>
        <v>11831</v>
      </c>
      <c r="P26" s="75">
        <f t="shared" si="3"/>
        <v>103.17809145465301</v>
      </c>
      <c r="Q26" s="220"/>
      <c r="R26" s="220"/>
      <c r="S26" s="12"/>
      <c r="T26" s="4"/>
      <c r="U26" s="12"/>
      <c r="V26" s="12"/>
      <c r="W26" s="3"/>
      <c r="X26" s="12"/>
      <c r="Y26" s="12"/>
      <c r="Z26" s="3"/>
      <c r="AA26" s="11"/>
    </row>
    <row r="27" spans="1:27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1"/>
    </row>
    <row r="28" spans="1:27" x14ac:dyDescent="0.2">
      <c r="A28" s="195"/>
      <c r="B28" s="15"/>
      <c r="C28" s="15"/>
      <c r="D28" s="9"/>
      <c r="E28" s="15"/>
      <c r="F28" s="15"/>
      <c r="G28" s="9"/>
      <c r="H28" s="15"/>
      <c r="I28" s="15"/>
      <c r="J28" s="9"/>
      <c r="K28" s="15"/>
      <c r="L28" s="15"/>
      <c r="M28" s="9"/>
    </row>
    <row r="29" spans="1:27" x14ac:dyDescent="0.2">
      <c r="D29" s="110"/>
      <c r="I29" s="196"/>
    </row>
    <row r="31" spans="1:27" x14ac:dyDescent="0.2">
      <c r="H31" s="110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13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9"/>
  <sheetViews>
    <sheetView workbookViewId="0">
      <selection activeCell="A3" sqref="A3:A5"/>
    </sheetView>
  </sheetViews>
  <sheetFormatPr defaultRowHeight="12.75" x14ac:dyDescent="0.2"/>
  <cols>
    <col min="1" max="1" width="21.7109375" style="111" customWidth="1"/>
    <col min="2" max="2" width="9.7109375" style="111" customWidth="1"/>
    <col min="3" max="3" width="9.5703125" style="111" customWidth="1"/>
    <col min="4" max="7" width="8.85546875" style="111" customWidth="1"/>
    <col min="8" max="8" width="9.85546875" style="111" customWidth="1"/>
    <col min="9" max="9" width="9.7109375" style="111" customWidth="1"/>
    <col min="10" max="10" width="9.42578125" style="111" customWidth="1"/>
    <col min="11" max="12" width="9.7109375" style="111" customWidth="1"/>
    <col min="13" max="13" width="8.7109375" style="111" customWidth="1"/>
    <col min="14" max="256" width="9.140625" style="111"/>
    <col min="257" max="257" width="21.7109375" style="111" customWidth="1"/>
    <col min="258" max="258" width="9.7109375" style="111" customWidth="1"/>
    <col min="259" max="259" width="9.5703125" style="111" customWidth="1"/>
    <col min="260" max="262" width="8.85546875" style="111" customWidth="1"/>
    <col min="263" max="263" width="10.140625" style="111" customWidth="1"/>
    <col min="264" max="264" width="9.85546875" style="111" customWidth="1"/>
    <col min="265" max="265" width="9.7109375" style="111" customWidth="1"/>
    <col min="266" max="266" width="10.5703125" style="111" customWidth="1"/>
    <col min="267" max="268" width="9.7109375" style="111" customWidth="1"/>
    <col min="269" max="269" width="8.7109375" style="111" customWidth="1"/>
    <col min="270" max="512" width="9.140625" style="111"/>
    <col min="513" max="513" width="21.7109375" style="111" customWidth="1"/>
    <col min="514" max="514" width="9.7109375" style="111" customWidth="1"/>
    <col min="515" max="515" width="9.5703125" style="111" customWidth="1"/>
    <col min="516" max="518" width="8.85546875" style="111" customWidth="1"/>
    <col min="519" max="519" width="10.140625" style="111" customWidth="1"/>
    <col min="520" max="520" width="9.85546875" style="111" customWidth="1"/>
    <col min="521" max="521" width="9.7109375" style="111" customWidth="1"/>
    <col min="522" max="522" width="10.5703125" style="111" customWidth="1"/>
    <col min="523" max="524" width="9.7109375" style="111" customWidth="1"/>
    <col min="525" max="525" width="8.7109375" style="111" customWidth="1"/>
    <col min="526" max="768" width="9.140625" style="111"/>
    <col min="769" max="769" width="21.7109375" style="111" customWidth="1"/>
    <col min="770" max="770" width="9.7109375" style="111" customWidth="1"/>
    <col min="771" max="771" width="9.5703125" style="111" customWidth="1"/>
    <col min="772" max="774" width="8.85546875" style="111" customWidth="1"/>
    <col min="775" max="775" width="10.140625" style="111" customWidth="1"/>
    <col min="776" max="776" width="9.85546875" style="111" customWidth="1"/>
    <col min="777" max="777" width="9.7109375" style="111" customWidth="1"/>
    <col min="778" max="778" width="10.5703125" style="111" customWidth="1"/>
    <col min="779" max="780" width="9.7109375" style="111" customWidth="1"/>
    <col min="781" max="781" width="8.7109375" style="111" customWidth="1"/>
    <col min="782" max="1024" width="9.140625" style="111"/>
    <col min="1025" max="1025" width="21.7109375" style="111" customWidth="1"/>
    <col min="1026" max="1026" width="9.7109375" style="111" customWidth="1"/>
    <col min="1027" max="1027" width="9.5703125" style="111" customWidth="1"/>
    <col min="1028" max="1030" width="8.85546875" style="111" customWidth="1"/>
    <col min="1031" max="1031" width="10.140625" style="111" customWidth="1"/>
    <col min="1032" max="1032" width="9.85546875" style="111" customWidth="1"/>
    <col min="1033" max="1033" width="9.7109375" style="111" customWidth="1"/>
    <col min="1034" max="1034" width="10.5703125" style="111" customWidth="1"/>
    <col min="1035" max="1036" width="9.7109375" style="111" customWidth="1"/>
    <col min="1037" max="1037" width="8.7109375" style="111" customWidth="1"/>
    <col min="1038" max="1280" width="9.140625" style="111"/>
    <col min="1281" max="1281" width="21.7109375" style="111" customWidth="1"/>
    <col min="1282" max="1282" width="9.7109375" style="111" customWidth="1"/>
    <col min="1283" max="1283" width="9.5703125" style="111" customWidth="1"/>
    <col min="1284" max="1286" width="8.85546875" style="111" customWidth="1"/>
    <col min="1287" max="1287" width="10.140625" style="111" customWidth="1"/>
    <col min="1288" max="1288" width="9.85546875" style="111" customWidth="1"/>
    <col min="1289" max="1289" width="9.7109375" style="111" customWidth="1"/>
    <col min="1290" max="1290" width="10.5703125" style="111" customWidth="1"/>
    <col min="1291" max="1292" width="9.7109375" style="111" customWidth="1"/>
    <col min="1293" max="1293" width="8.7109375" style="111" customWidth="1"/>
    <col min="1294" max="1536" width="9.140625" style="111"/>
    <col min="1537" max="1537" width="21.7109375" style="111" customWidth="1"/>
    <col min="1538" max="1538" width="9.7109375" style="111" customWidth="1"/>
    <col min="1539" max="1539" width="9.5703125" style="111" customWidth="1"/>
    <col min="1540" max="1542" width="8.85546875" style="111" customWidth="1"/>
    <col min="1543" max="1543" width="10.140625" style="111" customWidth="1"/>
    <col min="1544" max="1544" width="9.85546875" style="111" customWidth="1"/>
    <col min="1545" max="1545" width="9.7109375" style="111" customWidth="1"/>
    <col min="1546" max="1546" width="10.5703125" style="111" customWidth="1"/>
    <col min="1547" max="1548" width="9.7109375" style="111" customWidth="1"/>
    <col min="1549" max="1549" width="8.7109375" style="111" customWidth="1"/>
    <col min="1550" max="1792" width="9.140625" style="111"/>
    <col min="1793" max="1793" width="21.7109375" style="111" customWidth="1"/>
    <col min="1794" max="1794" width="9.7109375" style="111" customWidth="1"/>
    <col min="1795" max="1795" width="9.5703125" style="111" customWidth="1"/>
    <col min="1796" max="1798" width="8.85546875" style="111" customWidth="1"/>
    <col min="1799" max="1799" width="10.140625" style="111" customWidth="1"/>
    <col min="1800" max="1800" width="9.85546875" style="111" customWidth="1"/>
    <col min="1801" max="1801" width="9.7109375" style="111" customWidth="1"/>
    <col min="1802" max="1802" width="10.5703125" style="111" customWidth="1"/>
    <col min="1803" max="1804" width="9.7109375" style="111" customWidth="1"/>
    <col min="1805" max="1805" width="8.7109375" style="111" customWidth="1"/>
    <col min="1806" max="2048" width="9.140625" style="111"/>
    <col min="2049" max="2049" width="21.7109375" style="111" customWidth="1"/>
    <col min="2050" max="2050" width="9.7109375" style="111" customWidth="1"/>
    <col min="2051" max="2051" width="9.5703125" style="111" customWidth="1"/>
    <col min="2052" max="2054" width="8.85546875" style="111" customWidth="1"/>
    <col min="2055" max="2055" width="10.140625" style="111" customWidth="1"/>
    <col min="2056" max="2056" width="9.85546875" style="111" customWidth="1"/>
    <col min="2057" max="2057" width="9.7109375" style="111" customWidth="1"/>
    <col min="2058" max="2058" width="10.5703125" style="111" customWidth="1"/>
    <col min="2059" max="2060" width="9.7109375" style="111" customWidth="1"/>
    <col min="2061" max="2061" width="8.7109375" style="111" customWidth="1"/>
    <col min="2062" max="2304" width="9.140625" style="111"/>
    <col min="2305" max="2305" width="21.7109375" style="111" customWidth="1"/>
    <col min="2306" max="2306" width="9.7109375" style="111" customWidth="1"/>
    <col min="2307" max="2307" width="9.5703125" style="111" customWidth="1"/>
    <col min="2308" max="2310" width="8.85546875" style="111" customWidth="1"/>
    <col min="2311" max="2311" width="10.140625" style="111" customWidth="1"/>
    <col min="2312" max="2312" width="9.85546875" style="111" customWidth="1"/>
    <col min="2313" max="2313" width="9.7109375" style="111" customWidth="1"/>
    <col min="2314" max="2314" width="10.5703125" style="111" customWidth="1"/>
    <col min="2315" max="2316" width="9.7109375" style="111" customWidth="1"/>
    <col min="2317" max="2317" width="8.7109375" style="111" customWidth="1"/>
    <col min="2318" max="2560" width="9.140625" style="111"/>
    <col min="2561" max="2561" width="21.7109375" style="111" customWidth="1"/>
    <col min="2562" max="2562" width="9.7109375" style="111" customWidth="1"/>
    <col min="2563" max="2563" width="9.5703125" style="111" customWidth="1"/>
    <col min="2564" max="2566" width="8.85546875" style="111" customWidth="1"/>
    <col min="2567" max="2567" width="10.140625" style="111" customWidth="1"/>
    <col min="2568" max="2568" width="9.85546875" style="111" customWidth="1"/>
    <col min="2569" max="2569" width="9.7109375" style="111" customWidth="1"/>
    <col min="2570" max="2570" width="10.5703125" style="111" customWidth="1"/>
    <col min="2571" max="2572" width="9.7109375" style="111" customWidth="1"/>
    <col min="2573" max="2573" width="8.7109375" style="111" customWidth="1"/>
    <col min="2574" max="2816" width="9.140625" style="111"/>
    <col min="2817" max="2817" width="21.7109375" style="111" customWidth="1"/>
    <col min="2818" max="2818" width="9.7109375" style="111" customWidth="1"/>
    <col min="2819" max="2819" width="9.5703125" style="111" customWidth="1"/>
    <col min="2820" max="2822" width="8.85546875" style="111" customWidth="1"/>
    <col min="2823" max="2823" width="10.140625" style="111" customWidth="1"/>
    <col min="2824" max="2824" width="9.85546875" style="111" customWidth="1"/>
    <col min="2825" max="2825" width="9.7109375" style="111" customWidth="1"/>
    <col min="2826" max="2826" width="10.5703125" style="111" customWidth="1"/>
    <col min="2827" max="2828" width="9.7109375" style="111" customWidth="1"/>
    <col min="2829" max="2829" width="8.7109375" style="111" customWidth="1"/>
    <col min="2830" max="3072" width="9.140625" style="111"/>
    <col min="3073" max="3073" width="21.7109375" style="111" customWidth="1"/>
    <col min="3074" max="3074" width="9.7109375" style="111" customWidth="1"/>
    <col min="3075" max="3075" width="9.5703125" style="111" customWidth="1"/>
    <col min="3076" max="3078" width="8.85546875" style="111" customWidth="1"/>
    <col min="3079" max="3079" width="10.140625" style="111" customWidth="1"/>
    <col min="3080" max="3080" width="9.85546875" style="111" customWidth="1"/>
    <col min="3081" max="3081" width="9.7109375" style="111" customWidth="1"/>
    <col min="3082" max="3082" width="10.5703125" style="111" customWidth="1"/>
    <col min="3083" max="3084" width="9.7109375" style="111" customWidth="1"/>
    <col min="3085" max="3085" width="8.7109375" style="111" customWidth="1"/>
    <col min="3086" max="3328" width="9.140625" style="111"/>
    <col min="3329" max="3329" width="21.7109375" style="111" customWidth="1"/>
    <col min="3330" max="3330" width="9.7109375" style="111" customWidth="1"/>
    <col min="3331" max="3331" width="9.5703125" style="111" customWidth="1"/>
    <col min="3332" max="3334" width="8.85546875" style="111" customWidth="1"/>
    <col min="3335" max="3335" width="10.140625" style="111" customWidth="1"/>
    <col min="3336" max="3336" width="9.85546875" style="111" customWidth="1"/>
    <col min="3337" max="3337" width="9.7109375" style="111" customWidth="1"/>
    <col min="3338" max="3338" width="10.5703125" style="111" customWidth="1"/>
    <col min="3339" max="3340" width="9.7109375" style="111" customWidth="1"/>
    <col min="3341" max="3341" width="8.7109375" style="111" customWidth="1"/>
    <col min="3342" max="3584" width="9.140625" style="111"/>
    <col min="3585" max="3585" width="21.7109375" style="111" customWidth="1"/>
    <col min="3586" max="3586" width="9.7109375" style="111" customWidth="1"/>
    <col min="3587" max="3587" width="9.5703125" style="111" customWidth="1"/>
    <col min="3588" max="3590" width="8.85546875" style="111" customWidth="1"/>
    <col min="3591" max="3591" width="10.140625" style="111" customWidth="1"/>
    <col min="3592" max="3592" width="9.85546875" style="111" customWidth="1"/>
    <col min="3593" max="3593" width="9.7109375" style="111" customWidth="1"/>
    <col min="3594" max="3594" width="10.5703125" style="111" customWidth="1"/>
    <col min="3595" max="3596" width="9.7109375" style="111" customWidth="1"/>
    <col min="3597" max="3597" width="8.7109375" style="111" customWidth="1"/>
    <col min="3598" max="3840" width="9.140625" style="111"/>
    <col min="3841" max="3841" width="21.7109375" style="111" customWidth="1"/>
    <col min="3842" max="3842" width="9.7109375" style="111" customWidth="1"/>
    <col min="3843" max="3843" width="9.5703125" style="111" customWidth="1"/>
    <col min="3844" max="3846" width="8.85546875" style="111" customWidth="1"/>
    <col min="3847" max="3847" width="10.140625" style="111" customWidth="1"/>
    <col min="3848" max="3848" width="9.85546875" style="111" customWidth="1"/>
    <col min="3849" max="3849" width="9.7109375" style="111" customWidth="1"/>
    <col min="3850" max="3850" width="10.5703125" style="111" customWidth="1"/>
    <col min="3851" max="3852" width="9.7109375" style="111" customWidth="1"/>
    <col min="3853" max="3853" width="8.7109375" style="111" customWidth="1"/>
    <col min="3854" max="4096" width="9.140625" style="111"/>
    <col min="4097" max="4097" width="21.7109375" style="111" customWidth="1"/>
    <col min="4098" max="4098" width="9.7109375" style="111" customWidth="1"/>
    <col min="4099" max="4099" width="9.5703125" style="111" customWidth="1"/>
    <col min="4100" max="4102" width="8.85546875" style="111" customWidth="1"/>
    <col min="4103" max="4103" width="10.140625" style="111" customWidth="1"/>
    <col min="4104" max="4104" width="9.85546875" style="111" customWidth="1"/>
    <col min="4105" max="4105" width="9.7109375" style="111" customWidth="1"/>
    <col min="4106" max="4106" width="10.5703125" style="111" customWidth="1"/>
    <col min="4107" max="4108" width="9.7109375" style="111" customWidth="1"/>
    <col min="4109" max="4109" width="8.7109375" style="111" customWidth="1"/>
    <col min="4110" max="4352" width="9.140625" style="111"/>
    <col min="4353" max="4353" width="21.7109375" style="111" customWidth="1"/>
    <col min="4354" max="4354" width="9.7109375" style="111" customWidth="1"/>
    <col min="4355" max="4355" width="9.5703125" style="111" customWidth="1"/>
    <col min="4356" max="4358" width="8.85546875" style="111" customWidth="1"/>
    <col min="4359" max="4359" width="10.140625" style="111" customWidth="1"/>
    <col min="4360" max="4360" width="9.85546875" style="111" customWidth="1"/>
    <col min="4361" max="4361" width="9.7109375" style="111" customWidth="1"/>
    <col min="4362" max="4362" width="10.5703125" style="111" customWidth="1"/>
    <col min="4363" max="4364" width="9.7109375" style="111" customWidth="1"/>
    <col min="4365" max="4365" width="8.7109375" style="111" customWidth="1"/>
    <col min="4366" max="4608" width="9.140625" style="111"/>
    <col min="4609" max="4609" width="21.7109375" style="111" customWidth="1"/>
    <col min="4610" max="4610" width="9.7109375" style="111" customWidth="1"/>
    <col min="4611" max="4611" width="9.5703125" style="111" customWidth="1"/>
    <col min="4612" max="4614" width="8.85546875" style="111" customWidth="1"/>
    <col min="4615" max="4615" width="10.140625" style="111" customWidth="1"/>
    <col min="4616" max="4616" width="9.85546875" style="111" customWidth="1"/>
    <col min="4617" max="4617" width="9.7109375" style="111" customWidth="1"/>
    <col min="4618" max="4618" width="10.5703125" style="111" customWidth="1"/>
    <col min="4619" max="4620" width="9.7109375" style="111" customWidth="1"/>
    <col min="4621" max="4621" width="8.7109375" style="111" customWidth="1"/>
    <col min="4622" max="4864" width="9.140625" style="111"/>
    <col min="4865" max="4865" width="21.7109375" style="111" customWidth="1"/>
    <col min="4866" max="4866" width="9.7109375" style="111" customWidth="1"/>
    <col min="4867" max="4867" width="9.5703125" style="111" customWidth="1"/>
    <col min="4868" max="4870" width="8.85546875" style="111" customWidth="1"/>
    <col min="4871" max="4871" width="10.140625" style="111" customWidth="1"/>
    <col min="4872" max="4872" width="9.85546875" style="111" customWidth="1"/>
    <col min="4873" max="4873" width="9.7109375" style="111" customWidth="1"/>
    <col min="4874" max="4874" width="10.5703125" style="111" customWidth="1"/>
    <col min="4875" max="4876" width="9.7109375" style="111" customWidth="1"/>
    <col min="4877" max="4877" width="8.7109375" style="111" customWidth="1"/>
    <col min="4878" max="5120" width="9.140625" style="111"/>
    <col min="5121" max="5121" width="21.7109375" style="111" customWidth="1"/>
    <col min="5122" max="5122" width="9.7109375" style="111" customWidth="1"/>
    <col min="5123" max="5123" width="9.5703125" style="111" customWidth="1"/>
    <col min="5124" max="5126" width="8.85546875" style="111" customWidth="1"/>
    <col min="5127" max="5127" width="10.140625" style="111" customWidth="1"/>
    <col min="5128" max="5128" width="9.85546875" style="111" customWidth="1"/>
    <col min="5129" max="5129" width="9.7109375" style="111" customWidth="1"/>
    <col min="5130" max="5130" width="10.5703125" style="111" customWidth="1"/>
    <col min="5131" max="5132" width="9.7109375" style="111" customWidth="1"/>
    <col min="5133" max="5133" width="8.7109375" style="111" customWidth="1"/>
    <col min="5134" max="5376" width="9.140625" style="111"/>
    <col min="5377" max="5377" width="21.7109375" style="111" customWidth="1"/>
    <col min="5378" max="5378" width="9.7109375" style="111" customWidth="1"/>
    <col min="5379" max="5379" width="9.5703125" style="111" customWidth="1"/>
    <col min="5380" max="5382" width="8.85546875" style="111" customWidth="1"/>
    <col min="5383" max="5383" width="10.140625" style="111" customWidth="1"/>
    <col min="5384" max="5384" width="9.85546875" style="111" customWidth="1"/>
    <col min="5385" max="5385" width="9.7109375" style="111" customWidth="1"/>
    <col min="5386" max="5386" width="10.5703125" style="111" customWidth="1"/>
    <col min="5387" max="5388" width="9.7109375" style="111" customWidth="1"/>
    <col min="5389" max="5389" width="8.7109375" style="111" customWidth="1"/>
    <col min="5390" max="5632" width="9.140625" style="111"/>
    <col min="5633" max="5633" width="21.7109375" style="111" customWidth="1"/>
    <col min="5634" max="5634" width="9.7109375" style="111" customWidth="1"/>
    <col min="5635" max="5635" width="9.5703125" style="111" customWidth="1"/>
    <col min="5636" max="5638" width="8.85546875" style="111" customWidth="1"/>
    <col min="5639" max="5639" width="10.140625" style="111" customWidth="1"/>
    <col min="5640" max="5640" width="9.85546875" style="111" customWidth="1"/>
    <col min="5641" max="5641" width="9.7109375" style="111" customWidth="1"/>
    <col min="5642" max="5642" width="10.5703125" style="111" customWidth="1"/>
    <col min="5643" max="5644" width="9.7109375" style="111" customWidth="1"/>
    <col min="5645" max="5645" width="8.7109375" style="111" customWidth="1"/>
    <col min="5646" max="5888" width="9.140625" style="111"/>
    <col min="5889" max="5889" width="21.7109375" style="111" customWidth="1"/>
    <col min="5890" max="5890" width="9.7109375" style="111" customWidth="1"/>
    <col min="5891" max="5891" width="9.5703125" style="111" customWidth="1"/>
    <col min="5892" max="5894" width="8.85546875" style="111" customWidth="1"/>
    <col min="5895" max="5895" width="10.140625" style="111" customWidth="1"/>
    <col min="5896" max="5896" width="9.85546875" style="111" customWidth="1"/>
    <col min="5897" max="5897" width="9.7109375" style="111" customWidth="1"/>
    <col min="5898" max="5898" width="10.5703125" style="111" customWidth="1"/>
    <col min="5899" max="5900" width="9.7109375" style="111" customWidth="1"/>
    <col min="5901" max="5901" width="8.7109375" style="111" customWidth="1"/>
    <col min="5902" max="6144" width="9.140625" style="111"/>
    <col min="6145" max="6145" width="21.7109375" style="111" customWidth="1"/>
    <col min="6146" max="6146" width="9.7109375" style="111" customWidth="1"/>
    <col min="6147" max="6147" width="9.5703125" style="111" customWidth="1"/>
    <col min="6148" max="6150" width="8.85546875" style="111" customWidth="1"/>
    <col min="6151" max="6151" width="10.140625" style="111" customWidth="1"/>
    <col min="6152" max="6152" width="9.85546875" style="111" customWidth="1"/>
    <col min="6153" max="6153" width="9.7109375" style="111" customWidth="1"/>
    <col min="6154" max="6154" width="10.5703125" style="111" customWidth="1"/>
    <col min="6155" max="6156" width="9.7109375" style="111" customWidth="1"/>
    <col min="6157" max="6157" width="8.7109375" style="111" customWidth="1"/>
    <col min="6158" max="6400" width="9.140625" style="111"/>
    <col min="6401" max="6401" width="21.7109375" style="111" customWidth="1"/>
    <col min="6402" max="6402" width="9.7109375" style="111" customWidth="1"/>
    <col min="6403" max="6403" width="9.5703125" style="111" customWidth="1"/>
    <col min="6404" max="6406" width="8.85546875" style="111" customWidth="1"/>
    <col min="6407" max="6407" width="10.140625" style="111" customWidth="1"/>
    <col min="6408" max="6408" width="9.85546875" style="111" customWidth="1"/>
    <col min="6409" max="6409" width="9.7109375" style="111" customWidth="1"/>
    <col min="6410" max="6410" width="10.5703125" style="111" customWidth="1"/>
    <col min="6411" max="6412" width="9.7109375" style="111" customWidth="1"/>
    <col min="6413" max="6413" width="8.7109375" style="111" customWidth="1"/>
    <col min="6414" max="6656" width="9.140625" style="111"/>
    <col min="6657" max="6657" width="21.7109375" style="111" customWidth="1"/>
    <col min="6658" max="6658" width="9.7109375" style="111" customWidth="1"/>
    <col min="6659" max="6659" width="9.5703125" style="111" customWidth="1"/>
    <col min="6660" max="6662" width="8.85546875" style="111" customWidth="1"/>
    <col min="6663" max="6663" width="10.140625" style="111" customWidth="1"/>
    <col min="6664" max="6664" width="9.85546875" style="111" customWidth="1"/>
    <col min="6665" max="6665" width="9.7109375" style="111" customWidth="1"/>
    <col min="6666" max="6666" width="10.5703125" style="111" customWidth="1"/>
    <col min="6667" max="6668" width="9.7109375" style="111" customWidth="1"/>
    <col min="6669" max="6669" width="8.7109375" style="111" customWidth="1"/>
    <col min="6670" max="6912" width="9.140625" style="111"/>
    <col min="6913" max="6913" width="21.7109375" style="111" customWidth="1"/>
    <col min="6914" max="6914" width="9.7109375" style="111" customWidth="1"/>
    <col min="6915" max="6915" width="9.5703125" style="111" customWidth="1"/>
    <col min="6916" max="6918" width="8.85546875" style="111" customWidth="1"/>
    <col min="6919" max="6919" width="10.140625" style="111" customWidth="1"/>
    <col min="6920" max="6920" width="9.85546875" style="111" customWidth="1"/>
    <col min="6921" max="6921" width="9.7109375" style="111" customWidth="1"/>
    <col min="6922" max="6922" width="10.5703125" style="111" customWidth="1"/>
    <col min="6923" max="6924" width="9.7109375" style="111" customWidth="1"/>
    <col min="6925" max="6925" width="8.7109375" style="111" customWidth="1"/>
    <col min="6926" max="7168" width="9.140625" style="111"/>
    <col min="7169" max="7169" width="21.7109375" style="111" customWidth="1"/>
    <col min="7170" max="7170" width="9.7109375" style="111" customWidth="1"/>
    <col min="7171" max="7171" width="9.5703125" style="111" customWidth="1"/>
    <col min="7172" max="7174" width="8.85546875" style="111" customWidth="1"/>
    <col min="7175" max="7175" width="10.140625" style="111" customWidth="1"/>
    <col min="7176" max="7176" width="9.85546875" style="111" customWidth="1"/>
    <col min="7177" max="7177" width="9.7109375" style="111" customWidth="1"/>
    <col min="7178" max="7178" width="10.5703125" style="111" customWidth="1"/>
    <col min="7179" max="7180" width="9.7109375" style="111" customWidth="1"/>
    <col min="7181" max="7181" width="8.7109375" style="111" customWidth="1"/>
    <col min="7182" max="7424" width="9.140625" style="111"/>
    <col min="7425" max="7425" width="21.7109375" style="111" customWidth="1"/>
    <col min="7426" max="7426" width="9.7109375" style="111" customWidth="1"/>
    <col min="7427" max="7427" width="9.5703125" style="111" customWidth="1"/>
    <col min="7428" max="7430" width="8.85546875" style="111" customWidth="1"/>
    <col min="7431" max="7431" width="10.140625" style="111" customWidth="1"/>
    <col min="7432" max="7432" width="9.85546875" style="111" customWidth="1"/>
    <col min="7433" max="7433" width="9.7109375" style="111" customWidth="1"/>
    <col min="7434" max="7434" width="10.5703125" style="111" customWidth="1"/>
    <col min="7435" max="7436" width="9.7109375" style="111" customWidth="1"/>
    <col min="7437" max="7437" width="8.7109375" style="111" customWidth="1"/>
    <col min="7438" max="7680" width="9.140625" style="111"/>
    <col min="7681" max="7681" width="21.7109375" style="111" customWidth="1"/>
    <col min="7682" max="7682" width="9.7109375" style="111" customWidth="1"/>
    <col min="7683" max="7683" width="9.5703125" style="111" customWidth="1"/>
    <col min="7684" max="7686" width="8.85546875" style="111" customWidth="1"/>
    <col min="7687" max="7687" width="10.140625" style="111" customWidth="1"/>
    <col min="7688" max="7688" width="9.85546875" style="111" customWidth="1"/>
    <col min="7689" max="7689" width="9.7109375" style="111" customWidth="1"/>
    <col min="7690" max="7690" width="10.5703125" style="111" customWidth="1"/>
    <col min="7691" max="7692" width="9.7109375" style="111" customWidth="1"/>
    <col min="7693" max="7693" width="8.7109375" style="111" customWidth="1"/>
    <col min="7694" max="7936" width="9.140625" style="111"/>
    <col min="7937" max="7937" width="21.7109375" style="111" customWidth="1"/>
    <col min="7938" max="7938" width="9.7109375" style="111" customWidth="1"/>
    <col min="7939" max="7939" width="9.5703125" style="111" customWidth="1"/>
    <col min="7940" max="7942" width="8.85546875" style="111" customWidth="1"/>
    <col min="7943" max="7943" width="10.140625" style="111" customWidth="1"/>
    <col min="7944" max="7944" width="9.85546875" style="111" customWidth="1"/>
    <col min="7945" max="7945" width="9.7109375" style="111" customWidth="1"/>
    <col min="7946" max="7946" width="10.5703125" style="111" customWidth="1"/>
    <col min="7947" max="7948" width="9.7109375" style="111" customWidth="1"/>
    <col min="7949" max="7949" width="8.7109375" style="111" customWidth="1"/>
    <col min="7950" max="8192" width="9.140625" style="111"/>
    <col min="8193" max="8193" width="21.7109375" style="111" customWidth="1"/>
    <col min="8194" max="8194" width="9.7109375" style="111" customWidth="1"/>
    <col min="8195" max="8195" width="9.5703125" style="111" customWidth="1"/>
    <col min="8196" max="8198" width="8.85546875" style="111" customWidth="1"/>
    <col min="8199" max="8199" width="10.140625" style="111" customWidth="1"/>
    <col min="8200" max="8200" width="9.85546875" style="111" customWidth="1"/>
    <col min="8201" max="8201" width="9.7109375" style="111" customWidth="1"/>
    <col min="8202" max="8202" width="10.5703125" style="111" customWidth="1"/>
    <col min="8203" max="8204" width="9.7109375" style="111" customWidth="1"/>
    <col min="8205" max="8205" width="8.7109375" style="111" customWidth="1"/>
    <col min="8206" max="8448" width="9.140625" style="111"/>
    <col min="8449" max="8449" width="21.7109375" style="111" customWidth="1"/>
    <col min="8450" max="8450" width="9.7109375" style="111" customWidth="1"/>
    <col min="8451" max="8451" width="9.5703125" style="111" customWidth="1"/>
    <col min="8452" max="8454" width="8.85546875" style="111" customWidth="1"/>
    <col min="8455" max="8455" width="10.140625" style="111" customWidth="1"/>
    <col min="8456" max="8456" width="9.85546875" style="111" customWidth="1"/>
    <col min="8457" max="8457" width="9.7109375" style="111" customWidth="1"/>
    <col min="8458" max="8458" width="10.5703125" style="111" customWidth="1"/>
    <col min="8459" max="8460" width="9.7109375" style="111" customWidth="1"/>
    <col min="8461" max="8461" width="8.7109375" style="111" customWidth="1"/>
    <col min="8462" max="8704" width="9.140625" style="111"/>
    <col min="8705" max="8705" width="21.7109375" style="111" customWidth="1"/>
    <col min="8706" max="8706" width="9.7109375" style="111" customWidth="1"/>
    <col min="8707" max="8707" width="9.5703125" style="111" customWidth="1"/>
    <col min="8708" max="8710" width="8.85546875" style="111" customWidth="1"/>
    <col min="8711" max="8711" width="10.140625" style="111" customWidth="1"/>
    <col min="8712" max="8712" width="9.85546875" style="111" customWidth="1"/>
    <col min="8713" max="8713" width="9.7109375" style="111" customWidth="1"/>
    <col min="8714" max="8714" width="10.5703125" style="111" customWidth="1"/>
    <col min="8715" max="8716" width="9.7109375" style="111" customWidth="1"/>
    <col min="8717" max="8717" width="8.7109375" style="111" customWidth="1"/>
    <col min="8718" max="8960" width="9.140625" style="111"/>
    <col min="8961" max="8961" width="21.7109375" style="111" customWidth="1"/>
    <col min="8962" max="8962" width="9.7109375" style="111" customWidth="1"/>
    <col min="8963" max="8963" width="9.5703125" style="111" customWidth="1"/>
    <col min="8964" max="8966" width="8.85546875" style="111" customWidth="1"/>
    <col min="8967" max="8967" width="10.140625" style="111" customWidth="1"/>
    <col min="8968" max="8968" width="9.85546875" style="111" customWidth="1"/>
    <col min="8969" max="8969" width="9.7109375" style="111" customWidth="1"/>
    <col min="8970" max="8970" width="10.5703125" style="111" customWidth="1"/>
    <col min="8971" max="8972" width="9.7109375" style="111" customWidth="1"/>
    <col min="8973" max="8973" width="8.7109375" style="111" customWidth="1"/>
    <col min="8974" max="9216" width="9.140625" style="111"/>
    <col min="9217" max="9217" width="21.7109375" style="111" customWidth="1"/>
    <col min="9218" max="9218" width="9.7109375" style="111" customWidth="1"/>
    <col min="9219" max="9219" width="9.5703125" style="111" customWidth="1"/>
    <col min="9220" max="9222" width="8.85546875" style="111" customWidth="1"/>
    <col min="9223" max="9223" width="10.140625" style="111" customWidth="1"/>
    <col min="9224" max="9224" width="9.85546875" style="111" customWidth="1"/>
    <col min="9225" max="9225" width="9.7109375" style="111" customWidth="1"/>
    <col min="9226" max="9226" width="10.5703125" style="111" customWidth="1"/>
    <col min="9227" max="9228" width="9.7109375" style="111" customWidth="1"/>
    <col min="9229" max="9229" width="8.7109375" style="111" customWidth="1"/>
    <col min="9230" max="9472" width="9.140625" style="111"/>
    <col min="9473" max="9473" width="21.7109375" style="111" customWidth="1"/>
    <col min="9474" max="9474" width="9.7109375" style="111" customWidth="1"/>
    <col min="9475" max="9475" width="9.5703125" style="111" customWidth="1"/>
    <col min="9476" max="9478" width="8.85546875" style="111" customWidth="1"/>
    <col min="9479" max="9479" width="10.140625" style="111" customWidth="1"/>
    <col min="9480" max="9480" width="9.85546875" style="111" customWidth="1"/>
    <col min="9481" max="9481" width="9.7109375" style="111" customWidth="1"/>
    <col min="9482" max="9482" width="10.5703125" style="111" customWidth="1"/>
    <col min="9483" max="9484" width="9.7109375" style="111" customWidth="1"/>
    <col min="9485" max="9485" width="8.7109375" style="111" customWidth="1"/>
    <col min="9486" max="9728" width="9.140625" style="111"/>
    <col min="9729" max="9729" width="21.7109375" style="111" customWidth="1"/>
    <col min="9730" max="9730" width="9.7109375" style="111" customWidth="1"/>
    <col min="9731" max="9731" width="9.5703125" style="111" customWidth="1"/>
    <col min="9732" max="9734" width="8.85546875" style="111" customWidth="1"/>
    <col min="9735" max="9735" width="10.140625" style="111" customWidth="1"/>
    <col min="9736" max="9736" width="9.85546875" style="111" customWidth="1"/>
    <col min="9737" max="9737" width="9.7109375" style="111" customWidth="1"/>
    <col min="9738" max="9738" width="10.5703125" style="111" customWidth="1"/>
    <col min="9739" max="9740" width="9.7109375" style="111" customWidth="1"/>
    <col min="9741" max="9741" width="8.7109375" style="111" customWidth="1"/>
    <col min="9742" max="9984" width="9.140625" style="111"/>
    <col min="9985" max="9985" width="21.7109375" style="111" customWidth="1"/>
    <col min="9986" max="9986" width="9.7109375" style="111" customWidth="1"/>
    <col min="9987" max="9987" width="9.5703125" style="111" customWidth="1"/>
    <col min="9988" max="9990" width="8.85546875" style="111" customWidth="1"/>
    <col min="9991" max="9991" width="10.140625" style="111" customWidth="1"/>
    <col min="9992" max="9992" width="9.85546875" style="111" customWidth="1"/>
    <col min="9993" max="9993" width="9.7109375" style="111" customWidth="1"/>
    <col min="9994" max="9994" width="10.5703125" style="111" customWidth="1"/>
    <col min="9995" max="9996" width="9.7109375" style="111" customWidth="1"/>
    <col min="9997" max="9997" width="8.7109375" style="111" customWidth="1"/>
    <col min="9998" max="10240" width="9.140625" style="111"/>
    <col min="10241" max="10241" width="21.7109375" style="111" customWidth="1"/>
    <col min="10242" max="10242" width="9.7109375" style="111" customWidth="1"/>
    <col min="10243" max="10243" width="9.5703125" style="111" customWidth="1"/>
    <col min="10244" max="10246" width="8.85546875" style="111" customWidth="1"/>
    <col min="10247" max="10247" width="10.140625" style="111" customWidth="1"/>
    <col min="10248" max="10248" width="9.85546875" style="111" customWidth="1"/>
    <col min="10249" max="10249" width="9.7109375" style="111" customWidth="1"/>
    <col min="10250" max="10250" width="10.5703125" style="111" customWidth="1"/>
    <col min="10251" max="10252" width="9.7109375" style="111" customWidth="1"/>
    <col min="10253" max="10253" width="8.7109375" style="111" customWidth="1"/>
    <col min="10254" max="10496" width="9.140625" style="111"/>
    <col min="10497" max="10497" width="21.7109375" style="111" customWidth="1"/>
    <col min="10498" max="10498" width="9.7109375" style="111" customWidth="1"/>
    <col min="10499" max="10499" width="9.5703125" style="111" customWidth="1"/>
    <col min="10500" max="10502" width="8.85546875" style="111" customWidth="1"/>
    <col min="10503" max="10503" width="10.140625" style="111" customWidth="1"/>
    <col min="10504" max="10504" width="9.85546875" style="111" customWidth="1"/>
    <col min="10505" max="10505" width="9.7109375" style="111" customWidth="1"/>
    <col min="10506" max="10506" width="10.5703125" style="111" customWidth="1"/>
    <col min="10507" max="10508" width="9.7109375" style="111" customWidth="1"/>
    <col min="10509" max="10509" width="8.7109375" style="111" customWidth="1"/>
    <col min="10510" max="10752" width="9.140625" style="111"/>
    <col min="10753" max="10753" width="21.7109375" style="111" customWidth="1"/>
    <col min="10754" max="10754" width="9.7109375" style="111" customWidth="1"/>
    <col min="10755" max="10755" width="9.5703125" style="111" customWidth="1"/>
    <col min="10756" max="10758" width="8.85546875" style="111" customWidth="1"/>
    <col min="10759" max="10759" width="10.140625" style="111" customWidth="1"/>
    <col min="10760" max="10760" width="9.85546875" style="111" customWidth="1"/>
    <col min="10761" max="10761" width="9.7109375" style="111" customWidth="1"/>
    <col min="10762" max="10762" width="10.5703125" style="111" customWidth="1"/>
    <col min="10763" max="10764" width="9.7109375" style="111" customWidth="1"/>
    <col min="10765" max="10765" width="8.7109375" style="111" customWidth="1"/>
    <col min="10766" max="11008" width="9.140625" style="111"/>
    <col min="11009" max="11009" width="21.7109375" style="111" customWidth="1"/>
    <col min="11010" max="11010" width="9.7109375" style="111" customWidth="1"/>
    <col min="11011" max="11011" width="9.5703125" style="111" customWidth="1"/>
    <col min="11012" max="11014" width="8.85546875" style="111" customWidth="1"/>
    <col min="11015" max="11015" width="10.140625" style="111" customWidth="1"/>
    <col min="11016" max="11016" width="9.85546875" style="111" customWidth="1"/>
    <col min="11017" max="11017" width="9.7109375" style="111" customWidth="1"/>
    <col min="11018" max="11018" width="10.5703125" style="111" customWidth="1"/>
    <col min="11019" max="11020" width="9.7109375" style="111" customWidth="1"/>
    <col min="11021" max="11021" width="8.7109375" style="111" customWidth="1"/>
    <col min="11022" max="11264" width="9.140625" style="111"/>
    <col min="11265" max="11265" width="21.7109375" style="111" customWidth="1"/>
    <col min="11266" max="11266" width="9.7109375" style="111" customWidth="1"/>
    <col min="11267" max="11267" width="9.5703125" style="111" customWidth="1"/>
    <col min="11268" max="11270" width="8.85546875" style="111" customWidth="1"/>
    <col min="11271" max="11271" width="10.140625" style="111" customWidth="1"/>
    <col min="11272" max="11272" width="9.85546875" style="111" customWidth="1"/>
    <col min="11273" max="11273" width="9.7109375" style="111" customWidth="1"/>
    <col min="11274" max="11274" width="10.5703125" style="111" customWidth="1"/>
    <col min="11275" max="11276" width="9.7109375" style="111" customWidth="1"/>
    <col min="11277" max="11277" width="8.7109375" style="111" customWidth="1"/>
    <col min="11278" max="11520" width="9.140625" style="111"/>
    <col min="11521" max="11521" width="21.7109375" style="111" customWidth="1"/>
    <col min="11522" max="11522" width="9.7109375" style="111" customWidth="1"/>
    <col min="11523" max="11523" width="9.5703125" style="111" customWidth="1"/>
    <col min="11524" max="11526" width="8.85546875" style="111" customWidth="1"/>
    <col min="11527" max="11527" width="10.140625" style="111" customWidth="1"/>
    <col min="11528" max="11528" width="9.85546875" style="111" customWidth="1"/>
    <col min="11529" max="11529" width="9.7109375" style="111" customWidth="1"/>
    <col min="11530" max="11530" width="10.5703125" style="111" customWidth="1"/>
    <col min="11531" max="11532" width="9.7109375" style="111" customWidth="1"/>
    <col min="11533" max="11533" width="8.7109375" style="111" customWidth="1"/>
    <col min="11534" max="11776" width="9.140625" style="111"/>
    <col min="11777" max="11777" width="21.7109375" style="111" customWidth="1"/>
    <col min="11778" max="11778" width="9.7109375" style="111" customWidth="1"/>
    <col min="11779" max="11779" width="9.5703125" style="111" customWidth="1"/>
    <col min="11780" max="11782" width="8.85546875" style="111" customWidth="1"/>
    <col min="11783" max="11783" width="10.140625" style="111" customWidth="1"/>
    <col min="11784" max="11784" width="9.85546875" style="111" customWidth="1"/>
    <col min="11785" max="11785" width="9.7109375" style="111" customWidth="1"/>
    <col min="11786" max="11786" width="10.5703125" style="111" customWidth="1"/>
    <col min="11787" max="11788" width="9.7109375" style="111" customWidth="1"/>
    <col min="11789" max="11789" width="8.7109375" style="111" customWidth="1"/>
    <col min="11790" max="12032" width="9.140625" style="111"/>
    <col min="12033" max="12033" width="21.7109375" style="111" customWidth="1"/>
    <col min="12034" max="12034" width="9.7109375" style="111" customWidth="1"/>
    <col min="12035" max="12035" width="9.5703125" style="111" customWidth="1"/>
    <col min="12036" max="12038" width="8.85546875" style="111" customWidth="1"/>
    <col min="12039" max="12039" width="10.140625" style="111" customWidth="1"/>
    <col min="12040" max="12040" width="9.85546875" style="111" customWidth="1"/>
    <col min="12041" max="12041" width="9.7109375" style="111" customWidth="1"/>
    <col min="12042" max="12042" width="10.5703125" style="111" customWidth="1"/>
    <col min="12043" max="12044" width="9.7109375" style="111" customWidth="1"/>
    <col min="12045" max="12045" width="8.7109375" style="111" customWidth="1"/>
    <col min="12046" max="12288" width="9.140625" style="111"/>
    <col min="12289" max="12289" width="21.7109375" style="111" customWidth="1"/>
    <col min="12290" max="12290" width="9.7109375" style="111" customWidth="1"/>
    <col min="12291" max="12291" width="9.5703125" style="111" customWidth="1"/>
    <col min="12292" max="12294" width="8.85546875" style="111" customWidth="1"/>
    <col min="12295" max="12295" width="10.140625" style="111" customWidth="1"/>
    <col min="12296" max="12296" width="9.85546875" style="111" customWidth="1"/>
    <col min="12297" max="12297" width="9.7109375" style="111" customWidth="1"/>
    <col min="12298" max="12298" width="10.5703125" style="111" customWidth="1"/>
    <col min="12299" max="12300" width="9.7109375" style="111" customWidth="1"/>
    <col min="12301" max="12301" width="8.7109375" style="111" customWidth="1"/>
    <col min="12302" max="12544" width="9.140625" style="111"/>
    <col min="12545" max="12545" width="21.7109375" style="111" customWidth="1"/>
    <col min="12546" max="12546" width="9.7109375" style="111" customWidth="1"/>
    <col min="12547" max="12547" width="9.5703125" style="111" customWidth="1"/>
    <col min="12548" max="12550" width="8.85546875" style="111" customWidth="1"/>
    <col min="12551" max="12551" width="10.140625" style="111" customWidth="1"/>
    <col min="12552" max="12552" width="9.85546875" style="111" customWidth="1"/>
    <col min="12553" max="12553" width="9.7109375" style="111" customWidth="1"/>
    <col min="12554" max="12554" width="10.5703125" style="111" customWidth="1"/>
    <col min="12555" max="12556" width="9.7109375" style="111" customWidth="1"/>
    <col min="12557" max="12557" width="8.7109375" style="111" customWidth="1"/>
    <col min="12558" max="12800" width="9.140625" style="111"/>
    <col min="12801" max="12801" width="21.7109375" style="111" customWidth="1"/>
    <col min="12802" max="12802" width="9.7109375" style="111" customWidth="1"/>
    <col min="12803" max="12803" width="9.5703125" style="111" customWidth="1"/>
    <col min="12804" max="12806" width="8.85546875" style="111" customWidth="1"/>
    <col min="12807" max="12807" width="10.140625" style="111" customWidth="1"/>
    <col min="12808" max="12808" width="9.85546875" style="111" customWidth="1"/>
    <col min="12809" max="12809" width="9.7109375" style="111" customWidth="1"/>
    <col min="12810" max="12810" width="10.5703125" style="111" customWidth="1"/>
    <col min="12811" max="12812" width="9.7109375" style="111" customWidth="1"/>
    <col min="12813" max="12813" width="8.7109375" style="111" customWidth="1"/>
    <col min="12814" max="13056" width="9.140625" style="111"/>
    <col min="13057" max="13057" width="21.7109375" style="111" customWidth="1"/>
    <col min="13058" max="13058" width="9.7109375" style="111" customWidth="1"/>
    <col min="13059" max="13059" width="9.5703125" style="111" customWidth="1"/>
    <col min="13060" max="13062" width="8.85546875" style="111" customWidth="1"/>
    <col min="13063" max="13063" width="10.140625" style="111" customWidth="1"/>
    <col min="13064" max="13064" width="9.85546875" style="111" customWidth="1"/>
    <col min="13065" max="13065" width="9.7109375" style="111" customWidth="1"/>
    <col min="13066" max="13066" width="10.5703125" style="111" customWidth="1"/>
    <col min="13067" max="13068" width="9.7109375" style="111" customWidth="1"/>
    <col min="13069" max="13069" width="8.7109375" style="111" customWidth="1"/>
    <col min="13070" max="13312" width="9.140625" style="111"/>
    <col min="13313" max="13313" width="21.7109375" style="111" customWidth="1"/>
    <col min="13314" max="13314" width="9.7109375" style="111" customWidth="1"/>
    <col min="13315" max="13315" width="9.5703125" style="111" customWidth="1"/>
    <col min="13316" max="13318" width="8.85546875" style="111" customWidth="1"/>
    <col min="13319" max="13319" width="10.140625" style="111" customWidth="1"/>
    <col min="13320" max="13320" width="9.85546875" style="111" customWidth="1"/>
    <col min="13321" max="13321" width="9.7109375" style="111" customWidth="1"/>
    <col min="13322" max="13322" width="10.5703125" style="111" customWidth="1"/>
    <col min="13323" max="13324" width="9.7109375" style="111" customWidth="1"/>
    <col min="13325" max="13325" width="8.7109375" style="111" customWidth="1"/>
    <col min="13326" max="13568" width="9.140625" style="111"/>
    <col min="13569" max="13569" width="21.7109375" style="111" customWidth="1"/>
    <col min="13570" max="13570" width="9.7109375" style="111" customWidth="1"/>
    <col min="13571" max="13571" width="9.5703125" style="111" customWidth="1"/>
    <col min="13572" max="13574" width="8.85546875" style="111" customWidth="1"/>
    <col min="13575" max="13575" width="10.140625" style="111" customWidth="1"/>
    <col min="13576" max="13576" width="9.85546875" style="111" customWidth="1"/>
    <col min="13577" max="13577" width="9.7109375" style="111" customWidth="1"/>
    <col min="13578" max="13578" width="10.5703125" style="111" customWidth="1"/>
    <col min="13579" max="13580" width="9.7109375" style="111" customWidth="1"/>
    <col min="13581" max="13581" width="8.7109375" style="111" customWidth="1"/>
    <col min="13582" max="13824" width="9.140625" style="111"/>
    <col min="13825" max="13825" width="21.7109375" style="111" customWidth="1"/>
    <col min="13826" max="13826" width="9.7109375" style="111" customWidth="1"/>
    <col min="13827" max="13827" width="9.5703125" style="111" customWidth="1"/>
    <col min="13828" max="13830" width="8.85546875" style="111" customWidth="1"/>
    <col min="13831" max="13831" width="10.140625" style="111" customWidth="1"/>
    <col min="13832" max="13832" width="9.85546875" style="111" customWidth="1"/>
    <col min="13833" max="13833" width="9.7109375" style="111" customWidth="1"/>
    <col min="13834" max="13834" width="10.5703125" style="111" customWidth="1"/>
    <col min="13835" max="13836" width="9.7109375" style="111" customWidth="1"/>
    <col min="13837" max="13837" width="8.7109375" style="111" customWidth="1"/>
    <col min="13838" max="14080" width="9.140625" style="111"/>
    <col min="14081" max="14081" width="21.7109375" style="111" customWidth="1"/>
    <col min="14082" max="14082" width="9.7109375" style="111" customWidth="1"/>
    <col min="14083" max="14083" width="9.5703125" style="111" customWidth="1"/>
    <col min="14084" max="14086" width="8.85546875" style="111" customWidth="1"/>
    <col min="14087" max="14087" width="10.140625" style="111" customWidth="1"/>
    <col min="14088" max="14088" width="9.85546875" style="111" customWidth="1"/>
    <col min="14089" max="14089" width="9.7109375" style="111" customWidth="1"/>
    <col min="14090" max="14090" width="10.5703125" style="111" customWidth="1"/>
    <col min="14091" max="14092" width="9.7109375" style="111" customWidth="1"/>
    <col min="14093" max="14093" width="8.7109375" style="111" customWidth="1"/>
    <col min="14094" max="14336" width="9.140625" style="111"/>
    <col min="14337" max="14337" width="21.7109375" style="111" customWidth="1"/>
    <col min="14338" max="14338" width="9.7109375" style="111" customWidth="1"/>
    <col min="14339" max="14339" width="9.5703125" style="111" customWidth="1"/>
    <col min="14340" max="14342" width="8.85546875" style="111" customWidth="1"/>
    <col min="14343" max="14343" width="10.140625" style="111" customWidth="1"/>
    <col min="14344" max="14344" width="9.85546875" style="111" customWidth="1"/>
    <col min="14345" max="14345" width="9.7109375" style="111" customWidth="1"/>
    <col min="14346" max="14346" width="10.5703125" style="111" customWidth="1"/>
    <col min="14347" max="14348" width="9.7109375" style="111" customWidth="1"/>
    <col min="14349" max="14349" width="8.7109375" style="111" customWidth="1"/>
    <col min="14350" max="14592" width="9.140625" style="111"/>
    <col min="14593" max="14593" width="21.7109375" style="111" customWidth="1"/>
    <col min="14594" max="14594" width="9.7109375" style="111" customWidth="1"/>
    <col min="14595" max="14595" width="9.5703125" style="111" customWidth="1"/>
    <col min="14596" max="14598" width="8.85546875" style="111" customWidth="1"/>
    <col min="14599" max="14599" width="10.140625" style="111" customWidth="1"/>
    <col min="14600" max="14600" width="9.85546875" style="111" customWidth="1"/>
    <col min="14601" max="14601" width="9.7109375" style="111" customWidth="1"/>
    <col min="14602" max="14602" width="10.5703125" style="111" customWidth="1"/>
    <col min="14603" max="14604" width="9.7109375" style="111" customWidth="1"/>
    <col min="14605" max="14605" width="8.7109375" style="111" customWidth="1"/>
    <col min="14606" max="14848" width="9.140625" style="111"/>
    <col min="14849" max="14849" width="21.7109375" style="111" customWidth="1"/>
    <col min="14850" max="14850" width="9.7109375" style="111" customWidth="1"/>
    <col min="14851" max="14851" width="9.5703125" style="111" customWidth="1"/>
    <col min="14852" max="14854" width="8.85546875" style="111" customWidth="1"/>
    <col min="14855" max="14855" width="10.140625" style="111" customWidth="1"/>
    <col min="14856" max="14856" width="9.85546875" style="111" customWidth="1"/>
    <col min="14857" max="14857" width="9.7109375" style="111" customWidth="1"/>
    <col min="14858" max="14858" width="10.5703125" style="111" customWidth="1"/>
    <col min="14859" max="14860" width="9.7109375" style="111" customWidth="1"/>
    <col min="14861" max="14861" width="8.7109375" style="111" customWidth="1"/>
    <col min="14862" max="15104" width="9.140625" style="111"/>
    <col min="15105" max="15105" width="21.7109375" style="111" customWidth="1"/>
    <col min="15106" max="15106" width="9.7109375" style="111" customWidth="1"/>
    <col min="15107" max="15107" width="9.5703125" style="111" customWidth="1"/>
    <col min="15108" max="15110" width="8.85546875" style="111" customWidth="1"/>
    <col min="15111" max="15111" width="10.140625" style="111" customWidth="1"/>
    <col min="15112" max="15112" width="9.85546875" style="111" customWidth="1"/>
    <col min="15113" max="15113" width="9.7109375" style="111" customWidth="1"/>
    <col min="15114" max="15114" width="10.5703125" style="111" customWidth="1"/>
    <col min="15115" max="15116" width="9.7109375" style="111" customWidth="1"/>
    <col min="15117" max="15117" width="8.7109375" style="111" customWidth="1"/>
    <col min="15118" max="15360" width="9.140625" style="111"/>
    <col min="15361" max="15361" width="21.7109375" style="111" customWidth="1"/>
    <col min="15362" max="15362" width="9.7109375" style="111" customWidth="1"/>
    <col min="15363" max="15363" width="9.5703125" style="111" customWidth="1"/>
    <col min="15364" max="15366" width="8.85546875" style="111" customWidth="1"/>
    <col min="15367" max="15367" width="10.140625" style="111" customWidth="1"/>
    <col min="15368" max="15368" width="9.85546875" style="111" customWidth="1"/>
    <col min="15369" max="15369" width="9.7109375" style="111" customWidth="1"/>
    <col min="15370" max="15370" width="10.5703125" style="111" customWidth="1"/>
    <col min="15371" max="15372" width="9.7109375" style="111" customWidth="1"/>
    <col min="15373" max="15373" width="8.7109375" style="111" customWidth="1"/>
    <col min="15374" max="15616" width="9.140625" style="111"/>
    <col min="15617" max="15617" width="21.7109375" style="111" customWidth="1"/>
    <col min="15618" max="15618" width="9.7109375" style="111" customWidth="1"/>
    <col min="15619" max="15619" width="9.5703125" style="111" customWidth="1"/>
    <col min="15620" max="15622" width="8.85546875" style="111" customWidth="1"/>
    <col min="15623" max="15623" width="10.140625" style="111" customWidth="1"/>
    <col min="15624" max="15624" width="9.85546875" style="111" customWidth="1"/>
    <col min="15625" max="15625" width="9.7109375" style="111" customWidth="1"/>
    <col min="15626" max="15626" width="10.5703125" style="111" customWidth="1"/>
    <col min="15627" max="15628" width="9.7109375" style="111" customWidth="1"/>
    <col min="15629" max="15629" width="8.7109375" style="111" customWidth="1"/>
    <col min="15630" max="15872" width="9.140625" style="111"/>
    <col min="15873" max="15873" width="21.7109375" style="111" customWidth="1"/>
    <col min="15874" max="15874" width="9.7109375" style="111" customWidth="1"/>
    <col min="15875" max="15875" width="9.5703125" style="111" customWidth="1"/>
    <col min="15876" max="15878" width="8.85546875" style="111" customWidth="1"/>
    <col min="15879" max="15879" width="10.140625" style="111" customWidth="1"/>
    <col min="15880" max="15880" width="9.85546875" style="111" customWidth="1"/>
    <col min="15881" max="15881" width="9.7109375" style="111" customWidth="1"/>
    <col min="15882" max="15882" width="10.5703125" style="111" customWidth="1"/>
    <col min="15883" max="15884" width="9.7109375" style="111" customWidth="1"/>
    <col min="15885" max="15885" width="8.7109375" style="111" customWidth="1"/>
    <col min="15886" max="16128" width="9.140625" style="111"/>
    <col min="16129" max="16129" width="21.7109375" style="111" customWidth="1"/>
    <col min="16130" max="16130" width="9.7109375" style="111" customWidth="1"/>
    <col min="16131" max="16131" width="9.5703125" style="111" customWidth="1"/>
    <col min="16132" max="16134" width="8.85546875" style="111" customWidth="1"/>
    <col min="16135" max="16135" width="10.140625" style="111" customWidth="1"/>
    <col min="16136" max="16136" width="9.85546875" style="111" customWidth="1"/>
    <col min="16137" max="16137" width="9.7109375" style="111" customWidth="1"/>
    <col min="16138" max="16138" width="10.5703125" style="111" customWidth="1"/>
    <col min="16139" max="16140" width="9.7109375" style="111" customWidth="1"/>
    <col min="16141" max="16141" width="8.7109375" style="111" customWidth="1"/>
    <col min="16142" max="16384" width="9.140625" style="111"/>
  </cols>
  <sheetData>
    <row r="1" spans="1:24" ht="29.25" customHeight="1" x14ac:dyDescent="0.2">
      <c r="A1" s="416" t="s">
        <v>191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</row>
    <row r="2" spans="1:24" x14ac:dyDescent="0.2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P2" s="113" t="s">
        <v>109</v>
      </c>
    </row>
    <row r="3" spans="1:24" ht="14.25" customHeight="1" x14ac:dyDescent="0.2">
      <c r="A3" s="392"/>
      <c r="B3" s="390" t="s">
        <v>132</v>
      </c>
      <c r="C3" s="390"/>
      <c r="D3" s="390"/>
      <c r="E3" s="391" t="s">
        <v>67</v>
      </c>
      <c r="F3" s="393"/>
      <c r="G3" s="393"/>
      <c r="H3" s="393"/>
      <c r="I3" s="393"/>
      <c r="J3" s="393"/>
      <c r="K3" s="384" t="s">
        <v>149</v>
      </c>
      <c r="L3" s="385"/>
      <c r="M3" s="386"/>
      <c r="N3" s="390" t="s">
        <v>68</v>
      </c>
      <c r="O3" s="390"/>
      <c r="P3" s="391"/>
      <c r="Q3" s="114"/>
    </row>
    <row r="4" spans="1:24" ht="35.25" customHeight="1" x14ac:dyDescent="0.2">
      <c r="A4" s="392"/>
      <c r="B4" s="390"/>
      <c r="C4" s="390"/>
      <c r="D4" s="390"/>
      <c r="E4" s="390" t="s">
        <v>66</v>
      </c>
      <c r="F4" s="390"/>
      <c r="G4" s="390"/>
      <c r="H4" s="390" t="s">
        <v>65</v>
      </c>
      <c r="I4" s="390"/>
      <c r="J4" s="390"/>
      <c r="K4" s="387"/>
      <c r="L4" s="388"/>
      <c r="M4" s="389"/>
      <c r="N4" s="390"/>
      <c r="O4" s="390"/>
      <c r="P4" s="391"/>
      <c r="Q4" s="114"/>
    </row>
    <row r="5" spans="1:24" ht="36" customHeight="1" x14ac:dyDescent="0.2">
      <c r="A5" s="392"/>
      <c r="B5" s="20" t="s">
        <v>130</v>
      </c>
      <c r="C5" s="20" t="s">
        <v>64</v>
      </c>
      <c r="D5" s="20" t="s">
        <v>131</v>
      </c>
      <c r="E5" s="20" t="s">
        <v>130</v>
      </c>
      <c r="F5" s="20" t="s">
        <v>64</v>
      </c>
      <c r="G5" s="20" t="s">
        <v>131</v>
      </c>
      <c r="H5" s="20" t="s">
        <v>130</v>
      </c>
      <c r="I5" s="20" t="s">
        <v>64</v>
      </c>
      <c r="J5" s="20" t="s">
        <v>131</v>
      </c>
      <c r="K5" s="20" t="s">
        <v>130</v>
      </c>
      <c r="L5" s="20" t="s">
        <v>64</v>
      </c>
      <c r="M5" s="21" t="s">
        <v>131</v>
      </c>
      <c r="N5" s="20" t="s">
        <v>130</v>
      </c>
      <c r="O5" s="20" t="s">
        <v>64</v>
      </c>
      <c r="P5" s="21" t="s">
        <v>131</v>
      </c>
      <c r="Q5" s="114"/>
    </row>
    <row r="6" spans="1:24" x14ac:dyDescent="0.2">
      <c r="A6" s="65" t="s">
        <v>72</v>
      </c>
      <c r="B6" s="115">
        <f>E6+H6</f>
        <v>1380173</v>
      </c>
      <c r="C6" s="115">
        <f>SUM(C7:C26)</f>
        <v>1293997</v>
      </c>
      <c r="D6" s="116">
        <f>B6/C6*100</f>
        <v>106.65967540883017</v>
      </c>
      <c r="E6" s="115">
        <f>SUM(E7:E26)</f>
        <v>147473</v>
      </c>
      <c r="F6" s="290">
        <f>SUM(F7:F26)</f>
        <v>93088</v>
      </c>
      <c r="G6" s="117">
        <f>E6/F6*100</f>
        <v>158.42321244413887</v>
      </c>
      <c r="H6" s="115">
        <f>SUM(H7:H26)</f>
        <v>1232700</v>
      </c>
      <c r="I6" s="115">
        <f>SUM(I7:I26)</f>
        <v>1200909</v>
      </c>
      <c r="J6" s="117">
        <f>H6/I6*100</f>
        <v>102.64724471213056</v>
      </c>
      <c r="K6" s="115">
        <f>SUM(K7:K26)</f>
        <v>2940952</v>
      </c>
      <c r="L6" s="115">
        <f>SUM(L7:L26)</f>
        <v>3312325</v>
      </c>
      <c r="M6" s="117">
        <f>K6/L6%</f>
        <v>88.788147298347837</v>
      </c>
      <c r="N6" s="115">
        <f>E6+H6+K6</f>
        <v>4321125</v>
      </c>
      <c r="O6" s="115">
        <f>F6+I6+L6</f>
        <v>4606322</v>
      </c>
      <c r="P6" s="117">
        <f>N6/O6%</f>
        <v>93.808574389719169</v>
      </c>
      <c r="Q6" s="118"/>
      <c r="R6" s="119"/>
      <c r="S6" s="118"/>
      <c r="T6" s="118"/>
      <c r="U6" s="68"/>
      <c r="V6" s="118"/>
      <c r="W6" s="118"/>
      <c r="X6" s="68"/>
    </row>
    <row r="7" spans="1:24" x14ac:dyDescent="0.2">
      <c r="A7" s="70" t="s">
        <v>73</v>
      </c>
      <c r="B7" s="115">
        <f>E7+H7</f>
        <v>232000</v>
      </c>
      <c r="C7" s="115">
        <f>F7+I7</f>
        <v>187666</v>
      </c>
      <c r="D7" s="116">
        <f t="shared" ref="D7:D23" si="0">B7/C7*100</f>
        <v>123.62388498715804</v>
      </c>
      <c r="E7" s="115">
        <v>1747</v>
      </c>
      <c r="F7" s="115">
        <v>1595</v>
      </c>
      <c r="G7" s="117">
        <f t="shared" ref="G7:G22" si="1">E7/F7*100</f>
        <v>109.52978056426332</v>
      </c>
      <c r="H7" s="115">
        <v>230253</v>
      </c>
      <c r="I7" s="115">
        <v>186071</v>
      </c>
      <c r="J7" s="117">
        <f t="shared" ref="J7:J23" si="2">H7/I7*100</f>
        <v>123.74469960391463</v>
      </c>
      <c r="K7" s="115">
        <v>145933</v>
      </c>
      <c r="L7" s="115">
        <v>110300</v>
      </c>
      <c r="M7" s="117">
        <f t="shared" ref="M7:M23" si="3">K7/L7%</f>
        <v>132.3055303717135</v>
      </c>
      <c r="N7" s="115">
        <f>E7+H7+K7</f>
        <v>377933</v>
      </c>
      <c r="O7" s="115">
        <f>F7+I7+L7</f>
        <v>297966</v>
      </c>
      <c r="P7" s="117">
        <f t="shared" ref="P7:P24" si="4">N7/O7%</f>
        <v>126.8376257693831</v>
      </c>
      <c r="Q7" s="118"/>
      <c r="R7" s="68"/>
      <c r="S7" s="118"/>
      <c r="T7" s="118"/>
      <c r="U7" s="68"/>
      <c r="V7" s="118"/>
      <c r="W7" s="118"/>
      <c r="X7" s="68"/>
    </row>
    <row r="8" spans="1:24" x14ac:dyDescent="0.2">
      <c r="A8" s="71" t="s">
        <v>74</v>
      </c>
      <c r="B8" s="115">
        <f t="shared" ref="B8:B21" si="5">E8+H8</f>
        <v>11315</v>
      </c>
      <c r="C8" s="115">
        <f t="shared" ref="C8:C21" si="6">F8+I8</f>
        <v>13631</v>
      </c>
      <c r="D8" s="116">
        <f t="shared" si="0"/>
        <v>83.009316998019216</v>
      </c>
      <c r="E8" s="115">
        <v>2071</v>
      </c>
      <c r="F8" s="115">
        <v>2303</v>
      </c>
      <c r="G8" s="117">
        <f t="shared" si="1"/>
        <v>89.926183239253149</v>
      </c>
      <c r="H8" s="115">
        <v>9244</v>
      </c>
      <c r="I8" s="115">
        <v>11328</v>
      </c>
      <c r="J8" s="117">
        <f t="shared" si="2"/>
        <v>81.603107344632761</v>
      </c>
      <c r="K8" s="115">
        <v>81250</v>
      </c>
      <c r="L8" s="115">
        <v>98217</v>
      </c>
      <c r="M8" s="117">
        <f t="shared" si="3"/>
        <v>82.724986509463747</v>
      </c>
      <c r="N8" s="115">
        <f t="shared" ref="N8:N20" si="7">E8+H8+K8</f>
        <v>92565</v>
      </c>
      <c r="O8" s="115">
        <f t="shared" ref="O8:O22" si="8">F8+I8+L8</f>
        <v>111848</v>
      </c>
      <c r="P8" s="117">
        <f>N8/O8%</f>
        <v>82.759638080251776</v>
      </c>
      <c r="Q8" s="118"/>
      <c r="R8" s="68"/>
      <c r="S8" s="118"/>
      <c r="T8" s="118"/>
      <c r="U8" s="68"/>
      <c r="V8" s="118"/>
      <c r="W8" s="118"/>
      <c r="X8" s="68"/>
    </row>
    <row r="9" spans="1:24" x14ac:dyDescent="0.2">
      <c r="A9" s="71" t="s">
        <v>75</v>
      </c>
      <c r="B9" s="115">
        <f t="shared" si="5"/>
        <v>109021</v>
      </c>
      <c r="C9" s="115">
        <f t="shared" si="6"/>
        <v>99651</v>
      </c>
      <c r="D9" s="116">
        <f t="shared" si="0"/>
        <v>109.40281582723705</v>
      </c>
      <c r="E9" s="115">
        <v>15095</v>
      </c>
      <c r="F9" s="115">
        <v>15893</v>
      </c>
      <c r="G9" s="117">
        <f t="shared" si="1"/>
        <v>94.978921537783933</v>
      </c>
      <c r="H9" s="115">
        <v>93926</v>
      </c>
      <c r="I9" s="115">
        <v>83758</v>
      </c>
      <c r="J9" s="117">
        <f t="shared" si="2"/>
        <v>112.13973590582391</v>
      </c>
      <c r="K9" s="115">
        <v>211048</v>
      </c>
      <c r="L9" s="115">
        <v>213646</v>
      </c>
      <c r="M9" s="117">
        <f t="shared" si="3"/>
        <v>98.783969744343452</v>
      </c>
      <c r="N9" s="115">
        <f t="shared" si="7"/>
        <v>320069</v>
      </c>
      <c r="O9" s="115">
        <f t="shared" si="8"/>
        <v>313297</v>
      </c>
      <c r="P9" s="117">
        <f t="shared" si="4"/>
        <v>102.16152724092476</v>
      </c>
      <c r="Q9" s="118"/>
      <c r="R9" s="68"/>
      <c r="S9" s="118"/>
      <c r="T9" s="118"/>
      <c r="U9" s="68"/>
      <c r="V9" s="118"/>
      <c r="W9" s="118"/>
      <c r="X9" s="68"/>
    </row>
    <row r="10" spans="1:24" x14ac:dyDescent="0.2">
      <c r="A10" s="71" t="s">
        <v>76</v>
      </c>
      <c r="B10" s="115">
        <f t="shared" si="5"/>
        <v>153470</v>
      </c>
      <c r="C10" s="115">
        <f t="shared" si="6"/>
        <v>124407</v>
      </c>
      <c r="D10" s="116">
        <f t="shared" si="0"/>
        <v>123.36122565450498</v>
      </c>
      <c r="E10" s="115">
        <v>385</v>
      </c>
      <c r="F10" s="115">
        <v>908</v>
      </c>
      <c r="G10" s="117">
        <f t="shared" si="1"/>
        <v>42.400881057268727</v>
      </c>
      <c r="H10" s="115">
        <v>153085</v>
      </c>
      <c r="I10" s="115">
        <v>123499</v>
      </c>
      <c r="J10" s="117">
        <f t="shared" si="2"/>
        <v>123.95646928315209</v>
      </c>
      <c r="K10" s="115">
        <v>271383</v>
      </c>
      <c r="L10" s="115">
        <v>273155</v>
      </c>
      <c r="M10" s="117">
        <f t="shared" si="3"/>
        <v>99.35128406948435</v>
      </c>
      <c r="N10" s="115">
        <f t="shared" si="7"/>
        <v>424853</v>
      </c>
      <c r="O10" s="115">
        <f t="shared" si="8"/>
        <v>397562</v>
      </c>
      <c r="P10" s="117">
        <f t="shared" si="4"/>
        <v>106.86458967406342</v>
      </c>
      <c r="Q10" s="118"/>
      <c r="R10" s="68"/>
      <c r="S10" s="118"/>
      <c r="T10" s="118"/>
      <c r="U10" s="68"/>
      <c r="V10" s="118"/>
      <c r="W10" s="118"/>
      <c r="X10" s="68"/>
    </row>
    <row r="11" spans="1:24" x14ac:dyDescent="0.2">
      <c r="A11" s="71" t="s">
        <v>77</v>
      </c>
      <c r="B11" s="115">
        <f t="shared" si="5"/>
        <v>16246</v>
      </c>
      <c r="C11" s="115">
        <f t="shared" si="6"/>
        <v>14748</v>
      </c>
      <c r="D11" s="116">
        <f t="shared" si="0"/>
        <v>110.15730946569026</v>
      </c>
      <c r="E11" s="115">
        <v>1597</v>
      </c>
      <c r="F11" s="115">
        <v>41</v>
      </c>
      <c r="G11" s="117">
        <f t="shared" si="1"/>
        <v>3895.1219512195125</v>
      </c>
      <c r="H11" s="115">
        <v>14649</v>
      </c>
      <c r="I11" s="115">
        <v>14707</v>
      </c>
      <c r="J11" s="117">
        <f t="shared" si="2"/>
        <v>99.605629972122117</v>
      </c>
      <c r="K11" s="115">
        <v>32772</v>
      </c>
      <c r="L11" s="115">
        <v>29567</v>
      </c>
      <c r="M11" s="117">
        <f t="shared" si="3"/>
        <v>110.83978760104169</v>
      </c>
      <c r="N11" s="115">
        <f t="shared" si="7"/>
        <v>49018</v>
      </c>
      <c r="O11" s="115">
        <f t="shared" si="8"/>
        <v>44315</v>
      </c>
      <c r="P11" s="117">
        <f t="shared" si="4"/>
        <v>110.61265937041634</v>
      </c>
      <c r="Q11" s="118"/>
      <c r="R11" s="68"/>
      <c r="S11" s="118"/>
      <c r="T11" s="118"/>
      <c r="U11" s="68"/>
      <c r="V11" s="118"/>
      <c r="W11" s="118"/>
      <c r="X11" s="68"/>
    </row>
    <row r="12" spans="1:24" x14ac:dyDescent="0.2">
      <c r="A12" s="71" t="s">
        <v>78</v>
      </c>
      <c r="B12" s="115">
        <f t="shared" si="5"/>
        <v>130071</v>
      </c>
      <c r="C12" s="115">
        <f t="shared" si="6"/>
        <v>122396</v>
      </c>
      <c r="D12" s="116">
        <f t="shared" si="0"/>
        <v>106.27062975914245</v>
      </c>
      <c r="E12" s="115">
        <v>4845</v>
      </c>
      <c r="F12" s="115">
        <v>4038</v>
      </c>
      <c r="G12" s="117">
        <f t="shared" si="1"/>
        <v>119.98514115898959</v>
      </c>
      <c r="H12" s="115">
        <v>125226</v>
      </c>
      <c r="I12" s="115">
        <v>118358</v>
      </c>
      <c r="J12" s="117">
        <f t="shared" si="2"/>
        <v>105.80273407796685</v>
      </c>
      <c r="K12" s="115">
        <v>154181</v>
      </c>
      <c r="L12" s="115">
        <v>158950</v>
      </c>
      <c r="M12" s="117">
        <f t="shared" si="3"/>
        <v>96.999685435671594</v>
      </c>
      <c r="N12" s="115">
        <f t="shared" si="7"/>
        <v>284252</v>
      </c>
      <c r="O12" s="115">
        <f t="shared" si="8"/>
        <v>281346</v>
      </c>
      <c r="P12" s="117">
        <f t="shared" si="4"/>
        <v>101.0328918840147</v>
      </c>
      <c r="Q12" s="118"/>
      <c r="R12" s="68"/>
      <c r="S12" s="118"/>
      <c r="T12" s="118"/>
      <c r="U12" s="68"/>
      <c r="V12" s="118"/>
      <c r="W12" s="118"/>
      <c r="X12" s="68"/>
    </row>
    <row r="13" spans="1:24" x14ac:dyDescent="0.2">
      <c r="A13" s="71" t="s">
        <v>79</v>
      </c>
      <c r="B13" s="115">
        <f t="shared" si="5"/>
        <v>151704</v>
      </c>
      <c r="C13" s="115">
        <f t="shared" si="6"/>
        <v>202389</v>
      </c>
      <c r="D13" s="116">
        <f t="shared" si="0"/>
        <v>74.956642900552893</v>
      </c>
      <c r="E13" s="115">
        <v>9294</v>
      </c>
      <c r="F13" s="219">
        <v>16994</v>
      </c>
      <c r="G13" s="117">
        <f t="shared" si="1"/>
        <v>54.689890549605749</v>
      </c>
      <c r="H13" s="115">
        <v>142410</v>
      </c>
      <c r="I13" s="115">
        <v>185395</v>
      </c>
      <c r="J13" s="117">
        <f t="shared" si="2"/>
        <v>76.814369319560939</v>
      </c>
      <c r="K13" s="115">
        <v>373403</v>
      </c>
      <c r="L13" s="115">
        <v>363200</v>
      </c>
      <c r="M13" s="117">
        <f t="shared" si="3"/>
        <v>102.80919603524229</v>
      </c>
      <c r="N13" s="115">
        <f t="shared" si="7"/>
        <v>525107</v>
      </c>
      <c r="O13" s="115">
        <f>F13+I13+L13</f>
        <v>565589</v>
      </c>
      <c r="P13" s="117">
        <f t="shared" si="4"/>
        <v>92.842505777163268</v>
      </c>
      <c r="Q13" s="118"/>
      <c r="R13" s="68"/>
      <c r="S13" s="118"/>
      <c r="T13" s="118"/>
      <c r="U13" s="68"/>
      <c r="V13" s="118"/>
      <c r="W13" s="118"/>
      <c r="X13" s="68"/>
    </row>
    <row r="14" spans="1:24" x14ac:dyDescent="0.2">
      <c r="A14" s="71" t="s">
        <v>80</v>
      </c>
      <c r="B14" s="115">
        <f t="shared" si="5"/>
        <v>85411</v>
      </c>
      <c r="C14" s="115">
        <f t="shared" si="6"/>
        <v>100630</v>
      </c>
      <c r="D14" s="116">
        <f t="shared" si="0"/>
        <v>84.876279439530961</v>
      </c>
      <c r="E14" s="115">
        <v>4247</v>
      </c>
      <c r="F14" s="115">
        <v>4073</v>
      </c>
      <c r="G14" s="117">
        <f t="shared" si="1"/>
        <v>104.27203535477535</v>
      </c>
      <c r="H14" s="115">
        <v>81164</v>
      </c>
      <c r="I14" s="115">
        <v>96557</v>
      </c>
      <c r="J14" s="117">
        <f t="shared" si="2"/>
        <v>84.058121109810784</v>
      </c>
      <c r="K14" s="115">
        <v>291864</v>
      </c>
      <c r="L14" s="115">
        <v>342525</v>
      </c>
      <c r="M14" s="117">
        <f t="shared" si="3"/>
        <v>85.209546748412521</v>
      </c>
      <c r="N14" s="115">
        <f t="shared" si="7"/>
        <v>377275</v>
      </c>
      <c r="O14" s="115">
        <f t="shared" si="8"/>
        <v>443155</v>
      </c>
      <c r="P14" s="117">
        <f t="shared" si="4"/>
        <v>85.133869639290992</v>
      </c>
      <c r="Q14" s="118"/>
      <c r="R14" s="68"/>
      <c r="S14" s="118"/>
      <c r="T14" s="118"/>
      <c r="U14" s="68"/>
      <c r="V14" s="118"/>
      <c r="W14" s="118"/>
      <c r="X14" s="68"/>
    </row>
    <row r="15" spans="1:24" x14ac:dyDescent="0.2">
      <c r="A15" s="71" t="s">
        <v>81</v>
      </c>
      <c r="B15" s="115">
        <f t="shared" si="5"/>
        <v>75094</v>
      </c>
      <c r="C15" s="115">
        <f t="shared" si="6"/>
        <v>72545</v>
      </c>
      <c r="D15" s="116">
        <f t="shared" si="0"/>
        <v>103.51368116341581</v>
      </c>
      <c r="E15" s="115">
        <v>8069</v>
      </c>
      <c r="F15" s="115">
        <v>4224</v>
      </c>
      <c r="G15" s="117">
        <f t="shared" si="1"/>
        <v>191.02746212121212</v>
      </c>
      <c r="H15" s="115">
        <v>67025</v>
      </c>
      <c r="I15" s="115">
        <v>68321</v>
      </c>
      <c r="J15" s="117">
        <f t="shared" si="2"/>
        <v>98.103072261822859</v>
      </c>
      <c r="K15" s="115">
        <v>124914</v>
      </c>
      <c r="L15" s="115">
        <v>126167</v>
      </c>
      <c r="M15" s="117">
        <f t="shared" si="3"/>
        <v>99.006871844460122</v>
      </c>
      <c r="N15" s="115">
        <f t="shared" si="7"/>
        <v>200008</v>
      </c>
      <c r="O15" s="115">
        <f t="shared" si="8"/>
        <v>198712</v>
      </c>
      <c r="P15" s="117">
        <f t="shared" si="4"/>
        <v>100.65220016908894</v>
      </c>
      <c r="Q15" s="118"/>
      <c r="R15" s="68"/>
      <c r="S15" s="118"/>
      <c r="T15" s="118"/>
      <c r="U15" s="68"/>
      <c r="V15" s="118"/>
      <c r="W15" s="118"/>
      <c r="X15" s="68"/>
    </row>
    <row r="16" spans="1:24" ht="14.25" customHeight="1" x14ac:dyDescent="0.2">
      <c r="A16" s="71" t="s">
        <v>82</v>
      </c>
      <c r="B16" s="115">
        <f t="shared" si="5"/>
        <v>2248</v>
      </c>
      <c r="C16" s="115">
        <f t="shared" si="6"/>
        <v>1354</v>
      </c>
      <c r="D16" s="116">
        <f t="shared" si="0"/>
        <v>166.02658788774002</v>
      </c>
      <c r="E16" s="115">
        <v>1078</v>
      </c>
      <c r="F16" s="219">
        <v>210</v>
      </c>
      <c r="G16" s="117">
        <f>E16/F16*100</f>
        <v>513.33333333333337</v>
      </c>
      <c r="H16" s="115">
        <v>1170</v>
      </c>
      <c r="I16" s="115">
        <v>1144</v>
      </c>
      <c r="J16" s="117">
        <f t="shared" si="2"/>
        <v>102.27272727272727</v>
      </c>
      <c r="K16" s="115">
        <v>18223</v>
      </c>
      <c r="L16" s="115">
        <v>19885</v>
      </c>
      <c r="M16" s="117">
        <f t="shared" si="3"/>
        <v>91.641941161679654</v>
      </c>
      <c r="N16" s="115">
        <f t="shared" si="7"/>
        <v>20471</v>
      </c>
      <c r="O16" s="115">
        <f t="shared" si="8"/>
        <v>21239</v>
      </c>
      <c r="P16" s="117">
        <f t="shared" si="4"/>
        <v>96.384010546635906</v>
      </c>
      <c r="Q16" s="118"/>
      <c r="R16" s="68"/>
      <c r="S16" s="118"/>
      <c r="T16" s="118"/>
      <c r="U16" s="68"/>
      <c r="V16" s="118"/>
      <c r="W16" s="118"/>
      <c r="X16" s="68"/>
    </row>
    <row r="17" spans="1:24" ht="14.25" customHeight="1" x14ac:dyDescent="0.2">
      <c r="A17" s="71" t="s">
        <v>83</v>
      </c>
      <c r="B17" s="115">
        <f t="shared" si="5"/>
        <v>11528</v>
      </c>
      <c r="C17" s="115">
        <f t="shared" si="6"/>
        <v>8281</v>
      </c>
      <c r="D17" s="116">
        <f t="shared" si="0"/>
        <v>139.2102403091414</v>
      </c>
      <c r="E17" s="115">
        <v>616</v>
      </c>
      <c r="F17" s="115">
        <v>578</v>
      </c>
      <c r="G17" s="117">
        <f t="shared" si="1"/>
        <v>106.57439446366782</v>
      </c>
      <c r="H17" s="115">
        <v>10912</v>
      </c>
      <c r="I17" s="115">
        <v>7703</v>
      </c>
      <c r="J17" s="117">
        <f t="shared" si="2"/>
        <v>141.65909385953526</v>
      </c>
      <c r="K17" s="115">
        <v>75029</v>
      </c>
      <c r="L17" s="115">
        <v>79816</v>
      </c>
      <c r="M17" s="117">
        <f t="shared" si="3"/>
        <v>94.002455647990388</v>
      </c>
      <c r="N17" s="115">
        <f t="shared" si="7"/>
        <v>86557</v>
      </c>
      <c r="O17" s="115">
        <f t="shared" si="8"/>
        <v>88097</v>
      </c>
      <c r="P17" s="117">
        <f t="shared" si="4"/>
        <v>98.251926853354817</v>
      </c>
      <c r="Q17" s="118"/>
      <c r="R17" s="68"/>
      <c r="S17" s="118"/>
      <c r="T17" s="118"/>
      <c r="U17" s="68"/>
      <c r="V17" s="118"/>
      <c r="W17" s="118"/>
      <c r="X17" s="68"/>
    </row>
    <row r="18" spans="1:24" s="121" customFormat="1" ht="12" x14ac:dyDescent="0.2">
      <c r="A18" s="71" t="s">
        <v>84</v>
      </c>
      <c r="B18" s="115">
        <f t="shared" si="5"/>
        <v>15265</v>
      </c>
      <c r="C18" s="115">
        <f t="shared" si="6"/>
        <v>16191</v>
      </c>
      <c r="D18" s="116">
        <f t="shared" si="0"/>
        <v>94.280773269100109</v>
      </c>
      <c r="E18" s="219">
        <v>433</v>
      </c>
      <c r="F18" s="115">
        <v>292</v>
      </c>
      <c r="G18" s="117">
        <f t="shared" si="1"/>
        <v>148.2876712328767</v>
      </c>
      <c r="H18" s="115">
        <v>14832</v>
      </c>
      <c r="I18" s="115">
        <v>15899</v>
      </c>
      <c r="J18" s="117">
        <f t="shared" si="2"/>
        <v>93.288886093464995</v>
      </c>
      <c r="K18" s="115">
        <v>30807</v>
      </c>
      <c r="L18" s="115">
        <v>32286</v>
      </c>
      <c r="M18" s="117">
        <f t="shared" si="3"/>
        <v>95.41906708790188</v>
      </c>
      <c r="N18" s="115">
        <f t="shared" si="7"/>
        <v>46072</v>
      </c>
      <c r="O18" s="115">
        <f t="shared" si="8"/>
        <v>48477</v>
      </c>
      <c r="P18" s="117">
        <f t="shared" si="4"/>
        <v>95.038884419415396</v>
      </c>
      <c r="Q18" s="118"/>
      <c r="R18" s="68"/>
      <c r="S18" s="118"/>
      <c r="T18" s="118"/>
      <c r="U18" s="68"/>
      <c r="V18" s="118"/>
      <c r="W18" s="118"/>
      <c r="X18" s="68"/>
    </row>
    <row r="19" spans="1:24" ht="14.25" customHeight="1" x14ac:dyDescent="0.2">
      <c r="A19" s="71" t="s">
        <v>85</v>
      </c>
      <c r="B19" s="115">
        <f t="shared" si="5"/>
        <v>55606</v>
      </c>
      <c r="C19" s="115">
        <f t="shared" si="6"/>
        <v>76638</v>
      </c>
      <c r="D19" s="116">
        <f t="shared" si="0"/>
        <v>72.556695112085393</v>
      </c>
      <c r="E19" s="219">
        <v>1295</v>
      </c>
      <c r="F19" s="115">
        <v>2075</v>
      </c>
      <c r="G19" s="117">
        <f t="shared" si="1"/>
        <v>62.409638554216876</v>
      </c>
      <c r="H19" s="115">
        <v>54311</v>
      </c>
      <c r="I19" s="115">
        <v>74563</v>
      </c>
      <c r="J19" s="117">
        <f t="shared" si="2"/>
        <v>72.839075680967767</v>
      </c>
      <c r="K19" s="115">
        <v>89336</v>
      </c>
      <c r="L19" s="115">
        <v>93070</v>
      </c>
      <c r="M19" s="117">
        <f t="shared" si="3"/>
        <v>95.987966047061349</v>
      </c>
      <c r="N19" s="115">
        <f t="shared" si="7"/>
        <v>144942</v>
      </c>
      <c r="O19" s="115">
        <f t="shared" si="8"/>
        <v>169708</v>
      </c>
      <c r="P19" s="117">
        <f t="shared" si="4"/>
        <v>85.406698564593299</v>
      </c>
      <c r="Q19" s="118"/>
      <c r="R19" s="68"/>
      <c r="S19" s="118"/>
      <c r="T19" s="118"/>
      <c r="U19" s="68"/>
      <c r="V19" s="118"/>
      <c r="W19" s="118"/>
      <c r="X19" s="68"/>
    </row>
    <row r="20" spans="1:24" ht="14.25" customHeight="1" x14ac:dyDescent="0.2">
      <c r="A20" s="71" t="s">
        <v>86</v>
      </c>
      <c r="B20" s="115">
        <f t="shared" si="5"/>
        <v>12043</v>
      </c>
      <c r="C20" s="115">
        <f t="shared" si="6"/>
        <v>10746</v>
      </c>
      <c r="D20" s="116">
        <f t="shared" si="0"/>
        <v>112.06960729573794</v>
      </c>
      <c r="E20" s="115">
        <v>260</v>
      </c>
      <c r="F20" s="115">
        <v>49</v>
      </c>
      <c r="G20" s="117">
        <f t="shared" si="1"/>
        <v>530.61224489795916</v>
      </c>
      <c r="H20" s="115">
        <v>11783</v>
      </c>
      <c r="I20" s="115">
        <v>10697</v>
      </c>
      <c r="J20" s="117">
        <f t="shared" si="2"/>
        <v>110.1523791717304</v>
      </c>
      <c r="K20" s="115">
        <v>99991</v>
      </c>
      <c r="L20" s="115">
        <v>88309</v>
      </c>
      <c r="M20" s="117">
        <f t="shared" si="3"/>
        <v>113.22854975144097</v>
      </c>
      <c r="N20" s="115">
        <f t="shared" si="7"/>
        <v>112034</v>
      </c>
      <c r="O20" s="115">
        <f t="shared" si="8"/>
        <v>99055</v>
      </c>
      <c r="P20" s="117">
        <f t="shared" si="4"/>
        <v>113.10282166473172</v>
      </c>
      <c r="Q20" s="118"/>
      <c r="R20" s="68"/>
      <c r="S20" s="118"/>
      <c r="T20" s="118"/>
      <c r="U20" s="68"/>
      <c r="V20" s="118"/>
      <c r="W20" s="118"/>
      <c r="X20" s="68"/>
    </row>
    <row r="21" spans="1:24" ht="14.25" customHeight="1" x14ac:dyDescent="0.2">
      <c r="A21" s="71" t="s">
        <v>87</v>
      </c>
      <c r="B21" s="115">
        <f t="shared" si="5"/>
        <v>183471</v>
      </c>
      <c r="C21" s="115">
        <f t="shared" si="6"/>
        <v>109413</v>
      </c>
      <c r="D21" s="116">
        <f t="shared" si="0"/>
        <v>167.68665515066766</v>
      </c>
      <c r="E21" s="115">
        <v>96352</v>
      </c>
      <c r="F21" s="115">
        <v>39601</v>
      </c>
      <c r="G21" s="117">
        <f t="shared" si="1"/>
        <v>243.30698719729301</v>
      </c>
      <c r="H21" s="115">
        <v>87119</v>
      </c>
      <c r="I21" s="115">
        <v>69812</v>
      </c>
      <c r="J21" s="117">
        <f t="shared" si="2"/>
        <v>124.7908668996734</v>
      </c>
      <c r="K21" s="115">
        <v>736888</v>
      </c>
      <c r="L21" s="115">
        <v>1062360</v>
      </c>
      <c r="M21" s="117">
        <f t="shared" si="3"/>
        <v>69.36330434127791</v>
      </c>
      <c r="N21" s="115">
        <f>E21+H21+K21</f>
        <v>920359</v>
      </c>
      <c r="O21" s="115">
        <f t="shared" si="8"/>
        <v>1171773</v>
      </c>
      <c r="P21" s="117">
        <f t="shared" si="4"/>
        <v>78.54413781508876</v>
      </c>
      <c r="Q21" s="118"/>
      <c r="R21" s="68"/>
      <c r="S21" s="118"/>
      <c r="T21" s="118"/>
      <c r="U21" s="68"/>
      <c r="V21" s="118"/>
      <c r="W21" s="118"/>
      <c r="X21" s="68"/>
    </row>
    <row r="22" spans="1:24" ht="14.25" customHeight="1" x14ac:dyDescent="0.2">
      <c r="A22" s="70" t="s">
        <v>88</v>
      </c>
      <c r="B22" s="115">
        <f>H22</f>
        <v>54507</v>
      </c>
      <c r="C22" s="115">
        <f>F22+I22</f>
        <v>53249</v>
      </c>
      <c r="D22" s="116">
        <f t="shared" si="0"/>
        <v>102.36248568048228</v>
      </c>
      <c r="E22" s="219">
        <v>63</v>
      </c>
      <c r="F22" s="219">
        <v>214</v>
      </c>
      <c r="G22" s="291">
        <f t="shared" si="1"/>
        <v>29.439252336448597</v>
      </c>
      <c r="H22" s="115">
        <v>54507</v>
      </c>
      <c r="I22" s="115">
        <v>53035</v>
      </c>
      <c r="J22" s="117">
        <f t="shared" si="2"/>
        <v>102.77552559630432</v>
      </c>
      <c r="K22" s="115">
        <v>52869</v>
      </c>
      <c r="L22" s="115">
        <v>55940</v>
      </c>
      <c r="M22" s="117">
        <f t="shared" si="3"/>
        <v>94.510189488737936</v>
      </c>
      <c r="N22" s="115">
        <f>H22+K22+E22</f>
        <v>107439</v>
      </c>
      <c r="O22" s="115">
        <f t="shared" si="8"/>
        <v>109189</v>
      </c>
      <c r="P22" s="117">
        <f t="shared" si="4"/>
        <v>98.397274450723046</v>
      </c>
      <c r="Q22" s="118"/>
      <c r="R22" s="72"/>
      <c r="S22" s="118"/>
      <c r="T22" s="118"/>
      <c r="U22" s="68"/>
      <c r="V22" s="118"/>
      <c r="W22" s="118"/>
      <c r="X22" s="68"/>
    </row>
    <row r="23" spans="1:24" ht="14.25" customHeight="1" x14ac:dyDescent="0.2">
      <c r="A23" s="71" t="s">
        <v>89</v>
      </c>
      <c r="B23" s="115">
        <f>H23+E23</f>
        <v>79809</v>
      </c>
      <c r="C23" s="115">
        <f>I23</f>
        <v>78764</v>
      </c>
      <c r="D23" s="116">
        <f t="shared" si="0"/>
        <v>101.32674826062669</v>
      </c>
      <c r="E23" s="219">
        <v>26</v>
      </c>
      <c r="F23" s="219" t="s">
        <v>136</v>
      </c>
      <c r="G23" s="120" t="s">
        <v>136</v>
      </c>
      <c r="H23" s="115">
        <v>79783</v>
      </c>
      <c r="I23" s="115">
        <v>78764</v>
      </c>
      <c r="J23" s="117">
        <f t="shared" si="2"/>
        <v>101.29373825605607</v>
      </c>
      <c r="K23" s="115">
        <v>136280</v>
      </c>
      <c r="L23" s="147">
        <v>150705</v>
      </c>
      <c r="M23" s="117">
        <f t="shared" si="3"/>
        <v>90.428320228260517</v>
      </c>
      <c r="N23" s="290">
        <f>H23+K23+E23</f>
        <v>216089</v>
      </c>
      <c r="O23" s="115">
        <f>I23+L23</f>
        <v>229469</v>
      </c>
      <c r="P23" s="117">
        <f t="shared" si="4"/>
        <v>94.169147030753606</v>
      </c>
      <c r="Q23" s="118"/>
      <c r="R23" s="72"/>
      <c r="S23" s="118"/>
      <c r="T23" s="118"/>
      <c r="U23" s="68"/>
      <c r="V23" s="118"/>
      <c r="W23" s="118"/>
      <c r="X23" s="68"/>
    </row>
    <row r="24" spans="1:24" x14ac:dyDescent="0.2">
      <c r="A24" s="71" t="s">
        <v>90</v>
      </c>
      <c r="B24" s="120" t="s">
        <v>136</v>
      </c>
      <c r="C24" s="115" t="s">
        <v>136</v>
      </c>
      <c r="D24" s="116" t="s">
        <v>136</v>
      </c>
      <c r="E24" s="219" t="s">
        <v>136</v>
      </c>
      <c r="F24" s="219" t="s">
        <v>136</v>
      </c>
      <c r="G24" s="120" t="s">
        <v>136</v>
      </c>
      <c r="H24" s="219" t="s">
        <v>136</v>
      </c>
      <c r="I24" s="219" t="s">
        <v>136</v>
      </c>
      <c r="J24" s="117" t="s">
        <v>136</v>
      </c>
      <c r="K24" s="115">
        <v>139</v>
      </c>
      <c r="L24" s="147">
        <v>147</v>
      </c>
      <c r="M24" s="117">
        <f>K24/L24%</f>
        <v>94.557823129251702</v>
      </c>
      <c r="N24" s="115">
        <f>K24</f>
        <v>139</v>
      </c>
      <c r="O24" s="115">
        <f>L24</f>
        <v>147</v>
      </c>
      <c r="P24" s="117">
        <f t="shared" si="4"/>
        <v>94.557823129251702</v>
      </c>
      <c r="Q24" s="118"/>
      <c r="R24" s="72"/>
      <c r="S24" s="72"/>
      <c r="T24" s="118"/>
      <c r="U24" s="72"/>
      <c r="V24" s="118"/>
      <c r="W24" s="118"/>
      <c r="X24" s="68"/>
    </row>
    <row r="25" spans="1:24" x14ac:dyDescent="0.2">
      <c r="A25" s="71" t="s">
        <v>91</v>
      </c>
      <c r="B25" s="120" t="s">
        <v>136</v>
      </c>
      <c r="C25" s="115" t="s">
        <v>136</v>
      </c>
      <c r="D25" s="116" t="s">
        <v>136</v>
      </c>
      <c r="E25" s="219" t="s">
        <v>136</v>
      </c>
      <c r="F25" s="219" t="s">
        <v>136</v>
      </c>
      <c r="G25" s="120" t="s">
        <v>136</v>
      </c>
      <c r="H25" s="219" t="s">
        <v>136</v>
      </c>
      <c r="I25" s="219" t="s">
        <v>136</v>
      </c>
      <c r="J25" s="117" t="s">
        <v>136</v>
      </c>
      <c r="K25" s="115">
        <v>11</v>
      </c>
      <c r="L25" s="147">
        <v>10</v>
      </c>
      <c r="M25" s="291">
        <f>K25/L25%</f>
        <v>110</v>
      </c>
      <c r="N25" s="290">
        <f>K25</f>
        <v>11</v>
      </c>
      <c r="O25" s="115">
        <f>L25</f>
        <v>10</v>
      </c>
      <c r="P25" s="291">
        <f>N25/O25%</f>
        <v>110</v>
      </c>
      <c r="Q25" s="118"/>
      <c r="R25" s="72"/>
      <c r="S25" s="72"/>
      <c r="T25" s="118"/>
      <c r="U25" s="72"/>
      <c r="V25" s="118"/>
      <c r="W25" s="118"/>
      <c r="X25" s="68"/>
    </row>
    <row r="26" spans="1:24" x14ac:dyDescent="0.2">
      <c r="A26" s="73" t="s">
        <v>92</v>
      </c>
      <c r="B26" s="122">
        <f>H26</f>
        <v>1301</v>
      </c>
      <c r="C26" s="122">
        <f>I26</f>
        <v>1298</v>
      </c>
      <c r="D26" s="148">
        <f>B26/C26*100</f>
        <v>100.231124807396</v>
      </c>
      <c r="E26" s="123" t="s">
        <v>136</v>
      </c>
      <c r="F26" s="123" t="s">
        <v>136</v>
      </c>
      <c r="G26" s="123" t="s">
        <v>136</v>
      </c>
      <c r="H26" s="122">
        <v>1301</v>
      </c>
      <c r="I26" s="122">
        <v>1298</v>
      </c>
      <c r="J26" s="148">
        <f>H26/I26*100</f>
        <v>100.231124807396</v>
      </c>
      <c r="K26" s="122">
        <v>14631</v>
      </c>
      <c r="L26" s="122">
        <v>14070</v>
      </c>
      <c r="M26" s="148">
        <f>K26/L26*100</f>
        <v>103.98720682302771</v>
      </c>
      <c r="N26" s="122">
        <f>H26+K26</f>
        <v>15932</v>
      </c>
      <c r="O26" s="122">
        <f>I26+L26</f>
        <v>15368</v>
      </c>
      <c r="P26" s="148">
        <f>N26/O26*100</f>
        <v>103.6699635606455</v>
      </c>
      <c r="Q26" s="118"/>
      <c r="R26" s="72"/>
      <c r="S26" s="72"/>
      <c r="T26" s="72"/>
      <c r="U26" s="72"/>
      <c r="V26" s="118"/>
      <c r="W26" s="118"/>
      <c r="X26" s="68"/>
    </row>
    <row r="27" spans="1:24" x14ac:dyDescent="0.2">
      <c r="A27" s="104"/>
      <c r="B27" s="72"/>
      <c r="C27" s="118"/>
      <c r="D27" s="118"/>
      <c r="E27" s="68"/>
      <c r="F27" s="118"/>
      <c r="G27" s="118"/>
      <c r="H27" s="68"/>
    </row>
    <row r="28" spans="1:24" x14ac:dyDescent="0.2">
      <c r="A28" s="195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</row>
    <row r="29" spans="1:24" ht="18.75" customHeight="1" x14ac:dyDescent="0.2">
      <c r="G29" s="212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9055118110236227" right="0.59055118110236227" top="0.59055118110236227" bottom="0.59055118110236227" header="0" footer="0.39370078740157483"/>
  <pageSetup paperSize="9" scale="83" firstPageNumber="4" orientation="landscape" useFirstPageNumber="1" r:id="rId1"/>
  <headerFooter alignWithMargins="0">
    <oddFooter>&amp;R&amp;"-,полужирный"&amp;8 14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9"/>
  <sheetViews>
    <sheetView workbookViewId="0">
      <selection activeCell="A4" sqref="A4:A5"/>
    </sheetView>
  </sheetViews>
  <sheetFormatPr defaultRowHeight="12.75" x14ac:dyDescent="0.2"/>
  <cols>
    <col min="1" max="1" width="20.7109375" style="124" customWidth="1"/>
    <col min="2" max="2" width="17.5703125" style="124" customWidth="1"/>
    <col min="3" max="3" width="22.5703125" style="124" customWidth="1"/>
    <col min="4" max="4" width="22" style="124" customWidth="1"/>
    <col min="5" max="5" width="15.42578125" style="124" customWidth="1"/>
    <col min="6" max="6" width="21.5703125" style="124" customWidth="1"/>
    <col min="7" max="255" width="9.140625" style="124"/>
    <col min="256" max="256" width="20.7109375" style="124" customWidth="1"/>
    <col min="257" max="257" width="17.5703125" style="124" customWidth="1"/>
    <col min="258" max="258" width="22.5703125" style="124" customWidth="1"/>
    <col min="259" max="259" width="22" style="124" customWidth="1"/>
    <col min="260" max="260" width="15.42578125" style="124" customWidth="1"/>
    <col min="261" max="261" width="21.5703125" style="124" customWidth="1"/>
    <col min="262" max="511" width="9.140625" style="124"/>
    <col min="512" max="512" width="20.7109375" style="124" customWidth="1"/>
    <col min="513" max="513" width="17.5703125" style="124" customWidth="1"/>
    <col min="514" max="514" width="22.5703125" style="124" customWidth="1"/>
    <col min="515" max="515" width="22" style="124" customWidth="1"/>
    <col min="516" max="516" width="15.42578125" style="124" customWidth="1"/>
    <col min="517" max="517" width="21.5703125" style="124" customWidth="1"/>
    <col min="518" max="767" width="9.140625" style="124"/>
    <col min="768" max="768" width="20.7109375" style="124" customWidth="1"/>
    <col min="769" max="769" width="17.5703125" style="124" customWidth="1"/>
    <col min="770" max="770" width="22.5703125" style="124" customWidth="1"/>
    <col min="771" max="771" width="22" style="124" customWidth="1"/>
    <col min="772" max="772" width="15.42578125" style="124" customWidth="1"/>
    <col min="773" max="773" width="21.5703125" style="124" customWidth="1"/>
    <col min="774" max="1023" width="9.140625" style="124"/>
    <col min="1024" max="1024" width="20.7109375" style="124" customWidth="1"/>
    <col min="1025" max="1025" width="17.5703125" style="124" customWidth="1"/>
    <col min="1026" max="1026" width="22.5703125" style="124" customWidth="1"/>
    <col min="1027" max="1027" width="22" style="124" customWidth="1"/>
    <col min="1028" max="1028" width="15.42578125" style="124" customWidth="1"/>
    <col min="1029" max="1029" width="21.5703125" style="124" customWidth="1"/>
    <col min="1030" max="1279" width="9.140625" style="124"/>
    <col min="1280" max="1280" width="20.7109375" style="124" customWidth="1"/>
    <col min="1281" max="1281" width="17.5703125" style="124" customWidth="1"/>
    <col min="1282" max="1282" width="22.5703125" style="124" customWidth="1"/>
    <col min="1283" max="1283" width="22" style="124" customWidth="1"/>
    <col min="1284" max="1284" width="15.42578125" style="124" customWidth="1"/>
    <col min="1285" max="1285" width="21.5703125" style="124" customWidth="1"/>
    <col min="1286" max="1535" width="9.140625" style="124"/>
    <col min="1536" max="1536" width="20.7109375" style="124" customWidth="1"/>
    <col min="1537" max="1537" width="17.5703125" style="124" customWidth="1"/>
    <col min="1538" max="1538" width="22.5703125" style="124" customWidth="1"/>
    <col min="1539" max="1539" width="22" style="124" customWidth="1"/>
    <col min="1540" max="1540" width="15.42578125" style="124" customWidth="1"/>
    <col min="1541" max="1541" width="21.5703125" style="124" customWidth="1"/>
    <col min="1542" max="1791" width="9.140625" style="124"/>
    <col min="1792" max="1792" width="20.7109375" style="124" customWidth="1"/>
    <col min="1793" max="1793" width="17.5703125" style="124" customWidth="1"/>
    <col min="1794" max="1794" width="22.5703125" style="124" customWidth="1"/>
    <col min="1795" max="1795" width="22" style="124" customWidth="1"/>
    <col min="1796" max="1796" width="15.42578125" style="124" customWidth="1"/>
    <col min="1797" max="1797" width="21.5703125" style="124" customWidth="1"/>
    <col min="1798" max="2047" width="9.140625" style="124"/>
    <col min="2048" max="2048" width="20.7109375" style="124" customWidth="1"/>
    <col min="2049" max="2049" width="17.5703125" style="124" customWidth="1"/>
    <col min="2050" max="2050" width="22.5703125" style="124" customWidth="1"/>
    <col min="2051" max="2051" width="22" style="124" customWidth="1"/>
    <col min="2052" max="2052" width="15.42578125" style="124" customWidth="1"/>
    <col min="2053" max="2053" width="21.5703125" style="124" customWidth="1"/>
    <col min="2054" max="2303" width="9.140625" style="124"/>
    <col min="2304" max="2304" width="20.7109375" style="124" customWidth="1"/>
    <col min="2305" max="2305" width="17.5703125" style="124" customWidth="1"/>
    <col min="2306" max="2306" width="22.5703125" style="124" customWidth="1"/>
    <col min="2307" max="2307" width="22" style="124" customWidth="1"/>
    <col min="2308" max="2308" width="15.42578125" style="124" customWidth="1"/>
    <col min="2309" max="2309" width="21.5703125" style="124" customWidth="1"/>
    <col min="2310" max="2559" width="9.140625" style="124"/>
    <col min="2560" max="2560" width="20.7109375" style="124" customWidth="1"/>
    <col min="2561" max="2561" width="17.5703125" style="124" customWidth="1"/>
    <col min="2562" max="2562" width="22.5703125" style="124" customWidth="1"/>
    <col min="2563" max="2563" width="22" style="124" customWidth="1"/>
    <col min="2564" max="2564" width="15.42578125" style="124" customWidth="1"/>
    <col min="2565" max="2565" width="21.5703125" style="124" customWidth="1"/>
    <col min="2566" max="2815" width="9.140625" style="124"/>
    <col min="2816" max="2816" width="20.7109375" style="124" customWidth="1"/>
    <col min="2817" max="2817" width="17.5703125" style="124" customWidth="1"/>
    <col min="2818" max="2818" width="22.5703125" style="124" customWidth="1"/>
    <col min="2819" max="2819" width="22" style="124" customWidth="1"/>
    <col min="2820" max="2820" width="15.42578125" style="124" customWidth="1"/>
    <col min="2821" max="2821" width="21.5703125" style="124" customWidth="1"/>
    <col min="2822" max="3071" width="9.140625" style="124"/>
    <col min="3072" max="3072" width="20.7109375" style="124" customWidth="1"/>
    <col min="3073" max="3073" width="17.5703125" style="124" customWidth="1"/>
    <col min="3074" max="3074" width="22.5703125" style="124" customWidth="1"/>
    <col min="3075" max="3075" width="22" style="124" customWidth="1"/>
    <col min="3076" max="3076" width="15.42578125" style="124" customWidth="1"/>
    <col min="3077" max="3077" width="21.5703125" style="124" customWidth="1"/>
    <col min="3078" max="3327" width="9.140625" style="124"/>
    <col min="3328" max="3328" width="20.7109375" style="124" customWidth="1"/>
    <col min="3329" max="3329" width="17.5703125" style="124" customWidth="1"/>
    <col min="3330" max="3330" width="22.5703125" style="124" customWidth="1"/>
    <col min="3331" max="3331" width="22" style="124" customWidth="1"/>
    <col min="3332" max="3332" width="15.42578125" style="124" customWidth="1"/>
    <col min="3333" max="3333" width="21.5703125" style="124" customWidth="1"/>
    <col min="3334" max="3583" width="9.140625" style="124"/>
    <col min="3584" max="3584" width="20.7109375" style="124" customWidth="1"/>
    <col min="3585" max="3585" width="17.5703125" style="124" customWidth="1"/>
    <col min="3586" max="3586" width="22.5703125" style="124" customWidth="1"/>
    <col min="3587" max="3587" width="22" style="124" customWidth="1"/>
    <col min="3588" max="3588" width="15.42578125" style="124" customWidth="1"/>
    <col min="3589" max="3589" width="21.5703125" style="124" customWidth="1"/>
    <col min="3590" max="3839" width="9.140625" style="124"/>
    <col min="3840" max="3840" width="20.7109375" style="124" customWidth="1"/>
    <col min="3841" max="3841" width="17.5703125" style="124" customWidth="1"/>
    <col min="3842" max="3842" width="22.5703125" style="124" customWidth="1"/>
    <col min="3843" max="3843" width="22" style="124" customWidth="1"/>
    <col min="3844" max="3844" width="15.42578125" style="124" customWidth="1"/>
    <col min="3845" max="3845" width="21.5703125" style="124" customWidth="1"/>
    <col min="3846" max="4095" width="9.140625" style="124"/>
    <col min="4096" max="4096" width="20.7109375" style="124" customWidth="1"/>
    <col min="4097" max="4097" width="17.5703125" style="124" customWidth="1"/>
    <col min="4098" max="4098" width="22.5703125" style="124" customWidth="1"/>
    <col min="4099" max="4099" width="22" style="124" customWidth="1"/>
    <col min="4100" max="4100" width="15.42578125" style="124" customWidth="1"/>
    <col min="4101" max="4101" width="21.5703125" style="124" customWidth="1"/>
    <col min="4102" max="4351" width="9.140625" style="124"/>
    <col min="4352" max="4352" width="20.7109375" style="124" customWidth="1"/>
    <col min="4353" max="4353" width="17.5703125" style="124" customWidth="1"/>
    <col min="4354" max="4354" width="22.5703125" style="124" customWidth="1"/>
    <col min="4355" max="4355" width="22" style="124" customWidth="1"/>
    <col min="4356" max="4356" width="15.42578125" style="124" customWidth="1"/>
    <col min="4357" max="4357" width="21.5703125" style="124" customWidth="1"/>
    <col min="4358" max="4607" width="9.140625" style="124"/>
    <col min="4608" max="4608" width="20.7109375" style="124" customWidth="1"/>
    <col min="4609" max="4609" width="17.5703125" style="124" customWidth="1"/>
    <col min="4610" max="4610" width="22.5703125" style="124" customWidth="1"/>
    <col min="4611" max="4611" width="22" style="124" customWidth="1"/>
    <col min="4612" max="4612" width="15.42578125" style="124" customWidth="1"/>
    <col min="4613" max="4613" width="21.5703125" style="124" customWidth="1"/>
    <col min="4614" max="4863" width="9.140625" style="124"/>
    <col min="4864" max="4864" width="20.7109375" style="124" customWidth="1"/>
    <col min="4865" max="4865" width="17.5703125" style="124" customWidth="1"/>
    <col min="4866" max="4866" width="22.5703125" style="124" customWidth="1"/>
    <col min="4867" max="4867" width="22" style="124" customWidth="1"/>
    <col min="4868" max="4868" width="15.42578125" style="124" customWidth="1"/>
    <col min="4869" max="4869" width="21.5703125" style="124" customWidth="1"/>
    <col min="4870" max="5119" width="9.140625" style="124"/>
    <col min="5120" max="5120" width="20.7109375" style="124" customWidth="1"/>
    <col min="5121" max="5121" width="17.5703125" style="124" customWidth="1"/>
    <col min="5122" max="5122" width="22.5703125" style="124" customWidth="1"/>
    <col min="5123" max="5123" width="22" style="124" customWidth="1"/>
    <col min="5124" max="5124" width="15.42578125" style="124" customWidth="1"/>
    <col min="5125" max="5125" width="21.5703125" style="124" customWidth="1"/>
    <col min="5126" max="5375" width="9.140625" style="124"/>
    <col min="5376" max="5376" width="20.7109375" style="124" customWidth="1"/>
    <col min="5377" max="5377" width="17.5703125" style="124" customWidth="1"/>
    <col min="5378" max="5378" width="22.5703125" style="124" customWidth="1"/>
    <col min="5379" max="5379" width="22" style="124" customWidth="1"/>
    <col min="5380" max="5380" width="15.42578125" style="124" customWidth="1"/>
    <col min="5381" max="5381" width="21.5703125" style="124" customWidth="1"/>
    <col min="5382" max="5631" width="9.140625" style="124"/>
    <col min="5632" max="5632" width="20.7109375" style="124" customWidth="1"/>
    <col min="5633" max="5633" width="17.5703125" style="124" customWidth="1"/>
    <col min="5634" max="5634" width="22.5703125" style="124" customWidth="1"/>
    <col min="5635" max="5635" width="22" style="124" customWidth="1"/>
    <col min="5636" max="5636" width="15.42578125" style="124" customWidth="1"/>
    <col min="5637" max="5637" width="21.5703125" style="124" customWidth="1"/>
    <col min="5638" max="5887" width="9.140625" style="124"/>
    <col min="5888" max="5888" width="20.7109375" style="124" customWidth="1"/>
    <col min="5889" max="5889" width="17.5703125" style="124" customWidth="1"/>
    <col min="5890" max="5890" width="22.5703125" style="124" customWidth="1"/>
    <col min="5891" max="5891" width="22" style="124" customWidth="1"/>
    <col min="5892" max="5892" width="15.42578125" style="124" customWidth="1"/>
    <col min="5893" max="5893" width="21.5703125" style="124" customWidth="1"/>
    <col min="5894" max="6143" width="9.140625" style="124"/>
    <col min="6144" max="6144" width="20.7109375" style="124" customWidth="1"/>
    <col min="6145" max="6145" width="17.5703125" style="124" customWidth="1"/>
    <col min="6146" max="6146" width="22.5703125" style="124" customWidth="1"/>
    <col min="6147" max="6147" width="22" style="124" customWidth="1"/>
    <col min="6148" max="6148" width="15.42578125" style="124" customWidth="1"/>
    <col min="6149" max="6149" width="21.5703125" style="124" customWidth="1"/>
    <col min="6150" max="6399" width="9.140625" style="124"/>
    <col min="6400" max="6400" width="20.7109375" style="124" customWidth="1"/>
    <col min="6401" max="6401" width="17.5703125" style="124" customWidth="1"/>
    <col min="6402" max="6402" width="22.5703125" style="124" customWidth="1"/>
    <col min="6403" max="6403" width="22" style="124" customWidth="1"/>
    <col min="6404" max="6404" width="15.42578125" style="124" customWidth="1"/>
    <col min="6405" max="6405" width="21.5703125" style="124" customWidth="1"/>
    <col min="6406" max="6655" width="9.140625" style="124"/>
    <col min="6656" max="6656" width="20.7109375" style="124" customWidth="1"/>
    <col min="6657" max="6657" width="17.5703125" style="124" customWidth="1"/>
    <col min="6658" max="6658" width="22.5703125" style="124" customWidth="1"/>
    <col min="6659" max="6659" width="22" style="124" customWidth="1"/>
    <col min="6660" max="6660" width="15.42578125" style="124" customWidth="1"/>
    <col min="6661" max="6661" width="21.5703125" style="124" customWidth="1"/>
    <col min="6662" max="6911" width="9.140625" style="124"/>
    <col min="6912" max="6912" width="20.7109375" style="124" customWidth="1"/>
    <col min="6913" max="6913" width="17.5703125" style="124" customWidth="1"/>
    <col min="6914" max="6914" width="22.5703125" style="124" customWidth="1"/>
    <col min="6915" max="6915" width="22" style="124" customWidth="1"/>
    <col min="6916" max="6916" width="15.42578125" style="124" customWidth="1"/>
    <col min="6917" max="6917" width="21.5703125" style="124" customWidth="1"/>
    <col min="6918" max="7167" width="9.140625" style="124"/>
    <col min="7168" max="7168" width="20.7109375" style="124" customWidth="1"/>
    <col min="7169" max="7169" width="17.5703125" style="124" customWidth="1"/>
    <col min="7170" max="7170" width="22.5703125" style="124" customWidth="1"/>
    <col min="7171" max="7171" width="22" style="124" customWidth="1"/>
    <col min="7172" max="7172" width="15.42578125" style="124" customWidth="1"/>
    <col min="7173" max="7173" width="21.5703125" style="124" customWidth="1"/>
    <col min="7174" max="7423" width="9.140625" style="124"/>
    <col min="7424" max="7424" width="20.7109375" style="124" customWidth="1"/>
    <col min="7425" max="7425" width="17.5703125" style="124" customWidth="1"/>
    <col min="7426" max="7426" width="22.5703125" style="124" customWidth="1"/>
    <col min="7427" max="7427" width="22" style="124" customWidth="1"/>
    <col min="7428" max="7428" width="15.42578125" style="124" customWidth="1"/>
    <col min="7429" max="7429" width="21.5703125" style="124" customWidth="1"/>
    <col min="7430" max="7679" width="9.140625" style="124"/>
    <col min="7680" max="7680" width="20.7109375" style="124" customWidth="1"/>
    <col min="7681" max="7681" width="17.5703125" style="124" customWidth="1"/>
    <col min="7682" max="7682" width="22.5703125" style="124" customWidth="1"/>
    <col min="7683" max="7683" width="22" style="124" customWidth="1"/>
    <col min="7684" max="7684" width="15.42578125" style="124" customWidth="1"/>
    <col min="7685" max="7685" width="21.5703125" style="124" customWidth="1"/>
    <col min="7686" max="7935" width="9.140625" style="124"/>
    <col min="7936" max="7936" width="20.7109375" style="124" customWidth="1"/>
    <col min="7937" max="7937" width="17.5703125" style="124" customWidth="1"/>
    <col min="7938" max="7938" width="22.5703125" style="124" customWidth="1"/>
    <col min="7939" max="7939" width="22" style="124" customWidth="1"/>
    <col min="7940" max="7940" width="15.42578125" style="124" customWidth="1"/>
    <col min="7941" max="7941" width="21.5703125" style="124" customWidth="1"/>
    <col min="7942" max="8191" width="9.140625" style="124"/>
    <col min="8192" max="8192" width="20.7109375" style="124" customWidth="1"/>
    <col min="8193" max="8193" width="17.5703125" style="124" customWidth="1"/>
    <col min="8194" max="8194" width="22.5703125" style="124" customWidth="1"/>
    <col min="8195" max="8195" width="22" style="124" customWidth="1"/>
    <col min="8196" max="8196" width="15.42578125" style="124" customWidth="1"/>
    <col min="8197" max="8197" width="21.5703125" style="124" customWidth="1"/>
    <col min="8198" max="8447" width="9.140625" style="124"/>
    <col min="8448" max="8448" width="20.7109375" style="124" customWidth="1"/>
    <col min="8449" max="8449" width="17.5703125" style="124" customWidth="1"/>
    <col min="8450" max="8450" width="22.5703125" style="124" customWidth="1"/>
    <col min="8451" max="8451" width="22" style="124" customWidth="1"/>
    <col min="8452" max="8452" width="15.42578125" style="124" customWidth="1"/>
    <col min="8453" max="8453" width="21.5703125" style="124" customWidth="1"/>
    <col min="8454" max="8703" width="9.140625" style="124"/>
    <col min="8704" max="8704" width="20.7109375" style="124" customWidth="1"/>
    <col min="8705" max="8705" width="17.5703125" style="124" customWidth="1"/>
    <col min="8706" max="8706" width="22.5703125" style="124" customWidth="1"/>
    <col min="8707" max="8707" width="22" style="124" customWidth="1"/>
    <col min="8708" max="8708" width="15.42578125" style="124" customWidth="1"/>
    <col min="8709" max="8709" width="21.5703125" style="124" customWidth="1"/>
    <col min="8710" max="8959" width="9.140625" style="124"/>
    <col min="8960" max="8960" width="20.7109375" style="124" customWidth="1"/>
    <col min="8961" max="8961" width="17.5703125" style="124" customWidth="1"/>
    <col min="8962" max="8962" width="22.5703125" style="124" customWidth="1"/>
    <col min="8963" max="8963" width="22" style="124" customWidth="1"/>
    <col min="8964" max="8964" width="15.42578125" style="124" customWidth="1"/>
    <col min="8965" max="8965" width="21.5703125" style="124" customWidth="1"/>
    <col min="8966" max="9215" width="9.140625" style="124"/>
    <col min="9216" max="9216" width="20.7109375" style="124" customWidth="1"/>
    <col min="9217" max="9217" width="17.5703125" style="124" customWidth="1"/>
    <col min="9218" max="9218" width="22.5703125" style="124" customWidth="1"/>
    <col min="9219" max="9219" width="22" style="124" customWidth="1"/>
    <col min="9220" max="9220" width="15.42578125" style="124" customWidth="1"/>
    <col min="9221" max="9221" width="21.5703125" style="124" customWidth="1"/>
    <col min="9222" max="9471" width="9.140625" style="124"/>
    <col min="9472" max="9472" width="20.7109375" style="124" customWidth="1"/>
    <col min="9473" max="9473" width="17.5703125" style="124" customWidth="1"/>
    <col min="9474" max="9474" width="22.5703125" style="124" customWidth="1"/>
    <col min="9475" max="9475" width="22" style="124" customWidth="1"/>
    <col min="9476" max="9476" width="15.42578125" style="124" customWidth="1"/>
    <col min="9477" max="9477" width="21.5703125" style="124" customWidth="1"/>
    <col min="9478" max="9727" width="9.140625" style="124"/>
    <col min="9728" max="9728" width="20.7109375" style="124" customWidth="1"/>
    <col min="9729" max="9729" width="17.5703125" style="124" customWidth="1"/>
    <col min="9730" max="9730" width="22.5703125" style="124" customWidth="1"/>
    <col min="9731" max="9731" width="22" style="124" customWidth="1"/>
    <col min="9732" max="9732" width="15.42578125" style="124" customWidth="1"/>
    <col min="9733" max="9733" width="21.5703125" style="124" customWidth="1"/>
    <col min="9734" max="9983" width="9.140625" style="124"/>
    <col min="9984" max="9984" width="20.7109375" style="124" customWidth="1"/>
    <col min="9985" max="9985" width="17.5703125" style="124" customWidth="1"/>
    <col min="9986" max="9986" width="22.5703125" style="124" customWidth="1"/>
    <col min="9987" max="9987" width="22" style="124" customWidth="1"/>
    <col min="9988" max="9988" width="15.42578125" style="124" customWidth="1"/>
    <col min="9989" max="9989" width="21.5703125" style="124" customWidth="1"/>
    <col min="9990" max="10239" width="9.140625" style="124"/>
    <col min="10240" max="10240" width="20.7109375" style="124" customWidth="1"/>
    <col min="10241" max="10241" width="17.5703125" style="124" customWidth="1"/>
    <col min="10242" max="10242" width="22.5703125" style="124" customWidth="1"/>
    <col min="10243" max="10243" width="22" style="124" customWidth="1"/>
    <col min="10244" max="10244" width="15.42578125" style="124" customWidth="1"/>
    <col min="10245" max="10245" width="21.5703125" style="124" customWidth="1"/>
    <col min="10246" max="10495" width="9.140625" style="124"/>
    <col min="10496" max="10496" width="20.7109375" style="124" customWidth="1"/>
    <col min="10497" max="10497" width="17.5703125" style="124" customWidth="1"/>
    <col min="10498" max="10498" width="22.5703125" style="124" customWidth="1"/>
    <col min="10499" max="10499" width="22" style="124" customWidth="1"/>
    <col min="10500" max="10500" width="15.42578125" style="124" customWidth="1"/>
    <col min="10501" max="10501" width="21.5703125" style="124" customWidth="1"/>
    <col min="10502" max="10751" width="9.140625" style="124"/>
    <col min="10752" max="10752" width="20.7109375" style="124" customWidth="1"/>
    <col min="10753" max="10753" width="17.5703125" style="124" customWidth="1"/>
    <col min="10754" max="10754" width="22.5703125" style="124" customWidth="1"/>
    <col min="10755" max="10755" width="22" style="124" customWidth="1"/>
    <col min="10756" max="10756" width="15.42578125" style="124" customWidth="1"/>
    <col min="10757" max="10757" width="21.5703125" style="124" customWidth="1"/>
    <col min="10758" max="11007" width="9.140625" style="124"/>
    <col min="11008" max="11008" width="20.7109375" style="124" customWidth="1"/>
    <col min="11009" max="11009" width="17.5703125" style="124" customWidth="1"/>
    <col min="11010" max="11010" width="22.5703125" style="124" customWidth="1"/>
    <col min="11011" max="11011" width="22" style="124" customWidth="1"/>
    <col min="11012" max="11012" width="15.42578125" style="124" customWidth="1"/>
    <col min="11013" max="11013" width="21.5703125" style="124" customWidth="1"/>
    <col min="11014" max="11263" width="9.140625" style="124"/>
    <col min="11264" max="11264" width="20.7109375" style="124" customWidth="1"/>
    <col min="11265" max="11265" width="17.5703125" style="124" customWidth="1"/>
    <col min="11266" max="11266" width="22.5703125" style="124" customWidth="1"/>
    <col min="11267" max="11267" width="22" style="124" customWidth="1"/>
    <col min="11268" max="11268" width="15.42578125" style="124" customWidth="1"/>
    <col min="11269" max="11269" width="21.5703125" style="124" customWidth="1"/>
    <col min="11270" max="11519" width="9.140625" style="124"/>
    <col min="11520" max="11520" width="20.7109375" style="124" customWidth="1"/>
    <col min="11521" max="11521" width="17.5703125" style="124" customWidth="1"/>
    <col min="11522" max="11522" width="22.5703125" style="124" customWidth="1"/>
    <col min="11523" max="11523" width="22" style="124" customWidth="1"/>
    <col min="11524" max="11524" width="15.42578125" style="124" customWidth="1"/>
    <col min="11525" max="11525" width="21.5703125" style="124" customWidth="1"/>
    <col min="11526" max="11775" width="9.140625" style="124"/>
    <col min="11776" max="11776" width="20.7109375" style="124" customWidth="1"/>
    <col min="11777" max="11777" width="17.5703125" style="124" customWidth="1"/>
    <col min="11778" max="11778" width="22.5703125" style="124" customWidth="1"/>
    <col min="11779" max="11779" width="22" style="124" customWidth="1"/>
    <col min="11780" max="11780" width="15.42578125" style="124" customWidth="1"/>
    <col min="11781" max="11781" width="21.5703125" style="124" customWidth="1"/>
    <col min="11782" max="12031" width="9.140625" style="124"/>
    <col min="12032" max="12032" width="20.7109375" style="124" customWidth="1"/>
    <col min="12033" max="12033" width="17.5703125" style="124" customWidth="1"/>
    <col min="12034" max="12034" width="22.5703125" style="124" customWidth="1"/>
    <col min="12035" max="12035" width="22" style="124" customWidth="1"/>
    <col min="12036" max="12036" width="15.42578125" style="124" customWidth="1"/>
    <col min="12037" max="12037" width="21.5703125" style="124" customWidth="1"/>
    <col min="12038" max="12287" width="9.140625" style="124"/>
    <col min="12288" max="12288" width="20.7109375" style="124" customWidth="1"/>
    <col min="12289" max="12289" width="17.5703125" style="124" customWidth="1"/>
    <col min="12290" max="12290" width="22.5703125" style="124" customWidth="1"/>
    <col min="12291" max="12291" width="22" style="124" customWidth="1"/>
    <col min="12292" max="12292" width="15.42578125" style="124" customWidth="1"/>
    <col min="12293" max="12293" width="21.5703125" style="124" customWidth="1"/>
    <col min="12294" max="12543" width="9.140625" style="124"/>
    <col min="12544" max="12544" width="20.7109375" style="124" customWidth="1"/>
    <col min="12545" max="12545" width="17.5703125" style="124" customWidth="1"/>
    <col min="12546" max="12546" width="22.5703125" style="124" customWidth="1"/>
    <col min="12547" max="12547" width="22" style="124" customWidth="1"/>
    <col min="12548" max="12548" width="15.42578125" style="124" customWidth="1"/>
    <col min="12549" max="12549" width="21.5703125" style="124" customWidth="1"/>
    <col min="12550" max="12799" width="9.140625" style="124"/>
    <col min="12800" max="12800" width="20.7109375" style="124" customWidth="1"/>
    <col min="12801" max="12801" width="17.5703125" style="124" customWidth="1"/>
    <col min="12802" max="12802" width="22.5703125" style="124" customWidth="1"/>
    <col min="12803" max="12803" width="22" style="124" customWidth="1"/>
    <col min="12804" max="12804" width="15.42578125" style="124" customWidth="1"/>
    <col min="12805" max="12805" width="21.5703125" style="124" customWidth="1"/>
    <col min="12806" max="13055" width="9.140625" style="124"/>
    <col min="13056" max="13056" width="20.7109375" style="124" customWidth="1"/>
    <col min="13057" max="13057" width="17.5703125" style="124" customWidth="1"/>
    <col min="13058" max="13058" width="22.5703125" style="124" customWidth="1"/>
    <col min="13059" max="13059" width="22" style="124" customWidth="1"/>
    <col min="13060" max="13060" width="15.42578125" style="124" customWidth="1"/>
    <col min="13061" max="13061" width="21.5703125" style="124" customWidth="1"/>
    <col min="13062" max="13311" width="9.140625" style="124"/>
    <col min="13312" max="13312" width="20.7109375" style="124" customWidth="1"/>
    <col min="13313" max="13313" width="17.5703125" style="124" customWidth="1"/>
    <col min="13314" max="13314" width="22.5703125" style="124" customWidth="1"/>
    <col min="13315" max="13315" width="22" style="124" customWidth="1"/>
    <col min="13316" max="13316" width="15.42578125" style="124" customWidth="1"/>
    <col min="13317" max="13317" width="21.5703125" style="124" customWidth="1"/>
    <col min="13318" max="13567" width="9.140625" style="124"/>
    <col min="13568" max="13568" width="20.7109375" style="124" customWidth="1"/>
    <col min="13569" max="13569" width="17.5703125" style="124" customWidth="1"/>
    <col min="13570" max="13570" width="22.5703125" style="124" customWidth="1"/>
    <col min="13571" max="13571" width="22" style="124" customWidth="1"/>
    <col min="13572" max="13572" width="15.42578125" style="124" customWidth="1"/>
    <col min="13573" max="13573" width="21.5703125" style="124" customWidth="1"/>
    <col min="13574" max="13823" width="9.140625" style="124"/>
    <col min="13824" max="13824" width="20.7109375" style="124" customWidth="1"/>
    <col min="13825" max="13825" width="17.5703125" style="124" customWidth="1"/>
    <col min="13826" max="13826" width="22.5703125" style="124" customWidth="1"/>
    <col min="13827" max="13827" width="22" style="124" customWidth="1"/>
    <col min="13828" max="13828" width="15.42578125" style="124" customWidth="1"/>
    <col min="13829" max="13829" width="21.5703125" style="124" customWidth="1"/>
    <col min="13830" max="14079" width="9.140625" style="124"/>
    <col min="14080" max="14080" width="20.7109375" style="124" customWidth="1"/>
    <col min="14081" max="14081" width="17.5703125" style="124" customWidth="1"/>
    <col min="14082" max="14082" width="22.5703125" style="124" customWidth="1"/>
    <col min="14083" max="14083" width="22" style="124" customWidth="1"/>
    <col min="14084" max="14084" width="15.42578125" style="124" customWidth="1"/>
    <col min="14085" max="14085" width="21.5703125" style="124" customWidth="1"/>
    <col min="14086" max="14335" width="9.140625" style="124"/>
    <col min="14336" max="14336" width="20.7109375" style="124" customWidth="1"/>
    <col min="14337" max="14337" width="17.5703125" style="124" customWidth="1"/>
    <col min="14338" max="14338" width="22.5703125" style="124" customWidth="1"/>
    <col min="14339" max="14339" width="22" style="124" customWidth="1"/>
    <col min="14340" max="14340" width="15.42578125" style="124" customWidth="1"/>
    <col min="14341" max="14341" width="21.5703125" style="124" customWidth="1"/>
    <col min="14342" max="14591" width="9.140625" style="124"/>
    <col min="14592" max="14592" width="20.7109375" style="124" customWidth="1"/>
    <col min="14593" max="14593" width="17.5703125" style="124" customWidth="1"/>
    <col min="14594" max="14594" width="22.5703125" style="124" customWidth="1"/>
    <col min="14595" max="14595" width="22" style="124" customWidth="1"/>
    <col min="14596" max="14596" width="15.42578125" style="124" customWidth="1"/>
    <col min="14597" max="14597" width="21.5703125" style="124" customWidth="1"/>
    <col min="14598" max="14847" width="9.140625" style="124"/>
    <col min="14848" max="14848" width="20.7109375" style="124" customWidth="1"/>
    <col min="14849" max="14849" width="17.5703125" style="124" customWidth="1"/>
    <col min="14850" max="14850" width="22.5703125" style="124" customWidth="1"/>
    <col min="14851" max="14851" width="22" style="124" customWidth="1"/>
    <col min="14852" max="14852" width="15.42578125" style="124" customWidth="1"/>
    <col min="14853" max="14853" width="21.5703125" style="124" customWidth="1"/>
    <col min="14854" max="15103" width="9.140625" style="124"/>
    <col min="15104" max="15104" width="20.7109375" style="124" customWidth="1"/>
    <col min="15105" max="15105" width="17.5703125" style="124" customWidth="1"/>
    <col min="15106" max="15106" width="22.5703125" style="124" customWidth="1"/>
    <col min="15107" max="15107" width="22" style="124" customWidth="1"/>
    <col min="15108" max="15108" width="15.42578125" style="124" customWidth="1"/>
    <col min="15109" max="15109" width="21.5703125" style="124" customWidth="1"/>
    <col min="15110" max="15359" width="9.140625" style="124"/>
    <col min="15360" max="15360" width="20.7109375" style="124" customWidth="1"/>
    <col min="15361" max="15361" width="17.5703125" style="124" customWidth="1"/>
    <col min="15362" max="15362" width="22.5703125" style="124" customWidth="1"/>
    <col min="15363" max="15363" width="22" style="124" customWidth="1"/>
    <col min="15364" max="15364" width="15.42578125" style="124" customWidth="1"/>
    <col min="15365" max="15365" width="21.5703125" style="124" customWidth="1"/>
    <col min="15366" max="15615" width="9.140625" style="124"/>
    <col min="15616" max="15616" width="20.7109375" style="124" customWidth="1"/>
    <col min="15617" max="15617" width="17.5703125" style="124" customWidth="1"/>
    <col min="15618" max="15618" width="22.5703125" style="124" customWidth="1"/>
    <col min="15619" max="15619" width="22" style="124" customWidth="1"/>
    <col min="15620" max="15620" width="15.42578125" style="124" customWidth="1"/>
    <col min="15621" max="15621" width="21.5703125" style="124" customWidth="1"/>
    <col min="15622" max="15871" width="9.140625" style="124"/>
    <col min="15872" max="15872" width="20.7109375" style="124" customWidth="1"/>
    <col min="15873" max="15873" width="17.5703125" style="124" customWidth="1"/>
    <col min="15874" max="15874" width="22.5703125" style="124" customWidth="1"/>
    <col min="15875" max="15875" width="22" style="124" customWidth="1"/>
    <col min="15876" max="15876" width="15.42578125" style="124" customWidth="1"/>
    <col min="15877" max="15877" width="21.5703125" style="124" customWidth="1"/>
    <col min="15878" max="16127" width="9.140625" style="124"/>
    <col min="16128" max="16128" width="20.7109375" style="124" customWidth="1"/>
    <col min="16129" max="16129" width="17.5703125" style="124" customWidth="1"/>
    <col min="16130" max="16130" width="22.5703125" style="124" customWidth="1"/>
    <col min="16131" max="16131" width="22" style="124" customWidth="1"/>
    <col min="16132" max="16132" width="15.42578125" style="124" customWidth="1"/>
    <col min="16133" max="16133" width="21.5703125" style="124" customWidth="1"/>
    <col min="16134" max="16384" width="9.140625" style="124"/>
  </cols>
  <sheetData>
    <row r="1" spans="1:10" ht="33" customHeight="1" x14ac:dyDescent="0.2">
      <c r="A1" s="430" t="s">
        <v>187</v>
      </c>
      <c r="B1" s="430"/>
      <c r="C1" s="430"/>
      <c r="D1" s="430"/>
      <c r="E1" s="430"/>
      <c r="F1" s="431"/>
    </row>
    <row r="2" spans="1:10" ht="27" customHeight="1" x14ac:dyDescent="0.2">
      <c r="A2" s="432" t="s">
        <v>188</v>
      </c>
      <c r="B2" s="432"/>
      <c r="C2" s="432"/>
      <c r="D2" s="432"/>
      <c r="E2" s="432"/>
      <c r="F2" s="432"/>
    </row>
    <row r="3" spans="1:10" x14ac:dyDescent="0.2">
      <c r="A3" s="125"/>
      <c r="B3" s="126"/>
      <c r="C3" s="126"/>
      <c r="D3" s="126"/>
      <c r="E3" s="126"/>
      <c r="F3" s="127" t="s">
        <v>110</v>
      </c>
    </row>
    <row r="4" spans="1:10" ht="12.75" customHeight="1" x14ac:dyDescent="0.2">
      <c r="A4" s="429"/>
      <c r="B4" s="433" t="s">
        <v>111</v>
      </c>
      <c r="C4" s="433"/>
      <c r="D4" s="433"/>
      <c r="E4" s="433"/>
      <c r="F4" s="426" t="s">
        <v>112</v>
      </c>
    </row>
    <row r="5" spans="1:10" ht="22.5" x14ac:dyDescent="0.2">
      <c r="A5" s="429"/>
      <c r="B5" s="128" t="s">
        <v>113</v>
      </c>
      <c r="C5" s="128" t="s">
        <v>114</v>
      </c>
      <c r="D5" s="128" t="s">
        <v>115</v>
      </c>
      <c r="E5" s="128" t="s">
        <v>116</v>
      </c>
      <c r="F5" s="426"/>
    </row>
    <row r="6" spans="1:10" ht="14.25" customHeight="1" x14ac:dyDescent="0.2">
      <c r="A6" s="367" t="s">
        <v>72</v>
      </c>
      <c r="B6" s="67">
        <v>7174.82</v>
      </c>
      <c r="C6" s="67">
        <v>34260.33</v>
      </c>
      <c r="D6" s="67">
        <v>359445</v>
      </c>
      <c r="E6" s="67">
        <v>5229.22</v>
      </c>
      <c r="F6" s="67">
        <v>5916.22</v>
      </c>
      <c r="G6" s="69"/>
      <c r="H6" s="69"/>
      <c r="I6" s="69"/>
      <c r="J6" s="69"/>
    </row>
    <row r="7" spans="1:10" x14ac:dyDescent="0.2">
      <c r="A7" s="129" t="s">
        <v>73</v>
      </c>
      <c r="B7" s="67">
        <v>43.6</v>
      </c>
      <c r="C7" s="67" t="s">
        <v>136</v>
      </c>
      <c r="D7" s="67">
        <v>14781.21</v>
      </c>
      <c r="E7" s="67">
        <v>2.02</v>
      </c>
      <c r="F7" s="92">
        <v>95.32</v>
      </c>
      <c r="G7" s="72"/>
      <c r="H7" s="69"/>
      <c r="I7" s="69"/>
      <c r="J7" s="69"/>
    </row>
    <row r="8" spans="1:10" x14ac:dyDescent="0.2">
      <c r="A8" s="129" t="s">
        <v>74</v>
      </c>
      <c r="B8" s="67">
        <v>86.21</v>
      </c>
      <c r="C8" s="67">
        <v>2375.61</v>
      </c>
      <c r="D8" s="67">
        <v>69254.59</v>
      </c>
      <c r="E8" s="67" t="s">
        <v>136</v>
      </c>
      <c r="F8" s="92">
        <v>1551.08</v>
      </c>
      <c r="G8" s="69"/>
      <c r="H8" s="69"/>
      <c r="I8" s="72"/>
      <c r="J8" s="69"/>
    </row>
    <row r="9" spans="1:10" x14ac:dyDescent="0.2">
      <c r="A9" s="129" t="s">
        <v>75</v>
      </c>
      <c r="B9" s="67">
        <v>5.94</v>
      </c>
      <c r="C9" s="67">
        <v>89.1</v>
      </c>
      <c r="D9" s="67">
        <v>12203.98</v>
      </c>
      <c r="E9" s="67">
        <v>197.6</v>
      </c>
      <c r="F9" s="92">
        <v>42.72</v>
      </c>
      <c r="G9" s="69"/>
      <c r="H9" s="69"/>
      <c r="I9" s="72"/>
      <c r="J9" s="72"/>
    </row>
    <row r="10" spans="1:10" x14ac:dyDescent="0.2">
      <c r="A10" s="129" t="s">
        <v>76</v>
      </c>
      <c r="B10" s="67">
        <v>94.05</v>
      </c>
      <c r="C10" s="67" t="s">
        <v>226</v>
      </c>
      <c r="D10" s="67">
        <v>78469.100000000006</v>
      </c>
      <c r="E10" s="67">
        <v>1836.17</v>
      </c>
      <c r="F10" s="92">
        <v>1234.32</v>
      </c>
      <c r="G10" s="69"/>
      <c r="H10" s="69"/>
      <c r="I10" s="69"/>
      <c r="J10" s="69"/>
    </row>
    <row r="11" spans="1:10" x14ac:dyDescent="0.2">
      <c r="A11" s="129" t="s">
        <v>77</v>
      </c>
      <c r="B11" s="67" t="s">
        <v>136</v>
      </c>
      <c r="C11" s="67" t="s">
        <v>136</v>
      </c>
      <c r="D11" s="67">
        <v>556.73</v>
      </c>
      <c r="E11" s="67" t="s">
        <v>136</v>
      </c>
      <c r="F11" s="92">
        <v>6.07</v>
      </c>
      <c r="G11" s="72"/>
      <c r="H11" s="69"/>
      <c r="I11" s="72"/>
      <c r="J11" s="72"/>
    </row>
    <row r="12" spans="1:10" x14ac:dyDescent="0.2">
      <c r="A12" s="129" t="s">
        <v>78</v>
      </c>
      <c r="B12" s="67" t="s">
        <v>136</v>
      </c>
      <c r="C12" s="67">
        <v>40.119999999999997</v>
      </c>
      <c r="D12" s="67">
        <v>14818.02</v>
      </c>
      <c r="E12" s="67">
        <v>176.9</v>
      </c>
      <c r="F12" s="92">
        <v>120.95</v>
      </c>
      <c r="G12" s="69"/>
      <c r="H12" s="69"/>
      <c r="I12" s="72"/>
      <c r="J12" s="69"/>
    </row>
    <row r="13" spans="1:10" x14ac:dyDescent="0.2">
      <c r="A13" s="129" t="s">
        <v>79</v>
      </c>
      <c r="B13" s="67" t="s">
        <v>136</v>
      </c>
      <c r="C13" s="67">
        <v>18.21</v>
      </c>
      <c r="D13" s="67">
        <v>7429.43</v>
      </c>
      <c r="E13" s="67">
        <v>638.92999999999995</v>
      </c>
      <c r="F13" s="92">
        <v>20</v>
      </c>
      <c r="G13" s="69"/>
      <c r="H13" s="69"/>
      <c r="I13" s="69"/>
      <c r="J13" s="69"/>
    </row>
    <row r="14" spans="1:10" x14ac:dyDescent="0.2">
      <c r="A14" s="129" t="s">
        <v>80</v>
      </c>
      <c r="B14" s="67" t="s">
        <v>136</v>
      </c>
      <c r="C14" s="67" t="s">
        <v>136</v>
      </c>
      <c r="D14" s="67">
        <v>5119.43</v>
      </c>
      <c r="E14" s="67" t="s">
        <v>136</v>
      </c>
      <c r="F14" s="92">
        <v>150.36000000000001</v>
      </c>
      <c r="G14" s="72"/>
      <c r="H14" s="69"/>
      <c r="I14" s="72"/>
      <c r="J14" s="69"/>
    </row>
    <row r="15" spans="1:10" x14ac:dyDescent="0.2">
      <c r="A15" s="129" t="s">
        <v>81</v>
      </c>
      <c r="B15" s="67">
        <v>1646.1</v>
      </c>
      <c r="C15" s="67">
        <v>1319.68</v>
      </c>
      <c r="D15" s="67">
        <v>9660.3799999999992</v>
      </c>
      <c r="E15" s="67">
        <v>56.86</v>
      </c>
      <c r="F15" s="92">
        <v>2373.87</v>
      </c>
      <c r="G15" s="69"/>
      <c r="H15" s="69"/>
      <c r="I15" s="72"/>
      <c r="J15" s="69"/>
    </row>
    <row r="16" spans="1:10" x14ac:dyDescent="0.2">
      <c r="A16" s="129" t="s">
        <v>82</v>
      </c>
      <c r="B16" s="67" t="s">
        <v>136</v>
      </c>
      <c r="C16" s="67">
        <v>4715.84</v>
      </c>
      <c r="D16" s="67">
        <v>21620.81</v>
      </c>
      <c r="E16" s="67" t="s">
        <v>136</v>
      </c>
      <c r="F16" s="92">
        <v>19.78</v>
      </c>
      <c r="G16" s="69"/>
      <c r="H16" s="69"/>
      <c r="I16" s="72"/>
      <c r="J16" s="72"/>
    </row>
    <row r="17" spans="1:10" x14ac:dyDescent="0.2">
      <c r="A17" s="129" t="s">
        <v>83</v>
      </c>
      <c r="B17" s="67">
        <v>42.7</v>
      </c>
      <c r="C17" s="67">
        <v>12.68</v>
      </c>
      <c r="D17" s="67">
        <v>771.76</v>
      </c>
      <c r="E17" s="67" t="s">
        <v>136</v>
      </c>
      <c r="F17" s="92">
        <v>9.5</v>
      </c>
      <c r="G17" s="69"/>
      <c r="H17" s="69"/>
      <c r="I17" s="72"/>
      <c r="J17" s="69"/>
    </row>
    <row r="18" spans="1:10" x14ac:dyDescent="0.2">
      <c r="A18" s="129" t="s">
        <v>84</v>
      </c>
      <c r="B18" s="67" t="s">
        <v>136</v>
      </c>
      <c r="C18" s="67" t="s">
        <v>136</v>
      </c>
      <c r="D18" s="67">
        <v>6619.17</v>
      </c>
      <c r="E18" s="67" t="s">
        <v>136</v>
      </c>
      <c r="F18" s="92">
        <v>0.55000000000000004</v>
      </c>
      <c r="G18" s="72"/>
      <c r="H18" s="69"/>
      <c r="I18" s="72"/>
      <c r="J18" s="72"/>
    </row>
    <row r="19" spans="1:10" x14ac:dyDescent="0.2">
      <c r="A19" s="129" t="s">
        <v>85</v>
      </c>
      <c r="B19" s="67">
        <v>5173.83</v>
      </c>
      <c r="C19" s="67">
        <v>14268.98</v>
      </c>
      <c r="D19" s="67">
        <v>12122.09</v>
      </c>
      <c r="E19" s="67">
        <v>367.74</v>
      </c>
      <c r="F19" s="92">
        <v>98.05</v>
      </c>
      <c r="G19" s="69"/>
      <c r="H19" s="69"/>
      <c r="I19" s="72"/>
      <c r="J19" s="69"/>
    </row>
    <row r="20" spans="1:10" x14ac:dyDescent="0.2">
      <c r="A20" s="129" t="s">
        <v>86</v>
      </c>
      <c r="B20" s="67">
        <v>82.38</v>
      </c>
      <c r="C20" s="67">
        <v>11367.14</v>
      </c>
      <c r="D20" s="67">
        <v>5884.98</v>
      </c>
      <c r="E20" s="67" t="s">
        <v>136</v>
      </c>
      <c r="F20" s="92">
        <v>106.55</v>
      </c>
      <c r="G20" s="69"/>
      <c r="H20" s="69"/>
      <c r="I20" s="72"/>
      <c r="J20" s="72"/>
    </row>
    <row r="21" spans="1:10" x14ac:dyDescent="0.2">
      <c r="A21" s="129" t="s">
        <v>137</v>
      </c>
      <c r="B21" s="67" t="s">
        <v>136</v>
      </c>
      <c r="C21" s="67" t="s">
        <v>136</v>
      </c>
      <c r="D21" s="67">
        <v>40696.559999999998</v>
      </c>
      <c r="E21" s="67">
        <v>1953</v>
      </c>
      <c r="F21" s="92" t="s">
        <v>136</v>
      </c>
      <c r="G21" s="69"/>
      <c r="H21" s="69"/>
      <c r="I21" s="69"/>
      <c r="J21" s="69"/>
    </row>
    <row r="22" spans="1:10" x14ac:dyDescent="0.2">
      <c r="A22" s="129" t="s">
        <v>88</v>
      </c>
      <c r="B22" s="67" t="s">
        <v>136</v>
      </c>
      <c r="C22" s="67" t="s">
        <v>136</v>
      </c>
      <c r="D22" s="67">
        <v>7.96</v>
      </c>
      <c r="E22" s="67" t="s">
        <v>136</v>
      </c>
      <c r="F22" s="92" t="s">
        <v>136</v>
      </c>
      <c r="G22" s="69"/>
      <c r="H22" s="69"/>
      <c r="I22" s="69"/>
      <c r="J22" s="69"/>
    </row>
    <row r="23" spans="1:10" x14ac:dyDescent="0.2">
      <c r="A23" s="129" t="s">
        <v>89</v>
      </c>
      <c r="B23" s="92" t="s">
        <v>136</v>
      </c>
      <c r="C23" s="92">
        <v>29.95</v>
      </c>
      <c r="D23" s="92">
        <v>58531.43</v>
      </c>
      <c r="E23" s="92" t="s">
        <v>136</v>
      </c>
      <c r="F23" s="92">
        <v>34</v>
      </c>
      <c r="G23" s="69"/>
      <c r="H23" s="69"/>
      <c r="I23" s="72"/>
      <c r="J23" s="69"/>
    </row>
    <row r="24" spans="1:10" x14ac:dyDescent="0.2">
      <c r="A24" s="129" t="s">
        <v>90</v>
      </c>
      <c r="B24" s="92" t="s">
        <v>136</v>
      </c>
      <c r="C24" s="92" t="s">
        <v>136</v>
      </c>
      <c r="D24" s="92">
        <v>0.99</v>
      </c>
      <c r="E24" s="92" t="s">
        <v>136</v>
      </c>
      <c r="F24" s="289" t="s">
        <v>136</v>
      </c>
      <c r="G24" s="69"/>
      <c r="H24" s="69"/>
      <c r="I24" s="72"/>
      <c r="J24" s="69"/>
    </row>
    <row r="25" spans="1:10" x14ac:dyDescent="0.2">
      <c r="A25" s="129" t="s">
        <v>91</v>
      </c>
      <c r="B25" s="124" t="s">
        <v>136</v>
      </c>
      <c r="C25" s="124" t="s">
        <v>136</v>
      </c>
      <c r="D25" s="124" t="s">
        <v>136</v>
      </c>
      <c r="E25" s="124" t="s">
        <v>136</v>
      </c>
      <c r="F25" s="92">
        <v>3.1</v>
      </c>
      <c r="G25" s="69"/>
      <c r="H25" s="69"/>
      <c r="I25" s="72"/>
      <c r="J25" s="69"/>
    </row>
    <row r="26" spans="1:10" x14ac:dyDescent="0.2">
      <c r="A26" s="130" t="s">
        <v>92</v>
      </c>
      <c r="B26" s="75" t="s">
        <v>136</v>
      </c>
      <c r="C26" s="75" t="s">
        <v>136</v>
      </c>
      <c r="D26" s="75">
        <v>896.38</v>
      </c>
      <c r="E26" s="75" t="s">
        <v>136</v>
      </c>
      <c r="F26" s="75" t="s">
        <v>226</v>
      </c>
      <c r="G26" s="69"/>
      <c r="H26" s="72"/>
      <c r="I26" s="72"/>
      <c r="J26" s="72"/>
    </row>
    <row r="27" spans="1:10" x14ac:dyDescent="0.2">
      <c r="A27" s="131"/>
      <c r="B27" s="92"/>
      <c r="C27" s="92"/>
      <c r="D27" s="92"/>
      <c r="E27" s="92"/>
      <c r="F27" s="92"/>
      <c r="G27" s="69"/>
      <c r="H27" s="72"/>
      <c r="I27" s="72"/>
      <c r="J27" s="72"/>
    </row>
    <row r="28" spans="1:10" x14ac:dyDescent="0.2">
      <c r="A28" s="131"/>
      <c r="G28" s="69"/>
      <c r="H28" s="72"/>
      <c r="I28" s="72"/>
      <c r="J28" s="72"/>
    </row>
    <row r="29" spans="1:10" ht="27" customHeight="1" x14ac:dyDescent="0.2">
      <c r="A29" s="437" t="s">
        <v>189</v>
      </c>
      <c r="B29" s="437"/>
      <c r="C29" s="437"/>
      <c r="D29" s="437"/>
      <c r="E29" s="437"/>
      <c r="F29" s="437"/>
    </row>
    <row r="30" spans="1:10" x14ac:dyDescent="0.2">
      <c r="A30" s="132"/>
      <c r="B30" s="132"/>
      <c r="C30" s="132"/>
      <c r="D30" s="132"/>
      <c r="E30" s="132"/>
      <c r="F30" s="133" t="s">
        <v>110</v>
      </c>
    </row>
    <row r="31" spans="1:10" ht="16.5" customHeight="1" x14ac:dyDescent="0.2">
      <c r="A31" s="429"/>
      <c r="B31" s="426" t="s">
        <v>111</v>
      </c>
      <c r="C31" s="434"/>
      <c r="D31" s="429"/>
      <c r="E31" s="435" t="s">
        <v>117</v>
      </c>
      <c r="F31" s="419" t="s">
        <v>112</v>
      </c>
    </row>
    <row r="32" spans="1:10" ht="22.5" x14ac:dyDescent="0.2">
      <c r="A32" s="429"/>
      <c r="B32" s="128" t="s">
        <v>113</v>
      </c>
      <c r="C32" s="128" t="s">
        <v>114</v>
      </c>
      <c r="D32" s="128" t="s">
        <v>115</v>
      </c>
      <c r="E32" s="436"/>
      <c r="F32" s="420"/>
    </row>
    <row r="33" spans="1:10" ht="12" customHeight="1" x14ac:dyDescent="0.2">
      <c r="A33" s="367" t="s">
        <v>72</v>
      </c>
      <c r="B33" s="90">
        <f>SUM(B34:B49)</f>
        <v>6434.4999999999991</v>
      </c>
      <c r="C33" s="90">
        <f t="shared" ref="C33:F33" si="0">SUM(C34:C49)</f>
        <v>300565.59999999998</v>
      </c>
      <c r="D33" s="90">
        <f t="shared" si="0"/>
        <v>145142.70000000001</v>
      </c>
      <c r="E33" s="90">
        <f t="shared" si="0"/>
        <v>47200.3</v>
      </c>
      <c r="F33" s="90">
        <f t="shared" si="0"/>
        <v>1603.6999999999998</v>
      </c>
      <c r="G33" s="134"/>
      <c r="H33" s="135"/>
      <c r="I33" s="134"/>
      <c r="J33" s="134"/>
    </row>
    <row r="34" spans="1:10" x14ac:dyDescent="0.2">
      <c r="A34" s="129" t="s">
        <v>73</v>
      </c>
      <c r="B34" s="92" t="s">
        <v>136</v>
      </c>
      <c r="C34" s="92">
        <v>4011.8</v>
      </c>
      <c r="D34" s="92">
        <v>14.1</v>
      </c>
      <c r="E34" s="92">
        <v>887.8</v>
      </c>
      <c r="F34" s="92">
        <v>81</v>
      </c>
      <c r="G34" s="134"/>
      <c r="H34" s="135"/>
      <c r="I34" s="134"/>
      <c r="J34" s="134"/>
    </row>
    <row r="35" spans="1:10" x14ac:dyDescent="0.2">
      <c r="A35" s="129" t="s">
        <v>74</v>
      </c>
      <c r="B35" s="92">
        <v>422.6</v>
      </c>
      <c r="C35" s="92">
        <v>15276</v>
      </c>
      <c r="D35" s="92">
        <v>30216.799999999999</v>
      </c>
      <c r="E35" s="92">
        <v>8641.1</v>
      </c>
      <c r="F35" s="92">
        <v>208.6</v>
      </c>
      <c r="G35" s="134"/>
      <c r="H35" s="135"/>
      <c r="I35" s="134"/>
      <c r="J35" s="134"/>
    </row>
    <row r="36" spans="1:10" x14ac:dyDescent="0.2">
      <c r="A36" s="129" t="s">
        <v>75</v>
      </c>
      <c r="B36" s="92" t="s">
        <v>136</v>
      </c>
      <c r="C36" s="92">
        <v>10117.6</v>
      </c>
      <c r="D36" s="92">
        <v>211.5</v>
      </c>
      <c r="E36" s="92">
        <v>887.8</v>
      </c>
      <c r="F36" s="92" t="s">
        <v>136</v>
      </c>
      <c r="G36" s="134"/>
      <c r="H36" s="135"/>
      <c r="I36" s="134"/>
      <c r="J36" s="135"/>
    </row>
    <row r="37" spans="1:10" x14ac:dyDescent="0.2">
      <c r="A37" s="129" t="s">
        <v>76</v>
      </c>
      <c r="B37" s="92">
        <v>2708.7</v>
      </c>
      <c r="C37" s="92">
        <v>30415.200000000001</v>
      </c>
      <c r="D37" s="92">
        <v>569.9</v>
      </c>
      <c r="E37" s="92">
        <v>1192</v>
      </c>
      <c r="F37" s="92">
        <v>33.5</v>
      </c>
      <c r="G37" s="134"/>
      <c r="H37" s="135"/>
      <c r="I37" s="134"/>
      <c r="J37" s="134"/>
    </row>
    <row r="38" spans="1:10" x14ac:dyDescent="0.2">
      <c r="A38" s="129" t="s">
        <v>77</v>
      </c>
      <c r="B38" s="92" t="s">
        <v>136</v>
      </c>
      <c r="C38" s="92" t="s">
        <v>136</v>
      </c>
      <c r="D38" s="92">
        <v>2256.6</v>
      </c>
      <c r="E38" s="301">
        <v>0.3</v>
      </c>
      <c r="F38" s="234" t="s">
        <v>136</v>
      </c>
      <c r="G38" s="134"/>
      <c r="H38" s="135"/>
      <c r="I38" s="135"/>
      <c r="J38" s="135"/>
    </row>
    <row r="39" spans="1:10" x14ac:dyDescent="0.2">
      <c r="A39" s="129" t="s">
        <v>78</v>
      </c>
      <c r="B39" s="92" t="s">
        <v>136</v>
      </c>
      <c r="C39" s="92">
        <v>786</v>
      </c>
      <c r="D39" s="92">
        <v>124</v>
      </c>
      <c r="E39" s="92">
        <v>6295.5</v>
      </c>
      <c r="F39" s="92">
        <v>129.80000000000001</v>
      </c>
      <c r="G39" s="134"/>
      <c r="H39" s="135"/>
      <c r="I39" s="134"/>
      <c r="J39" s="134"/>
    </row>
    <row r="40" spans="1:10" x14ac:dyDescent="0.2">
      <c r="A40" s="129" t="s">
        <v>79</v>
      </c>
      <c r="B40" s="92" t="s">
        <v>136</v>
      </c>
      <c r="C40" s="92">
        <v>1572.5</v>
      </c>
      <c r="D40" s="92">
        <v>95.3</v>
      </c>
      <c r="E40" s="92">
        <v>1188.4000000000001</v>
      </c>
      <c r="F40" s="92" t="s">
        <v>136</v>
      </c>
      <c r="G40" s="134"/>
      <c r="H40" s="135"/>
      <c r="I40" s="134"/>
      <c r="J40" s="134"/>
    </row>
    <row r="41" spans="1:10" x14ac:dyDescent="0.2">
      <c r="A41" s="129" t="s">
        <v>80</v>
      </c>
      <c r="B41" s="92">
        <v>443.7</v>
      </c>
      <c r="C41" s="92">
        <v>8111.4</v>
      </c>
      <c r="D41" s="92">
        <v>5242.2</v>
      </c>
      <c r="E41" s="92">
        <v>580.20000000000005</v>
      </c>
      <c r="F41" s="92">
        <v>13.3</v>
      </c>
      <c r="G41" s="134"/>
      <c r="H41" s="135"/>
      <c r="I41" s="134"/>
      <c r="J41" s="134"/>
    </row>
    <row r="42" spans="1:10" x14ac:dyDescent="0.2">
      <c r="A42" s="129" t="s">
        <v>81</v>
      </c>
      <c r="B42" s="92" t="s">
        <v>136</v>
      </c>
      <c r="C42" s="92">
        <v>1072.8</v>
      </c>
      <c r="D42" s="92">
        <v>225</v>
      </c>
      <c r="E42" s="92">
        <v>1090</v>
      </c>
      <c r="F42" s="92">
        <v>50.5</v>
      </c>
      <c r="G42" s="134"/>
      <c r="H42" s="135"/>
      <c r="I42" s="134"/>
      <c r="J42" s="134"/>
    </row>
    <row r="43" spans="1:10" x14ac:dyDescent="0.2">
      <c r="A43" s="129" t="s">
        <v>82</v>
      </c>
      <c r="B43" s="92" t="s">
        <v>136</v>
      </c>
      <c r="C43" s="92">
        <v>49935.5</v>
      </c>
      <c r="D43" s="92">
        <v>654.79999999999995</v>
      </c>
      <c r="E43" s="92">
        <v>4016.6</v>
      </c>
      <c r="F43" s="92">
        <v>229.4</v>
      </c>
      <c r="G43" s="134"/>
      <c r="H43" s="135"/>
      <c r="I43" s="134"/>
      <c r="J43" s="135"/>
    </row>
    <row r="44" spans="1:10" x14ac:dyDescent="0.2">
      <c r="A44" s="129" t="s">
        <v>83</v>
      </c>
      <c r="B44" s="92" t="s">
        <v>136</v>
      </c>
      <c r="C44" s="92">
        <v>4201</v>
      </c>
      <c r="D44" s="92">
        <v>1234.3</v>
      </c>
      <c r="E44" s="92">
        <v>22.4</v>
      </c>
      <c r="F44" s="92" t="s">
        <v>136</v>
      </c>
      <c r="G44" s="134"/>
      <c r="H44" s="135"/>
      <c r="I44" s="134"/>
      <c r="J44" s="134"/>
    </row>
    <row r="45" spans="1:10" x14ac:dyDescent="0.2">
      <c r="A45" s="129" t="s">
        <v>85</v>
      </c>
      <c r="B45" s="92">
        <v>2587.8000000000002</v>
      </c>
      <c r="C45" s="92">
        <v>60021</v>
      </c>
      <c r="D45" s="92">
        <v>148.30000000000001</v>
      </c>
      <c r="E45" s="92">
        <v>5812.2</v>
      </c>
      <c r="F45" s="92">
        <v>816</v>
      </c>
      <c r="G45" s="134"/>
      <c r="H45" s="135"/>
      <c r="I45" s="134"/>
      <c r="J45" s="134"/>
    </row>
    <row r="46" spans="1:10" x14ac:dyDescent="0.2">
      <c r="A46" s="129" t="s">
        <v>86</v>
      </c>
      <c r="B46" s="92">
        <v>268.7</v>
      </c>
      <c r="C46" s="92">
        <v>87850.9</v>
      </c>
      <c r="D46" s="92">
        <v>18544</v>
      </c>
      <c r="E46" s="92">
        <v>14797.6</v>
      </c>
      <c r="F46" s="92" t="s">
        <v>136</v>
      </c>
      <c r="G46" s="134"/>
      <c r="H46" s="135"/>
      <c r="I46" s="134"/>
      <c r="J46" s="135"/>
    </row>
    <row r="47" spans="1:10" x14ac:dyDescent="0.2">
      <c r="A47" s="129" t="s">
        <v>137</v>
      </c>
      <c r="B47" s="92">
        <v>3</v>
      </c>
      <c r="C47" s="92">
        <v>3824.3</v>
      </c>
      <c r="D47" s="92">
        <v>69205.3</v>
      </c>
      <c r="E47" s="92">
        <v>279.60000000000002</v>
      </c>
      <c r="F47" s="92">
        <v>19</v>
      </c>
      <c r="G47" s="134"/>
      <c r="H47" s="135"/>
      <c r="I47" s="134"/>
      <c r="J47" s="135"/>
    </row>
    <row r="48" spans="1:10" x14ac:dyDescent="0.2">
      <c r="A48" s="129" t="s">
        <v>89</v>
      </c>
      <c r="B48" s="92" t="s">
        <v>136</v>
      </c>
      <c r="C48" s="92">
        <v>21210.400000000001</v>
      </c>
      <c r="D48" s="92">
        <v>70.599999999999994</v>
      </c>
      <c r="E48" s="92">
        <v>1449.8</v>
      </c>
      <c r="F48" s="92">
        <v>22.6</v>
      </c>
      <c r="G48" s="134"/>
      <c r="H48" s="135"/>
      <c r="I48" s="134"/>
      <c r="J48" s="134"/>
    </row>
    <row r="49" spans="1:11" x14ac:dyDescent="0.2">
      <c r="A49" s="130" t="s">
        <v>92</v>
      </c>
      <c r="B49" s="75" t="s">
        <v>136</v>
      </c>
      <c r="C49" s="75">
        <v>2159.1999999999998</v>
      </c>
      <c r="D49" s="75">
        <v>16330</v>
      </c>
      <c r="E49" s="75">
        <v>59</v>
      </c>
      <c r="F49" s="213" t="s">
        <v>136</v>
      </c>
      <c r="G49" s="135"/>
      <c r="H49" s="135"/>
      <c r="I49" s="135"/>
      <c r="J49" s="135"/>
    </row>
    <row r="50" spans="1:11" x14ac:dyDescent="0.2">
      <c r="G50" s="135"/>
      <c r="H50" s="135"/>
      <c r="I50" s="135"/>
      <c r="J50" s="135"/>
      <c r="K50" s="135"/>
    </row>
    <row r="51" spans="1:11" ht="27" customHeight="1" x14ac:dyDescent="0.2">
      <c r="A51" s="417" t="s">
        <v>190</v>
      </c>
      <c r="B51" s="417"/>
      <c r="C51" s="417"/>
      <c r="D51" s="417"/>
      <c r="E51" s="417"/>
      <c r="F51" s="417"/>
      <c r="G51" s="134"/>
      <c r="H51" s="134"/>
      <c r="I51" s="135"/>
      <c r="J51" s="134"/>
      <c r="K51" s="134"/>
    </row>
    <row r="52" spans="1:11" ht="12.75" customHeight="1" x14ac:dyDescent="0.2">
      <c r="A52" s="136"/>
      <c r="B52" s="117"/>
      <c r="C52" s="117"/>
      <c r="D52" s="117"/>
      <c r="E52" s="117"/>
      <c r="F52" s="138" t="s">
        <v>118</v>
      </c>
      <c r="G52" s="56"/>
      <c r="H52" s="56"/>
      <c r="I52" s="56"/>
      <c r="J52" s="56"/>
      <c r="K52" s="56"/>
    </row>
    <row r="53" spans="1:11" ht="14.25" customHeight="1" x14ac:dyDescent="0.2">
      <c r="A53" s="429"/>
      <c r="B53" s="426" t="s">
        <v>111</v>
      </c>
      <c r="C53" s="434"/>
      <c r="D53" s="429"/>
      <c r="E53" s="433" t="s">
        <v>117</v>
      </c>
      <c r="F53" s="426" t="s">
        <v>112</v>
      </c>
    </row>
    <row r="54" spans="1:11" ht="22.5" x14ac:dyDescent="0.2">
      <c r="A54" s="429"/>
      <c r="B54" s="128" t="s">
        <v>114</v>
      </c>
      <c r="C54" s="128" t="s">
        <v>115</v>
      </c>
      <c r="D54" s="128" t="s">
        <v>116</v>
      </c>
      <c r="E54" s="433"/>
      <c r="F54" s="426"/>
    </row>
    <row r="55" spans="1:11" x14ac:dyDescent="0.2">
      <c r="A55" s="367" t="s">
        <v>72</v>
      </c>
      <c r="B55" s="67">
        <f>SUM(B56:B70)</f>
        <v>3306.2</v>
      </c>
      <c r="C55" s="67">
        <f t="shared" ref="C55:F55" si="1">SUM(C56:C70)</f>
        <v>2504858.7000000002</v>
      </c>
      <c r="D55" s="67">
        <f t="shared" si="1"/>
        <v>12124.5</v>
      </c>
      <c r="E55" s="67">
        <f t="shared" si="1"/>
        <v>135641.1</v>
      </c>
      <c r="F55" s="67">
        <f t="shared" si="1"/>
        <v>9462.7999999999993</v>
      </c>
      <c r="G55" s="118"/>
      <c r="H55" s="118"/>
      <c r="I55" s="68"/>
      <c r="J55" s="68"/>
    </row>
    <row r="56" spans="1:11" x14ac:dyDescent="0.2">
      <c r="A56" s="129" t="s">
        <v>73</v>
      </c>
      <c r="B56" s="67" t="s">
        <v>136</v>
      </c>
      <c r="C56" s="67">
        <v>2335</v>
      </c>
      <c r="D56" s="67" t="s">
        <v>136</v>
      </c>
      <c r="E56" s="67" t="s">
        <v>136</v>
      </c>
      <c r="F56" s="67" t="s">
        <v>136</v>
      </c>
      <c r="G56" s="118"/>
      <c r="H56" s="118"/>
      <c r="I56" s="68"/>
      <c r="J56" s="68"/>
    </row>
    <row r="57" spans="1:11" x14ac:dyDescent="0.2">
      <c r="A57" s="129" t="s">
        <v>74</v>
      </c>
      <c r="B57" s="67" t="s">
        <v>136</v>
      </c>
      <c r="C57" s="67">
        <v>429796.1</v>
      </c>
      <c r="D57" s="67" t="s">
        <v>136</v>
      </c>
      <c r="E57" s="67">
        <v>5017</v>
      </c>
      <c r="F57" s="67">
        <v>1622</v>
      </c>
      <c r="G57" s="118"/>
      <c r="H57" s="118"/>
      <c r="I57" s="68"/>
      <c r="J57" s="68"/>
    </row>
    <row r="58" spans="1:11" x14ac:dyDescent="0.2">
      <c r="A58" s="129" t="s">
        <v>75</v>
      </c>
      <c r="B58" s="67" t="s">
        <v>136</v>
      </c>
      <c r="C58" s="67">
        <v>111140</v>
      </c>
      <c r="D58" s="67" t="s">
        <v>136</v>
      </c>
      <c r="E58" s="67">
        <v>2952</v>
      </c>
      <c r="F58" s="67" t="s">
        <v>136</v>
      </c>
      <c r="G58" s="118"/>
      <c r="H58" s="72"/>
      <c r="I58" s="68"/>
      <c r="J58" s="72"/>
    </row>
    <row r="59" spans="1:11" x14ac:dyDescent="0.2">
      <c r="A59" s="129" t="s">
        <v>76</v>
      </c>
      <c r="B59" s="67" t="s">
        <v>136</v>
      </c>
      <c r="C59" s="67">
        <v>257940</v>
      </c>
      <c r="D59" s="67">
        <v>3193.5</v>
      </c>
      <c r="E59" s="67">
        <v>109998.5</v>
      </c>
      <c r="F59" s="67">
        <v>1355</v>
      </c>
      <c r="G59" s="118"/>
      <c r="H59" s="118"/>
      <c r="I59" s="68"/>
      <c r="J59" s="72"/>
    </row>
    <row r="60" spans="1:11" x14ac:dyDescent="0.2">
      <c r="A60" s="129" t="s">
        <v>78</v>
      </c>
      <c r="B60" s="67" t="s">
        <v>136</v>
      </c>
      <c r="C60" s="67">
        <v>80019.399999999994</v>
      </c>
      <c r="D60" s="67" t="s">
        <v>136</v>
      </c>
      <c r="E60" s="67">
        <v>34</v>
      </c>
      <c r="F60" s="67" t="s">
        <v>136</v>
      </c>
      <c r="G60" s="118"/>
      <c r="H60" s="118"/>
      <c r="I60" s="68"/>
      <c r="J60" s="72"/>
    </row>
    <row r="61" spans="1:11" x14ac:dyDescent="0.2">
      <c r="A61" s="129" t="s">
        <v>79</v>
      </c>
      <c r="B61" s="67" t="s">
        <v>136</v>
      </c>
      <c r="C61" s="67">
        <v>28233.7</v>
      </c>
      <c r="D61" s="67" t="s">
        <v>136</v>
      </c>
      <c r="E61" s="67" t="s">
        <v>136</v>
      </c>
      <c r="F61" s="67" t="s">
        <v>136</v>
      </c>
      <c r="G61" s="118"/>
      <c r="H61" s="72"/>
      <c r="I61" s="72"/>
      <c r="J61" s="72"/>
    </row>
    <row r="62" spans="1:11" x14ac:dyDescent="0.2">
      <c r="A62" s="129" t="s">
        <v>80</v>
      </c>
      <c r="B62" s="67" t="s">
        <v>136</v>
      </c>
      <c r="C62" s="67">
        <v>185856</v>
      </c>
      <c r="D62" s="67" t="s">
        <v>136</v>
      </c>
      <c r="E62" s="67">
        <v>6956</v>
      </c>
      <c r="F62" s="67" t="s">
        <v>136</v>
      </c>
      <c r="G62" s="118"/>
      <c r="H62" s="72"/>
      <c r="I62" s="72"/>
      <c r="J62" s="72"/>
    </row>
    <row r="63" spans="1:11" x14ac:dyDescent="0.2">
      <c r="A63" s="129" t="s">
        <v>81</v>
      </c>
      <c r="B63" s="67" t="s">
        <v>136</v>
      </c>
      <c r="C63" s="67">
        <v>411954.6</v>
      </c>
      <c r="D63" s="67">
        <v>6750</v>
      </c>
      <c r="E63" s="67">
        <v>6248.6</v>
      </c>
      <c r="F63" s="67">
        <v>6485.8</v>
      </c>
      <c r="G63" s="118"/>
      <c r="H63" s="118"/>
      <c r="I63" s="68"/>
      <c r="J63" s="68"/>
    </row>
    <row r="64" spans="1:11" x14ac:dyDescent="0.2">
      <c r="A64" s="129" t="s">
        <v>82</v>
      </c>
      <c r="B64" s="67" t="s">
        <v>136</v>
      </c>
      <c r="C64" s="67">
        <v>258057.8</v>
      </c>
      <c r="D64" s="67">
        <v>1209</v>
      </c>
      <c r="E64" s="67" t="s">
        <v>136</v>
      </c>
      <c r="F64" s="67" t="s">
        <v>136</v>
      </c>
      <c r="G64" s="118"/>
      <c r="H64" s="118"/>
      <c r="I64" s="72"/>
      <c r="J64" s="72"/>
    </row>
    <row r="65" spans="1:11" x14ac:dyDescent="0.2">
      <c r="A65" s="129" t="s">
        <v>85</v>
      </c>
      <c r="B65" s="67" t="s">
        <v>136</v>
      </c>
      <c r="C65" s="67">
        <v>121504.3</v>
      </c>
      <c r="D65" s="67">
        <v>648</v>
      </c>
      <c r="E65" s="67" t="s">
        <v>136</v>
      </c>
      <c r="F65" s="67" t="s">
        <v>136</v>
      </c>
      <c r="G65" s="118"/>
      <c r="H65" s="72"/>
      <c r="I65" s="72"/>
      <c r="J65" s="72"/>
    </row>
    <row r="66" spans="1:11" x14ac:dyDescent="0.2">
      <c r="A66" s="129" t="s">
        <v>86</v>
      </c>
      <c r="B66" s="67" t="s">
        <v>136</v>
      </c>
      <c r="C66" s="67">
        <v>390337.8</v>
      </c>
      <c r="D66" s="67">
        <v>324</v>
      </c>
      <c r="E66" s="67">
        <v>1124.5999999999999</v>
      </c>
      <c r="F66" s="67" t="s">
        <v>136</v>
      </c>
      <c r="G66" s="118"/>
      <c r="H66" s="118"/>
      <c r="I66" s="68"/>
      <c r="J66" s="72"/>
    </row>
    <row r="67" spans="1:11" x14ac:dyDescent="0.2">
      <c r="A67" s="129" t="s">
        <v>137</v>
      </c>
      <c r="B67" s="92" t="s">
        <v>136</v>
      </c>
      <c r="C67" s="92">
        <v>98327.2</v>
      </c>
      <c r="D67" s="92" t="s">
        <v>136</v>
      </c>
      <c r="E67" s="92" t="s">
        <v>136</v>
      </c>
      <c r="F67" s="92" t="s">
        <v>136</v>
      </c>
      <c r="G67" s="118"/>
      <c r="H67" s="72"/>
      <c r="I67" s="72"/>
      <c r="J67" s="72"/>
    </row>
    <row r="68" spans="1:11" x14ac:dyDescent="0.2">
      <c r="A68" s="129" t="s">
        <v>88</v>
      </c>
      <c r="B68" s="227" t="s">
        <v>136</v>
      </c>
      <c r="C68" s="227">
        <v>2417.5</v>
      </c>
      <c r="D68" s="227" t="s">
        <v>136</v>
      </c>
      <c r="E68" s="227">
        <v>3173.1</v>
      </c>
      <c r="F68" s="227" t="s">
        <v>136</v>
      </c>
      <c r="G68" s="72"/>
      <c r="H68" s="72"/>
      <c r="I68" s="72"/>
      <c r="J68" s="72"/>
    </row>
    <row r="69" spans="1:11" x14ac:dyDescent="0.2">
      <c r="A69" s="129" t="s">
        <v>89</v>
      </c>
      <c r="B69" s="227">
        <v>3306.2</v>
      </c>
      <c r="C69" s="227">
        <v>358.2</v>
      </c>
      <c r="D69" s="227" t="s">
        <v>136</v>
      </c>
      <c r="E69" s="227" t="s">
        <v>136</v>
      </c>
      <c r="F69" s="227" t="s">
        <v>136</v>
      </c>
      <c r="G69" s="72"/>
      <c r="H69" s="72"/>
      <c r="I69" s="72"/>
      <c r="J69" s="72"/>
    </row>
    <row r="70" spans="1:11" x14ac:dyDescent="0.2">
      <c r="A70" s="130" t="s">
        <v>92</v>
      </c>
      <c r="B70" s="214" t="s">
        <v>136</v>
      </c>
      <c r="C70" s="214">
        <v>126581.1</v>
      </c>
      <c r="D70" s="214" t="s">
        <v>136</v>
      </c>
      <c r="E70" s="214">
        <v>137.30000000000001</v>
      </c>
      <c r="F70" s="215" t="s">
        <v>136</v>
      </c>
      <c r="G70" s="72"/>
      <c r="H70" s="72"/>
      <c r="I70" s="72"/>
      <c r="J70" s="72"/>
    </row>
    <row r="71" spans="1:11" x14ac:dyDescent="0.2">
      <c r="E71" s="141"/>
      <c r="G71" s="72"/>
      <c r="H71" s="72"/>
      <c r="I71" s="72"/>
      <c r="J71" s="72"/>
      <c r="K71" s="72"/>
    </row>
    <row r="72" spans="1:11" x14ac:dyDescent="0.2">
      <c r="E72" s="141"/>
      <c r="G72" s="72"/>
      <c r="H72" s="72"/>
      <c r="I72" s="72"/>
      <c r="J72" s="72"/>
      <c r="K72" s="72"/>
    </row>
    <row r="73" spans="1:11" ht="12.75" customHeight="1" x14ac:dyDescent="0.2">
      <c r="A73" s="418" t="s">
        <v>194</v>
      </c>
      <c r="B73" s="418"/>
      <c r="C73" s="418"/>
      <c r="D73" s="418"/>
      <c r="E73" s="418"/>
      <c r="G73" s="72"/>
      <c r="H73" s="72"/>
      <c r="I73" s="72"/>
      <c r="J73" s="72"/>
      <c r="K73" s="72"/>
    </row>
    <row r="74" spans="1:11" x14ac:dyDescent="0.2">
      <c r="A74" s="132"/>
      <c r="B74" s="132"/>
      <c r="C74" s="132"/>
      <c r="D74" s="133" t="s">
        <v>110</v>
      </c>
      <c r="G74" s="72"/>
      <c r="H74" s="72"/>
      <c r="I74" s="72"/>
      <c r="J74" s="72"/>
      <c r="K74" s="72"/>
    </row>
    <row r="75" spans="1:11" ht="12.75" customHeight="1" x14ac:dyDescent="0.2">
      <c r="A75" s="427"/>
      <c r="B75" s="421" t="s">
        <v>111</v>
      </c>
      <c r="C75" s="422"/>
      <c r="D75" s="423" t="s">
        <v>117</v>
      </c>
      <c r="G75" s="72"/>
      <c r="H75" s="72"/>
      <c r="I75" s="72"/>
      <c r="J75" s="72"/>
      <c r="K75" s="72"/>
    </row>
    <row r="76" spans="1:11" ht="22.5" x14ac:dyDescent="0.2">
      <c r="A76" s="427"/>
      <c r="B76" s="352" t="s">
        <v>113</v>
      </c>
      <c r="C76" s="352" t="s">
        <v>193</v>
      </c>
      <c r="D76" s="424"/>
      <c r="F76" s="72"/>
      <c r="G76" s="72"/>
      <c r="H76" s="72"/>
      <c r="I76" s="72"/>
      <c r="J76" s="72"/>
    </row>
    <row r="77" spans="1:11" x14ac:dyDescent="0.2">
      <c r="A77" s="284" t="s">
        <v>72</v>
      </c>
      <c r="B77" s="291">
        <f>SUM(B78:B89)</f>
        <v>68.2</v>
      </c>
      <c r="C77" s="291">
        <f t="shared" ref="C77:D77" si="2">SUM(C78:C89)</f>
        <v>105.60000000000001</v>
      </c>
      <c r="D77" s="291">
        <f t="shared" si="2"/>
        <v>66.2</v>
      </c>
      <c r="F77" s="72"/>
      <c r="G77" s="72"/>
      <c r="H77" s="72"/>
      <c r="I77" s="72"/>
      <c r="J77" s="72"/>
    </row>
    <row r="78" spans="1:11" x14ac:dyDescent="0.2">
      <c r="A78" s="129" t="s">
        <v>73</v>
      </c>
      <c r="B78" s="292" t="s">
        <v>136</v>
      </c>
      <c r="C78" s="356">
        <v>3.6</v>
      </c>
      <c r="D78" s="291" t="s">
        <v>136</v>
      </c>
      <c r="F78" s="72"/>
      <c r="G78" s="72"/>
      <c r="H78" s="72"/>
      <c r="I78" s="72"/>
      <c r="J78" s="72"/>
    </row>
    <row r="79" spans="1:11" x14ac:dyDescent="0.2">
      <c r="A79" s="129" t="s">
        <v>74</v>
      </c>
      <c r="B79" s="292" t="s">
        <v>136</v>
      </c>
      <c r="C79" s="235" t="s">
        <v>136</v>
      </c>
      <c r="D79" s="291">
        <v>3.1</v>
      </c>
      <c r="F79" s="72"/>
      <c r="G79" s="72"/>
      <c r="H79" s="72"/>
      <c r="I79" s="72"/>
      <c r="J79" s="72"/>
    </row>
    <row r="80" spans="1:11" x14ac:dyDescent="0.2">
      <c r="A80" s="129" t="s">
        <v>75</v>
      </c>
      <c r="B80" s="292" t="s">
        <v>136</v>
      </c>
      <c r="C80" s="356">
        <v>1.3</v>
      </c>
      <c r="D80" s="292" t="s">
        <v>136</v>
      </c>
      <c r="F80" s="72"/>
      <c r="G80" s="72"/>
      <c r="H80" s="72"/>
      <c r="I80" s="72"/>
      <c r="J80" s="72"/>
    </row>
    <row r="81" spans="1:11" x14ac:dyDescent="0.2">
      <c r="A81" s="129" t="s">
        <v>76</v>
      </c>
      <c r="B81" s="291">
        <v>11.2</v>
      </c>
      <c r="C81" s="235" t="s">
        <v>136</v>
      </c>
      <c r="D81" s="292" t="s">
        <v>136</v>
      </c>
      <c r="F81" s="72"/>
      <c r="G81" s="72"/>
      <c r="H81" s="72"/>
      <c r="I81" s="72"/>
      <c r="J81" s="72"/>
    </row>
    <row r="82" spans="1:11" x14ac:dyDescent="0.2">
      <c r="A82" s="129" t="s">
        <v>78</v>
      </c>
      <c r="B82" s="292" t="s">
        <v>136</v>
      </c>
      <c r="C82" s="235" t="s">
        <v>136</v>
      </c>
      <c r="D82" s="291">
        <v>5</v>
      </c>
      <c r="F82" s="72"/>
      <c r="G82" s="72"/>
      <c r="H82" s="72"/>
      <c r="I82" s="72"/>
      <c r="J82" s="72"/>
    </row>
    <row r="83" spans="1:11" x14ac:dyDescent="0.2">
      <c r="A83" s="129" t="s">
        <v>79</v>
      </c>
      <c r="B83" s="292" t="s">
        <v>136</v>
      </c>
      <c r="C83" s="356">
        <v>1.2</v>
      </c>
      <c r="D83" s="292" t="s">
        <v>136</v>
      </c>
      <c r="F83" s="72"/>
      <c r="G83" s="72"/>
      <c r="H83" s="72"/>
      <c r="I83" s="72"/>
      <c r="J83" s="72"/>
    </row>
    <row r="84" spans="1:11" x14ac:dyDescent="0.2">
      <c r="A84" s="129" t="s">
        <v>80</v>
      </c>
      <c r="B84" s="291">
        <v>51.3</v>
      </c>
      <c r="C84" s="356">
        <v>97.4</v>
      </c>
      <c r="D84" s="291">
        <v>44.2</v>
      </c>
      <c r="F84" s="72"/>
      <c r="G84" s="72"/>
      <c r="H84" s="72"/>
      <c r="I84" s="72"/>
      <c r="J84" s="72"/>
    </row>
    <row r="85" spans="1:11" x14ac:dyDescent="0.2">
      <c r="A85" s="129" t="s">
        <v>81</v>
      </c>
      <c r="B85" s="291" t="s">
        <v>136</v>
      </c>
      <c r="C85" s="235" t="s">
        <v>136</v>
      </c>
      <c r="D85" s="291">
        <v>3</v>
      </c>
      <c r="F85" s="72"/>
      <c r="G85" s="72"/>
      <c r="H85" s="72"/>
      <c r="I85" s="72"/>
      <c r="J85" s="72"/>
    </row>
    <row r="86" spans="1:11" x14ac:dyDescent="0.2">
      <c r="A86" s="129" t="s">
        <v>83</v>
      </c>
      <c r="B86" s="292" t="s">
        <v>136</v>
      </c>
      <c r="C86" s="235" t="s">
        <v>136</v>
      </c>
      <c r="D86" s="291">
        <v>4.9000000000000004</v>
      </c>
      <c r="F86" s="72"/>
      <c r="G86" s="72"/>
      <c r="H86" s="72"/>
      <c r="I86" s="72"/>
      <c r="J86" s="72"/>
    </row>
    <row r="87" spans="1:11" x14ac:dyDescent="0.2">
      <c r="A87" s="129" t="s">
        <v>85</v>
      </c>
      <c r="B87" s="292">
        <v>5.7</v>
      </c>
      <c r="C87" s="235" t="s">
        <v>136</v>
      </c>
      <c r="D87" s="291" t="s">
        <v>136</v>
      </c>
      <c r="F87" s="72"/>
      <c r="G87" s="72"/>
      <c r="H87" s="72"/>
      <c r="I87" s="72"/>
      <c r="J87" s="72"/>
    </row>
    <row r="88" spans="1:11" x14ac:dyDescent="0.2">
      <c r="A88" s="129" t="s">
        <v>86</v>
      </c>
      <c r="B88" s="292" t="s">
        <v>136</v>
      </c>
      <c r="C88" s="356">
        <v>1.7</v>
      </c>
      <c r="D88" s="353">
        <v>0.8</v>
      </c>
      <c r="F88" s="72"/>
      <c r="G88" s="72"/>
      <c r="H88" s="72"/>
      <c r="I88" s="72"/>
      <c r="J88" s="72"/>
    </row>
    <row r="89" spans="1:11" x14ac:dyDescent="0.2">
      <c r="A89" s="130" t="s">
        <v>137</v>
      </c>
      <c r="B89" s="294" t="s">
        <v>136</v>
      </c>
      <c r="C89" s="357">
        <v>0.4</v>
      </c>
      <c r="D89" s="295">
        <v>5.2</v>
      </c>
      <c r="F89" s="72"/>
      <c r="G89" s="72"/>
      <c r="H89" s="72"/>
      <c r="I89" s="72"/>
      <c r="J89" s="72"/>
    </row>
    <row r="90" spans="1:11" x14ac:dyDescent="0.2">
      <c r="E90" s="141"/>
      <c r="G90" s="72"/>
      <c r="H90" s="72"/>
      <c r="I90" s="72"/>
      <c r="J90" s="72"/>
      <c r="K90" s="72"/>
    </row>
    <row r="91" spans="1:11" x14ac:dyDescent="0.2">
      <c r="E91" s="141"/>
      <c r="G91" s="72"/>
      <c r="H91" s="72"/>
      <c r="I91" s="72"/>
      <c r="J91" s="72"/>
      <c r="K91" s="72"/>
    </row>
    <row r="92" spans="1:11" ht="12.75" customHeight="1" x14ac:dyDescent="0.2">
      <c r="G92" s="72"/>
      <c r="H92" s="118"/>
      <c r="I92" s="72"/>
      <c r="J92" s="68"/>
      <c r="K92" s="72"/>
    </row>
    <row r="93" spans="1:11" ht="27" customHeight="1" x14ac:dyDescent="0.2">
      <c r="A93" s="425" t="s">
        <v>195</v>
      </c>
      <c r="B93" s="425"/>
      <c r="C93" s="425"/>
      <c r="D93" s="425"/>
    </row>
    <row r="94" spans="1:11" x14ac:dyDescent="0.2">
      <c r="A94" s="139"/>
      <c r="B94" s="139"/>
      <c r="C94" s="139"/>
      <c r="D94" s="140" t="s">
        <v>119</v>
      </c>
    </row>
    <row r="95" spans="1:11" ht="16.5" customHeight="1" x14ac:dyDescent="0.2">
      <c r="A95" s="429"/>
      <c r="B95" s="426" t="s">
        <v>111</v>
      </c>
      <c r="C95" s="429"/>
      <c r="D95" s="426" t="s">
        <v>117</v>
      </c>
      <c r="E95" s="141"/>
    </row>
    <row r="96" spans="1:11" ht="22.5" x14ac:dyDescent="0.2">
      <c r="A96" s="429"/>
      <c r="B96" s="223" t="s">
        <v>113</v>
      </c>
      <c r="C96" s="128" t="s">
        <v>115</v>
      </c>
      <c r="D96" s="426"/>
      <c r="E96" s="141"/>
    </row>
    <row r="97" spans="1:4" x14ac:dyDescent="0.2">
      <c r="A97" s="367" t="s">
        <v>72</v>
      </c>
      <c r="B97" s="115">
        <f>SUM(B98:B111)</f>
        <v>8796</v>
      </c>
      <c r="C97" s="290">
        <v>29126</v>
      </c>
      <c r="D97" s="290">
        <f t="shared" ref="D97" si="3">SUM(D98:D111)</f>
        <v>568</v>
      </c>
    </row>
    <row r="98" spans="1:4" x14ac:dyDescent="0.2">
      <c r="A98" s="129" t="s">
        <v>73</v>
      </c>
      <c r="B98" s="120">
        <v>132</v>
      </c>
      <c r="C98" s="115">
        <v>337</v>
      </c>
      <c r="D98" s="120">
        <v>72</v>
      </c>
    </row>
    <row r="99" spans="1:4" x14ac:dyDescent="0.2">
      <c r="A99" s="129" t="s">
        <v>74</v>
      </c>
      <c r="B99" s="115" t="s">
        <v>136</v>
      </c>
      <c r="C99" s="120">
        <v>1830</v>
      </c>
      <c r="D99" s="120">
        <v>162</v>
      </c>
    </row>
    <row r="100" spans="1:4" x14ac:dyDescent="0.2">
      <c r="A100" s="129" t="s">
        <v>75</v>
      </c>
      <c r="B100" s="120">
        <v>5</v>
      </c>
      <c r="C100" s="115">
        <v>34</v>
      </c>
      <c r="D100" s="120">
        <v>259</v>
      </c>
    </row>
    <row r="101" spans="1:4" x14ac:dyDescent="0.2">
      <c r="A101" s="129" t="s">
        <v>76</v>
      </c>
      <c r="B101" s="120" t="s">
        <v>136</v>
      </c>
      <c r="C101" s="115">
        <v>1097</v>
      </c>
      <c r="D101" s="115" t="s">
        <v>136</v>
      </c>
    </row>
    <row r="102" spans="1:4" x14ac:dyDescent="0.2">
      <c r="A102" s="129" t="s">
        <v>78</v>
      </c>
      <c r="B102" s="120">
        <v>266</v>
      </c>
      <c r="C102" s="115" t="s">
        <v>226</v>
      </c>
      <c r="D102" s="120" t="s">
        <v>136</v>
      </c>
    </row>
    <row r="103" spans="1:4" x14ac:dyDescent="0.2">
      <c r="A103" s="129" t="s">
        <v>79</v>
      </c>
      <c r="B103" s="120" t="s">
        <v>136</v>
      </c>
      <c r="C103" s="115">
        <v>24</v>
      </c>
      <c r="D103" s="120" t="s">
        <v>136</v>
      </c>
    </row>
    <row r="104" spans="1:4" x14ac:dyDescent="0.2">
      <c r="A104" s="129" t="s">
        <v>80</v>
      </c>
      <c r="B104" s="120" t="s">
        <v>136</v>
      </c>
      <c r="C104" s="115">
        <v>2403</v>
      </c>
      <c r="D104" s="120">
        <v>70</v>
      </c>
    </row>
    <row r="105" spans="1:4" x14ac:dyDescent="0.2">
      <c r="A105" s="129" t="s">
        <v>81</v>
      </c>
      <c r="B105" s="115" t="s">
        <v>136</v>
      </c>
      <c r="C105" s="115">
        <v>141</v>
      </c>
      <c r="D105" s="115">
        <v>5</v>
      </c>
    </row>
    <row r="106" spans="1:4" x14ac:dyDescent="0.2">
      <c r="A106" s="129" t="s">
        <v>82</v>
      </c>
      <c r="B106" s="115" t="s">
        <v>136</v>
      </c>
      <c r="C106" s="115">
        <v>11601</v>
      </c>
      <c r="D106" s="115" t="s">
        <v>136</v>
      </c>
    </row>
    <row r="107" spans="1:4" x14ac:dyDescent="0.2">
      <c r="A107" s="129" t="s">
        <v>83</v>
      </c>
      <c r="B107" s="115" t="s">
        <v>136</v>
      </c>
      <c r="C107" s="115">
        <v>973</v>
      </c>
      <c r="D107" s="115" t="s">
        <v>136</v>
      </c>
    </row>
    <row r="108" spans="1:4" x14ac:dyDescent="0.2">
      <c r="A108" s="129" t="s">
        <v>85</v>
      </c>
      <c r="B108" s="115">
        <v>8393</v>
      </c>
      <c r="C108" s="115">
        <v>195</v>
      </c>
      <c r="D108" s="115" t="s">
        <v>136</v>
      </c>
    </row>
    <row r="109" spans="1:4" x14ac:dyDescent="0.2">
      <c r="A109" s="129" t="s">
        <v>86</v>
      </c>
      <c r="B109" s="115" t="s">
        <v>136</v>
      </c>
      <c r="C109" s="115">
        <v>1132</v>
      </c>
      <c r="D109" s="115" t="s">
        <v>136</v>
      </c>
    </row>
    <row r="110" spans="1:4" x14ac:dyDescent="0.2">
      <c r="A110" s="129" t="s">
        <v>137</v>
      </c>
      <c r="B110" s="115" t="s">
        <v>136</v>
      </c>
      <c r="C110" s="115">
        <v>7760</v>
      </c>
      <c r="D110" s="115" t="s">
        <v>136</v>
      </c>
    </row>
    <row r="111" spans="1:4" x14ac:dyDescent="0.2">
      <c r="A111" s="130" t="s">
        <v>89</v>
      </c>
      <c r="B111" s="122" t="s">
        <v>136</v>
      </c>
      <c r="C111" s="122">
        <v>1594</v>
      </c>
      <c r="D111" s="122" t="s">
        <v>136</v>
      </c>
    </row>
    <row r="112" spans="1:4" x14ac:dyDescent="0.2">
      <c r="A112" s="131"/>
      <c r="B112" s="217"/>
      <c r="C112" s="216"/>
      <c r="D112" s="217"/>
    </row>
    <row r="113" spans="1:4" x14ac:dyDescent="0.2">
      <c r="A113" s="129"/>
      <c r="B113" s="217"/>
      <c r="C113" s="216"/>
      <c r="D113" s="217"/>
    </row>
    <row r="114" spans="1:4" ht="29.25" customHeight="1" x14ac:dyDescent="0.2">
      <c r="A114" s="428" t="s">
        <v>196</v>
      </c>
      <c r="B114" s="428"/>
      <c r="C114" s="428"/>
      <c r="D114" s="428"/>
    </row>
    <row r="115" spans="1:4" x14ac:dyDescent="0.2">
      <c r="A115" s="139"/>
      <c r="B115" s="115"/>
      <c r="C115" s="142"/>
      <c r="D115" s="142" t="s">
        <v>119</v>
      </c>
    </row>
    <row r="116" spans="1:4" ht="27" customHeight="1" x14ac:dyDescent="0.2">
      <c r="A116" s="429"/>
      <c r="B116" s="426" t="s">
        <v>111</v>
      </c>
      <c r="C116" s="429"/>
      <c r="D116" s="419" t="s">
        <v>117</v>
      </c>
    </row>
    <row r="117" spans="1:4" ht="22.5" x14ac:dyDescent="0.2">
      <c r="A117" s="429"/>
      <c r="B117" s="223" t="s">
        <v>113</v>
      </c>
      <c r="C117" s="128" t="s">
        <v>115</v>
      </c>
      <c r="D117" s="420"/>
    </row>
    <row r="118" spans="1:4" x14ac:dyDescent="0.2">
      <c r="A118" s="367" t="s">
        <v>72</v>
      </c>
      <c r="B118" s="290">
        <f>SUM(B119:B129)</f>
        <v>1036</v>
      </c>
      <c r="C118" s="290">
        <f>SUM(C119:C129)</f>
        <v>23204</v>
      </c>
      <c r="D118" s="290">
        <f>SUM(D119:D129)</f>
        <v>193</v>
      </c>
    </row>
    <row r="119" spans="1:4" x14ac:dyDescent="0.2">
      <c r="A119" s="129" t="s">
        <v>73</v>
      </c>
      <c r="B119" s="147">
        <v>13</v>
      </c>
      <c r="C119" s="147">
        <v>273</v>
      </c>
      <c r="D119" s="147">
        <v>20</v>
      </c>
    </row>
    <row r="120" spans="1:4" x14ac:dyDescent="0.2">
      <c r="A120" s="129" t="s">
        <v>74</v>
      </c>
      <c r="B120" s="147" t="s">
        <v>136</v>
      </c>
      <c r="C120" s="147">
        <v>597</v>
      </c>
      <c r="D120" s="147">
        <v>150</v>
      </c>
    </row>
    <row r="121" spans="1:4" x14ac:dyDescent="0.2">
      <c r="A121" s="129" t="s">
        <v>76</v>
      </c>
      <c r="B121" s="235" t="s">
        <v>136</v>
      </c>
      <c r="C121" s="238">
        <v>285</v>
      </c>
      <c r="D121" s="235" t="s">
        <v>136</v>
      </c>
    </row>
    <row r="122" spans="1:4" x14ac:dyDescent="0.2">
      <c r="A122" s="129" t="s">
        <v>79</v>
      </c>
      <c r="B122" s="147" t="s">
        <v>136</v>
      </c>
      <c r="C122" s="147">
        <v>320</v>
      </c>
      <c r="D122" s="147" t="s">
        <v>136</v>
      </c>
    </row>
    <row r="123" spans="1:4" x14ac:dyDescent="0.2">
      <c r="A123" s="129" t="s">
        <v>80</v>
      </c>
      <c r="B123" s="147" t="s">
        <v>136</v>
      </c>
      <c r="C123" s="147">
        <v>1600</v>
      </c>
      <c r="D123" s="147" t="s">
        <v>136</v>
      </c>
    </row>
    <row r="124" spans="1:4" x14ac:dyDescent="0.2">
      <c r="A124" s="129" t="s">
        <v>81</v>
      </c>
      <c r="B124" s="147" t="s">
        <v>136</v>
      </c>
      <c r="C124" s="147" t="s">
        <v>136</v>
      </c>
      <c r="D124" s="147">
        <v>23</v>
      </c>
    </row>
    <row r="125" spans="1:4" x14ac:dyDescent="0.2">
      <c r="A125" s="129" t="s">
        <v>82</v>
      </c>
      <c r="B125" s="147" t="s">
        <v>136</v>
      </c>
      <c r="C125" s="147">
        <v>587</v>
      </c>
      <c r="D125" s="147" t="s">
        <v>136</v>
      </c>
    </row>
    <row r="126" spans="1:4" x14ac:dyDescent="0.2">
      <c r="A126" s="129" t="s">
        <v>83</v>
      </c>
      <c r="B126" s="147" t="s">
        <v>136</v>
      </c>
      <c r="C126" s="147">
        <v>574</v>
      </c>
      <c r="D126" s="147" t="s">
        <v>136</v>
      </c>
    </row>
    <row r="127" spans="1:4" x14ac:dyDescent="0.2">
      <c r="A127" s="129" t="s">
        <v>85</v>
      </c>
      <c r="B127" s="147">
        <v>1023</v>
      </c>
      <c r="C127" s="147" t="s">
        <v>136</v>
      </c>
      <c r="D127" s="147" t="s">
        <v>136</v>
      </c>
    </row>
    <row r="128" spans="1:4" x14ac:dyDescent="0.2">
      <c r="A128" s="129" t="s">
        <v>86</v>
      </c>
      <c r="B128" s="297" t="s">
        <v>136</v>
      </c>
      <c r="C128" s="297">
        <v>36</v>
      </c>
      <c r="D128" s="297" t="s">
        <v>136</v>
      </c>
    </row>
    <row r="129" spans="1:4" x14ac:dyDescent="0.2">
      <c r="A129" s="130" t="s">
        <v>137</v>
      </c>
      <c r="B129" s="122" t="s">
        <v>136</v>
      </c>
      <c r="C129" s="122">
        <v>18932</v>
      </c>
      <c r="D129" s="122" t="s">
        <v>136</v>
      </c>
    </row>
  </sheetData>
  <mergeCells count="27">
    <mergeCell ref="A1:F1"/>
    <mergeCell ref="A2:F2"/>
    <mergeCell ref="A4:A5"/>
    <mergeCell ref="B4:E4"/>
    <mergeCell ref="A116:A117"/>
    <mergeCell ref="A31:A32"/>
    <mergeCell ref="B31:D31"/>
    <mergeCell ref="A95:A96"/>
    <mergeCell ref="B95:C95"/>
    <mergeCell ref="E31:E32"/>
    <mergeCell ref="A53:A54"/>
    <mergeCell ref="B53:D53"/>
    <mergeCell ref="E53:E54"/>
    <mergeCell ref="F31:F32"/>
    <mergeCell ref="F4:F5"/>
    <mergeCell ref="A29:F29"/>
    <mergeCell ref="A51:F51"/>
    <mergeCell ref="A73:E73"/>
    <mergeCell ref="D116:D117"/>
    <mergeCell ref="B75:C75"/>
    <mergeCell ref="D75:D76"/>
    <mergeCell ref="A93:D93"/>
    <mergeCell ref="F53:F54"/>
    <mergeCell ref="A75:A76"/>
    <mergeCell ref="D95:D96"/>
    <mergeCell ref="A114:D114"/>
    <mergeCell ref="B116:C116"/>
  </mergeCells>
  <pageMargins left="0.74803149606299213" right="0.59055118110236227" top="0.59055118110236227" bottom="0.59055118110236227" header="0" footer="0.39370078740157483"/>
  <pageSetup paperSize="9" scale="98" firstPageNumber="16" orientation="landscape" useFirstPageNumber="1" r:id="rId1"/>
  <headerFooter alignWithMargins="0">
    <oddFooter>&amp;R&amp;P</oddFooter>
  </headerFooter>
  <rowBreaks count="3" manualBreakCount="3">
    <brk id="27" max="5" man="1"/>
    <brk id="50" max="5" man="1"/>
    <brk id="92" max="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303"/>
  <sheetViews>
    <sheetView zoomScaleNormal="100" workbookViewId="0">
      <selection activeCell="A5" sqref="A5:A7"/>
    </sheetView>
  </sheetViews>
  <sheetFormatPr defaultRowHeight="12.75" x14ac:dyDescent="0.2"/>
  <cols>
    <col min="1" max="1" width="19.85546875" style="143" bestFit="1" customWidth="1"/>
    <col min="2" max="2" width="9.42578125" style="143" customWidth="1"/>
    <col min="3" max="3" width="11.140625" style="143" customWidth="1"/>
    <col min="4" max="4" width="9.28515625" style="143" customWidth="1"/>
    <col min="5" max="5" width="9" style="143" customWidth="1"/>
    <col min="6" max="6" width="8.85546875" style="143" customWidth="1"/>
    <col min="7" max="7" width="9.28515625" style="143" customWidth="1"/>
    <col min="8" max="9" width="9.5703125" style="143" customWidth="1"/>
    <col min="10" max="10" width="9.140625" style="143" customWidth="1"/>
    <col min="11" max="12" width="9.85546875" style="143" customWidth="1"/>
    <col min="13" max="13" width="9.42578125" style="143" customWidth="1"/>
    <col min="14" max="14" width="10.140625" style="143" customWidth="1"/>
    <col min="15" max="235" width="9.140625" style="143"/>
    <col min="236" max="236" width="18.85546875" style="143" customWidth="1"/>
    <col min="237" max="237" width="9.42578125" style="143" customWidth="1"/>
    <col min="238" max="238" width="9.7109375" style="143" customWidth="1"/>
    <col min="239" max="239" width="10" style="143" customWidth="1"/>
    <col min="240" max="240" width="9" style="143" customWidth="1"/>
    <col min="241" max="241" width="8.85546875" style="143" customWidth="1"/>
    <col min="242" max="242" width="9.28515625" style="143" customWidth="1"/>
    <col min="243" max="244" width="9.5703125" style="143" customWidth="1"/>
    <col min="245" max="245" width="9.140625" style="143" customWidth="1"/>
    <col min="246" max="247" width="9.85546875" style="143" customWidth="1"/>
    <col min="248" max="248" width="9.42578125" style="143" customWidth="1"/>
    <col min="249" max="249" width="10.140625" style="143" customWidth="1"/>
    <col min="250" max="253" width="9.140625" style="143"/>
    <col min="254" max="254" width="10.7109375" style="143" bestFit="1" customWidth="1"/>
    <col min="255" max="491" width="9.140625" style="143"/>
    <col min="492" max="492" width="18.85546875" style="143" customWidth="1"/>
    <col min="493" max="493" width="9.42578125" style="143" customWidth="1"/>
    <col min="494" max="494" width="9.7109375" style="143" customWidth="1"/>
    <col min="495" max="495" width="10" style="143" customWidth="1"/>
    <col min="496" max="496" width="9" style="143" customWidth="1"/>
    <col min="497" max="497" width="8.85546875" style="143" customWidth="1"/>
    <col min="498" max="498" width="9.28515625" style="143" customWidth="1"/>
    <col min="499" max="500" width="9.5703125" style="143" customWidth="1"/>
    <col min="501" max="501" width="9.140625" style="143" customWidth="1"/>
    <col min="502" max="503" width="9.85546875" style="143" customWidth="1"/>
    <col min="504" max="504" width="9.42578125" style="143" customWidth="1"/>
    <col min="505" max="505" width="10.140625" style="143" customWidth="1"/>
    <col min="506" max="509" width="9.140625" style="143"/>
    <col min="510" max="510" width="10.7109375" style="143" bestFit="1" customWidth="1"/>
    <col min="511" max="747" width="9.140625" style="143"/>
    <col min="748" max="748" width="18.85546875" style="143" customWidth="1"/>
    <col min="749" max="749" width="9.42578125" style="143" customWidth="1"/>
    <col min="750" max="750" width="9.7109375" style="143" customWidth="1"/>
    <col min="751" max="751" width="10" style="143" customWidth="1"/>
    <col min="752" max="752" width="9" style="143" customWidth="1"/>
    <col min="753" max="753" width="8.85546875" style="143" customWidth="1"/>
    <col min="754" max="754" width="9.28515625" style="143" customWidth="1"/>
    <col min="755" max="756" width="9.5703125" style="143" customWidth="1"/>
    <col min="757" max="757" width="9.140625" style="143" customWidth="1"/>
    <col min="758" max="759" width="9.85546875" style="143" customWidth="1"/>
    <col min="760" max="760" width="9.42578125" style="143" customWidth="1"/>
    <col min="761" max="761" width="10.140625" style="143" customWidth="1"/>
    <col min="762" max="765" width="9.140625" style="143"/>
    <col min="766" max="766" width="10.7109375" style="143" bestFit="1" customWidth="1"/>
    <col min="767" max="1003" width="9.140625" style="143"/>
    <col min="1004" max="1004" width="18.85546875" style="143" customWidth="1"/>
    <col min="1005" max="1005" width="9.42578125" style="143" customWidth="1"/>
    <col min="1006" max="1006" width="9.7109375" style="143" customWidth="1"/>
    <col min="1007" max="1007" width="10" style="143" customWidth="1"/>
    <col min="1008" max="1008" width="9" style="143" customWidth="1"/>
    <col min="1009" max="1009" width="8.85546875" style="143" customWidth="1"/>
    <col min="1010" max="1010" width="9.28515625" style="143" customWidth="1"/>
    <col min="1011" max="1012" width="9.5703125" style="143" customWidth="1"/>
    <col min="1013" max="1013" width="9.140625" style="143" customWidth="1"/>
    <col min="1014" max="1015" width="9.85546875" style="143" customWidth="1"/>
    <col min="1016" max="1016" width="9.42578125" style="143" customWidth="1"/>
    <col min="1017" max="1017" width="10.140625" style="143" customWidth="1"/>
    <col min="1018" max="1021" width="9.140625" style="143"/>
    <col min="1022" max="1022" width="10.7109375" style="143" bestFit="1" customWidth="1"/>
    <col min="1023" max="1259" width="9.140625" style="143"/>
    <col min="1260" max="1260" width="18.85546875" style="143" customWidth="1"/>
    <col min="1261" max="1261" width="9.42578125" style="143" customWidth="1"/>
    <col min="1262" max="1262" width="9.7109375" style="143" customWidth="1"/>
    <col min="1263" max="1263" width="10" style="143" customWidth="1"/>
    <col min="1264" max="1264" width="9" style="143" customWidth="1"/>
    <col min="1265" max="1265" width="8.85546875" style="143" customWidth="1"/>
    <col min="1266" max="1266" width="9.28515625" style="143" customWidth="1"/>
    <col min="1267" max="1268" width="9.5703125" style="143" customWidth="1"/>
    <col min="1269" max="1269" width="9.140625" style="143" customWidth="1"/>
    <col min="1270" max="1271" width="9.85546875" style="143" customWidth="1"/>
    <col min="1272" max="1272" width="9.42578125" style="143" customWidth="1"/>
    <col min="1273" max="1273" width="10.140625" style="143" customWidth="1"/>
    <col min="1274" max="1277" width="9.140625" style="143"/>
    <col min="1278" max="1278" width="10.7109375" style="143" bestFit="1" customWidth="1"/>
    <col min="1279" max="1515" width="9.140625" style="143"/>
    <col min="1516" max="1516" width="18.85546875" style="143" customWidth="1"/>
    <col min="1517" max="1517" width="9.42578125" style="143" customWidth="1"/>
    <col min="1518" max="1518" width="9.7109375" style="143" customWidth="1"/>
    <col min="1519" max="1519" width="10" style="143" customWidth="1"/>
    <col min="1520" max="1520" width="9" style="143" customWidth="1"/>
    <col min="1521" max="1521" width="8.85546875" style="143" customWidth="1"/>
    <col min="1522" max="1522" width="9.28515625" style="143" customWidth="1"/>
    <col min="1523" max="1524" width="9.5703125" style="143" customWidth="1"/>
    <col min="1525" max="1525" width="9.140625" style="143" customWidth="1"/>
    <col min="1526" max="1527" width="9.85546875" style="143" customWidth="1"/>
    <col min="1528" max="1528" width="9.42578125" style="143" customWidth="1"/>
    <col min="1529" max="1529" width="10.140625" style="143" customWidth="1"/>
    <col min="1530" max="1533" width="9.140625" style="143"/>
    <col min="1534" max="1534" width="10.7109375" style="143" bestFit="1" customWidth="1"/>
    <col min="1535" max="1771" width="9.140625" style="143"/>
    <col min="1772" max="1772" width="18.85546875" style="143" customWidth="1"/>
    <col min="1773" max="1773" width="9.42578125" style="143" customWidth="1"/>
    <col min="1774" max="1774" width="9.7109375" style="143" customWidth="1"/>
    <col min="1775" max="1775" width="10" style="143" customWidth="1"/>
    <col min="1776" max="1776" width="9" style="143" customWidth="1"/>
    <col min="1777" max="1777" width="8.85546875" style="143" customWidth="1"/>
    <col min="1778" max="1778" width="9.28515625" style="143" customWidth="1"/>
    <col min="1779" max="1780" width="9.5703125" style="143" customWidth="1"/>
    <col min="1781" max="1781" width="9.140625" style="143" customWidth="1"/>
    <col min="1782" max="1783" width="9.85546875" style="143" customWidth="1"/>
    <col min="1784" max="1784" width="9.42578125" style="143" customWidth="1"/>
    <col min="1785" max="1785" width="10.140625" style="143" customWidth="1"/>
    <col min="1786" max="1789" width="9.140625" style="143"/>
    <col min="1790" max="1790" width="10.7109375" style="143" bestFit="1" customWidth="1"/>
    <col min="1791" max="2027" width="9.140625" style="143"/>
    <col min="2028" max="2028" width="18.85546875" style="143" customWidth="1"/>
    <col min="2029" max="2029" width="9.42578125" style="143" customWidth="1"/>
    <col min="2030" max="2030" width="9.7109375" style="143" customWidth="1"/>
    <col min="2031" max="2031" width="10" style="143" customWidth="1"/>
    <col min="2032" max="2032" width="9" style="143" customWidth="1"/>
    <col min="2033" max="2033" width="8.85546875" style="143" customWidth="1"/>
    <col min="2034" max="2034" width="9.28515625" style="143" customWidth="1"/>
    <col min="2035" max="2036" width="9.5703125" style="143" customWidth="1"/>
    <col min="2037" max="2037" width="9.140625" style="143" customWidth="1"/>
    <col min="2038" max="2039" width="9.85546875" style="143" customWidth="1"/>
    <col min="2040" max="2040" width="9.42578125" style="143" customWidth="1"/>
    <col min="2041" max="2041" width="10.140625" style="143" customWidth="1"/>
    <col min="2042" max="2045" width="9.140625" style="143"/>
    <col min="2046" max="2046" width="10.7109375" style="143" bestFit="1" customWidth="1"/>
    <col min="2047" max="2283" width="9.140625" style="143"/>
    <col min="2284" max="2284" width="18.85546875" style="143" customWidth="1"/>
    <col min="2285" max="2285" width="9.42578125" style="143" customWidth="1"/>
    <col min="2286" max="2286" width="9.7109375" style="143" customWidth="1"/>
    <col min="2287" max="2287" width="10" style="143" customWidth="1"/>
    <col min="2288" max="2288" width="9" style="143" customWidth="1"/>
    <col min="2289" max="2289" width="8.85546875" style="143" customWidth="1"/>
    <col min="2290" max="2290" width="9.28515625" style="143" customWidth="1"/>
    <col min="2291" max="2292" width="9.5703125" style="143" customWidth="1"/>
    <col min="2293" max="2293" width="9.140625" style="143" customWidth="1"/>
    <col min="2294" max="2295" width="9.85546875" style="143" customWidth="1"/>
    <col min="2296" max="2296" width="9.42578125" style="143" customWidth="1"/>
    <col min="2297" max="2297" width="10.140625" style="143" customWidth="1"/>
    <col min="2298" max="2301" width="9.140625" style="143"/>
    <col min="2302" max="2302" width="10.7109375" style="143" bestFit="1" customWidth="1"/>
    <col min="2303" max="2539" width="9.140625" style="143"/>
    <col min="2540" max="2540" width="18.85546875" style="143" customWidth="1"/>
    <col min="2541" max="2541" width="9.42578125" style="143" customWidth="1"/>
    <col min="2542" max="2542" width="9.7109375" style="143" customWidth="1"/>
    <col min="2543" max="2543" width="10" style="143" customWidth="1"/>
    <col min="2544" max="2544" width="9" style="143" customWidth="1"/>
    <col min="2545" max="2545" width="8.85546875" style="143" customWidth="1"/>
    <col min="2546" max="2546" width="9.28515625" style="143" customWidth="1"/>
    <col min="2547" max="2548" width="9.5703125" style="143" customWidth="1"/>
    <col min="2549" max="2549" width="9.140625" style="143" customWidth="1"/>
    <col min="2550" max="2551" width="9.85546875" style="143" customWidth="1"/>
    <col min="2552" max="2552" width="9.42578125" style="143" customWidth="1"/>
    <col min="2553" max="2553" width="10.140625" style="143" customWidth="1"/>
    <col min="2554" max="2557" width="9.140625" style="143"/>
    <col min="2558" max="2558" width="10.7109375" style="143" bestFit="1" customWidth="1"/>
    <col min="2559" max="2795" width="9.140625" style="143"/>
    <col min="2796" max="2796" width="18.85546875" style="143" customWidth="1"/>
    <col min="2797" max="2797" width="9.42578125" style="143" customWidth="1"/>
    <col min="2798" max="2798" width="9.7109375" style="143" customWidth="1"/>
    <col min="2799" max="2799" width="10" style="143" customWidth="1"/>
    <col min="2800" max="2800" width="9" style="143" customWidth="1"/>
    <col min="2801" max="2801" width="8.85546875" style="143" customWidth="1"/>
    <col min="2802" max="2802" width="9.28515625" style="143" customWidth="1"/>
    <col min="2803" max="2804" width="9.5703125" style="143" customWidth="1"/>
    <col min="2805" max="2805" width="9.140625" style="143" customWidth="1"/>
    <col min="2806" max="2807" width="9.85546875" style="143" customWidth="1"/>
    <col min="2808" max="2808" width="9.42578125" style="143" customWidth="1"/>
    <col min="2809" max="2809" width="10.140625" style="143" customWidth="1"/>
    <col min="2810" max="2813" width="9.140625" style="143"/>
    <col min="2814" max="2814" width="10.7109375" style="143" bestFit="1" customWidth="1"/>
    <col min="2815" max="3051" width="9.140625" style="143"/>
    <col min="3052" max="3052" width="18.85546875" style="143" customWidth="1"/>
    <col min="3053" max="3053" width="9.42578125" style="143" customWidth="1"/>
    <col min="3054" max="3054" width="9.7109375" style="143" customWidth="1"/>
    <col min="3055" max="3055" width="10" style="143" customWidth="1"/>
    <col min="3056" max="3056" width="9" style="143" customWidth="1"/>
    <col min="3057" max="3057" width="8.85546875" style="143" customWidth="1"/>
    <col min="3058" max="3058" width="9.28515625" style="143" customWidth="1"/>
    <col min="3059" max="3060" width="9.5703125" style="143" customWidth="1"/>
    <col min="3061" max="3061" width="9.140625" style="143" customWidth="1"/>
    <col min="3062" max="3063" width="9.85546875" style="143" customWidth="1"/>
    <col min="3064" max="3064" width="9.42578125" style="143" customWidth="1"/>
    <col min="3065" max="3065" width="10.140625" style="143" customWidth="1"/>
    <col min="3066" max="3069" width="9.140625" style="143"/>
    <col min="3070" max="3070" width="10.7109375" style="143" bestFit="1" customWidth="1"/>
    <col min="3071" max="3307" width="9.140625" style="143"/>
    <col min="3308" max="3308" width="18.85546875" style="143" customWidth="1"/>
    <col min="3309" max="3309" width="9.42578125" style="143" customWidth="1"/>
    <col min="3310" max="3310" width="9.7109375" style="143" customWidth="1"/>
    <col min="3311" max="3311" width="10" style="143" customWidth="1"/>
    <col min="3312" max="3312" width="9" style="143" customWidth="1"/>
    <col min="3313" max="3313" width="8.85546875" style="143" customWidth="1"/>
    <col min="3314" max="3314" width="9.28515625" style="143" customWidth="1"/>
    <col min="3315" max="3316" width="9.5703125" style="143" customWidth="1"/>
    <col min="3317" max="3317" width="9.140625" style="143" customWidth="1"/>
    <col min="3318" max="3319" width="9.85546875" style="143" customWidth="1"/>
    <col min="3320" max="3320" width="9.42578125" style="143" customWidth="1"/>
    <col min="3321" max="3321" width="10.140625" style="143" customWidth="1"/>
    <col min="3322" max="3325" width="9.140625" style="143"/>
    <col min="3326" max="3326" width="10.7109375" style="143" bestFit="1" customWidth="1"/>
    <col min="3327" max="3563" width="9.140625" style="143"/>
    <col min="3564" max="3564" width="18.85546875" style="143" customWidth="1"/>
    <col min="3565" max="3565" width="9.42578125" style="143" customWidth="1"/>
    <col min="3566" max="3566" width="9.7109375" style="143" customWidth="1"/>
    <col min="3567" max="3567" width="10" style="143" customWidth="1"/>
    <col min="3568" max="3568" width="9" style="143" customWidth="1"/>
    <col min="3569" max="3569" width="8.85546875" style="143" customWidth="1"/>
    <col min="3570" max="3570" width="9.28515625" style="143" customWidth="1"/>
    <col min="3571" max="3572" width="9.5703125" style="143" customWidth="1"/>
    <col min="3573" max="3573" width="9.140625" style="143" customWidth="1"/>
    <col min="3574" max="3575" width="9.85546875" style="143" customWidth="1"/>
    <col min="3576" max="3576" width="9.42578125" style="143" customWidth="1"/>
    <col min="3577" max="3577" width="10.140625" style="143" customWidth="1"/>
    <col min="3578" max="3581" width="9.140625" style="143"/>
    <col min="3582" max="3582" width="10.7109375" style="143" bestFit="1" customWidth="1"/>
    <col min="3583" max="3819" width="9.140625" style="143"/>
    <col min="3820" max="3820" width="18.85546875" style="143" customWidth="1"/>
    <col min="3821" max="3821" width="9.42578125" style="143" customWidth="1"/>
    <col min="3822" max="3822" width="9.7109375" style="143" customWidth="1"/>
    <col min="3823" max="3823" width="10" style="143" customWidth="1"/>
    <col min="3824" max="3824" width="9" style="143" customWidth="1"/>
    <col min="3825" max="3825" width="8.85546875" style="143" customWidth="1"/>
    <col min="3826" max="3826" width="9.28515625" style="143" customWidth="1"/>
    <col min="3827" max="3828" width="9.5703125" style="143" customWidth="1"/>
    <col min="3829" max="3829" width="9.140625" style="143" customWidth="1"/>
    <col min="3830" max="3831" width="9.85546875" style="143" customWidth="1"/>
    <col min="3832" max="3832" width="9.42578125" style="143" customWidth="1"/>
    <col min="3833" max="3833" width="10.140625" style="143" customWidth="1"/>
    <col min="3834" max="3837" width="9.140625" style="143"/>
    <col min="3838" max="3838" width="10.7109375" style="143" bestFit="1" customWidth="1"/>
    <col min="3839" max="4075" width="9.140625" style="143"/>
    <col min="4076" max="4076" width="18.85546875" style="143" customWidth="1"/>
    <col min="4077" max="4077" width="9.42578125" style="143" customWidth="1"/>
    <col min="4078" max="4078" width="9.7109375" style="143" customWidth="1"/>
    <col min="4079" max="4079" width="10" style="143" customWidth="1"/>
    <col min="4080" max="4080" width="9" style="143" customWidth="1"/>
    <col min="4081" max="4081" width="8.85546875" style="143" customWidth="1"/>
    <col min="4082" max="4082" width="9.28515625" style="143" customWidth="1"/>
    <col min="4083" max="4084" width="9.5703125" style="143" customWidth="1"/>
    <col min="4085" max="4085" width="9.140625" style="143" customWidth="1"/>
    <col min="4086" max="4087" width="9.85546875" style="143" customWidth="1"/>
    <col min="4088" max="4088" width="9.42578125" style="143" customWidth="1"/>
    <col min="4089" max="4089" width="10.140625" style="143" customWidth="1"/>
    <col min="4090" max="4093" width="9.140625" style="143"/>
    <col min="4094" max="4094" width="10.7109375" style="143" bestFit="1" customWidth="1"/>
    <col min="4095" max="4331" width="9.140625" style="143"/>
    <col min="4332" max="4332" width="18.85546875" style="143" customWidth="1"/>
    <col min="4333" max="4333" width="9.42578125" style="143" customWidth="1"/>
    <col min="4334" max="4334" width="9.7109375" style="143" customWidth="1"/>
    <col min="4335" max="4335" width="10" style="143" customWidth="1"/>
    <col min="4336" max="4336" width="9" style="143" customWidth="1"/>
    <col min="4337" max="4337" width="8.85546875" style="143" customWidth="1"/>
    <col min="4338" max="4338" width="9.28515625" style="143" customWidth="1"/>
    <col min="4339" max="4340" width="9.5703125" style="143" customWidth="1"/>
    <col min="4341" max="4341" width="9.140625" style="143" customWidth="1"/>
    <col min="4342" max="4343" width="9.85546875" style="143" customWidth="1"/>
    <col min="4344" max="4344" width="9.42578125" style="143" customWidth="1"/>
    <col min="4345" max="4345" width="10.140625" style="143" customWidth="1"/>
    <col min="4346" max="4349" width="9.140625" style="143"/>
    <col min="4350" max="4350" width="10.7109375" style="143" bestFit="1" customWidth="1"/>
    <col min="4351" max="4587" width="9.140625" style="143"/>
    <col min="4588" max="4588" width="18.85546875" style="143" customWidth="1"/>
    <col min="4589" max="4589" width="9.42578125" style="143" customWidth="1"/>
    <col min="4590" max="4590" width="9.7109375" style="143" customWidth="1"/>
    <col min="4591" max="4591" width="10" style="143" customWidth="1"/>
    <col min="4592" max="4592" width="9" style="143" customWidth="1"/>
    <col min="4593" max="4593" width="8.85546875" style="143" customWidth="1"/>
    <col min="4594" max="4594" width="9.28515625" style="143" customWidth="1"/>
    <col min="4595" max="4596" width="9.5703125" style="143" customWidth="1"/>
    <col min="4597" max="4597" width="9.140625" style="143" customWidth="1"/>
    <col min="4598" max="4599" width="9.85546875" style="143" customWidth="1"/>
    <col min="4600" max="4600" width="9.42578125" style="143" customWidth="1"/>
    <col min="4601" max="4601" width="10.140625" style="143" customWidth="1"/>
    <col min="4602" max="4605" width="9.140625" style="143"/>
    <col min="4606" max="4606" width="10.7109375" style="143" bestFit="1" customWidth="1"/>
    <col min="4607" max="4843" width="9.140625" style="143"/>
    <col min="4844" max="4844" width="18.85546875" style="143" customWidth="1"/>
    <col min="4845" max="4845" width="9.42578125" style="143" customWidth="1"/>
    <col min="4846" max="4846" width="9.7109375" style="143" customWidth="1"/>
    <col min="4847" max="4847" width="10" style="143" customWidth="1"/>
    <col min="4848" max="4848" width="9" style="143" customWidth="1"/>
    <col min="4849" max="4849" width="8.85546875" style="143" customWidth="1"/>
    <col min="4850" max="4850" width="9.28515625" style="143" customWidth="1"/>
    <col min="4851" max="4852" width="9.5703125" style="143" customWidth="1"/>
    <col min="4853" max="4853" width="9.140625" style="143" customWidth="1"/>
    <col min="4854" max="4855" width="9.85546875" style="143" customWidth="1"/>
    <col min="4856" max="4856" width="9.42578125" style="143" customWidth="1"/>
    <col min="4857" max="4857" width="10.140625" style="143" customWidth="1"/>
    <col min="4858" max="4861" width="9.140625" style="143"/>
    <col min="4862" max="4862" width="10.7109375" style="143" bestFit="1" customWidth="1"/>
    <col min="4863" max="5099" width="9.140625" style="143"/>
    <col min="5100" max="5100" width="18.85546875" style="143" customWidth="1"/>
    <col min="5101" max="5101" width="9.42578125" style="143" customWidth="1"/>
    <col min="5102" max="5102" width="9.7109375" style="143" customWidth="1"/>
    <col min="5103" max="5103" width="10" style="143" customWidth="1"/>
    <col min="5104" max="5104" width="9" style="143" customWidth="1"/>
    <col min="5105" max="5105" width="8.85546875" style="143" customWidth="1"/>
    <col min="5106" max="5106" width="9.28515625" style="143" customWidth="1"/>
    <col min="5107" max="5108" width="9.5703125" style="143" customWidth="1"/>
    <col min="5109" max="5109" width="9.140625" style="143" customWidth="1"/>
    <col min="5110" max="5111" width="9.85546875" style="143" customWidth="1"/>
    <col min="5112" max="5112" width="9.42578125" style="143" customWidth="1"/>
    <col min="5113" max="5113" width="10.140625" style="143" customWidth="1"/>
    <col min="5114" max="5117" width="9.140625" style="143"/>
    <col min="5118" max="5118" width="10.7109375" style="143" bestFit="1" customWidth="1"/>
    <col min="5119" max="5355" width="9.140625" style="143"/>
    <col min="5356" max="5356" width="18.85546875" style="143" customWidth="1"/>
    <col min="5357" max="5357" width="9.42578125" style="143" customWidth="1"/>
    <col min="5358" max="5358" width="9.7109375" style="143" customWidth="1"/>
    <col min="5359" max="5359" width="10" style="143" customWidth="1"/>
    <col min="5360" max="5360" width="9" style="143" customWidth="1"/>
    <col min="5361" max="5361" width="8.85546875" style="143" customWidth="1"/>
    <col min="5362" max="5362" width="9.28515625" style="143" customWidth="1"/>
    <col min="5363" max="5364" width="9.5703125" style="143" customWidth="1"/>
    <col min="5365" max="5365" width="9.140625" style="143" customWidth="1"/>
    <col min="5366" max="5367" width="9.85546875" style="143" customWidth="1"/>
    <col min="5368" max="5368" width="9.42578125" style="143" customWidth="1"/>
    <col min="5369" max="5369" width="10.140625" style="143" customWidth="1"/>
    <col min="5370" max="5373" width="9.140625" style="143"/>
    <col min="5374" max="5374" width="10.7109375" style="143" bestFit="1" customWidth="1"/>
    <col min="5375" max="5611" width="9.140625" style="143"/>
    <col min="5612" max="5612" width="18.85546875" style="143" customWidth="1"/>
    <col min="5613" max="5613" width="9.42578125" style="143" customWidth="1"/>
    <col min="5614" max="5614" width="9.7109375" style="143" customWidth="1"/>
    <col min="5615" max="5615" width="10" style="143" customWidth="1"/>
    <col min="5616" max="5616" width="9" style="143" customWidth="1"/>
    <col min="5617" max="5617" width="8.85546875" style="143" customWidth="1"/>
    <col min="5618" max="5618" width="9.28515625" style="143" customWidth="1"/>
    <col min="5619" max="5620" width="9.5703125" style="143" customWidth="1"/>
    <col min="5621" max="5621" width="9.140625" style="143" customWidth="1"/>
    <col min="5622" max="5623" width="9.85546875" style="143" customWidth="1"/>
    <col min="5624" max="5624" width="9.42578125" style="143" customWidth="1"/>
    <col min="5625" max="5625" width="10.140625" style="143" customWidth="1"/>
    <col min="5626" max="5629" width="9.140625" style="143"/>
    <col min="5630" max="5630" width="10.7109375" style="143" bestFit="1" customWidth="1"/>
    <col min="5631" max="5867" width="9.140625" style="143"/>
    <col min="5868" max="5868" width="18.85546875" style="143" customWidth="1"/>
    <col min="5869" max="5869" width="9.42578125" style="143" customWidth="1"/>
    <col min="5870" max="5870" width="9.7109375" style="143" customWidth="1"/>
    <col min="5871" max="5871" width="10" style="143" customWidth="1"/>
    <col min="5872" max="5872" width="9" style="143" customWidth="1"/>
    <col min="5873" max="5873" width="8.85546875" style="143" customWidth="1"/>
    <col min="5874" max="5874" width="9.28515625" style="143" customWidth="1"/>
    <col min="5875" max="5876" width="9.5703125" style="143" customWidth="1"/>
    <col min="5877" max="5877" width="9.140625" style="143" customWidth="1"/>
    <col min="5878" max="5879" width="9.85546875" style="143" customWidth="1"/>
    <col min="5880" max="5880" width="9.42578125" style="143" customWidth="1"/>
    <col min="5881" max="5881" width="10.140625" style="143" customWidth="1"/>
    <col min="5882" max="5885" width="9.140625" style="143"/>
    <col min="5886" max="5886" width="10.7109375" style="143" bestFit="1" customWidth="1"/>
    <col min="5887" max="6123" width="9.140625" style="143"/>
    <col min="6124" max="6124" width="18.85546875" style="143" customWidth="1"/>
    <col min="6125" max="6125" width="9.42578125" style="143" customWidth="1"/>
    <col min="6126" max="6126" width="9.7109375" style="143" customWidth="1"/>
    <col min="6127" max="6127" width="10" style="143" customWidth="1"/>
    <col min="6128" max="6128" width="9" style="143" customWidth="1"/>
    <col min="6129" max="6129" width="8.85546875" style="143" customWidth="1"/>
    <col min="6130" max="6130" width="9.28515625" style="143" customWidth="1"/>
    <col min="6131" max="6132" width="9.5703125" style="143" customWidth="1"/>
    <col min="6133" max="6133" width="9.140625" style="143" customWidth="1"/>
    <col min="6134" max="6135" width="9.85546875" style="143" customWidth="1"/>
    <col min="6136" max="6136" width="9.42578125" style="143" customWidth="1"/>
    <col min="6137" max="6137" width="10.140625" style="143" customWidth="1"/>
    <col min="6138" max="6141" width="9.140625" style="143"/>
    <col min="6142" max="6142" width="10.7109375" style="143" bestFit="1" customWidth="1"/>
    <col min="6143" max="6379" width="9.140625" style="143"/>
    <col min="6380" max="6380" width="18.85546875" style="143" customWidth="1"/>
    <col min="6381" max="6381" width="9.42578125" style="143" customWidth="1"/>
    <col min="6382" max="6382" width="9.7109375" style="143" customWidth="1"/>
    <col min="6383" max="6383" width="10" style="143" customWidth="1"/>
    <col min="6384" max="6384" width="9" style="143" customWidth="1"/>
    <col min="6385" max="6385" width="8.85546875" style="143" customWidth="1"/>
    <col min="6386" max="6386" width="9.28515625" style="143" customWidth="1"/>
    <col min="6387" max="6388" width="9.5703125" style="143" customWidth="1"/>
    <col min="6389" max="6389" width="9.140625" style="143" customWidth="1"/>
    <col min="6390" max="6391" width="9.85546875" style="143" customWidth="1"/>
    <col min="6392" max="6392" width="9.42578125" style="143" customWidth="1"/>
    <col min="6393" max="6393" width="10.140625" style="143" customWidth="1"/>
    <col min="6394" max="6397" width="9.140625" style="143"/>
    <col min="6398" max="6398" width="10.7109375" style="143" bestFit="1" customWidth="1"/>
    <col min="6399" max="6635" width="9.140625" style="143"/>
    <col min="6636" max="6636" width="18.85546875" style="143" customWidth="1"/>
    <col min="6637" max="6637" width="9.42578125" style="143" customWidth="1"/>
    <col min="6638" max="6638" width="9.7109375" style="143" customWidth="1"/>
    <col min="6639" max="6639" width="10" style="143" customWidth="1"/>
    <col min="6640" max="6640" width="9" style="143" customWidth="1"/>
    <col min="6641" max="6641" width="8.85546875" style="143" customWidth="1"/>
    <col min="6642" max="6642" width="9.28515625" style="143" customWidth="1"/>
    <col min="6643" max="6644" width="9.5703125" style="143" customWidth="1"/>
    <col min="6645" max="6645" width="9.140625" style="143" customWidth="1"/>
    <col min="6646" max="6647" width="9.85546875" style="143" customWidth="1"/>
    <col min="6648" max="6648" width="9.42578125" style="143" customWidth="1"/>
    <col min="6649" max="6649" width="10.140625" style="143" customWidth="1"/>
    <col min="6650" max="6653" width="9.140625" style="143"/>
    <col min="6654" max="6654" width="10.7109375" style="143" bestFit="1" customWidth="1"/>
    <col min="6655" max="6891" width="9.140625" style="143"/>
    <col min="6892" max="6892" width="18.85546875" style="143" customWidth="1"/>
    <col min="6893" max="6893" width="9.42578125" style="143" customWidth="1"/>
    <col min="6894" max="6894" width="9.7109375" style="143" customWidth="1"/>
    <col min="6895" max="6895" width="10" style="143" customWidth="1"/>
    <col min="6896" max="6896" width="9" style="143" customWidth="1"/>
    <col min="6897" max="6897" width="8.85546875" style="143" customWidth="1"/>
    <col min="6898" max="6898" width="9.28515625" style="143" customWidth="1"/>
    <col min="6899" max="6900" width="9.5703125" style="143" customWidth="1"/>
    <col min="6901" max="6901" width="9.140625" style="143" customWidth="1"/>
    <col min="6902" max="6903" width="9.85546875" style="143" customWidth="1"/>
    <col min="6904" max="6904" width="9.42578125" style="143" customWidth="1"/>
    <col min="6905" max="6905" width="10.140625" style="143" customWidth="1"/>
    <col min="6906" max="6909" width="9.140625" style="143"/>
    <col min="6910" max="6910" width="10.7109375" style="143" bestFit="1" customWidth="1"/>
    <col min="6911" max="7147" width="9.140625" style="143"/>
    <col min="7148" max="7148" width="18.85546875" style="143" customWidth="1"/>
    <col min="7149" max="7149" width="9.42578125" style="143" customWidth="1"/>
    <col min="7150" max="7150" width="9.7109375" style="143" customWidth="1"/>
    <col min="7151" max="7151" width="10" style="143" customWidth="1"/>
    <col min="7152" max="7152" width="9" style="143" customWidth="1"/>
    <col min="7153" max="7153" width="8.85546875" style="143" customWidth="1"/>
    <col min="7154" max="7154" width="9.28515625" style="143" customWidth="1"/>
    <col min="7155" max="7156" width="9.5703125" style="143" customWidth="1"/>
    <col min="7157" max="7157" width="9.140625" style="143" customWidth="1"/>
    <col min="7158" max="7159" width="9.85546875" style="143" customWidth="1"/>
    <col min="7160" max="7160" width="9.42578125" style="143" customWidth="1"/>
    <col min="7161" max="7161" width="10.140625" style="143" customWidth="1"/>
    <col min="7162" max="7165" width="9.140625" style="143"/>
    <col min="7166" max="7166" width="10.7109375" style="143" bestFit="1" customWidth="1"/>
    <col min="7167" max="7403" width="9.140625" style="143"/>
    <col min="7404" max="7404" width="18.85546875" style="143" customWidth="1"/>
    <col min="7405" max="7405" width="9.42578125" style="143" customWidth="1"/>
    <col min="7406" max="7406" width="9.7109375" style="143" customWidth="1"/>
    <col min="7407" max="7407" width="10" style="143" customWidth="1"/>
    <col min="7408" max="7408" width="9" style="143" customWidth="1"/>
    <col min="7409" max="7409" width="8.85546875" style="143" customWidth="1"/>
    <col min="7410" max="7410" width="9.28515625" style="143" customWidth="1"/>
    <col min="7411" max="7412" width="9.5703125" style="143" customWidth="1"/>
    <col min="7413" max="7413" width="9.140625" style="143" customWidth="1"/>
    <col min="7414" max="7415" width="9.85546875" style="143" customWidth="1"/>
    <col min="7416" max="7416" width="9.42578125" style="143" customWidth="1"/>
    <col min="7417" max="7417" width="10.140625" style="143" customWidth="1"/>
    <col min="7418" max="7421" width="9.140625" style="143"/>
    <col min="7422" max="7422" width="10.7109375" style="143" bestFit="1" customWidth="1"/>
    <col min="7423" max="7659" width="9.140625" style="143"/>
    <col min="7660" max="7660" width="18.85546875" style="143" customWidth="1"/>
    <col min="7661" max="7661" width="9.42578125" style="143" customWidth="1"/>
    <col min="7662" max="7662" width="9.7109375" style="143" customWidth="1"/>
    <col min="7663" max="7663" width="10" style="143" customWidth="1"/>
    <col min="7664" max="7664" width="9" style="143" customWidth="1"/>
    <col min="7665" max="7665" width="8.85546875" style="143" customWidth="1"/>
    <col min="7666" max="7666" width="9.28515625" style="143" customWidth="1"/>
    <col min="7667" max="7668" width="9.5703125" style="143" customWidth="1"/>
    <col min="7669" max="7669" width="9.140625" style="143" customWidth="1"/>
    <col min="7670" max="7671" width="9.85546875" style="143" customWidth="1"/>
    <col min="7672" max="7672" width="9.42578125" style="143" customWidth="1"/>
    <col min="7673" max="7673" width="10.140625" style="143" customWidth="1"/>
    <col min="7674" max="7677" width="9.140625" style="143"/>
    <col min="7678" max="7678" width="10.7109375" style="143" bestFit="1" customWidth="1"/>
    <col min="7679" max="7915" width="9.140625" style="143"/>
    <col min="7916" max="7916" width="18.85546875" style="143" customWidth="1"/>
    <col min="7917" max="7917" width="9.42578125" style="143" customWidth="1"/>
    <col min="7918" max="7918" width="9.7109375" style="143" customWidth="1"/>
    <col min="7919" max="7919" width="10" style="143" customWidth="1"/>
    <col min="7920" max="7920" width="9" style="143" customWidth="1"/>
    <col min="7921" max="7921" width="8.85546875" style="143" customWidth="1"/>
    <col min="7922" max="7922" width="9.28515625" style="143" customWidth="1"/>
    <col min="7923" max="7924" width="9.5703125" style="143" customWidth="1"/>
    <col min="7925" max="7925" width="9.140625" style="143" customWidth="1"/>
    <col min="7926" max="7927" width="9.85546875" style="143" customWidth="1"/>
    <col min="7928" max="7928" width="9.42578125" style="143" customWidth="1"/>
    <col min="7929" max="7929" width="10.140625" style="143" customWidth="1"/>
    <col min="7930" max="7933" width="9.140625" style="143"/>
    <col min="7934" max="7934" width="10.7109375" style="143" bestFit="1" customWidth="1"/>
    <col min="7935" max="8171" width="9.140625" style="143"/>
    <col min="8172" max="8172" width="18.85546875" style="143" customWidth="1"/>
    <col min="8173" max="8173" width="9.42578125" style="143" customWidth="1"/>
    <col min="8174" max="8174" width="9.7109375" style="143" customWidth="1"/>
    <col min="8175" max="8175" width="10" style="143" customWidth="1"/>
    <col min="8176" max="8176" width="9" style="143" customWidth="1"/>
    <col min="8177" max="8177" width="8.85546875" style="143" customWidth="1"/>
    <col min="8178" max="8178" width="9.28515625" style="143" customWidth="1"/>
    <col min="8179" max="8180" width="9.5703125" style="143" customWidth="1"/>
    <col min="8181" max="8181" width="9.140625" style="143" customWidth="1"/>
    <col min="8182" max="8183" width="9.85546875" style="143" customWidth="1"/>
    <col min="8184" max="8184" width="9.42578125" style="143" customWidth="1"/>
    <col min="8185" max="8185" width="10.140625" style="143" customWidth="1"/>
    <col min="8186" max="8189" width="9.140625" style="143"/>
    <col min="8190" max="8190" width="10.7109375" style="143" bestFit="1" customWidth="1"/>
    <col min="8191" max="8427" width="9.140625" style="143"/>
    <col min="8428" max="8428" width="18.85546875" style="143" customWidth="1"/>
    <col min="8429" max="8429" width="9.42578125" style="143" customWidth="1"/>
    <col min="8430" max="8430" width="9.7109375" style="143" customWidth="1"/>
    <col min="8431" max="8431" width="10" style="143" customWidth="1"/>
    <col min="8432" max="8432" width="9" style="143" customWidth="1"/>
    <col min="8433" max="8433" width="8.85546875" style="143" customWidth="1"/>
    <col min="8434" max="8434" width="9.28515625" style="143" customWidth="1"/>
    <col min="8435" max="8436" width="9.5703125" style="143" customWidth="1"/>
    <col min="8437" max="8437" width="9.140625" style="143" customWidth="1"/>
    <col min="8438" max="8439" width="9.85546875" style="143" customWidth="1"/>
    <col min="8440" max="8440" width="9.42578125" style="143" customWidth="1"/>
    <col min="8441" max="8441" width="10.140625" style="143" customWidth="1"/>
    <col min="8442" max="8445" width="9.140625" style="143"/>
    <col min="8446" max="8446" width="10.7109375" style="143" bestFit="1" customWidth="1"/>
    <col min="8447" max="8683" width="9.140625" style="143"/>
    <col min="8684" max="8684" width="18.85546875" style="143" customWidth="1"/>
    <col min="8685" max="8685" width="9.42578125" style="143" customWidth="1"/>
    <col min="8686" max="8686" width="9.7109375" style="143" customWidth="1"/>
    <col min="8687" max="8687" width="10" style="143" customWidth="1"/>
    <col min="8688" max="8688" width="9" style="143" customWidth="1"/>
    <col min="8689" max="8689" width="8.85546875" style="143" customWidth="1"/>
    <col min="8690" max="8690" width="9.28515625" style="143" customWidth="1"/>
    <col min="8691" max="8692" width="9.5703125" style="143" customWidth="1"/>
    <col min="8693" max="8693" width="9.140625" style="143" customWidth="1"/>
    <col min="8694" max="8695" width="9.85546875" style="143" customWidth="1"/>
    <col min="8696" max="8696" width="9.42578125" style="143" customWidth="1"/>
    <col min="8697" max="8697" width="10.140625" style="143" customWidth="1"/>
    <col min="8698" max="8701" width="9.140625" style="143"/>
    <col min="8702" max="8702" width="10.7109375" style="143" bestFit="1" customWidth="1"/>
    <col min="8703" max="8939" width="9.140625" style="143"/>
    <col min="8940" max="8940" width="18.85546875" style="143" customWidth="1"/>
    <col min="8941" max="8941" width="9.42578125" style="143" customWidth="1"/>
    <col min="8942" max="8942" width="9.7109375" style="143" customWidth="1"/>
    <col min="8943" max="8943" width="10" style="143" customWidth="1"/>
    <col min="8944" max="8944" width="9" style="143" customWidth="1"/>
    <col min="8945" max="8945" width="8.85546875" style="143" customWidth="1"/>
    <col min="8946" max="8946" width="9.28515625" style="143" customWidth="1"/>
    <col min="8947" max="8948" width="9.5703125" style="143" customWidth="1"/>
    <col min="8949" max="8949" width="9.140625" style="143" customWidth="1"/>
    <col min="8950" max="8951" width="9.85546875" style="143" customWidth="1"/>
    <col min="8952" max="8952" width="9.42578125" style="143" customWidth="1"/>
    <col min="8953" max="8953" width="10.140625" style="143" customWidth="1"/>
    <col min="8954" max="8957" width="9.140625" style="143"/>
    <col min="8958" max="8958" width="10.7109375" style="143" bestFit="1" customWidth="1"/>
    <col min="8959" max="9195" width="9.140625" style="143"/>
    <col min="9196" max="9196" width="18.85546875" style="143" customWidth="1"/>
    <col min="9197" max="9197" width="9.42578125" style="143" customWidth="1"/>
    <col min="9198" max="9198" width="9.7109375" style="143" customWidth="1"/>
    <col min="9199" max="9199" width="10" style="143" customWidth="1"/>
    <col min="9200" max="9200" width="9" style="143" customWidth="1"/>
    <col min="9201" max="9201" width="8.85546875" style="143" customWidth="1"/>
    <col min="9202" max="9202" width="9.28515625" style="143" customWidth="1"/>
    <col min="9203" max="9204" width="9.5703125" style="143" customWidth="1"/>
    <col min="9205" max="9205" width="9.140625" style="143" customWidth="1"/>
    <col min="9206" max="9207" width="9.85546875" style="143" customWidth="1"/>
    <col min="9208" max="9208" width="9.42578125" style="143" customWidth="1"/>
    <col min="9209" max="9209" width="10.140625" style="143" customWidth="1"/>
    <col min="9210" max="9213" width="9.140625" style="143"/>
    <col min="9214" max="9214" width="10.7109375" style="143" bestFit="1" customWidth="1"/>
    <col min="9215" max="9451" width="9.140625" style="143"/>
    <col min="9452" max="9452" width="18.85546875" style="143" customWidth="1"/>
    <col min="9453" max="9453" width="9.42578125" style="143" customWidth="1"/>
    <col min="9454" max="9454" width="9.7109375" style="143" customWidth="1"/>
    <col min="9455" max="9455" width="10" style="143" customWidth="1"/>
    <col min="9456" max="9456" width="9" style="143" customWidth="1"/>
    <col min="9457" max="9457" width="8.85546875" style="143" customWidth="1"/>
    <col min="9458" max="9458" width="9.28515625" style="143" customWidth="1"/>
    <col min="9459" max="9460" width="9.5703125" style="143" customWidth="1"/>
    <col min="9461" max="9461" width="9.140625" style="143" customWidth="1"/>
    <col min="9462" max="9463" width="9.85546875" style="143" customWidth="1"/>
    <col min="9464" max="9464" width="9.42578125" style="143" customWidth="1"/>
    <col min="9465" max="9465" width="10.140625" style="143" customWidth="1"/>
    <col min="9466" max="9469" width="9.140625" style="143"/>
    <col min="9470" max="9470" width="10.7109375" style="143" bestFit="1" customWidth="1"/>
    <col min="9471" max="9707" width="9.140625" style="143"/>
    <col min="9708" max="9708" width="18.85546875" style="143" customWidth="1"/>
    <col min="9709" max="9709" width="9.42578125" style="143" customWidth="1"/>
    <col min="9710" max="9710" width="9.7109375" style="143" customWidth="1"/>
    <col min="9711" max="9711" width="10" style="143" customWidth="1"/>
    <col min="9712" max="9712" width="9" style="143" customWidth="1"/>
    <col min="9713" max="9713" width="8.85546875" style="143" customWidth="1"/>
    <col min="9714" max="9714" width="9.28515625" style="143" customWidth="1"/>
    <col min="9715" max="9716" width="9.5703125" style="143" customWidth="1"/>
    <col min="9717" max="9717" width="9.140625" style="143" customWidth="1"/>
    <col min="9718" max="9719" width="9.85546875" style="143" customWidth="1"/>
    <col min="9720" max="9720" width="9.42578125" style="143" customWidth="1"/>
    <col min="9721" max="9721" width="10.140625" style="143" customWidth="1"/>
    <col min="9722" max="9725" width="9.140625" style="143"/>
    <col min="9726" max="9726" width="10.7109375" style="143" bestFit="1" customWidth="1"/>
    <col min="9727" max="9963" width="9.140625" style="143"/>
    <col min="9964" max="9964" width="18.85546875" style="143" customWidth="1"/>
    <col min="9965" max="9965" width="9.42578125" style="143" customWidth="1"/>
    <col min="9966" max="9966" width="9.7109375" style="143" customWidth="1"/>
    <col min="9967" max="9967" width="10" style="143" customWidth="1"/>
    <col min="9968" max="9968" width="9" style="143" customWidth="1"/>
    <col min="9969" max="9969" width="8.85546875" style="143" customWidth="1"/>
    <col min="9970" max="9970" width="9.28515625" style="143" customWidth="1"/>
    <col min="9971" max="9972" width="9.5703125" style="143" customWidth="1"/>
    <col min="9973" max="9973" width="9.140625" style="143" customWidth="1"/>
    <col min="9974" max="9975" width="9.85546875" style="143" customWidth="1"/>
    <col min="9976" max="9976" width="9.42578125" style="143" customWidth="1"/>
    <col min="9977" max="9977" width="10.140625" style="143" customWidth="1"/>
    <col min="9978" max="9981" width="9.140625" style="143"/>
    <col min="9982" max="9982" width="10.7109375" style="143" bestFit="1" customWidth="1"/>
    <col min="9983" max="10219" width="9.140625" style="143"/>
    <col min="10220" max="10220" width="18.85546875" style="143" customWidth="1"/>
    <col min="10221" max="10221" width="9.42578125" style="143" customWidth="1"/>
    <col min="10222" max="10222" width="9.7109375" style="143" customWidth="1"/>
    <col min="10223" max="10223" width="10" style="143" customWidth="1"/>
    <col min="10224" max="10224" width="9" style="143" customWidth="1"/>
    <col min="10225" max="10225" width="8.85546875" style="143" customWidth="1"/>
    <col min="10226" max="10226" width="9.28515625" style="143" customWidth="1"/>
    <col min="10227" max="10228" width="9.5703125" style="143" customWidth="1"/>
    <col min="10229" max="10229" width="9.140625" style="143" customWidth="1"/>
    <col min="10230" max="10231" width="9.85546875" style="143" customWidth="1"/>
    <col min="10232" max="10232" width="9.42578125" style="143" customWidth="1"/>
    <col min="10233" max="10233" width="10.140625" style="143" customWidth="1"/>
    <col min="10234" max="10237" width="9.140625" style="143"/>
    <col min="10238" max="10238" width="10.7109375" style="143" bestFit="1" customWidth="1"/>
    <col min="10239" max="10475" width="9.140625" style="143"/>
    <col min="10476" max="10476" width="18.85546875" style="143" customWidth="1"/>
    <col min="10477" max="10477" width="9.42578125" style="143" customWidth="1"/>
    <col min="10478" max="10478" width="9.7109375" style="143" customWidth="1"/>
    <col min="10479" max="10479" width="10" style="143" customWidth="1"/>
    <col min="10480" max="10480" width="9" style="143" customWidth="1"/>
    <col min="10481" max="10481" width="8.85546875" style="143" customWidth="1"/>
    <col min="10482" max="10482" width="9.28515625" style="143" customWidth="1"/>
    <col min="10483" max="10484" width="9.5703125" style="143" customWidth="1"/>
    <col min="10485" max="10485" width="9.140625" style="143" customWidth="1"/>
    <col min="10486" max="10487" width="9.85546875" style="143" customWidth="1"/>
    <col min="10488" max="10488" width="9.42578125" style="143" customWidth="1"/>
    <col min="10489" max="10489" width="10.140625" style="143" customWidth="1"/>
    <col min="10490" max="10493" width="9.140625" style="143"/>
    <col min="10494" max="10494" width="10.7109375" style="143" bestFit="1" customWidth="1"/>
    <col min="10495" max="10731" width="9.140625" style="143"/>
    <col min="10732" max="10732" width="18.85546875" style="143" customWidth="1"/>
    <col min="10733" max="10733" width="9.42578125" style="143" customWidth="1"/>
    <col min="10734" max="10734" width="9.7109375" style="143" customWidth="1"/>
    <col min="10735" max="10735" width="10" style="143" customWidth="1"/>
    <col min="10736" max="10736" width="9" style="143" customWidth="1"/>
    <col min="10737" max="10737" width="8.85546875" style="143" customWidth="1"/>
    <col min="10738" max="10738" width="9.28515625" style="143" customWidth="1"/>
    <col min="10739" max="10740" width="9.5703125" style="143" customWidth="1"/>
    <col min="10741" max="10741" width="9.140625" style="143" customWidth="1"/>
    <col min="10742" max="10743" width="9.85546875" style="143" customWidth="1"/>
    <col min="10744" max="10744" width="9.42578125" style="143" customWidth="1"/>
    <col min="10745" max="10745" width="10.140625" style="143" customWidth="1"/>
    <col min="10746" max="10749" width="9.140625" style="143"/>
    <col min="10750" max="10750" width="10.7109375" style="143" bestFit="1" customWidth="1"/>
    <col min="10751" max="10987" width="9.140625" style="143"/>
    <col min="10988" max="10988" width="18.85546875" style="143" customWidth="1"/>
    <col min="10989" max="10989" width="9.42578125" style="143" customWidth="1"/>
    <col min="10990" max="10990" width="9.7109375" style="143" customWidth="1"/>
    <col min="10991" max="10991" width="10" style="143" customWidth="1"/>
    <col min="10992" max="10992" width="9" style="143" customWidth="1"/>
    <col min="10993" max="10993" width="8.85546875" style="143" customWidth="1"/>
    <col min="10994" max="10994" width="9.28515625" style="143" customWidth="1"/>
    <col min="10995" max="10996" width="9.5703125" style="143" customWidth="1"/>
    <col min="10997" max="10997" width="9.140625" style="143" customWidth="1"/>
    <col min="10998" max="10999" width="9.85546875" style="143" customWidth="1"/>
    <col min="11000" max="11000" width="9.42578125" style="143" customWidth="1"/>
    <col min="11001" max="11001" width="10.140625" style="143" customWidth="1"/>
    <col min="11002" max="11005" width="9.140625" style="143"/>
    <col min="11006" max="11006" width="10.7109375" style="143" bestFit="1" customWidth="1"/>
    <col min="11007" max="11243" width="9.140625" style="143"/>
    <col min="11244" max="11244" width="18.85546875" style="143" customWidth="1"/>
    <col min="11245" max="11245" width="9.42578125" style="143" customWidth="1"/>
    <col min="11246" max="11246" width="9.7109375" style="143" customWidth="1"/>
    <col min="11247" max="11247" width="10" style="143" customWidth="1"/>
    <col min="11248" max="11248" width="9" style="143" customWidth="1"/>
    <col min="11249" max="11249" width="8.85546875" style="143" customWidth="1"/>
    <col min="11250" max="11250" width="9.28515625" style="143" customWidth="1"/>
    <col min="11251" max="11252" width="9.5703125" style="143" customWidth="1"/>
    <col min="11253" max="11253" width="9.140625" style="143" customWidth="1"/>
    <col min="11254" max="11255" width="9.85546875" style="143" customWidth="1"/>
    <col min="11256" max="11256" width="9.42578125" style="143" customWidth="1"/>
    <col min="11257" max="11257" width="10.140625" style="143" customWidth="1"/>
    <col min="11258" max="11261" width="9.140625" style="143"/>
    <col min="11262" max="11262" width="10.7109375" style="143" bestFit="1" customWidth="1"/>
    <col min="11263" max="11499" width="9.140625" style="143"/>
    <col min="11500" max="11500" width="18.85546875" style="143" customWidth="1"/>
    <col min="11501" max="11501" width="9.42578125" style="143" customWidth="1"/>
    <col min="11502" max="11502" width="9.7109375" style="143" customWidth="1"/>
    <col min="11503" max="11503" width="10" style="143" customWidth="1"/>
    <col min="11504" max="11504" width="9" style="143" customWidth="1"/>
    <col min="11505" max="11505" width="8.85546875" style="143" customWidth="1"/>
    <col min="11506" max="11506" width="9.28515625" style="143" customWidth="1"/>
    <col min="11507" max="11508" width="9.5703125" style="143" customWidth="1"/>
    <col min="11509" max="11509" width="9.140625" style="143" customWidth="1"/>
    <col min="11510" max="11511" width="9.85546875" style="143" customWidth="1"/>
    <col min="11512" max="11512" width="9.42578125" style="143" customWidth="1"/>
    <col min="11513" max="11513" width="10.140625" style="143" customWidth="1"/>
    <col min="11514" max="11517" width="9.140625" style="143"/>
    <col min="11518" max="11518" width="10.7109375" style="143" bestFit="1" customWidth="1"/>
    <col min="11519" max="11755" width="9.140625" style="143"/>
    <col min="11756" max="11756" width="18.85546875" style="143" customWidth="1"/>
    <col min="11757" max="11757" width="9.42578125" style="143" customWidth="1"/>
    <col min="11758" max="11758" width="9.7109375" style="143" customWidth="1"/>
    <col min="11759" max="11759" width="10" style="143" customWidth="1"/>
    <col min="11760" max="11760" width="9" style="143" customWidth="1"/>
    <col min="11761" max="11761" width="8.85546875" style="143" customWidth="1"/>
    <col min="11762" max="11762" width="9.28515625" style="143" customWidth="1"/>
    <col min="11763" max="11764" width="9.5703125" style="143" customWidth="1"/>
    <col min="11765" max="11765" width="9.140625" style="143" customWidth="1"/>
    <col min="11766" max="11767" width="9.85546875" style="143" customWidth="1"/>
    <col min="11768" max="11768" width="9.42578125" style="143" customWidth="1"/>
    <col min="11769" max="11769" width="10.140625" style="143" customWidth="1"/>
    <col min="11770" max="11773" width="9.140625" style="143"/>
    <col min="11774" max="11774" width="10.7109375" style="143" bestFit="1" customWidth="1"/>
    <col min="11775" max="12011" width="9.140625" style="143"/>
    <col min="12012" max="12012" width="18.85546875" style="143" customWidth="1"/>
    <col min="12013" max="12013" width="9.42578125" style="143" customWidth="1"/>
    <col min="12014" max="12014" width="9.7109375" style="143" customWidth="1"/>
    <col min="12015" max="12015" width="10" style="143" customWidth="1"/>
    <col min="12016" max="12016" width="9" style="143" customWidth="1"/>
    <col min="12017" max="12017" width="8.85546875" style="143" customWidth="1"/>
    <col min="12018" max="12018" width="9.28515625" style="143" customWidth="1"/>
    <col min="12019" max="12020" width="9.5703125" style="143" customWidth="1"/>
    <col min="12021" max="12021" width="9.140625" style="143" customWidth="1"/>
    <col min="12022" max="12023" width="9.85546875" style="143" customWidth="1"/>
    <col min="12024" max="12024" width="9.42578125" style="143" customWidth="1"/>
    <col min="12025" max="12025" width="10.140625" style="143" customWidth="1"/>
    <col min="12026" max="12029" width="9.140625" style="143"/>
    <col min="12030" max="12030" width="10.7109375" style="143" bestFit="1" customWidth="1"/>
    <col min="12031" max="12267" width="9.140625" style="143"/>
    <col min="12268" max="12268" width="18.85546875" style="143" customWidth="1"/>
    <col min="12269" max="12269" width="9.42578125" style="143" customWidth="1"/>
    <col min="12270" max="12270" width="9.7109375" style="143" customWidth="1"/>
    <col min="12271" max="12271" width="10" style="143" customWidth="1"/>
    <col min="12272" max="12272" width="9" style="143" customWidth="1"/>
    <col min="12273" max="12273" width="8.85546875" style="143" customWidth="1"/>
    <col min="12274" max="12274" width="9.28515625" style="143" customWidth="1"/>
    <col min="12275" max="12276" width="9.5703125" style="143" customWidth="1"/>
    <col min="12277" max="12277" width="9.140625" style="143" customWidth="1"/>
    <col min="12278" max="12279" width="9.85546875" style="143" customWidth="1"/>
    <col min="12280" max="12280" width="9.42578125" style="143" customWidth="1"/>
    <col min="12281" max="12281" width="10.140625" style="143" customWidth="1"/>
    <col min="12282" max="12285" width="9.140625" style="143"/>
    <col min="12286" max="12286" width="10.7109375" style="143" bestFit="1" customWidth="1"/>
    <col min="12287" max="12523" width="9.140625" style="143"/>
    <col min="12524" max="12524" width="18.85546875" style="143" customWidth="1"/>
    <col min="12525" max="12525" width="9.42578125" style="143" customWidth="1"/>
    <col min="12526" max="12526" width="9.7109375" style="143" customWidth="1"/>
    <col min="12527" max="12527" width="10" style="143" customWidth="1"/>
    <col min="12528" max="12528" width="9" style="143" customWidth="1"/>
    <col min="12529" max="12529" width="8.85546875" style="143" customWidth="1"/>
    <col min="12530" max="12530" width="9.28515625" style="143" customWidth="1"/>
    <col min="12531" max="12532" width="9.5703125" style="143" customWidth="1"/>
    <col min="12533" max="12533" width="9.140625" style="143" customWidth="1"/>
    <col min="12534" max="12535" width="9.85546875" style="143" customWidth="1"/>
    <col min="12536" max="12536" width="9.42578125" style="143" customWidth="1"/>
    <col min="12537" max="12537" width="10.140625" style="143" customWidth="1"/>
    <col min="12538" max="12541" width="9.140625" style="143"/>
    <col min="12542" max="12542" width="10.7109375" style="143" bestFit="1" customWidth="1"/>
    <col min="12543" max="12779" width="9.140625" style="143"/>
    <col min="12780" max="12780" width="18.85546875" style="143" customWidth="1"/>
    <col min="12781" max="12781" width="9.42578125" style="143" customWidth="1"/>
    <col min="12782" max="12782" width="9.7109375" style="143" customWidth="1"/>
    <col min="12783" max="12783" width="10" style="143" customWidth="1"/>
    <col min="12784" max="12784" width="9" style="143" customWidth="1"/>
    <col min="12785" max="12785" width="8.85546875" style="143" customWidth="1"/>
    <col min="12786" max="12786" width="9.28515625" style="143" customWidth="1"/>
    <col min="12787" max="12788" width="9.5703125" style="143" customWidth="1"/>
    <col min="12789" max="12789" width="9.140625" style="143" customWidth="1"/>
    <col min="12790" max="12791" width="9.85546875" style="143" customWidth="1"/>
    <col min="12792" max="12792" width="9.42578125" style="143" customWidth="1"/>
    <col min="12793" max="12793" width="10.140625" style="143" customWidth="1"/>
    <col min="12794" max="12797" width="9.140625" style="143"/>
    <col min="12798" max="12798" width="10.7109375" style="143" bestFit="1" customWidth="1"/>
    <col min="12799" max="13035" width="9.140625" style="143"/>
    <col min="13036" max="13036" width="18.85546875" style="143" customWidth="1"/>
    <col min="13037" max="13037" width="9.42578125" style="143" customWidth="1"/>
    <col min="13038" max="13038" width="9.7109375" style="143" customWidth="1"/>
    <col min="13039" max="13039" width="10" style="143" customWidth="1"/>
    <col min="13040" max="13040" width="9" style="143" customWidth="1"/>
    <col min="13041" max="13041" width="8.85546875" style="143" customWidth="1"/>
    <col min="13042" max="13042" width="9.28515625" style="143" customWidth="1"/>
    <col min="13043" max="13044" width="9.5703125" style="143" customWidth="1"/>
    <col min="13045" max="13045" width="9.140625" style="143" customWidth="1"/>
    <col min="13046" max="13047" width="9.85546875" style="143" customWidth="1"/>
    <col min="13048" max="13048" width="9.42578125" style="143" customWidth="1"/>
    <col min="13049" max="13049" width="10.140625" style="143" customWidth="1"/>
    <col min="13050" max="13053" width="9.140625" style="143"/>
    <col min="13054" max="13054" width="10.7109375" style="143" bestFit="1" customWidth="1"/>
    <col min="13055" max="13291" width="9.140625" style="143"/>
    <col min="13292" max="13292" width="18.85546875" style="143" customWidth="1"/>
    <col min="13293" max="13293" width="9.42578125" style="143" customWidth="1"/>
    <col min="13294" max="13294" width="9.7109375" style="143" customWidth="1"/>
    <col min="13295" max="13295" width="10" style="143" customWidth="1"/>
    <col min="13296" max="13296" width="9" style="143" customWidth="1"/>
    <col min="13297" max="13297" width="8.85546875" style="143" customWidth="1"/>
    <col min="13298" max="13298" width="9.28515625" style="143" customWidth="1"/>
    <col min="13299" max="13300" width="9.5703125" style="143" customWidth="1"/>
    <col min="13301" max="13301" width="9.140625" style="143" customWidth="1"/>
    <col min="13302" max="13303" width="9.85546875" style="143" customWidth="1"/>
    <col min="13304" max="13304" width="9.42578125" style="143" customWidth="1"/>
    <col min="13305" max="13305" width="10.140625" style="143" customWidth="1"/>
    <col min="13306" max="13309" width="9.140625" style="143"/>
    <col min="13310" max="13310" width="10.7109375" style="143" bestFit="1" customWidth="1"/>
    <col min="13311" max="13547" width="9.140625" style="143"/>
    <col min="13548" max="13548" width="18.85546875" style="143" customWidth="1"/>
    <col min="13549" max="13549" width="9.42578125" style="143" customWidth="1"/>
    <col min="13550" max="13550" width="9.7109375" style="143" customWidth="1"/>
    <col min="13551" max="13551" width="10" style="143" customWidth="1"/>
    <col min="13552" max="13552" width="9" style="143" customWidth="1"/>
    <col min="13553" max="13553" width="8.85546875" style="143" customWidth="1"/>
    <col min="13554" max="13554" width="9.28515625" style="143" customWidth="1"/>
    <col min="13555" max="13556" width="9.5703125" style="143" customWidth="1"/>
    <col min="13557" max="13557" width="9.140625" style="143" customWidth="1"/>
    <col min="13558" max="13559" width="9.85546875" style="143" customWidth="1"/>
    <col min="13560" max="13560" width="9.42578125" style="143" customWidth="1"/>
    <col min="13561" max="13561" width="10.140625" style="143" customWidth="1"/>
    <col min="13562" max="13565" width="9.140625" style="143"/>
    <col min="13566" max="13566" width="10.7109375" style="143" bestFit="1" customWidth="1"/>
    <col min="13567" max="13803" width="9.140625" style="143"/>
    <col min="13804" max="13804" width="18.85546875" style="143" customWidth="1"/>
    <col min="13805" max="13805" width="9.42578125" style="143" customWidth="1"/>
    <col min="13806" max="13806" width="9.7109375" style="143" customWidth="1"/>
    <col min="13807" max="13807" width="10" style="143" customWidth="1"/>
    <col min="13808" max="13808" width="9" style="143" customWidth="1"/>
    <col min="13809" max="13809" width="8.85546875" style="143" customWidth="1"/>
    <col min="13810" max="13810" width="9.28515625" style="143" customWidth="1"/>
    <col min="13811" max="13812" width="9.5703125" style="143" customWidth="1"/>
    <col min="13813" max="13813" width="9.140625" style="143" customWidth="1"/>
    <col min="13814" max="13815" width="9.85546875" style="143" customWidth="1"/>
    <col min="13816" max="13816" width="9.42578125" style="143" customWidth="1"/>
    <col min="13817" max="13817" width="10.140625" style="143" customWidth="1"/>
    <col min="13818" max="13821" width="9.140625" style="143"/>
    <col min="13822" max="13822" width="10.7109375" style="143" bestFit="1" customWidth="1"/>
    <col min="13823" max="14059" width="9.140625" style="143"/>
    <col min="14060" max="14060" width="18.85546875" style="143" customWidth="1"/>
    <col min="14061" max="14061" width="9.42578125" style="143" customWidth="1"/>
    <col min="14062" max="14062" width="9.7109375" style="143" customWidth="1"/>
    <col min="14063" max="14063" width="10" style="143" customWidth="1"/>
    <col min="14064" max="14064" width="9" style="143" customWidth="1"/>
    <col min="14065" max="14065" width="8.85546875" style="143" customWidth="1"/>
    <col min="14066" max="14066" width="9.28515625" style="143" customWidth="1"/>
    <col min="14067" max="14068" width="9.5703125" style="143" customWidth="1"/>
    <col min="14069" max="14069" width="9.140625" style="143" customWidth="1"/>
    <col min="14070" max="14071" width="9.85546875" style="143" customWidth="1"/>
    <col min="14072" max="14072" width="9.42578125" style="143" customWidth="1"/>
    <col min="14073" max="14073" width="10.140625" style="143" customWidth="1"/>
    <col min="14074" max="14077" width="9.140625" style="143"/>
    <col min="14078" max="14078" width="10.7109375" style="143" bestFit="1" customWidth="1"/>
    <col min="14079" max="14315" width="9.140625" style="143"/>
    <col min="14316" max="14316" width="18.85546875" style="143" customWidth="1"/>
    <col min="14317" max="14317" width="9.42578125" style="143" customWidth="1"/>
    <col min="14318" max="14318" width="9.7109375" style="143" customWidth="1"/>
    <col min="14319" max="14319" width="10" style="143" customWidth="1"/>
    <col min="14320" max="14320" width="9" style="143" customWidth="1"/>
    <col min="14321" max="14321" width="8.85546875" style="143" customWidth="1"/>
    <col min="14322" max="14322" width="9.28515625" style="143" customWidth="1"/>
    <col min="14323" max="14324" width="9.5703125" style="143" customWidth="1"/>
    <col min="14325" max="14325" width="9.140625" style="143" customWidth="1"/>
    <col min="14326" max="14327" width="9.85546875" style="143" customWidth="1"/>
    <col min="14328" max="14328" width="9.42578125" style="143" customWidth="1"/>
    <col min="14329" max="14329" width="10.140625" style="143" customWidth="1"/>
    <col min="14330" max="14333" width="9.140625" style="143"/>
    <col min="14334" max="14334" width="10.7109375" style="143" bestFit="1" customWidth="1"/>
    <col min="14335" max="14571" width="9.140625" style="143"/>
    <col min="14572" max="14572" width="18.85546875" style="143" customWidth="1"/>
    <col min="14573" max="14573" width="9.42578125" style="143" customWidth="1"/>
    <col min="14574" max="14574" width="9.7109375" style="143" customWidth="1"/>
    <col min="14575" max="14575" width="10" style="143" customWidth="1"/>
    <col min="14576" max="14576" width="9" style="143" customWidth="1"/>
    <col min="14577" max="14577" width="8.85546875" style="143" customWidth="1"/>
    <col min="14578" max="14578" width="9.28515625" style="143" customWidth="1"/>
    <col min="14579" max="14580" width="9.5703125" style="143" customWidth="1"/>
    <col min="14581" max="14581" width="9.140625" style="143" customWidth="1"/>
    <col min="14582" max="14583" width="9.85546875" style="143" customWidth="1"/>
    <col min="14584" max="14584" width="9.42578125" style="143" customWidth="1"/>
    <col min="14585" max="14585" width="10.140625" style="143" customWidth="1"/>
    <col min="14586" max="14589" width="9.140625" style="143"/>
    <col min="14590" max="14590" width="10.7109375" style="143" bestFit="1" customWidth="1"/>
    <col min="14591" max="14827" width="9.140625" style="143"/>
    <col min="14828" max="14828" width="18.85546875" style="143" customWidth="1"/>
    <col min="14829" max="14829" width="9.42578125" style="143" customWidth="1"/>
    <col min="14830" max="14830" width="9.7109375" style="143" customWidth="1"/>
    <col min="14831" max="14831" width="10" style="143" customWidth="1"/>
    <col min="14832" max="14832" width="9" style="143" customWidth="1"/>
    <col min="14833" max="14833" width="8.85546875" style="143" customWidth="1"/>
    <col min="14834" max="14834" width="9.28515625" style="143" customWidth="1"/>
    <col min="14835" max="14836" width="9.5703125" style="143" customWidth="1"/>
    <col min="14837" max="14837" width="9.140625" style="143" customWidth="1"/>
    <col min="14838" max="14839" width="9.85546875" style="143" customWidth="1"/>
    <col min="14840" max="14840" width="9.42578125" style="143" customWidth="1"/>
    <col min="14841" max="14841" width="10.140625" style="143" customWidth="1"/>
    <col min="14842" max="14845" width="9.140625" style="143"/>
    <col min="14846" max="14846" width="10.7109375" style="143" bestFit="1" customWidth="1"/>
    <col min="14847" max="15083" width="9.140625" style="143"/>
    <col min="15084" max="15084" width="18.85546875" style="143" customWidth="1"/>
    <col min="15085" max="15085" width="9.42578125" style="143" customWidth="1"/>
    <col min="15086" max="15086" width="9.7109375" style="143" customWidth="1"/>
    <col min="15087" max="15087" width="10" style="143" customWidth="1"/>
    <col min="15088" max="15088" width="9" style="143" customWidth="1"/>
    <col min="15089" max="15089" width="8.85546875" style="143" customWidth="1"/>
    <col min="15090" max="15090" width="9.28515625" style="143" customWidth="1"/>
    <col min="15091" max="15092" width="9.5703125" style="143" customWidth="1"/>
    <col min="15093" max="15093" width="9.140625" style="143" customWidth="1"/>
    <col min="15094" max="15095" width="9.85546875" style="143" customWidth="1"/>
    <col min="15096" max="15096" width="9.42578125" style="143" customWidth="1"/>
    <col min="15097" max="15097" width="10.140625" style="143" customWidth="1"/>
    <col min="15098" max="15101" width="9.140625" style="143"/>
    <col min="15102" max="15102" width="10.7109375" style="143" bestFit="1" customWidth="1"/>
    <col min="15103" max="15339" width="9.140625" style="143"/>
    <col min="15340" max="15340" width="18.85546875" style="143" customWidth="1"/>
    <col min="15341" max="15341" width="9.42578125" style="143" customWidth="1"/>
    <col min="15342" max="15342" width="9.7109375" style="143" customWidth="1"/>
    <col min="15343" max="15343" width="10" style="143" customWidth="1"/>
    <col min="15344" max="15344" width="9" style="143" customWidth="1"/>
    <col min="15345" max="15345" width="8.85546875" style="143" customWidth="1"/>
    <col min="15346" max="15346" width="9.28515625" style="143" customWidth="1"/>
    <col min="15347" max="15348" width="9.5703125" style="143" customWidth="1"/>
    <col min="15349" max="15349" width="9.140625" style="143" customWidth="1"/>
    <col min="15350" max="15351" width="9.85546875" style="143" customWidth="1"/>
    <col min="15352" max="15352" width="9.42578125" style="143" customWidth="1"/>
    <col min="15353" max="15353" width="10.140625" style="143" customWidth="1"/>
    <col min="15354" max="15357" width="9.140625" style="143"/>
    <col min="15358" max="15358" width="10.7109375" style="143" bestFit="1" customWidth="1"/>
    <col min="15359" max="15595" width="9.140625" style="143"/>
    <col min="15596" max="15596" width="18.85546875" style="143" customWidth="1"/>
    <col min="15597" max="15597" width="9.42578125" style="143" customWidth="1"/>
    <col min="15598" max="15598" width="9.7109375" style="143" customWidth="1"/>
    <col min="15599" max="15599" width="10" style="143" customWidth="1"/>
    <col min="15600" max="15600" width="9" style="143" customWidth="1"/>
    <col min="15601" max="15601" width="8.85546875" style="143" customWidth="1"/>
    <col min="15602" max="15602" width="9.28515625" style="143" customWidth="1"/>
    <col min="15603" max="15604" width="9.5703125" style="143" customWidth="1"/>
    <col min="15605" max="15605" width="9.140625" style="143" customWidth="1"/>
    <col min="15606" max="15607" width="9.85546875" style="143" customWidth="1"/>
    <col min="15608" max="15608" width="9.42578125" style="143" customWidth="1"/>
    <col min="15609" max="15609" width="10.140625" style="143" customWidth="1"/>
    <col min="15610" max="15613" width="9.140625" style="143"/>
    <col min="15614" max="15614" width="10.7109375" style="143" bestFit="1" customWidth="1"/>
    <col min="15615" max="15851" width="9.140625" style="143"/>
    <col min="15852" max="15852" width="18.85546875" style="143" customWidth="1"/>
    <col min="15853" max="15853" width="9.42578125" style="143" customWidth="1"/>
    <col min="15854" max="15854" width="9.7109375" style="143" customWidth="1"/>
    <col min="15855" max="15855" width="10" style="143" customWidth="1"/>
    <col min="15856" max="15856" width="9" style="143" customWidth="1"/>
    <col min="15857" max="15857" width="8.85546875" style="143" customWidth="1"/>
    <col min="15858" max="15858" width="9.28515625" style="143" customWidth="1"/>
    <col min="15859" max="15860" width="9.5703125" style="143" customWidth="1"/>
    <col min="15861" max="15861" width="9.140625" style="143" customWidth="1"/>
    <col min="15862" max="15863" width="9.85546875" style="143" customWidth="1"/>
    <col min="15864" max="15864" width="9.42578125" style="143" customWidth="1"/>
    <col min="15865" max="15865" width="10.140625" style="143" customWidth="1"/>
    <col min="15866" max="15869" width="9.140625" style="143"/>
    <col min="15870" max="15870" width="10.7109375" style="143" bestFit="1" customWidth="1"/>
    <col min="15871" max="16107" width="9.140625" style="143"/>
    <col min="16108" max="16108" width="18.85546875" style="143" customWidth="1"/>
    <col min="16109" max="16109" width="9.42578125" style="143" customWidth="1"/>
    <col min="16110" max="16110" width="9.7109375" style="143" customWidth="1"/>
    <col min="16111" max="16111" width="10" style="143" customWidth="1"/>
    <col min="16112" max="16112" width="9" style="143" customWidth="1"/>
    <col min="16113" max="16113" width="8.85546875" style="143" customWidth="1"/>
    <col min="16114" max="16114" width="9.28515625" style="143" customWidth="1"/>
    <col min="16115" max="16116" width="9.5703125" style="143" customWidth="1"/>
    <col min="16117" max="16117" width="9.140625" style="143" customWidth="1"/>
    <col min="16118" max="16119" width="9.85546875" style="143" customWidth="1"/>
    <col min="16120" max="16120" width="9.42578125" style="143" customWidth="1"/>
    <col min="16121" max="16121" width="10.140625" style="143" customWidth="1"/>
    <col min="16122" max="16125" width="9.140625" style="143"/>
    <col min="16126" max="16126" width="10.7109375" style="143" bestFit="1" customWidth="1"/>
    <col min="16127" max="16384" width="9.140625" style="143"/>
  </cols>
  <sheetData>
    <row r="1" spans="1:18" ht="23.25" customHeight="1" x14ac:dyDescent="0.2">
      <c r="A1" s="457" t="s">
        <v>178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</row>
    <row r="2" spans="1:18" ht="14.25" customHeight="1" x14ac:dyDescent="0.2">
      <c r="A2" s="461" t="s">
        <v>224</v>
      </c>
      <c r="B2" s="461"/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1"/>
      <c r="O2" s="461"/>
      <c r="P2" s="461"/>
    </row>
    <row r="3" spans="1:18" ht="12.75" customHeight="1" x14ac:dyDescent="0.2">
      <c r="A3" s="461" t="s">
        <v>179</v>
      </c>
      <c r="B3" s="461"/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1"/>
      <c r="P3" s="461"/>
    </row>
    <row r="4" spans="1:18" x14ac:dyDescent="0.2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279"/>
      <c r="N4" s="279"/>
      <c r="O4" s="279"/>
      <c r="P4" s="145" t="s">
        <v>120</v>
      </c>
    </row>
    <row r="5" spans="1:18" ht="12.75" customHeight="1" x14ac:dyDescent="0.2">
      <c r="A5" s="462"/>
      <c r="B5" s="458" t="s">
        <v>132</v>
      </c>
      <c r="C5" s="458"/>
      <c r="D5" s="459"/>
      <c r="E5" s="458" t="s">
        <v>67</v>
      </c>
      <c r="F5" s="458"/>
      <c r="G5" s="459"/>
      <c r="H5" s="458"/>
      <c r="I5" s="458"/>
      <c r="J5" s="459"/>
      <c r="K5" s="458" t="s">
        <v>149</v>
      </c>
      <c r="L5" s="458"/>
      <c r="M5" s="459"/>
      <c r="N5" s="458" t="s">
        <v>68</v>
      </c>
      <c r="O5" s="459"/>
      <c r="P5" s="460"/>
    </row>
    <row r="6" spans="1:18" ht="36.75" customHeight="1" x14ac:dyDescent="0.2">
      <c r="A6" s="462"/>
      <c r="B6" s="458"/>
      <c r="C6" s="459"/>
      <c r="D6" s="459"/>
      <c r="E6" s="458" t="s">
        <v>66</v>
      </c>
      <c r="F6" s="459"/>
      <c r="G6" s="459"/>
      <c r="H6" s="458" t="s">
        <v>65</v>
      </c>
      <c r="I6" s="459"/>
      <c r="J6" s="459"/>
      <c r="K6" s="458"/>
      <c r="L6" s="459"/>
      <c r="M6" s="459"/>
      <c r="N6" s="459"/>
      <c r="O6" s="459"/>
      <c r="P6" s="460"/>
    </row>
    <row r="7" spans="1:18" ht="39" customHeight="1" x14ac:dyDescent="0.2">
      <c r="A7" s="462"/>
      <c r="B7" s="308" t="s">
        <v>130</v>
      </c>
      <c r="C7" s="308" t="s">
        <v>64</v>
      </c>
      <c r="D7" s="309" t="s">
        <v>165</v>
      </c>
      <c r="E7" s="308" t="s">
        <v>130</v>
      </c>
      <c r="F7" s="308" t="s">
        <v>64</v>
      </c>
      <c r="G7" s="309" t="s">
        <v>165</v>
      </c>
      <c r="H7" s="308" t="s">
        <v>130</v>
      </c>
      <c r="I7" s="308" t="s">
        <v>64</v>
      </c>
      <c r="J7" s="309" t="s">
        <v>165</v>
      </c>
      <c r="K7" s="308" t="s">
        <v>130</v>
      </c>
      <c r="L7" s="308" t="s">
        <v>64</v>
      </c>
      <c r="M7" s="309" t="s">
        <v>165</v>
      </c>
      <c r="N7" s="308" t="s">
        <v>130</v>
      </c>
      <c r="O7" s="308" t="s">
        <v>64</v>
      </c>
      <c r="P7" s="363" t="s">
        <v>165</v>
      </c>
      <c r="Q7" s="296"/>
    </row>
    <row r="8" spans="1:18" x14ac:dyDescent="0.2">
      <c r="A8" s="368" t="s">
        <v>72</v>
      </c>
      <c r="B8" s="201">
        <f>SUM(B9:B28)</f>
        <v>4578184</v>
      </c>
      <c r="C8" s="201">
        <f>SUM(C9:C28)</f>
        <v>3887663</v>
      </c>
      <c r="D8" s="247">
        <f>B8/C8*100</f>
        <v>117.76185332936522</v>
      </c>
      <c r="E8" s="201">
        <f>SUM(E9:E28)</f>
        <v>868419</v>
      </c>
      <c r="F8" s="201">
        <f>SUM(F9:F28)</f>
        <v>876358</v>
      </c>
      <c r="G8" s="247">
        <f>E8/F8%</f>
        <v>99.094091683992161</v>
      </c>
      <c r="H8" s="201">
        <f>SUM(H9:H28)</f>
        <v>3709765</v>
      </c>
      <c r="I8" s="201">
        <f>SUM(I9:I28)</f>
        <v>3011305</v>
      </c>
      <c r="J8" s="247">
        <f>H8/I8%</f>
        <v>123.19459503437878</v>
      </c>
      <c r="K8" s="201">
        <f>SUM(K9:K28)</f>
        <v>3817475</v>
      </c>
      <c r="L8" s="201">
        <f>SUM(L9:L28)</f>
        <v>3121527</v>
      </c>
      <c r="M8" s="247">
        <f>K8/L8%</f>
        <v>122.29511389778143</v>
      </c>
      <c r="N8" s="201">
        <f>SUM(N9:N28)</f>
        <v>8395659</v>
      </c>
      <c r="O8" s="201">
        <f>SUM(O9:O28)</f>
        <v>7009190</v>
      </c>
      <c r="P8" s="247">
        <f>N8/O8%</f>
        <v>119.78073072637495</v>
      </c>
      <c r="Q8" s="155"/>
      <c r="R8" s="155"/>
    </row>
    <row r="9" spans="1:18" x14ac:dyDescent="0.2">
      <c r="A9" s="246" t="s">
        <v>73</v>
      </c>
      <c r="B9" s="201">
        <f>E9+H9</f>
        <v>482859</v>
      </c>
      <c r="C9" s="201">
        <f>F9+I9</f>
        <v>310547</v>
      </c>
      <c r="D9" s="247">
        <f t="shared" ref="D9:D25" si="0">B9/C9*100</f>
        <v>155.48660911230826</v>
      </c>
      <c r="E9" s="201">
        <v>34813</v>
      </c>
      <c r="F9" s="201">
        <v>32352</v>
      </c>
      <c r="G9" s="247">
        <f t="shared" ref="G9:G28" si="1">E9/F9%</f>
        <v>107.60694856577646</v>
      </c>
      <c r="H9" s="201">
        <v>448046</v>
      </c>
      <c r="I9" s="201">
        <v>278195</v>
      </c>
      <c r="J9" s="247">
        <f t="shared" ref="J9:J28" si="2">H9/I9%</f>
        <v>161.05465590682795</v>
      </c>
      <c r="K9" s="201">
        <v>321547</v>
      </c>
      <c r="L9" s="201">
        <v>161910</v>
      </c>
      <c r="M9" s="247">
        <f t="shared" ref="M9:M28" si="3">K9/L9%</f>
        <v>198.59613365449943</v>
      </c>
      <c r="N9" s="241">
        <f>K9+B9</f>
        <v>804406</v>
      </c>
      <c r="O9" s="241">
        <f>L9+C9</f>
        <v>472457</v>
      </c>
      <c r="P9" s="247">
        <f t="shared" ref="P9:P28" si="4">N9/O9%</f>
        <v>170.26015065921345</v>
      </c>
      <c r="Q9" s="155"/>
      <c r="R9" s="155"/>
    </row>
    <row r="10" spans="1:18" x14ac:dyDescent="0.2">
      <c r="A10" s="246" t="s">
        <v>74</v>
      </c>
      <c r="B10" s="201">
        <f t="shared" ref="B10:B25" si="5">E10+H10</f>
        <v>205726</v>
      </c>
      <c r="C10" s="201">
        <f t="shared" ref="C10:C25" si="6">F10+I10</f>
        <v>211311</v>
      </c>
      <c r="D10" s="247">
        <f t="shared" si="0"/>
        <v>97.356976210419717</v>
      </c>
      <c r="E10" s="201">
        <v>121389</v>
      </c>
      <c r="F10" s="201">
        <v>130721</v>
      </c>
      <c r="G10" s="247">
        <f t="shared" si="1"/>
        <v>92.861131723288523</v>
      </c>
      <c r="H10" s="201">
        <v>84337</v>
      </c>
      <c r="I10" s="201">
        <v>80590</v>
      </c>
      <c r="J10" s="247">
        <f t="shared" si="2"/>
        <v>104.64946023079787</v>
      </c>
      <c r="K10" s="201">
        <v>187208</v>
      </c>
      <c r="L10" s="201">
        <v>183396</v>
      </c>
      <c r="M10" s="247">
        <f t="shared" si="3"/>
        <v>102.07856223690811</v>
      </c>
      <c r="N10" s="241">
        <f t="shared" ref="N10:O28" si="7">K10+B10</f>
        <v>392934</v>
      </c>
      <c r="O10" s="241">
        <f t="shared" si="7"/>
        <v>394707</v>
      </c>
      <c r="P10" s="247">
        <f t="shared" si="4"/>
        <v>99.550806040936692</v>
      </c>
      <c r="Q10" s="155"/>
      <c r="R10" s="155"/>
    </row>
    <row r="11" spans="1:18" x14ac:dyDescent="0.2">
      <c r="A11" s="246" t="s">
        <v>75</v>
      </c>
      <c r="B11" s="201">
        <f t="shared" si="5"/>
        <v>392295</v>
      </c>
      <c r="C11" s="201">
        <f t="shared" si="6"/>
        <v>342284</v>
      </c>
      <c r="D11" s="247">
        <f t="shared" si="0"/>
        <v>114.61096633205175</v>
      </c>
      <c r="E11" s="201">
        <v>62799</v>
      </c>
      <c r="F11" s="201">
        <v>66117</v>
      </c>
      <c r="G11" s="247">
        <f t="shared" si="1"/>
        <v>94.981623485639105</v>
      </c>
      <c r="H11" s="201">
        <v>329496</v>
      </c>
      <c r="I11" s="201">
        <v>276167</v>
      </c>
      <c r="J11" s="247">
        <f>H11/I11%</f>
        <v>119.310417247535</v>
      </c>
      <c r="K11" s="201">
        <v>201702</v>
      </c>
      <c r="L11" s="201">
        <v>158544</v>
      </c>
      <c r="M11" s="247">
        <f>K11/L11%</f>
        <v>127.22146533454435</v>
      </c>
      <c r="N11" s="241">
        <f t="shared" si="7"/>
        <v>593997</v>
      </c>
      <c r="O11" s="241">
        <f t="shared" si="7"/>
        <v>500828</v>
      </c>
      <c r="P11" s="247">
        <f t="shared" si="4"/>
        <v>118.60299344285863</v>
      </c>
      <c r="Q11" s="155"/>
      <c r="R11" s="155"/>
    </row>
    <row r="12" spans="1:18" x14ac:dyDescent="0.2">
      <c r="A12" s="246" t="s">
        <v>76</v>
      </c>
      <c r="B12" s="201">
        <f t="shared" si="5"/>
        <v>350549</v>
      </c>
      <c r="C12" s="201">
        <f t="shared" si="6"/>
        <v>295773</v>
      </c>
      <c r="D12" s="247">
        <f t="shared" si="0"/>
        <v>118.51960794257759</v>
      </c>
      <c r="E12" s="201">
        <v>66080</v>
      </c>
      <c r="F12" s="201">
        <v>57062</v>
      </c>
      <c r="G12" s="247">
        <f t="shared" si="1"/>
        <v>115.80386246538852</v>
      </c>
      <c r="H12" s="201">
        <v>284469</v>
      </c>
      <c r="I12" s="201">
        <v>238711</v>
      </c>
      <c r="J12" s="247">
        <f t="shared" si="2"/>
        <v>119.16878568645768</v>
      </c>
      <c r="K12" s="201">
        <v>259052</v>
      </c>
      <c r="L12" s="201">
        <v>258969</v>
      </c>
      <c r="M12" s="247">
        <f t="shared" si="3"/>
        <v>100.03205016816685</v>
      </c>
      <c r="N12" s="241">
        <f t="shared" si="7"/>
        <v>609601</v>
      </c>
      <c r="O12" s="241">
        <f t="shared" si="7"/>
        <v>554742</v>
      </c>
      <c r="P12" s="247">
        <f t="shared" si="4"/>
        <v>109.8891016003836</v>
      </c>
      <c r="Q12" s="155"/>
      <c r="R12" s="155"/>
    </row>
    <row r="13" spans="1:18" x14ac:dyDescent="0.2">
      <c r="A13" s="246" t="s">
        <v>77</v>
      </c>
      <c r="B13" s="201">
        <f t="shared" si="5"/>
        <v>117065</v>
      </c>
      <c r="C13" s="201">
        <f t="shared" si="6"/>
        <v>91448</v>
      </c>
      <c r="D13" s="247">
        <f t="shared" si="0"/>
        <v>128.01264106377394</v>
      </c>
      <c r="E13" s="201">
        <v>2991</v>
      </c>
      <c r="F13" s="201">
        <v>2003</v>
      </c>
      <c r="G13" s="247">
        <f t="shared" si="1"/>
        <v>149.3260109835247</v>
      </c>
      <c r="H13" s="201">
        <v>114074</v>
      </c>
      <c r="I13" s="201">
        <v>89445</v>
      </c>
      <c r="J13" s="247">
        <f t="shared" si="2"/>
        <v>127.53535692324891</v>
      </c>
      <c r="K13" s="201">
        <v>109370</v>
      </c>
      <c r="L13" s="201">
        <v>68610</v>
      </c>
      <c r="M13" s="247">
        <f t="shared" si="3"/>
        <v>159.40824952630811</v>
      </c>
      <c r="N13" s="241">
        <f t="shared" si="7"/>
        <v>226435</v>
      </c>
      <c r="O13" s="241">
        <f t="shared" si="7"/>
        <v>160058</v>
      </c>
      <c r="P13" s="247">
        <f t="shared" si="4"/>
        <v>141.47059191043246</v>
      </c>
      <c r="Q13" s="155"/>
      <c r="R13" s="155"/>
    </row>
    <row r="14" spans="1:18" ht="15.75" customHeight="1" x14ac:dyDescent="0.2">
      <c r="A14" s="246" t="s">
        <v>78</v>
      </c>
      <c r="B14" s="201">
        <f t="shared" si="5"/>
        <v>686965</v>
      </c>
      <c r="C14" s="201">
        <f t="shared" si="6"/>
        <v>610365</v>
      </c>
      <c r="D14" s="247">
        <f t="shared" si="0"/>
        <v>112.54986770211266</v>
      </c>
      <c r="E14" s="201">
        <v>89705</v>
      </c>
      <c r="F14" s="201">
        <v>87668</v>
      </c>
      <c r="G14" s="247">
        <f t="shared" si="1"/>
        <v>102.32353880549346</v>
      </c>
      <c r="H14" s="201">
        <v>597260</v>
      </c>
      <c r="I14" s="201">
        <v>522697</v>
      </c>
      <c r="J14" s="247">
        <f t="shared" si="2"/>
        <v>114.26505221954592</v>
      </c>
      <c r="K14" s="201">
        <v>254514</v>
      </c>
      <c r="L14" s="201">
        <v>204462</v>
      </c>
      <c r="M14" s="247">
        <f t="shared" si="3"/>
        <v>124.47985444728117</v>
      </c>
      <c r="N14" s="241">
        <f t="shared" si="7"/>
        <v>941479</v>
      </c>
      <c r="O14" s="241">
        <f t="shared" si="7"/>
        <v>814827</v>
      </c>
      <c r="P14" s="247">
        <f t="shared" si="4"/>
        <v>115.54342210064222</v>
      </c>
      <c r="Q14" s="155"/>
      <c r="R14" s="155"/>
    </row>
    <row r="15" spans="1:18" x14ac:dyDescent="0.2">
      <c r="A15" s="246" t="s">
        <v>79</v>
      </c>
      <c r="B15" s="201">
        <f t="shared" si="5"/>
        <v>251702</v>
      </c>
      <c r="C15" s="201">
        <f t="shared" si="6"/>
        <v>189293</v>
      </c>
      <c r="D15" s="247">
        <f t="shared" si="0"/>
        <v>132.96952343721108</v>
      </c>
      <c r="E15" s="201">
        <v>20890</v>
      </c>
      <c r="F15" s="201">
        <v>30416</v>
      </c>
      <c r="G15" s="247">
        <f t="shared" si="1"/>
        <v>68.680957390846913</v>
      </c>
      <c r="H15" s="201">
        <v>230812</v>
      </c>
      <c r="I15" s="201">
        <v>158877</v>
      </c>
      <c r="J15" s="247">
        <f t="shared" si="2"/>
        <v>145.27716409549527</v>
      </c>
      <c r="K15" s="201">
        <v>244015</v>
      </c>
      <c r="L15" s="201">
        <v>273520</v>
      </c>
      <c r="M15" s="247">
        <f t="shared" si="3"/>
        <v>89.212854635858449</v>
      </c>
      <c r="N15" s="241">
        <f t="shared" si="7"/>
        <v>495717</v>
      </c>
      <c r="O15" s="241">
        <f t="shared" si="7"/>
        <v>462813</v>
      </c>
      <c r="P15" s="247">
        <f t="shared" si="4"/>
        <v>107.10956693092027</v>
      </c>
      <c r="Q15" s="155"/>
      <c r="R15" s="155"/>
    </row>
    <row r="16" spans="1:18" x14ac:dyDescent="0.2">
      <c r="A16" s="246" t="s">
        <v>80</v>
      </c>
      <c r="B16" s="201">
        <f t="shared" si="5"/>
        <v>284965</v>
      </c>
      <c r="C16" s="201">
        <f t="shared" si="6"/>
        <v>223170</v>
      </c>
      <c r="D16" s="247">
        <f t="shared" si="0"/>
        <v>127.68965362727964</v>
      </c>
      <c r="E16" s="201">
        <v>35715</v>
      </c>
      <c r="F16" s="201">
        <v>34359</v>
      </c>
      <c r="G16" s="247">
        <f t="shared" si="1"/>
        <v>103.94656421898193</v>
      </c>
      <c r="H16" s="201">
        <v>249250</v>
      </c>
      <c r="I16" s="201">
        <v>188811</v>
      </c>
      <c r="J16" s="247">
        <f t="shared" si="2"/>
        <v>132.01031719550238</v>
      </c>
      <c r="K16" s="201">
        <v>254250</v>
      </c>
      <c r="L16" s="201">
        <v>215222</v>
      </c>
      <c r="M16" s="247">
        <f t="shared" si="3"/>
        <v>118.13383390173868</v>
      </c>
      <c r="N16" s="241">
        <f t="shared" si="7"/>
        <v>539215</v>
      </c>
      <c r="O16" s="241">
        <f t="shared" si="7"/>
        <v>438392</v>
      </c>
      <c r="P16" s="247">
        <f t="shared" si="4"/>
        <v>122.99836675851749</v>
      </c>
      <c r="Q16" s="155"/>
      <c r="R16" s="155"/>
    </row>
    <row r="17" spans="1:18" ht="14.25" customHeight="1" x14ac:dyDescent="0.2">
      <c r="A17" s="246" t="s">
        <v>81</v>
      </c>
      <c r="B17" s="201">
        <f t="shared" si="5"/>
        <v>271151</v>
      </c>
      <c r="C17" s="201">
        <f t="shared" si="6"/>
        <v>241321</v>
      </c>
      <c r="D17" s="247">
        <f t="shared" si="0"/>
        <v>112.36112895272272</v>
      </c>
      <c r="E17" s="201">
        <v>25749</v>
      </c>
      <c r="F17" s="201">
        <v>27233</v>
      </c>
      <c r="G17" s="247">
        <f t="shared" si="1"/>
        <v>94.550728895090515</v>
      </c>
      <c r="H17" s="201">
        <v>245402</v>
      </c>
      <c r="I17" s="201">
        <v>214088</v>
      </c>
      <c r="J17" s="247">
        <f t="shared" si="2"/>
        <v>114.62669556444078</v>
      </c>
      <c r="K17" s="201">
        <v>174206</v>
      </c>
      <c r="L17" s="201">
        <v>138512</v>
      </c>
      <c r="M17" s="247">
        <f t="shared" si="3"/>
        <v>125.7696084093797</v>
      </c>
      <c r="N17" s="241">
        <f t="shared" si="7"/>
        <v>445357</v>
      </c>
      <c r="O17" s="241">
        <f t="shared" si="7"/>
        <v>379833</v>
      </c>
      <c r="P17" s="247">
        <f t="shared" si="4"/>
        <v>117.25073914062233</v>
      </c>
      <c r="Q17" s="155"/>
      <c r="R17" s="155"/>
    </row>
    <row r="18" spans="1:18" ht="14.25" customHeight="1" x14ac:dyDescent="0.2">
      <c r="A18" s="246" t="s">
        <v>82</v>
      </c>
      <c r="B18" s="201">
        <f t="shared" si="5"/>
        <v>233144</v>
      </c>
      <c r="C18" s="201">
        <f t="shared" si="6"/>
        <v>234814</v>
      </c>
      <c r="D18" s="247">
        <f t="shared" si="0"/>
        <v>99.288798793939037</v>
      </c>
      <c r="E18" s="201">
        <v>103297</v>
      </c>
      <c r="F18" s="201">
        <v>110814</v>
      </c>
      <c r="G18" s="247">
        <f t="shared" si="1"/>
        <v>93.216561084339517</v>
      </c>
      <c r="H18" s="201">
        <v>129847</v>
      </c>
      <c r="I18" s="201">
        <v>124000</v>
      </c>
      <c r="J18" s="247">
        <f t="shared" si="2"/>
        <v>104.71532258064516</v>
      </c>
      <c r="K18" s="201">
        <v>163935</v>
      </c>
      <c r="L18" s="201">
        <v>151735</v>
      </c>
      <c r="M18" s="247">
        <f t="shared" si="3"/>
        <v>108.04033347612615</v>
      </c>
      <c r="N18" s="241">
        <f t="shared" si="7"/>
        <v>397079</v>
      </c>
      <c r="O18" s="241">
        <f t="shared" si="7"/>
        <v>386549</v>
      </c>
      <c r="P18" s="247">
        <f t="shared" si="4"/>
        <v>102.72410483535076</v>
      </c>
      <c r="Q18" s="155"/>
      <c r="R18" s="155"/>
    </row>
    <row r="19" spans="1:18" ht="14.25" customHeight="1" x14ac:dyDescent="0.2">
      <c r="A19" s="246" t="s">
        <v>83</v>
      </c>
      <c r="B19" s="201">
        <f t="shared" si="5"/>
        <v>174102</v>
      </c>
      <c r="C19" s="201">
        <f t="shared" si="6"/>
        <v>129070</v>
      </c>
      <c r="D19" s="247">
        <f t="shared" si="0"/>
        <v>134.88959479352289</v>
      </c>
      <c r="E19" s="201">
        <v>7885</v>
      </c>
      <c r="F19" s="201">
        <v>8143</v>
      </c>
      <c r="G19" s="247">
        <f t="shared" si="1"/>
        <v>96.831634532727492</v>
      </c>
      <c r="H19" s="201">
        <v>166217</v>
      </c>
      <c r="I19" s="201">
        <v>120927</v>
      </c>
      <c r="J19" s="247">
        <f t="shared" si="2"/>
        <v>137.45234728389855</v>
      </c>
      <c r="K19" s="201">
        <v>246113</v>
      </c>
      <c r="L19" s="201">
        <v>179874</v>
      </c>
      <c r="M19" s="247">
        <f t="shared" si="3"/>
        <v>136.82522209991438</v>
      </c>
      <c r="N19" s="241">
        <f t="shared" si="7"/>
        <v>420215</v>
      </c>
      <c r="O19" s="241">
        <f t="shared" si="7"/>
        <v>308944</v>
      </c>
      <c r="P19" s="247">
        <f t="shared" si="4"/>
        <v>136.01655963540318</v>
      </c>
      <c r="Q19" s="155"/>
      <c r="R19" s="155"/>
    </row>
    <row r="20" spans="1:18" ht="14.25" customHeight="1" x14ac:dyDescent="0.2">
      <c r="A20" s="246" t="s">
        <v>84</v>
      </c>
      <c r="B20" s="201">
        <f t="shared" si="5"/>
        <v>7447</v>
      </c>
      <c r="C20" s="201">
        <f t="shared" si="6"/>
        <v>7784</v>
      </c>
      <c r="D20" s="247">
        <f t="shared" si="0"/>
        <v>95.670606372045214</v>
      </c>
      <c r="E20" s="201">
        <v>171</v>
      </c>
      <c r="F20" s="201">
        <v>138</v>
      </c>
      <c r="G20" s="247">
        <f t="shared" si="1"/>
        <v>123.91304347826087</v>
      </c>
      <c r="H20" s="201">
        <v>7276</v>
      </c>
      <c r="I20" s="201">
        <v>7646</v>
      </c>
      <c r="J20" s="247">
        <f t="shared" si="2"/>
        <v>95.16086842793618</v>
      </c>
      <c r="K20" s="201">
        <v>11123</v>
      </c>
      <c r="L20" s="201">
        <v>11240</v>
      </c>
      <c r="M20" s="247">
        <f t="shared" si="3"/>
        <v>98.959074733096074</v>
      </c>
      <c r="N20" s="241">
        <f t="shared" si="7"/>
        <v>18570</v>
      </c>
      <c r="O20" s="241">
        <f t="shared" si="7"/>
        <v>19024</v>
      </c>
      <c r="P20" s="247">
        <f t="shared" si="4"/>
        <v>97.613540790580316</v>
      </c>
      <c r="Q20" s="155"/>
      <c r="R20" s="155"/>
    </row>
    <row r="21" spans="1:18" ht="14.25" customHeight="1" x14ac:dyDescent="0.2">
      <c r="A21" s="246" t="s">
        <v>85</v>
      </c>
      <c r="B21" s="201">
        <f t="shared" si="5"/>
        <v>304092</v>
      </c>
      <c r="C21" s="201">
        <f t="shared" si="6"/>
        <v>268703</v>
      </c>
      <c r="D21" s="247">
        <f t="shared" si="0"/>
        <v>113.17030327164193</v>
      </c>
      <c r="E21" s="201">
        <v>70530</v>
      </c>
      <c r="F21" s="201">
        <v>71708</v>
      </c>
      <c r="G21" s="247">
        <f t="shared" si="1"/>
        <v>98.35722652981535</v>
      </c>
      <c r="H21" s="201">
        <v>233562</v>
      </c>
      <c r="I21" s="201">
        <v>196995</v>
      </c>
      <c r="J21" s="247">
        <f t="shared" si="2"/>
        <v>118.56240006091525</v>
      </c>
      <c r="K21" s="201">
        <v>174232</v>
      </c>
      <c r="L21" s="201">
        <v>139345</v>
      </c>
      <c r="M21" s="247">
        <f t="shared" si="3"/>
        <v>125.03642039542143</v>
      </c>
      <c r="N21" s="241">
        <f t="shared" si="7"/>
        <v>478324</v>
      </c>
      <c r="O21" s="241">
        <f t="shared" si="7"/>
        <v>408048</v>
      </c>
      <c r="P21" s="247">
        <f t="shared" si="4"/>
        <v>117.22248362937694</v>
      </c>
      <c r="Q21" s="155"/>
      <c r="R21" s="155"/>
    </row>
    <row r="22" spans="1:18" ht="14.25" customHeight="1" x14ac:dyDescent="0.2">
      <c r="A22" s="246" t="s">
        <v>86</v>
      </c>
      <c r="B22" s="201">
        <f t="shared" si="5"/>
        <v>171871</v>
      </c>
      <c r="C22" s="201">
        <f t="shared" si="6"/>
        <v>180677</v>
      </c>
      <c r="D22" s="247">
        <f t="shared" si="0"/>
        <v>95.126109023284641</v>
      </c>
      <c r="E22" s="201">
        <v>117858</v>
      </c>
      <c r="F22" s="201">
        <v>120134</v>
      </c>
      <c r="G22" s="247">
        <f t="shared" si="1"/>
        <v>98.105448915377835</v>
      </c>
      <c r="H22" s="201">
        <v>54013</v>
      </c>
      <c r="I22" s="201">
        <v>60543</v>
      </c>
      <c r="J22" s="247">
        <f t="shared" si="2"/>
        <v>89.214277455692653</v>
      </c>
      <c r="K22" s="201">
        <v>106081</v>
      </c>
      <c r="L22" s="201">
        <v>127738</v>
      </c>
      <c r="M22" s="247">
        <f t="shared" si="3"/>
        <v>83.045765551362933</v>
      </c>
      <c r="N22" s="241">
        <f t="shared" si="7"/>
        <v>277952</v>
      </c>
      <c r="O22" s="241">
        <f t="shared" si="7"/>
        <v>308415</v>
      </c>
      <c r="P22" s="247">
        <f t="shared" si="4"/>
        <v>90.122724251414482</v>
      </c>
      <c r="Q22" s="155"/>
      <c r="R22" s="155"/>
    </row>
    <row r="23" spans="1:18" ht="14.25" customHeight="1" x14ac:dyDescent="0.2">
      <c r="A23" s="246" t="s">
        <v>137</v>
      </c>
      <c r="B23" s="201">
        <f t="shared" si="5"/>
        <v>295010</v>
      </c>
      <c r="C23" s="201">
        <f t="shared" si="6"/>
        <v>244403</v>
      </c>
      <c r="D23" s="247">
        <f t="shared" si="0"/>
        <v>120.70637430800768</v>
      </c>
      <c r="E23" s="201">
        <v>69150</v>
      </c>
      <c r="F23" s="201">
        <v>60867</v>
      </c>
      <c r="G23" s="247">
        <f t="shared" si="1"/>
        <v>113.60835920942384</v>
      </c>
      <c r="H23" s="201">
        <v>225860</v>
      </c>
      <c r="I23" s="201">
        <v>183536</v>
      </c>
      <c r="J23" s="247">
        <f t="shared" si="2"/>
        <v>123.06032603957807</v>
      </c>
      <c r="K23" s="201">
        <v>783573</v>
      </c>
      <c r="L23" s="201">
        <v>622467</v>
      </c>
      <c r="M23" s="247">
        <f t="shared" si="3"/>
        <v>125.88185397780123</v>
      </c>
      <c r="N23" s="241">
        <f t="shared" si="7"/>
        <v>1078583</v>
      </c>
      <c r="O23" s="241">
        <f t="shared" si="7"/>
        <v>866870</v>
      </c>
      <c r="P23" s="247">
        <f t="shared" si="4"/>
        <v>124.4226931373793</v>
      </c>
      <c r="Q23" s="155"/>
      <c r="R23" s="155"/>
    </row>
    <row r="24" spans="1:18" ht="14.25" customHeight="1" x14ac:dyDescent="0.2">
      <c r="A24" s="246" t="s">
        <v>88</v>
      </c>
      <c r="B24" s="201">
        <f t="shared" si="5"/>
        <v>114601</v>
      </c>
      <c r="C24" s="201">
        <f t="shared" si="6"/>
        <v>80083</v>
      </c>
      <c r="D24" s="247">
        <f t="shared" si="0"/>
        <v>143.10278086485272</v>
      </c>
      <c r="E24" s="201">
        <v>1809</v>
      </c>
      <c r="F24" s="201">
        <v>2155</v>
      </c>
      <c r="G24" s="247">
        <f t="shared" si="1"/>
        <v>83.944315545243612</v>
      </c>
      <c r="H24" s="201">
        <v>112792</v>
      </c>
      <c r="I24" s="201">
        <v>77928</v>
      </c>
      <c r="J24" s="247">
        <f t="shared" si="2"/>
        <v>144.73873318961094</v>
      </c>
      <c r="K24" s="201">
        <v>46200</v>
      </c>
      <c r="L24" s="201">
        <v>35159</v>
      </c>
      <c r="M24" s="247">
        <f t="shared" si="3"/>
        <v>131.40305469438837</v>
      </c>
      <c r="N24" s="241">
        <f t="shared" si="7"/>
        <v>160801</v>
      </c>
      <c r="O24" s="241">
        <f t="shared" si="7"/>
        <v>115242</v>
      </c>
      <c r="P24" s="247">
        <f t="shared" si="4"/>
        <v>139.53332986237655</v>
      </c>
      <c r="Q24" s="155"/>
      <c r="R24" s="155"/>
    </row>
    <row r="25" spans="1:18" x14ac:dyDescent="0.2">
      <c r="A25" s="246" t="s">
        <v>89</v>
      </c>
      <c r="B25" s="201">
        <f t="shared" si="5"/>
        <v>220235</v>
      </c>
      <c r="C25" s="201">
        <f t="shared" si="6"/>
        <v>214515</v>
      </c>
      <c r="D25" s="247">
        <f t="shared" si="0"/>
        <v>102.66648019951985</v>
      </c>
      <c r="E25" s="201">
        <v>28876</v>
      </c>
      <c r="F25" s="201">
        <v>30512</v>
      </c>
      <c r="G25" s="247">
        <f t="shared" si="1"/>
        <v>94.638175144205562</v>
      </c>
      <c r="H25" s="201">
        <v>191359</v>
      </c>
      <c r="I25" s="201">
        <v>184003</v>
      </c>
      <c r="J25" s="247">
        <f t="shared" si="2"/>
        <v>103.99776090607219</v>
      </c>
      <c r="K25" s="201">
        <v>183709</v>
      </c>
      <c r="L25" s="201">
        <v>136755</v>
      </c>
      <c r="M25" s="247">
        <f t="shared" si="3"/>
        <v>134.3343936236335</v>
      </c>
      <c r="N25" s="241">
        <f t="shared" si="7"/>
        <v>403944</v>
      </c>
      <c r="O25" s="241">
        <f t="shared" si="7"/>
        <v>351270</v>
      </c>
      <c r="P25" s="247">
        <f t="shared" si="4"/>
        <v>114.99530275856179</v>
      </c>
      <c r="Q25" s="155"/>
      <c r="R25" s="155"/>
    </row>
    <row r="26" spans="1:18" x14ac:dyDescent="0.2">
      <c r="A26" s="246" t="s">
        <v>90</v>
      </c>
      <c r="B26" s="201" t="str">
        <f>H26</f>
        <v>-</v>
      </c>
      <c r="C26" s="201" t="s">
        <v>136</v>
      </c>
      <c r="D26" s="247" t="s">
        <v>136</v>
      </c>
      <c r="E26" s="248" t="s">
        <v>136</v>
      </c>
      <c r="F26" s="248" t="s">
        <v>136</v>
      </c>
      <c r="G26" s="247" t="s">
        <v>136</v>
      </c>
      <c r="H26" s="201" t="s">
        <v>136</v>
      </c>
      <c r="I26" s="201" t="s">
        <v>136</v>
      </c>
      <c r="J26" s="247" t="s">
        <v>136</v>
      </c>
      <c r="K26" s="201">
        <v>134</v>
      </c>
      <c r="L26" s="201">
        <v>237</v>
      </c>
      <c r="M26" s="247">
        <f t="shared" si="3"/>
        <v>56.540084388185655</v>
      </c>
      <c r="N26" s="241">
        <f>K26</f>
        <v>134</v>
      </c>
      <c r="O26" s="241">
        <f>L26</f>
        <v>237</v>
      </c>
      <c r="P26" s="247">
        <f t="shared" si="4"/>
        <v>56.540084388185655</v>
      </c>
      <c r="Q26" s="156"/>
      <c r="R26" s="155"/>
    </row>
    <row r="27" spans="1:18" x14ac:dyDescent="0.2">
      <c r="A27" s="246" t="s">
        <v>91</v>
      </c>
      <c r="B27" s="201" t="s">
        <v>136</v>
      </c>
      <c r="C27" s="201" t="str">
        <f>I27</f>
        <v>-</v>
      </c>
      <c r="D27" s="240" t="s">
        <v>136</v>
      </c>
      <c r="E27" s="248" t="s">
        <v>136</v>
      </c>
      <c r="F27" s="201" t="s">
        <v>136</v>
      </c>
      <c r="G27" s="247" t="s">
        <v>136</v>
      </c>
      <c r="H27" s="248" t="s">
        <v>136</v>
      </c>
      <c r="I27" s="201" t="s">
        <v>136</v>
      </c>
      <c r="J27" s="247" t="s">
        <v>136</v>
      </c>
      <c r="K27" s="201">
        <v>2324</v>
      </c>
      <c r="L27" s="201">
        <v>2969</v>
      </c>
      <c r="M27" s="247">
        <f t="shared" si="3"/>
        <v>78.275513640956547</v>
      </c>
      <c r="N27" s="241">
        <f>K27</f>
        <v>2324</v>
      </c>
      <c r="O27" s="241">
        <f>L27</f>
        <v>2969</v>
      </c>
      <c r="P27" s="247">
        <f>N27/O27%</f>
        <v>78.275513640956547</v>
      </c>
      <c r="Q27" s="155"/>
      <c r="R27" s="155"/>
    </row>
    <row r="28" spans="1:18" x14ac:dyDescent="0.2">
      <c r="A28" s="249" t="s">
        <v>92</v>
      </c>
      <c r="B28" s="202">
        <f>E28+H28</f>
        <v>14405</v>
      </c>
      <c r="C28" s="202">
        <f>F28+I28</f>
        <v>12102</v>
      </c>
      <c r="D28" s="250">
        <f>B28/C28*100</f>
        <v>119.02991241117171</v>
      </c>
      <c r="E28" s="202">
        <v>8712</v>
      </c>
      <c r="F28" s="202">
        <v>3956</v>
      </c>
      <c r="G28" s="250">
        <f t="shared" si="1"/>
        <v>220.22244691607682</v>
      </c>
      <c r="H28" s="202">
        <v>5693</v>
      </c>
      <c r="I28" s="202">
        <v>8146</v>
      </c>
      <c r="J28" s="250">
        <f t="shared" si="2"/>
        <v>69.887061134299046</v>
      </c>
      <c r="K28" s="202">
        <v>94187</v>
      </c>
      <c r="L28" s="202">
        <v>50863</v>
      </c>
      <c r="M28" s="250">
        <f t="shared" si="3"/>
        <v>185.17783064310009</v>
      </c>
      <c r="N28" s="242">
        <f t="shared" si="7"/>
        <v>108592</v>
      </c>
      <c r="O28" s="242">
        <f t="shared" si="7"/>
        <v>62965</v>
      </c>
      <c r="P28" s="250">
        <f t="shared" si="4"/>
        <v>172.46406733899786</v>
      </c>
      <c r="Q28" s="155"/>
      <c r="R28" s="155"/>
    </row>
    <row r="29" spans="1:18" x14ac:dyDescent="0.2">
      <c r="A29" s="104"/>
      <c r="B29" s="104"/>
      <c r="C29" s="104"/>
      <c r="D29" s="104"/>
      <c r="E29" s="104"/>
      <c r="F29" s="104"/>
      <c r="G29" s="104"/>
      <c r="H29" s="104"/>
      <c r="I29" s="104"/>
      <c r="J29" s="106"/>
      <c r="K29" s="104"/>
      <c r="L29" s="201"/>
      <c r="M29" s="106"/>
      <c r="N29" s="146"/>
      <c r="O29" s="251"/>
      <c r="P29" s="251"/>
      <c r="Q29" s="251"/>
      <c r="R29" s="251"/>
    </row>
    <row r="30" spans="1:18" ht="14.25" customHeight="1" x14ac:dyDescent="0.2">
      <c r="A30" s="463" t="s">
        <v>162</v>
      </c>
      <c r="B30" s="463"/>
      <c r="C30" s="463"/>
      <c r="D30" s="463"/>
      <c r="E30" s="463"/>
      <c r="F30" s="463"/>
      <c r="G30" s="463"/>
      <c r="H30" s="463"/>
      <c r="I30" s="463"/>
      <c r="J30" s="463"/>
      <c r="K30" s="463"/>
      <c r="L30" s="463"/>
      <c r="M30" s="463"/>
      <c r="N30" s="463"/>
      <c r="O30" s="463"/>
      <c r="P30" s="463"/>
    </row>
    <row r="31" spans="1:18" x14ac:dyDescent="0.2">
      <c r="A31" s="149"/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O31" s="146"/>
      <c r="P31" s="150" t="s">
        <v>120</v>
      </c>
    </row>
    <row r="32" spans="1:18" ht="15.75" customHeight="1" x14ac:dyDescent="0.2">
      <c r="A32" s="405"/>
      <c r="B32" s="394" t="s">
        <v>132</v>
      </c>
      <c r="C32" s="394"/>
      <c r="D32" s="394"/>
      <c r="E32" s="395" t="s">
        <v>67</v>
      </c>
      <c r="F32" s="396"/>
      <c r="G32" s="396"/>
      <c r="H32" s="396"/>
      <c r="I32" s="396"/>
      <c r="J32" s="396"/>
      <c r="K32" s="399" t="s">
        <v>149</v>
      </c>
      <c r="L32" s="400"/>
      <c r="M32" s="401"/>
      <c r="N32" s="394" t="s">
        <v>68</v>
      </c>
      <c r="O32" s="394"/>
      <c r="P32" s="395"/>
    </row>
    <row r="33" spans="1:18" ht="35.25" customHeight="1" x14ac:dyDescent="0.2">
      <c r="A33" s="405"/>
      <c r="B33" s="394"/>
      <c r="C33" s="394"/>
      <c r="D33" s="394"/>
      <c r="E33" s="394" t="s">
        <v>66</v>
      </c>
      <c r="F33" s="394"/>
      <c r="G33" s="394"/>
      <c r="H33" s="394" t="s">
        <v>65</v>
      </c>
      <c r="I33" s="394"/>
      <c r="J33" s="394"/>
      <c r="K33" s="402"/>
      <c r="L33" s="403"/>
      <c r="M33" s="404"/>
      <c r="N33" s="394"/>
      <c r="O33" s="394"/>
      <c r="P33" s="395"/>
    </row>
    <row r="34" spans="1:18" ht="40.5" customHeight="1" x14ac:dyDescent="0.2">
      <c r="A34" s="405"/>
      <c r="B34" s="244" t="s">
        <v>130</v>
      </c>
      <c r="C34" s="244" t="s">
        <v>64</v>
      </c>
      <c r="D34" s="244" t="s">
        <v>131</v>
      </c>
      <c r="E34" s="244" t="s">
        <v>130</v>
      </c>
      <c r="F34" s="244" t="s">
        <v>64</v>
      </c>
      <c r="G34" s="244" t="s">
        <v>131</v>
      </c>
      <c r="H34" s="244" t="s">
        <v>130</v>
      </c>
      <c r="I34" s="244" t="s">
        <v>64</v>
      </c>
      <c r="J34" s="244" t="s">
        <v>131</v>
      </c>
      <c r="K34" s="244" t="s">
        <v>130</v>
      </c>
      <c r="L34" s="244" t="s">
        <v>64</v>
      </c>
      <c r="M34" s="245" t="s">
        <v>131</v>
      </c>
      <c r="N34" s="244" t="s">
        <v>130</v>
      </c>
      <c r="O34" s="244" t="s">
        <v>64</v>
      </c>
      <c r="P34" s="245" t="s">
        <v>131</v>
      </c>
    </row>
    <row r="35" spans="1:18" x14ac:dyDescent="0.2">
      <c r="A35" s="65" t="s">
        <v>72</v>
      </c>
      <c r="B35" s="201">
        <f>SUM(B36:B55)</f>
        <v>2366335</v>
      </c>
      <c r="C35" s="201">
        <f>SUM(C36:C55)</f>
        <v>1993980</v>
      </c>
      <c r="D35" s="247">
        <f>B35/C35*100</f>
        <v>118.67395861543247</v>
      </c>
      <c r="E35" s="201">
        <f>SUM(E36:E55)</f>
        <v>362432</v>
      </c>
      <c r="F35" s="201">
        <f>SUM(F36:F55)</f>
        <v>338344</v>
      </c>
      <c r="G35" s="247">
        <f>E35/F35%</f>
        <v>107.11938145792448</v>
      </c>
      <c r="H35" s="201">
        <f>SUM(H36:H55)</f>
        <v>2003903</v>
      </c>
      <c r="I35" s="201">
        <f>SUM(I36:I55)</f>
        <v>1655636</v>
      </c>
      <c r="J35" s="247">
        <f>H35/I35%</f>
        <v>121.03523962996697</v>
      </c>
      <c r="K35" s="201">
        <f>SUM(K36:K55)</f>
        <v>2053704</v>
      </c>
      <c r="L35" s="201">
        <f>SUM(L36:L55)</f>
        <v>1589766</v>
      </c>
      <c r="M35" s="247">
        <f>K35/L35%</f>
        <v>129.18278539105756</v>
      </c>
      <c r="N35" s="201">
        <f>SUM(N36:N55)</f>
        <v>4420039</v>
      </c>
      <c r="O35" s="201">
        <f>SUM(O36:O55)</f>
        <v>3583746</v>
      </c>
      <c r="P35" s="247">
        <f>N35/O35%</f>
        <v>123.33572189546916</v>
      </c>
      <c r="Q35" s="155"/>
      <c r="R35" s="155"/>
    </row>
    <row r="36" spans="1:18" s="151" customFormat="1" x14ac:dyDescent="0.2">
      <c r="A36" s="80" t="s">
        <v>73</v>
      </c>
      <c r="B36" s="201">
        <f>E36+H36</f>
        <v>255184</v>
      </c>
      <c r="C36" s="201">
        <f>F36+I36</f>
        <v>138306</v>
      </c>
      <c r="D36" s="247">
        <f t="shared" ref="D36:D52" si="8">B36/C36*100</f>
        <v>184.50681821468336</v>
      </c>
      <c r="E36" s="201">
        <v>13307</v>
      </c>
      <c r="F36" s="201">
        <v>13058</v>
      </c>
      <c r="G36" s="247">
        <f t="shared" ref="G36:G55" si="9">E36/F36%</f>
        <v>101.90687701026189</v>
      </c>
      <c r="H36" s="201">
        <v>241877</v>
      </c>
      <c r="I36" s="201">
        <v>125248</v>
      </c>
      <c r="J36" s="247">
        <f t="shared" ref="J36:J55" si="10">H36/I36%</f>
        <v>193.11845298926929</v>
      </c>
      <c r="K36" s="201">
        <v>164301</v>
      </c>
      <c r="L36" s="201">
        <v>78097</v>
      </c>
      <c r="M36" s="247">
        <f t="shared" ref="M36:M55" si="11">K36/L36%</f>
        <v>210.38068043586821</v>
      </c>
      <c r="N36" s="201">
        <f>E36+H36+K36</f>
        <v>419485</v>
      </c>
      <c r="O36" s="201">
        <f>F36+I36+L36</f>
        <v>216403</v>
      </c>
      <c r="P36" s="247">
        <f t="shared" ref="P36:P55" si="12">N36/O36%</f>
        <v>193.84435520764498</v>
      </c>
      <c r="Q36" s="155"/>
      <c r="R36" s="155"/>
    </row>
    <row r="37" spans="1:18" x14ac:dyDescent="0.2">
      <c r="A37" s="71" t="s">
        <v>74</v>
      </c>
      <c r="B37" s="201">
        <f t="shared" ref="B37:B55" si="13">E37+H37</f>
        <v>92229</v>
      </c>
      <c r="C37" s="201">
        <f>F37+I37</f>
        <v>97367</v>
      </c>
      <c r="D37" s="247">
        <f t="shared" si="8"/>
        <v>94.723058120307698</v>
      </c>
      <c r="E37" s="201">
        <v>44281</v>
      </c>
      <c r="F37" s="201">
        <v>47814</v>
      </c>
      <c r="G37" s="247">
        <f t="shared" si="9"/>
        <v>92.610950767557625</v>
      </c>
      <c r="H37" s="201">
        <v>47948</v>
      </c>
      <c r="I37" s="201">
        <v>49553</v>
      </c>
      <c r="J37" s="247">
        <f t="shared" si="10"/>
        <v>96.761043730954739</v>
      </c>
      <c r="K37" s="201">
        <v>99249</v>
      </c>
      <c r="L37" s="201">
        <v>87337</v>
      </c>
      <c r="M37" s="247">
        <f t="shared" si="11"/>
        <v>113.63912202159452</v>
      </c>
      <c r="N37" s="201">
        <f t="shared" ref="N37:O52" si="14">E37+H37+K37</f>
        <v>191478</v>
      </c>
      <c r="O37" s="201">
        <f t="shared" si="14"/>
        <v>184704</v>
      </c>
      <c r="P37" s="247">
        <f t="shared" si="12"/>
        <v>103.66748960498961</v>
      </c>
      <c r="Q37" s="155"/>
      <c r="R37" s="155"/>
    </row>
    <row r="38" spans="1:18" x14ac:dyDescent="0.2">
      <c r="A38" s="71" t="s">
        <v>75</v>
      </c>
      <c r="B38" s="201">
        <f t="shared" si="13"/>
        <v>225757</v>
      </c>
      <c r="C38" s="201">
        <f t="shared" ref="C38:C52" si="15">F38+I38</f>
        <v>185958</v>
      </c>
      <c r="D38" s="247">
        <f t="shared" si="8"/>
        <v>121.40214457027932</v>
      </c>
      <c r="E38" s="201">
        <v>26859</v>
      </c>
      <c r="F38" s="201">
        <v>28143</v>
      </c>
      <c r="G38" s="247">
        <f t="shared" si="9"/>
        <v>95.437586611235474</v>
      </c>
      <c r="H38" s="201">
        <v>198898</v>
      </c>
      <c r="I38" s="201">
        <v>157815</v>
      </c>
      <c r="J38" s="247">
        <f t="shared" si="10"/>
        <v>126.03237968507429</v>
      </c>
      <c r="K38" s="201">
        <v>127416</v>
      </c>
      <c r="L38" s="201">
        <v>92995</v>
      </c>
      <c r="M38" s="247">
        <f t="shared" si="11"/>
        <v>137.01381794720146</v>
      </c>
      <c r="N38" s="201">
        <f t="shared" si="14"/>
        <v>353173</v>
      </c>
      <c r="O38" s="201">
        <f t="shared" si="14"/>
        <v>278953</v>
      </c>
      <c r="P38" s="247">
        <f t="shared" si="12"/>
        <v>126.60663265854821</v>
      </c>
      <c r="Q38" s="155"/>
      <c r="R38" s="155"/>
    </row>
    <row r="39" spans="1:18" s="151" customFormat="1" x14ac:dyDescent="0.2">
      <c r="A39" s="71" t="s">
        <v>76</v>
      </c>
      <c r="B39" s="201">
        <f t="shared" si="13"/>
        <v>195228</v>
      </c>
      <c r="C39" s="201">
        <f t="shared" si="15"/>
        <v>151963</v>
      </c>
      <c r="D39" s="247">
        <f t="shared" si="8"/>
        <v>128.47074616847522</v>
      </c>
      <c r="E39" s="201">
        <v>27600</v>
      </c>
      <c r="F39" s="201">
        <v>25272</v>
      </c>
      <c r="G39" s="247">
        <f t="shared" si="9"/>
        <v>109.21177587844255</v>
      </c>
      <c r="H39" s="201">
        <v>167628</v>
      </c>
      <c r="I39" s="201">
        <v>126691</v>
      </c>
      <c r="J39" s="247">
        <f t="shared" si="10"/>
        <v>132.31247681366474</v>
      </c>
      <c r="K39" s="201">
        <v>154387</v>
      </c>
      <c r="L39" s="201">
        <v>151853</v>
      </c>
      <c r="M39" s="247">
        <f t="shared" si="11"/>
        <v>101.66871909017273</v>
      </c>
      <c r="N39" s="201">
        <f t="shared" si="14"/>
        <v>349615</v>
      </c>
      <c r="O39" s="201">
        <f t="shared" si="14"/>
        <v>303816</v>
      </c>
      <c r="P39" s="247">
        <f t="shared" si="12"/>
        <v>115.07458461700503</v>
      </c>
      <c r="Q39" s="155"/>
      <c r="R39" s="155"/>
    </row>
    <row r="40" spans="1:18" x14ac:dyDescent="0.2">
      <c r="A40" s="71" t="s">
        <v>77</v>
      </c>
      <c r="B40" s="201">
        <f t="shared" si="13"/>
        <v>57346</v>
      </c>
      <c r="C40" s="201">
        <f t="shared" si="15"/>
        <v>43409</v>
      </c>
      <c r="D40" s="247">
        <f t="shared" si="8"/>
        <v>132.10624524868115</v>
      </c>
      <c r="E40" s="201">
        <v>1788</v>
      </c>
      <c r="F40" s="201">
        <v>914</v>
      </c>
      <c r="G40" s="247">
        <f t="shared" si="9"/>
        <v>195.62363238512035</v>
      </c>
      <c r="H40" s="201">
        <v>55558</v>
      </c>
      <c r="I40" s="201">
        <v>42495</v>
      </c>
      <c r="J40" s="247">
        <f t="shared" si="10"/>
        <v>130.74008706906696</v>
      </c>
      <c r="K40" s="201">
        <v>54579</v>
      </c>
      <c r="L40" s="201">
        <v>36270</v>
      </c>
      <c r="M40" s="247">
        <f t="shared" si="11"/>
        <v>150.47973531844499</v>
      </c>
      <c r="N40" s="201">
        <f t="shared" si="14"/>
        <v>111925</v>
      </c>
      <c r="O40" s="201">
        <f t="shared" si="14"/>
        <v>79679</v>
      </c>
      <c r="P40" s="247">
        <f t="shared" si="12"/>
        <v>140.46988541522862</v>
      </c>
      <c r="Q40" s="155"/>
      <c r="R40" s="155"/>
    </row>
    <row r="41" spans="1:18" x14ac:dyDescent="0.2">
      <c r="A41" s="71" t="s">
        <v>78</v>
      </c>
      <c r="B41" s="201">
        <f t="shared" si="13"/>
        <v>343816</v>
      </c>
      <c r="C41" s="201">
        <f t="shared" si="15"/>
        <v>332932</v>
      </c>
      <c r="D41" s="247">
        <f t="shared" si="8"/>
        <v>103.2691360397919</v>
      </c>
      <c r="E41" s="201">
        <v>43291</v>
      </c>
      <c r="F41" s="201">
        <v>39621</v>
      </c>
      <c r="G41" s="247">
        <f t="shared" si="9"/>
        <v>109.26276469548976</v>
      </c>
      <c r="H41" s="201">
        <v>300525</v>
      </c>
      <c r="I41" s="201">
        <v>293311</v>
      </c>
      <c r="J41" s="247">
        <f t="shared" si="10"/>
        <v>102.4595054396187</v>
      </c>
      <c r="K41" s="201">
        <v>121057</v>
      </c>
      <c r="L41" s="201">
        <v>102022</v>
      </c>
      <c r="M41" s="247">
        <f t="shared" si="11"/>
        <v>118.65774048734586</v>
      </c>
      <c r="N41" s="201">
        <f t="shared" si="14"/>
        <v>464873</v>
      </c>
      <c r="O41" s="201">
        <f t="shared" si="14"/>
        <v>434954</v>
      </c>
      <c r="P41" s="247">
        <f t="shared" si="12"/>
        <v>106.87865843284577</v>
      </c>
      <c r="Q41" s="155"/>
      <c r="R41" s="155"/>
    </row>
    <row r="42" spans="1:18" x14ac:dyDescent="0.2">
      <c r="A42" s="71" t="s">
        <v>79</v>
      </c>
      <c r="B42" s="201">
        <f t="shared" si="13"/>
        <v>113998</v>
      </c>
      <c r="C42" s="201">
        <f t="shared" si="15"/>
        <v>82518</v>
      </c>
      <c r="D42" s="247">
        <f t="shared" si="8"/>
        <v>138.1492522843501</v>
      </c>
      <c r="E42" s="201">
        <v>9747</v>
      </c>
      <c r="F42" s="201">
        <v>9533</v>
      </c>
      <c r="G42" s="247">
        <f t="shared" si="9"/>
        <v>102.2448337354453</v>
      </c>
      <c r="H42" s="201">
        <v>104251</v>
      </c>
      <c r="I42" s="201">
        <v>72985</v>
      </c>
      <c r="J42" s="247">
        <f t="shared" si="10"/>
        <v>142.8389395081181</v>
      </c>
      <c r="K42" s="201">
        <v>115640</v>
      </c>
      <c r="L42" s="201">
        <v>112340</v>
      </c>
      <c r="M42" s="247">
        <f t="shared" si="11"/>
        <v>102.93751112693607</v>
      </c>
      <c r="N42" s="201">
        <f t="shared" si="14"/>
        <v>229638</v>
      </c>
      <c r="O42" s="201">
        <f t="shared" si="14"/>
        <v>194858</v>
      </c>
      <c r="P42" s="247">
        <f t="shared" si="12"/>
        <v>117.84889509283684</v>
      </c>
      <c r="Q42" s="155"/>
      <c r="R42" s="155"/>
    </row>
    <row r="43" spans="1:18" s="151" customFormat="1" x14ac:dyDescent="0.2">
      <c r="A43" s="71" t="s">
        <v>80</v>
      </c>
      <c r="B43" s="201">
        <f t="shared" si="13"/>
        <v>112635</v>
      </c>
      <c r="C43" s="201">
        <f t="shared" si="15"/>
        <v>118320</v>
      </c>
      <c r="D43" s="247">
        <f t="shared" si="8"/>
        <v>95.195233265720077</v>
      </c>
      <c r="E43" s="201">
        <v>13512</v>
      </c>
      <c r="F43" s="201">
        <v>12482</v>
      </c>
      <c r="G43" s="247">
        <f t="shared" si="9"/>
        <v>108.251882711104</v>
      </c>
      <c r="H43" s="201">
        <v>99123</v>
      </c>
      <c r="I43" s="201">
        <v>105838</v>
      </c>
      <c r="J43" s="247">
        <f t="shared" si="10"/>
        <v>93.655397872219794</v>
      </c>
      <c r="K43" s="201">
        <v>102185</v>
      </c>
      <c r="L43" s="201">
        <v>101473</v>
      </c>
      <c r="M43" s="247">
        <f t="shared" si="11"/>
        <v>100.70166448217752</v>
      </c>
      <c r="N43" s="201">
        <f t="shared" si="14"/>
        <v>214820</v>
      </c>
      <c r="O43" s="201">
        <f t="shared" si="14"/>
        <v>219793</v>
      </c>
      <c r="P43" s="247">
        <f t="shared" si="12"/>
        <v>97.737416569226511</v>
      </c>
      <c r="Q43" s="155"/>
      <c r="R43" s="155"/>
    </row>
    <row r="44" spans="1:18" x14ac:dyDescent="0.2">
      <c r="A44" s="71" t="s">
        <v>81</v>
      </c>
      <c r="B44" s="201">
        <f t="shared" si="13"/>
        <v>157835</v>
      </c>
      <c r="C44" s="201">
        <f t="shared" si="15"/>
        <v>130366</v>
      </c>
      <c r="D44" s="247">
        <f>B44/C44*100</f>
        <v>121.07067793749904</v>
      </c>
      <c r="E44" s="201">
        <v>11649</v>
      </c>
      <c r="F44" s="201">
        <v>11705</v>
      </c>
      <c r="G44" s="247">
        <f t="shared" si="9"/>
        <v>99.521571977787275</v>
      </c>
      <c r="H44" s="201">
        <v>146186</v>
      </c>
      <c r="I44" s="201">
        <v>118661</v>
      </c>
      <c r="J44" s="247">
        <f t="shared" si="10"/>
        <v>123.19633240913191</v>
      </c>
      <c r="K44" s="201">
        <v>97346</v>
      </c>
      <c r="L44" s="201">
        <v>80612</v>
      </c>
      <c r="M44" s="247">
        <f t="shared" si="11"/>
        <v>120.75869597578524</v>
      </c>
      <c r="N44" s="201">
        <f t="shared" si="14"/>
        <v>255181</v>
      </c>
      <c r="O44" s="201">
        <f t="shared" si="14"/>
        <v>210978</v>
      </c>
      <c r="P44" s="247">
        <f t="shared" si="12"/>
        <v>120.95147361336252</v>
      </c>
      <c r="Q44" s="155"/>
      <c r="R44" s="155"/>
    </row>
    <row r="45" spans="1:18" x14ac:dyDescent="0.2">
      <c r="A45" s="71" t="s">
        <v>82</v>
      </c>
      <c r="B45" s="201">
        <f t="shared" si="13"/>
        <v>112785</v>
      </c>
      <c r="C45" s="201">
        <f t="shared" si="15"/>
        <v>106128</v>
      </c>
      <c r="D45" s="247">
        <f t="shared" si="8"/>
        <v>106.27261420171867</v>
      </c>
      <c r="E45" s="201">
        <v>39230</v>
      </c>
      <c r="F45" s="201">
        <v>36494</v>
      </c>
      <c r="G45" s="247">
        <f t="shared" si="9"/>
        <v>107.49712281470927</v>
      </c>
      <c r="H45" s="201">
        <v>73555</v>
      </c>
      <c r="I45" s="201">
        <v>69634</v>
      </c>
      <c r="J45" s="247">
        <f t="shared" si="10"/>
        <v>105.63086997730993</v>
      </c>
      <c r="K45" s="201">
        <v>95123</v>
      </c>
      <c r="L45" s="201">
        <v>79314</v>
      </c>
      <c r="M45" s="247">
        <f t="shared" si="11"/>
        <v>119.93216834354591</v>
      </c>
      <c r="N45" s="201">
        <f t="shared" si="14"/>
        <v>207908</v>
      </c>
      <c r="O45" s="201">
        <f t="shared" si="14"/>
        <v>185442</v>
      </c>
      <c r="P45" s="247">
        <f t="shared" si="12"/>
        <v>112.11483914107914</v>
      </c>
      <c r="Q45" s="155"/>
      <c r="R45" s="155"/>
    </row>
    <row r="46" spans="1:18" x14ac:dyDescent="0.2">
      <c r="A46" s="71" t="s">
        <v>83</v>
      </c>
      <c r="B46" s="201">
        <f t="shared" si="13"/>
        <v>100093</v>
      </c>
      <c r="C46" s="201">
        <f t="shared" si="15"/>
        <v>75241</v>
      </c>
      <c r="D46" s="247">
        <f t="shared" si="8"/>
        <v>133.02986403689479</v>
      </c>
      <c r="E46" s="201">
        <v>2331</v>
      </c>
      <c r="F46" s="201">
        <v>1462</v>
      </c>
      <c r="G46" s="247">
        <f t="shared" si="9"/>
        <v>159.43912448700411</v>
      </c>
      <c r="H46" s="201">
        <v>97762</v>
      </c>
      <c r="I46" s="201">
        <v>73779</v>
      </c>
      <c r="J46" s="247">
        <f t="shared" si="10"/>
        <v>132.50653980129849</v>
      </c>
      <c r="K46" s="201">
        <v>138447</v>
      </c>
      <c r="L46" s="201">
        <v>95642</v>
      </c>
      <c r="M46" s="247">
        <f t="shared" si="11"/>
        <v>144.75544216975806</v>
      </c>
      <c r="N46" s="201">
        <f t="shared" si="14"/>
        <v>238540</v>
      </c>
      <c r="O46" s="201">
        <f t="shared" si="14"/>
        <v>170883</v>
      </c>
      <c r="P46" s="247">
        <f t="shared" si="12"/>
        <v>139.5925867406354</v>
      </c>
      <c r="Q46" s="155"/>
      <c r="R46" s="155"/>
    </row>
    <row r="47" spans="1:18" x14ac:dyDescent="0.2">
      <c r="A47" s="71" t="s">
        <v>84</v>
      </c>
      <c r="B47" s="201">
        <f>H47</f>
        <v>5098</v>
      </c>
      <c r="C47" s="201">
        <f>I47</f>
        <v>5104</v>
      </c>
      <c r="D47" s="247">
        <f t="shared" si="8"/>
        <v>99.88244514106583</v>
      </c>
      <c r="E47" s="201" t="s">
        <v>136</v>
      </c>
      <c r="F47" s="248" t="s">
        <v>136</v>
      </c>
      <c r="G47" s="247" t="s">
        <v>136</v>
      </c>
      <c r="H47" s="201">
        <v>5098</v>
      </c>
      <c r="I47" s="201">
        <v>5104</v>
      </c>
      <c r="J47" s="247">
        <f t="shared" si="10"/>
        <v>99.88244514106583</v>
      </c>
      <c r="K47" s="201">
        <v>8324</v>
      </c>
      <c r="L47" s="201">
        <v>9842</v>
      </c>
      <c r="M47" s="247">
        <f t="shared" si="11"/>
        <v>84.576305628937206</v>
      </c>
      <c r="N47" s="201">
        <f>H47+K47</f>
        <v>13422</v>
      </c>
      <c r="O47" s="201">
        <f>I47+L47</f>
        <v>14946</v>
      </c>
      <c r="P47" s="247">
        <f t="shared" si="12"/>
        <v>89.803291850662376</v>
      </c>
      <c r="Q47" s="155"/>
      <c r="R47" s="155"/>
    </row>
    <row r="48" spans="1:18" x14ac:dyDescent="0.2">
      <c r="A48" s="71" t="s">
        <v>85</v>
      </c>
      <c r="B48" s="201">
        <f t="shared" si="13"/>
        <v>162445</v>
      </c>
      <c r="C48" s="201">
        <f t="shared" si="15"/>
        <v>143479</v>
      </c>
      <c r="D48" s="247">
        <f t="shared" si="8"/>
        <v>113.21865917660425</v>
      </c>
      <c r="E48" s="201">
        <v>31243</v>
      </c>
      <c r="F48" s="201">
        <v>28141</v>
      </c>
      <c r="G48" s="247">
        <f t="shared" si="9"/>
        <v>111.02306243559218</v>
      </c>
      <c r="H48" s="201">
        <v>131202</v>
      </c>
      <c r="I48" s="201">
        <v>115338</v>
      </c>
      <c r="J48" s="247">
        <f t="shared" si="10"/>
        <v>113.75435676013109</v>
      </c>
      <c r="K48" s="201">
        <v>93912</v>
      </c>
      <c r="L48" s="201">
        <v>56371</v>
      </c>
      <c r="M48" s="247">
        <f>K48/L48%</f>
        <v>166.59629951570841</v>
      </c>
      <c r="N48" s="201">
        <f t="shared" si="14"/>
        <v>256357</v>
      </c>
      <c r="O48" s="201">
        <f t="shared" si="14"/>
        <v>199850</v>
      </c>
      <c r="P48" s="247">
        <f>N48/O48%</f>
        <v>128.27470602952215</v>
      </c>
      <c r="Q48" s="155"/>
      <c r="R48" s="155"/>
    </row>
    <row r="49" spans="1:28" x14ac:dyDescent="0.2">
      <c r="A49" s="71" t="s">
        <v>86</v>
      </c>
      <c r="B49" s="201">
        <f t="shared" si="13"/>
        <v>82873</v>
      </c>
      <c r="C49" s="201">
        <f t="shared" si="15"/>
        <v>79931</v>
      </c>
      <c r="D49" s="247">
        <f t="shared" si="8"/>
        <v>103.68067458182682</v>
      </c>
      <c r="E49" s="201">
        <v>50317</v>
      </c>
      <c r="F49" s="201">
        <v>47308</v>
      </c>
      <c r="G49" s="247">
        <f t="shared" si="9"/>
        <v>106.36044643612074</v>
      </c>
      <c r="H49" s="201">
        <v>32556</v>
      </c>
      <c r="I49" s="201">
        <v>32623</v>
      </c>
      <c r="J49" s="247">
        <f t="shared" si="10"/>
        <v>99.794623425190807</v>
      </c>
      <c r="K49" s="201">
        <v>65551</v>
      </c>
      <c r="L49" s="201">
        <v>65918</v>
      </c>
      <c r="M49" s="247">
        <f t="shared" si="11"/>
        <v>99.443247671349255</v>
      </c>
      <c r="N49" s="201">
        <f t="shared" si="14"/>
        <v>148424</v>
      </c>
      <c r="O49" s="201">
        <f t="shared" si="14"/>
        <v>145849</v>
      </c>
      <c r="P49" s="247">
        <f t="shared" si="12"/>
        <v>101.76552461792676</v>
      </c>
      <c r="Q49" s="155"/>
      <c r="R49" s="155"/>
    </row>
    <row r="50" spans="1:28" x14ac:dyDescent="0.2">
      <c r="A50" s="71" t="s">
        <v>87</v>
      </c>
      <c r="B50" s="201">
        <f t="shared" si="13"/>
        <v>162936</v>
      </c>
      <c r="C50" s="201">
        <f t="shared" si="15"/>
        <v>129097</v>
      </c>
      <c r="D50" s="247">
        <f t="shared" si="8"/>
        <v>126.21207309232591</v>
      </c>
      <c r="E50" s="201">
        <v>30899</v>
      </c>
      <c r="F50" s="201">
        <v>25717</v>
      </c>
      <c r="G50" s="247">
        <f t="shared" si="9"/>
        <v>120.15009526772174</v>
      </c>
      <c r="H50" s="201">
        <v>132037</v>
      </c>
      <c r="I50" s="201">
        <v>103380</v>
      </c>
      <c r="J50" s="247">
        <f t="shared" si="10"/>
        <v>127.72006190752563</v>
      </c>
      <c r="K50" s="201">
        <v>454906</v>
      </c>
      <c r="L50" s="201">
        <v>321412</v>
      </c>
      <c r="M50" s="247">
        <f t="shared" si="11"/>
        <v>141.53360795489903</v>
      </c>
      <c r="N50" s="201">
        <f t="shared" si="14"/>
        <v>617842</v>
      </c>
      <c r="O50" s="201">
        <f t="shared" si="14"/>
        <v>450509</v>
      </c>
      <c r="P50" s="247">
        <f t="shared" si="12"/>
        <v>137.14309814010375</v>
      </c>
      <c r="Q50" s="155"/>
      <c r="R50" s="155"/>
    </row>
    <row r="51" spans="1:28" s="152" customFormat="1" ht="15" x14ac:dyDescent="0.25">
      <c r="A51" s="80" t="s">
        <v>88</v>
      </c>
      <c r="B51" s="201">
        <f t="shared" si="13"/>
        <v>73306</v>
      </c>
      <c r="C51" s="201">
        <f t="shared" si="15"/>
        <v>61897</v>
      </c>
      <c r="D51" s="247">
        <f t="shared" si="8"/>
        <v>118.43223419551836</v>
      </c>
      <c r="E51" s="201">
        <v>535</v>
      </c>
      <c r="F51" s="201">
        <v>595</v>
      </c>
      <c r="G51" s="247">
        <f t="shared" si="9"/>
        <v>89.915966386554615</v>
      </c>
      <c r="H51" s="201">
        <v>72771</v>
      </c>
      <c r="I51" s="201">
        <v>61302</v>
      </c>
      <c r="J51" s="247">
        <f t="shared" si="10"/>
        <v>118.70901438778506</v>
      </c>
      <c r="K51" s="201">
        <v>31053</v>
      </c>
      <c r="L51" s="201">
        <v>20110</v>
      </c>
      <c r="M51" s="247">
        <f t="shared" si="11"/>
        <v>154.41571357533564</v>
      </c>
      <c r="N51" s="201">
        <f t="shared" si="14"/>
        <v>104359</v>
      </c>
      <c r="O51" s="201">
        <f t="shared" si="14"/>
        <v>82007</v>
      </c>
      <c r="P51" s="247">
        <f t="shared" si="12"/>
        <v>127.25620983574572</v>
      </c>
      <c r="Q51" s="155"/>
      <c r="R51" s="155"/>
    </row>
    <row r="52" spans="1:28" s="151" customFormat="1" x14ac:dyDescent="0.2">
      <c r="A52" s="71" t="s">
        <v>89</v>
      </c>
      <c r="B52" s="201">
        <f t="shared" si="13"/>
        <v>104194</v>
      </c>
      <c r="C52" s="201">
        <f t="shared" si="15"/>
        <v>105629</v>
      </c>
      <c r="D52" s="247">
        <f t="shared" si="8"/>
        <v>98.641471565573852</v>
      </c>
      <c r="E52" s="201">
        <v>9487</v>
      </c>
      <c r="F52" s="201">
        <v>7518</v>
      </c>
      <c r="G52" s="247">
        <f t="shared" si="9"/>
        <v>126.19047619047618</v>
      </c>
      <c r="H52" s="201">
        <v>94707</v>
      </c>
      <c r="I52" s="201">
        <v>98111</v>
      </c>
      <c r="J52" s="247">
        <f t="shared" si="10"/>
        <v>96.530460396897396</v>
      </c>
      <c r="K52" s="201">
        <v>96291</v>
      </c>
      <c r="L52" s="201">
        <v>73755</v>
      </c>
      <c r="M52" s="247">
        <f>K52/L52%</f>
        <v>130.55521659548506</v>
      </c>
      <c r="N52" s="201">
        <f t="shared" si="14"/>
        <v>200485</v>
      </c>
      <c r="O52" s="201">
        <f t="shared" si="14"/>
        <v>179384</v>
      </c>
      <c r="P52" s="247">
        <f t="shared" si="12"/>
        <v>111.7630334923962</v>
      </c>
      <c r="Q52" s="155"/>
      <c r="R52" s="155"/>
    </row>
    <row r="53" spans="1:28" x14ac:dyDescent="0.2">
      <c r="A53" s="71" t="s">
        <v>90</v>
      </c>
      <c r="B53" s="201" t="str">
        <f>H53</f>
        <v>-</v>
      </c>
      <c r="C53" s="201" t="s">
        <v>136</v>
      </c>
      <c r="D53" s="247" t="s">
        <v>136</v>
      </c>
      <c r="E53" s="248" t="s">
        <v>136</v>
      </c>
      <c r="F53" s="248" t="s">
        <v>136</v>
      </c>
      <c r="G53" s="247" t="s">
        <v>136</v>
      </c>
      <c r="H53" s="201" t="s">
        <v>136</v>
      </c>
      <c r="I53" s="248" t="s">
        <v>136</v>
      </c>
      <c r="J53" s="247" t="s">
        <v>136</v>
      </c>
      <c r="K53" s="201">
        <v>99</v>
      </c>
      <c r="L53" s="201">
        <v>183</v>
      </c>
      <c r="M53" s="247">
        <f>K53/L53%</f>
        <v>54.0983606557377</v>
      </c>
      <c r="N53" s="201">
        <f>K53</f>
        <v>99</v>
      </c>
      <c r="O53" s="201">
        <f>L53</f>
        <v>183</v>
      </c>
      <c r="P53" s="247">
        <f>N53/O53%</f>
        <v>54.0983606557377</v>
      </c>
      <c r="Q53" s="155"/>
      <c r="R53" s="155"/>
    </row>
    <row r="54" spans="1:28" x14ac:dyDescent="0.2">
      <c r="A54" s="71" t="s">
        <v>91</v>
      </c>
      <c r="B54" s="201" t="s">
        <v>136</v>
      </c>
      <c r="C54" s="201" t="s">
        <v>136</v>
      </c>
      <c r="D54" s="247" t="s">
        <v>136</v>
      </c>
      <c r="E54" s="248" t="s">
        <v>136</v>
      </c>
      <c r="F54" s="248" t="s">
        <v>136</v>
      </c>
      <c r="G54" s="247" t="s">
        <v>136</v>
      </c>
      <c r="H54" s="248" t="s">
        <v>136</v>
      </c>
      <c r="I54" s="248" t="s">
        <v>136</v>
      </c>
      <c r="J54" s="247" t="s">
        <v>136</v>
      </c>
      <c r="K54" s="201">
        <v>996</v>
      </c>
      <c r="L54" s="201">
        <v>1054</v>
      </c>
      <c r="M54" s="247">
        <f>K54/L54%</f>
        <v>94.497153700189756</v>
      </c>
      <c r="N54" s="201">
        <f>K54</f>
        <v>996</v>
      </c>
      <c r="O54" s="201">
        <f>L54</f>
        <v>1054</v>
      </c>
      <c r="P54" s="247">
        <f>N54/O54%</f>
        <v>94.497153700189756</v>
      </c>
      <c r="Q54" s="155"/>
      <c r="R54" s="155"/>
    </row>
    <row r="55" spans="1:28" x14ac:dyDescent="0.2">
      <c r="A55" s="73" t="s">
        <v>92</v>
      </c>
      <c r="B55" s="202">
        <f t="shared" si="13"/>
        <v>8577</v>
      </c>
      <c r="C55" s="202">
        <f>F55+I55</f>
        <v>6335</v>
      </c>
      <c r="D55" s="250">
        <f>B55/C55*100</f>
        <v>135.39068666140491</v>
      </c>
      <c r="E55" s="202">
        <v>6356</v>
      </c>
      <c r="F55" s="202">
        <v>2567</v>
      </c>
      <c r="G55" s="250">
        <f t="shared" si="9"/>
        <v>247.6042072458122</v>
      </c>
      <c r="H55" s="202">
        <v>2221</v>
      </c>
      <c r="I55" s="202">
        <v>3768</v>
      </c>
      <c r="J55" s="250">
        <f t="shared" si="10"/>
        <v>58.943736730360932</v>
      </c>
      <c r="K55" s="202">
        <v>32842</v>
      </c>
      <c r="L55" s="202">
        <v>23166</v>
      </c>
      <c r="M55" s="250">
        <f t="shared" si="11"/>
        <v>141.76810843477512</v>
      </c>
      <c r="N55" s="202">
        <f>E55+H55+K55</f>
        <v>41419</v>
      </c>
      <c r="O55" s="202">
        <f>F55+I55+L55</f>
        <v>29501</v>
      </c>
      <c r="P55" s="250">
        <f t="shared" si="12"/>
        <v>140.39863055489644</v>
      </c>
      <c r="Q55" s="155"/>
      <c r="R55" s="155"/>
    </row>
    <row r="56" spans="1:28" x14ac:dyDescent="0.2">
      <c r="A56" s="71"/>
      <c r="B56" s="201"/>
      <c r="C56" s="201"/>
      <c r="D56" s="247"/>
      <c r="E56" s="201"/>
      <c r="F56" s="201"/>
      <c r="G56" s="247"/>
      <c r="H56" s="201"/>
      <c r="I56" s="201"/>
      <c r="J56" s="247"/>
      <c r="K56" s="201"/>
      <c r="L56" s="201"/>
      <c r="M56" s="247"/>
      <c r="N56" s="201"/>
      <c r="O56" s="201"/>
      <c r="P56" s="247"/>
      <c r="Q56" s="155"/>
      <c r="R56" s="155"/>
    </row>
    <row r="57" spans="1:28" x14ac:dyDescent="0.2">
      <c r="A57" s="71"/>
      <c r="B57" s="201"/>
      <c r="C57" s="201"/>
      <c r="D57" s="247"/>
      <c r="E57" s="201"/>
      <c r="F57" s="201"/>
      <c r="G57" s="247"/>
      <c r="H57" s="201"/>
      <c r="I57" s="201"/>
      <c r="J57" s="247"/>
      <c r="K57" s="201"/>
      <c r="L57" s="201"/>
      <c r="M57" s="247"/>
      <c r="N57" s="201"/>
      <c r="O57" s="201"/>
      <c r="P57" s="247"/>
      <c r="Q57" s="155"/>
      <c r="R57" s="155"/>
    </row>
    <row r="58" spans="1:28" ht="15" x14ac:dyDescent="0.25">
      <c r="A58" s="451" t="s">
        <v>180</v>
      </c>
      <c r="B58" s="451"/>
      <c r="C58" s="451"/>
      <c r="D58" s="451"/>
      <c r="E58" s="451"/>
      <c r="F58" s="451"/>
      <c r="G58" s="451"/>
      <c r="H58" s="451"/>
      <c r="I58" s="451"/>
      <c r="J58" s="451"/>
      <c r="K58" s="451"/>
      <c r="L58" s="451"/>
      <c r="M58" s="451"/>
      <c r="N58" s="451"/>
      <c r="O58" s="451"/>
      <c r="P58" s="451"/>
      <c r="Q58" s="451"/>
      <c r="R58" s="451"/>
      <c r="S58" s="451"/>
      <c r="T58" s="276"/>
      <c r="U58" s="276"/>
      <c r="V58" s="276"/>
      <c r="W58" s="276"/>
      <c r="X58" s="276"/>
      <c r="Y58" s="276"/>
      <c r="Z58" s="276"/>
      <c r="AA58" s="276"/>
      <c r="AB58" s="276"/>
    </row>
    <row r="59" spans="1:28" ht="15" x14ac:dyDescent="0.25">
      <c r="A59" s="280"/>
      <c r="B59" s="278"/>
      <c r="C59" s="278"/>
      <c r="D59" s="278"/>
      <c r="E59" s="281"/>
      <c r="F59" s="281"/>
      <c r="G59" s="278"/>
      <c r="H59" s="281"/>
      <c r="I59" s="281"/>
      <c r="J59" s="278"/>
      <c r="K59" s="281"/>
      <c r="L59" s="281"/>
      <c r="M59" s="278"/>
      <c r="N59" s="278"/>
      <c r="O59" s="278"/>
      <c r="P59" s="277"/>
      <c r="Q59" s="281"/>
      <c r="R59" s="281"/>
      <c r="S59" s="282" t="s">
        <v>154</v>
      </c>
      <c r="T59" s="276"/>
      <c r="U59" s="276"/>
      <c r="V59" s="276"/>
      <c r="W59" s="276"/>
      <c r="X59" s="276"/>
      <c r="Y59" s="276"/>
      <c r="Z59" s="276"/>
      <c r="AA59" s="276"/>
    </row>
    <row r="60" spans="1:28" s="279" customFormat="1" x14ac:dyDescent="0.2">
      <c r="A60" s="443"/>
      <c r="B60" s="446" t="s">
        <v>132</v>
      </c>
      <c r="C60" s="447"/>
      <c r="D60" s="447"/>
      <c r="E60" s="447"/>
      <c r="F60" s="447"/>
      <c r="G60" s="447"/>
      <c r="H60" s="447"/>
      <c r="I60" s="447"/>
      <c r="J60" s="454"/>
      <c r="K60" s="440" t="s">
        <v>67</v>
      </c>
      <c r="L60" s="450"/>
      <c r="M60" s="450"/>
      <c r="N60" s="450"/>
      <c r="O60" s="450"/>
      <c r="P60" s="450"/>
      <c r="Q60" s="450"/>
      <c r="R60" s="450"/>
      <c r="S60" s="450"/>
    </row>
    <row r="61" spans="1:28" s="279" customFormat="1" ht="12.75" customHeight="1" x14ac:dyDescent="0.2">
      <c r="A61" s="444"/>
      <c r="B61" s="448"/>
      <c r="C61" s="449"/>
      <c r="D61" s="449"/>
      <c r="E61" s="449"/>
      <c r="F61" s="449"/>
      <c r="G61" s="449"/>
      <c r="H61" s="449"/>
      <c r="I61" s="449"/>
      <c r="J61" s="455"/>
      <c r="K61" s="440" t="s">
        <v>66</v>
      </c>
      <c r="L61" s="450"/>
      <c r="M61" s="450"/>
      <c r="N61" s="450"/>
      <c r="O61" s="450"/>
      <c r="P61" s="450"/>
      <c r="Q61" s="450"/>
      <c r="R61" s="450"/>
      <c r="S61" s="450"/>
    </row>
    <row r="62" spans="1:28" s="279" customFormat="1" ht="23.25" customHeight="1" x14ac:dyDescent="0.2">
      <c r="A62" s="444"/>
      <c r="B62" s="440" t="s">
        <v>155</v>
      </c>
      <c r="C62" s="442"/>
      <c r="D62" s="438" t="s">
        <v>156</v>
      </c>
      <c r="E62" s="440" t="s">
        <v>157</v>
      </c>
      <c r="F62" s="441"/>
      <c r="G62" s="438" t="s">
        <v>158</v>
      </c>
      <c r="H62" s="408" t="s">
        <v>159</v>
      </c>
      <c r="I62" s="408"/>
      <c r="J62" s="408" t="s">
        <v>160</v>
      </c>
      <c r="K62" s="440" t="s">
        <v>155</v>
      </c>
      <c r="L62" s="442"/>
      <c r="M62" s="438" t="s">
        <v>156</v>
      </c>
      <c r="N62" s="440" t="s">
        <v>157</v>
      </c>
      <c r="O62" s="441"/>
      <c r="P62" s="438" t="s">
        <v>158</v>
      </c>
      <c r="Q62" s="408" t="s">
        <v>159</v>
      </c>
      <c r="R62" s="408"/>
      <c r="S62" s="440" t="s">
        <v>160</v>
      </c>
      <c r="T62" s="296"/>
    </row>
    <row r="63" spans="1:28" s="279" customFormat="1" ht="22.5" x14ac:dyDescent="0.2">
      <c r="A63" s="445"/>
      <c r="B63" s="370" t="s">
        <v>161</v>
      </c>
      <c r="C63" s="370" t="s">
        <v>162</v>
      </c>
      <c r="D63" s="439"/>
      <c r="E63" s="370" t="s">
        <v>161</v>
      </c>
      <c r="F63" s="370" t="s">
        <v>162</v>
      </c>
      <c r="G63" s="439"/>
      <c r="H63" s="370" t="s">
        <v>161</v>
      </c>
      <c r="I63" s="370" t="s">
        <v>162</v>
      </c>
      <c r="J63" s="408"/>
      <c r="K63" s="370" t="s">
        <v>161</v>
      </c>
      <c r="L63" s="370" t="s">
        <v>162</v>
      </c>
      <c r="M63" s="439"/>
      <c r="N63" s="370" t="s">
        <v>161</v>
      </c>
      <c r="O63" s="370" t="s">
        <v>162</v>
      </c>
      <c r="P63" s="439"/>
      <c r="Q63" s="370" t="s">
        <v>161</v>
      </c>
      <c r="R63" s="370" t="s">
        <v>162</v>
      </c>
      <c r="S63" s="440"/>
      <c r="T63" s="296"/>
    </row>
    <row r="64" spans="1:28" s="279" customFormat="1" x14ac:dyDescent="0.2">
      <c r="A64" s="284" t="s">
        <v>72</v>
      </c>
      <c r="B64" s="290">
        <v>1715007</v>
      </c>
      <c r="C64" s="290">
        <v>939054</v>
      </c>
      <c r="D64" s="291">
        <v>37.5</v>
      </c>
      <c r="E64" s="290">
        <v>1266965</v>
      </c>
      <c r="F64" s="290">
        <v>592880</v>
      </c>
      <c r="G64" s="291">
        <v>27.7</v>
      </c>
      <c r="H64" s="290">
        <v>1596212</v>
      </c>
      <c r="I64" s="290">
        <v>834401</v>
      </c>
      <c r="J64" s="291">
        <v>34.9</v>
      </c>
      <c r="K64" s="290">
        <v>301667</v>
      </c>
      <c r="L64" s="290">
        <v>136388</v>
      </c>
      <c r="M64" s="291">
        <v>34.700000000000003</v>
      </c>
      <c r="N64" s="290">
        <v>396863</v>
      </c>
      <c r="O64" s="290">
        <v>155639</v>
      </c>
      <c r="P64" s="291">
        <v>45.7</v>
      </c>
      <c r="Q64" s="290">
        <v>169889</v>
      </c>
      <c r="R64" s="290">
        <v>70405</v>
      </c>
      <c r="S64" s="291">
        <v>19.600000000000001</v>
      </c>
    </row>
    <row r="65" spans="1:19" s="279" customFormat="1" x14ac:dyDescent="0.2">
      <c r="A65" s="285" t="s">
        <v>73</v>
      </c>
      <c r="B65" s="290">
        <v>8438</v>
      </c>
      <c r="C65" s="290">
        <v>4584</v>
      </c>
      <c r="D65" s="291">
        <v>1.7</v>
      </c>
      <c r="E65" s="290">
        <v>37693</v>
      </c>
      <c r="F65" s="290">
        <v>16814</v>
      </c>
      <c r="G65" s="291">
        <v>7.8</v>
      </c>
      <c r="H65" s="290">
        <v>436728</v>
      </c>
      <c r="I65" s="290">
        <v>233786</v>
      </c>
      <c r="J65" s="291">
        <v>90.4</v>
      </c>
      <c r="K65" s="290">
        <v>3465</v>
      </c>
      <c r="L65" s="290">
        <v>1615</v>
      </c>
      <c r="M65" s="291">
        <v>10</v>
      </c>
      <c r="N65" s="290">
        <v>13575</v>
      </c>
      <c r="O65" s="290">
        <v>5225</v>
      </c>
      <c r="P65" s="291">
        <v>39</v>
      </c>
      <c r="Q65" s="290">
        <v>17773</v>
      </c>
      <c r="R65" s="290">
        <v>6467</v>
      </c>
      <c r="S65" s="291">
        <v>51.1</v>
      </c>
    </row>
    <row r="66" spans="1:19" s="279" customFormat="1" x14ac:dyDescent="0.2">
      <c r="A66" s="286" t="s">
        <v>74</v>
      </c>
      <c r="B66" s="290">
        <v>83518</v>
      </c>
      <c r="C66" s="290">
        <v>40166</v>
      </c>
      <c r="D66" s="291">
        <v>40.6</v>
      </c>
      <c r="E66" s="290">
        <v>115815</v>
      </c>
      <c r="F66" s="290">
        <v>49454</v>
      </c>
      <c r="G66" s="291">
        <v>56.3</v>
      </c>
      <c r="H66" s="290">
        <v>6393</v>
      </c>
      <c r="I66" s="290">
        <v>2609</v>
      </c>
      <c r="J66" s="291">
        <v>3.1</v>
      </c>
      <c r="K66" s="290">
        <v>41660</v>
      </c>
      <c r="L66" s="290">
        <v>16777</v>
      </c>
      <c r="M66" s="291">
        <v>34.299999999999997</v>
      </c>
      <c r="N66" s="290">
        <v>75635</v>
      </c>
      <c r="O66" s="290">
        <v>26176</v>
      </c>
      <c r="P66" s="291">
        <v>62.3</v>
      </c>
      <c r="Q66" s="290">
        <v>4094</v>
      </c>
      <c r="R66" s="290">
        <v>1328</v>
      </c>
      <c r="S66" s="291">
        <v>3.4</v>
      </c>
    </row>
    <row r="67" spans="1:19" s="279" customFormat="1" x14ac:dyDescent="0.2">
      <c r="A67" s="286" t="s">
        <v>75</v>
      </c>
      <c r="B67" s="290">
        <v>105721</v>
      </c>
      <c r="C67" s="290">
        <v>64123</v>
      </c>
      <c r="D67" s="291">
        <v>26.9</v>
      </c>
      <c r="E67" s="290">
        <v>35447</v>
      </c>
      <c r="F67" s="290">
        <v>15183</v>
      </c>
      <c r="G67" s="291">
        <v>9</v>
      </c>
      <c r="H67" s="290">
        <v>251127</v>
      </c>
      <c r="I67" s="290">
        <v>146451</v>
      </c>
      <c r="J67" s="291">
        <v>64</v>
      </c>
      <c r="K67" s="290">
        <v>8738</v>
      </c>
      <c r="L67" s="290">
        <v>4101</v>
      </c>
      <c r="M67" s="291">
        <v>13.9</v>
      </c>
      <c r="N67" s="290">
        <v>22102</v>
      </c>
      <c r="O67" s="290">
        <v>8767</v>
      </c>
      <c r="P67" s="291">
        <v>35.200000000000003</v>
      </c>
      <c r="Q67" s="290">
        <v>31959</v>
      </c>
      <c r="R67" s="290">
        <v>13991</v>
      </c>
      <c r="S67" s="291">
        <v>50.9</v>
      </c>
    </row>
    <row r="68" spans="1:19" s="279" customFormat="1" x14ac:dyDescent="0.2">
      <c r="A68" s="286" t="s">
        <v>76</v>
      </c>
      <c r="B68" s="290">
        <v>141538</v>
      </c>
      <c r="C68" s="290">
        <v>80605</v>
      </c>
      <c r="D68" s="291">
        <v>40.4</v>
      </c>
      <c r="E68" s="290">
        <v>73820</v>
      </c>
      <c r="F68" s="290">
        <v>32422</v>
      </c>
      <c r="G68" s="291">
        <v>21.1</v>
      </c>
      <c r="H68" s="290">
        <v>135191</v>
      </c>
      <c r="I68" s="290">
        <v>82201</v>
      </c>
      <c r="J68" s="291">
        <v>38.6</v>
      </c>
      <c r="K68" s="290">
        <v>17989</v>
      </c>
      <c r="L68" s="290">
        <v>8288</v>
      </c>
      <c r="M68" s="291">
        <v>27.2</v>
      </c>
      <c r="N68" s="290">
        <v>41903</v>
      </c>
      <c r="O68" s="290">
        <v>16647</v>
      </c>
      <c r="P68" s="291">
        <v>63.4</v>
      </c>
      <c r="Q68" s="290">
        <v>6188</v>
      </c>
      <c r="R68" s="290">
        <v>2665</v>
      </c>
      <c r="S68" s="291">
        <v>9.4</v>
      </c>
    </row>
    <row r="69" spans="1:19" s="279" customFormat="1" x14ac:dyDescent="0.2">
      <c r="A69" s="286" t="s">
        <v>77</v>
      </c>
      <c r="B69" s="290">
        <v>807</v>
      </c>
      <c r="C69" s="290">
        <v>520</v>
      </c>
      <c r="D69" s="291">
        <v>0.7</v>
      </c>
      <c r="E69" s="290">
        <v>132</v>
      </c>
      <c r="F69" s="290">
        <v>51</v>
      </c>
      <c r="G69" s="291">
        <v>0.1</v>
      </c>
      <c r="H69" s="290">
        <v>116126</v>
      </c>
      <c r="I69" s="290">
        <v>56775</v>
      </c>
      <c r="J69" s="291">
        <v>99.2</v>
      </c>
      <c r="K69" s="290">
        <v>807</v>
      </c>
      <c r="L69" s="290">
        <v>520</v>
      </c>
      <c r="M69" s="291">
        <v>27</v>
      </c>
      <c r="N69" s="290">
        <v>132</v>
      </c>
      <c r="O69" s="290">
        <v>51</v>
      </c>
      <c r="P69" s="291">
        <v>4.4000000000000004</v>
      </c>
      <c r="Q69" s="290">
        <v>2052</v>
      </c>
      <c r="R69" s="290">
        <v>1217</v>
      </c>
      <c r="S69" s="291">
        <v>68.599999999999994</v>
      </c>
    </row>
    <row r="70" spans="1:19" s="279" customFormat="1" x14ac:dyDescent="0.2">
      <c r="A70" s="286" t="s">
        <v>78</v>
      </c>
      <c r="B70" s="290">
        <v>7498</v>
      </c>
      <c r="C70" s="290">
        <v>4227</v>
      </c>
      <c r="D70" s="291">
        <v>1.1000000000000001</v>
      </c>
      <c r="E70" s="290">
        <v>558213</v>
      </c>
      <c r="F70" s="290">
        <v>275530</v>
      </c>
      <c r="G70" s="291">
        <v>81.3</v>
      </c>
      <c r="H70" s="290">
        <v>121254</v>
      </c>
      <c r="I70" s="290">
        <v>64059</v>
      </c>
      <c r="J70" s="291">
        <v>17.7</v>
      </c>
      <c r="K70" s="290">
        <v>3211</v>
      </c>
      <c r="L70" s="290">
        <v>1623</v>
      </c>
      <c r="M70" s="291">
        <v>3.6</v>
      </c>
      <c r="N70" s="290">
        <v>36132</v>
      </c>
      <c r="O70" s="290">
        <v>15795</v>
      </c>
      <c r="P70" s="291">
        <v>40.299999999999997</v>
      </c>
      <c r="Q70" s="290">
        <v>50362</v>
      </c>
      <c r="R70" s="290">
        <v>25873</v>
      </c>
      <c r="S70" s="291">
        <v>56.1</v>
      </c>
    </row>
    <row r="71" spans="1:19" s="279" customFormat="1" x14ac:dyDescent="0.2">
      <c r="A71" s="286" t="s">
        <v>79</v>
      </c>
      <c r="B71" s="290">
        <v>161317</v>
      </c>
      <c r="C71" s="290">
        <v>79543</v>
      </c>
      <c r="D71" s="291">
        <v>64.099999999999994</v>
      </c>
      <c r="E71" s="290">
        <v>50399</v>
      </c>
      <c r="F71" s="290">
        <v>20704</v>
      </c>
      <c r="G71" s="291">
        <v>20</v>
      </c>
      <c r="H71" s="290">
        <v>39986</v>
      </c>
      <c r="I71" s="290">
        <v>13751</v>
      </c>
      <c r="J71" s="291">
        <v>15.9</v>
      </c>
      <c r="K71" s="290">
        <v>3122</v>
      </c>
      <c r="L71" s="290">
        <v>1572</v>
      </c>
      <c r="M71" s="291">
        <v>14.9</v>
      </c>
      <c r="N71" s="290">
        <v>14795</v>
      </c>
      <c r="O71" s="290">
        <v>8175</v>
      </c>
      <c r="P71" s="291">
        <v>70.8</v>
      </c>
      <c r="Q71" s="290">
        <v>2973</v>
      </c>
      <c r="R71" s="292" t="s">
        <v>136</v>
      </c>
      <c r="S71" s="291">
        <v>14.2</v>
      </c>
    </row>
    <row r="72" spans="1:19" s="279" customFormat="1" x14ac:dyDescent="0.2">
      <c r="A72" s="286" t="s">
        <v>80</v>
      </c>
      <c r="B72" s="290">
        <v>93531</v>
      </c>
      <c r="C72" s="290">
        <v>39283</v>
      </c>
      <c r="D72" s="291">
        <v>32.799999999999997</v>
      </c>
      <c r="E72" s="290">
        <v>95267</v>
      </c>
      <c r="F72" s="290">
        <v>46835</v>
      </c>
      <c r="G72" s="291">
        <v>33.4</v>
      </c>
      <c r="H72" s="290">
        <v>96167</v>
      </c>
      <c r="I72" s="290">
        <v>26517</v>
      </c>
      <c r="J72" s="291">
        <v>33.700000000000003</v>
      </c>
      <c r="K72" s="290">
        <v>9352</v>
      </c>
      <c r="L72" s="290">
        <v>3830</v>
      </c>
      <c r="M72" s="291">
        <v>26.2</v>
      </c>
      <c r="N72" s="290">
        <v>24431</v>
      </c>
      <c r="O72" s="290">
        <v>8775</v>
      </c>
      <c r="P72" s="291">
        <v>68.400000000000006</v>
      </c>
      <c r="Q72" s="290">
        <v>1932</v>
      </c>
      <c r="R72" s="290">
        <v>907</v>
      </c>
      <c r="S72" s="291">
        <v>5.4</v>
      </c>
    </row>
    <row r="73" spans="1:19" s="279" customFormat="1" x14ac:dyDescent="0.2">
      <c r="A73" s="286" t="s">
        <v>81</v>
      </c>
      <c r="B73" s="290">
        <v>155328</v>
      </c>
      <c r="C73" s="290">
        <v>96249</v>
      </c>
      <c r="D73" s="291">
        <v>57.3</v>
      </c>
      <c r="E73" s="290">
        <v>29712</v>
      </c>
      <c r="F73" s="290">
        <v>14433</v>
      </c>
      <c r="G73" s="291">
        <v>11</v>
      </c>
      <c r="H73" s="290">
        <v>86111</v>
      </c>
      <c r="I73" s="290">
        <v>47153</v>
      </c>
      <c r="J73" s="291">
        <v>31.8</v>
      </c>
      <c r="K73" s="290">
        <v>6620</v>
      </c>
      <c r="L73" s="290">
        <v>3315</v>
      </c>
      <c r="M73" s="291">
        <v>25.7</v>
      </c>
      <c r="N73" s="290">
        <v>16411</v>
      </c>
      <c r="O73" s="290">
        <v>6964</v>
      </c>
      <c r="P73" s="291">
        <v>63.7</v>
      </c>
      <c r="Q73" s="290">
        <v>2718</v>
      </c>
      <c r="R73" s="290">
        <v>1370</v>
      </c>
      <c r="S73" s="291">
        <v>10.6</v>
      </c>
    </row>
    <row r="74" spans="1:19" s="279" customFormat="1" x14ac:dyDescent="0.2">
      <c r="A74" s="286" t="s">
        <v>82</v>
      </c>
      <c r="B74" s="290">
        <v>126157</v>
      </c>
      <c r="C74" s="290">
        <v>64250</v>
      </c>
      <c r="D74" s="291">
        <v>54.1</v>
      </c>
      <c r="E74" s="290">
        <v>93444</v>
      </c>
      <c r="F74" s="290">
        <v>43695</v>
      </c>
      <c r="G74" s="291">
        <v>40.1</v>
      </c>
      <c r="H74" s="290">
        <v>13543</v>
      </c>
      <c r="I74" s="290">
        <v>4840</v>
      </c>
      <c r="J74" s="291">
        <v>5.8</v>
      </c>
      <c r="K74" s="290">
        <v>36448</v>
      </c>
      <c r="L74" s="290">
        <v>12187</v>
      </c>
      <c r="M74" s="291">
        <v>35.299999999999997</v>
      </c>
      <c r="N74" s="290">
        <v>60638</v>
      </c>
      <c r="O74" s="290">
        <v>25576</v>
      </c>
      <c r="P74" s="291">
        <v>58.7</v>
      </c>
      <c r="Q74" s="290">
        <v>6211</v>
      </c>
      <c r="R74" s="290">
        <v>1467</v>
      </c>
      <c r="S74" s="291">
        <v>6</v>
      </c>
    </row>
    <row r="75" spans="1:19" s="279" customFormat="1" x14ac:dyDescent="0.2">
      <c r="A75" s="286" t="s">
        <v>83</v>
      </c>
      <c r="B75" s="290">
        <v>159193</v>
      </c>
      <c r="C75" s="290">
        <v>91711</v>
      </c>
      <c r="D75" s="291">
        <v>91.4</v>
      </c>
      <c r="E75" s="290">
        <v>14496</v>
      </c>
      <c r="F75" s="290">
        <v>8249</v>
      </c>
      <c r="G75" s="291">
        <v>8.3000000000000007</v>
      </c>
      <c r="H75" s="290">
        <v>413</v>
      </c>
      <c r="I75" s="290">
        <v>133</v>
      </c>
      <c r="J75" s="291">
        <v>0.2</v>
      </c>
      <c r="K75" s="290">
        <v>6007</v>
      </c>
      <c r="L75" s="290">
        <v>2169</v>
      </c>
      <c r="M75" s="291">
        <v>76.2</v>
      </c>
      <c r="N75" s="290">
        <v>1849</v>
      </c>
      <c r="O75" s="290">
        <v>154</v>
      </c>
      <c r="P75" s="291">
        <v>23.4</v>
      </c>
      <c r="Q75" s="292">
        <v>29</v>
      </c>
      <c r="R75" s="292">
        <v>8</v>
      </c>
      <c r="S75" s="292">
        <v>0.4</v>
      </c>
    </row>
    <row r="76" spans="1:19" s="279" customFormat="1" x14ac:dyDescent="0.2">
      <c r="A76" s="286" t="s">
        <v>84</v>
      </c>
      <c r="B76" s="292" t="s">
        <v>136</v>
      </c>
      <c r="C76" s="292" t="s">
        <v>136</v>
      </c>
      <c r="D76" s="292" t="s">
        <v>136</v>
      </c>
      <c r="E76" s="290">
        <v>7447</v>
      </c>
      <c r="F76" s="290">
        <v>5098</v>
      </c>
      <c r="G76" s="291">
        <v>100</v>
      </c>
      <c r="H76" s="292" t="s">
        <v>136</v>
      </c>
      <c r="I76" s="292" t="s">
        <v>136</v>
      </c>
      <c r="J76" s="292" t="s">
        <v>136</v>
      </c>
      <c r="K76" s="292" t="s">
        <v>136</v>
      </c>
      <c r="L76" s="292" t="s">
        <v>136</v>
      </c>
      <c r="M76" s="292" t="s">
        <v>136</v>
      </c>
      <c r="N76" s="290">
        <v>171</v>
      </c>
      <c r="O76" s="290" t="s">
        <v>136</v>
      </c>
      <c r="P76" s="291">
        <v>100</v>
      </c>
      <c r="Q76" s="292" t="s">
        <v>136</v>
      </c>
      <c r="R76" s="292" t="s">
        <v>136</v>
      </c>
      <c r="S76" s="292" t="s">
        <v>136</v>
      </c>
    </row>
    <row r="77" spans="1:19" s="279" customFormat="1" x14ac:dyDescent="0.2">
      <c r="A77" s="286" t="s">
        <v>85</v>
      </c>
      <c r="B77" s="290">
        <v>171340</v>
      </c>
      <c r="C77" s="290">
        <v>91384</v>
      </c>
      <c r="D77" s="291">
        <v>56.3</v>
      </c>
      <c r="E77" s="290">
        <v>53331</v>
      </c>
      <c r="F77" s="290">
        <v>26217</v>
      </c>
      <c r="G77" s="291">
        <v>17.5</v>
      </c>
      <c r="H77" s="290">
        <v>79421</v>
      </c>
      <c r="I77" s="290">
        <v>44844</v>
      </c>
      <c r="J77" s="291">
        <v>26.1</v>
      </c>
      <c r="K77" s="290">
        <v>39720</v>
      </c>
      <c r="L77" s="290">
        <v>17409</v>
      </c>
      <c r="M77" s="291">
        <v>56.3</v>
      </c>
      <c r="N77" s="290">
        <v>23550</v>
      </c>
      <c r="O77" s="290">
        <v>10059</v>
      </c>
      <c r="P77" s="291">
        <v>33.4</v>
      </c>
      <c r="Q77" s="290">
        <v>7260</v>
      </c>
      <c r="R77" s="290">
        <v>3775</v>
      </c>
      <c r="S77" s="291">
        <v>10.3</v>
      </c>
    </row>
    <row r="78" spans="1:19" s="279" customFormat="1" x14ac:dyDescent="0.2">
      <c r="A78" s="286" t="s">
        <v>86</v>
      </c>
      <c r="B78" s="290">
        <v>96992</v>
      </c>
      <c r="C78" s="290">
        <v>51003</v>
      </c>
      <c r="D78" s="291">
        <v>56.4</v>
      </c>
      <c r="E78" s="290">
        <v>47347</v>
      </c>
      <c r="F78" s="290">
        <v>19344</v>
      </c>
      <c r="G78" s="291">
        <v>27.5</v>
      </c>
      <c r="H78" s="290">
        <v>27532</v>
      </c>
      <c r="I78" s="290">
        <v>12526</v>
      </c>
      <c r="J78" s="291">
        <v>16</v>
      </c>
      <c r="K78" s="290">
        <v>54079</v>
      </c>
      <c r="L78" s="290">
        <v>23555</v>
      </c>
      <c r="M78" s="291">
        <v>45.9</v>
      </c>
      <c r="N78" s="290">
        <v>40523</v>
      </c>
      <c r="O78" s="290">
        <v>16318</v>
      </c>
      <c r="P78" s="291">
        <v>34.4</v>
      </c>
      <c r="Q78" s="290">
        <v>23256</v>
      </c>
      <c r="R78" s="290">
        <v>10444</v>
      </c>
      <c r="S78" s="291">
        <v>19.7</v>
      </c>
    </row>
    <row r="79" spans="1:19" s="279" customFormat="1" x14ac:dyDescent="0.2">
      <c r="A79" s="286" t="s">
        <v>87</v>
      </c>
      <c r="B79" s="290">
        <v>259442</v>
      </c>
      <c r="C79" s="290">
        <v>150236</v>
      </c>
      <c r="D79" s="291">
        <v>87.9</v>
      </c>
      <c r="E79" s="290">
        <v>23486</v>
      </c>
      <c r="F79" s="290">
        <v>8451</v>
      </c>
      <c r="G79" s="291">
        <v>8</v>
      </c>
      <c r="H79" s="290">
        <v>12082</v>
      </c>
      <c r="I79" s="290">
        <v>4249</v>
      </c>
      <c r="J79" s="291">
        <v>4.0999999999999996</v>
      </c>
      <c r="K79" s="290">
        <v>45890</v>
      </c>
      <c r="L79" s="290">
        <v>26156</v>
      </c>
      <c r="M79" s="291">
        <v>66.400000000000006</v>
      </c>
      <c r="N79" s="290">
        <v>17619</v>
      </c>
      <c r="O79" s="290">
        <v>4706</v>
      </c>
      <c r="P79" s="291">
        <v>25.5</v>
      </c>
      <c r="Q79" s="290">
        <v>5641</v>
      </c>
      <c r="R79" s="290">
        <v>37</v>
      </c>
      <c r="S79" s="291">
        <v>8.1999999999999993</v>
      </c>
    </row>
    <row r="80" spans="1:19" s="279" customFormat="1" x14ac:dyDescent="0.2">
      <c r="A80" s="285" t="s">
        <v>88</v>
      </c>
      <c r="B80" s="290">
        <v>68402</v>
      </c>
      <c r="C80" s="290">
        <v>42949</v>
      </c>
      <c r="D80" s="291">
        <v>59.7</v>
      </c>
      <c r="E80" s="290">
        <v>12941</v>
      </c>
      <c r="F80" s="290">
        <v>8114</v>
      </c>
      <c r="G80" s="291">
        <v>11.3</v>
      </c>
      <c r="H80" s="290">
        <v>33258</v>
      </c>
      <c r="I80" s="290">
        <v>22243</v>
      </c>
      <c r="J80" s="291">
        <v>29</v>
      </c>
      <c r="K80" s="290">
        <v>1236</v>
      </c>
      <c r="L80" s="290">
        <v>413</v>
      </c>
      <c r="M80" s="291">
        <v>68.3</v>
      </c>
      <c r="N80" s="290">
        <v>483</v>
      </c>
      <c r="O80" s="290">
        <v>118</v>
      </c>
      <c r="P80" s="291">
        <v>26.7</v>
      </c>
      <c r="Q80" s="290">
        <v>90</v>
      </c>
      <c r="R80" s="290">
        <v>4</v>
      </c>
      <c r="S80" s="291">
        <v>5</v>
      </c>
    </row>
    <row r="81" spans="1:61" s="279" customFormat="1" x14ac:dyDescent="0.2">
      <c r="A81" s="286" t="s">
        <v>89</v>
      </c>
      <c r="B81" s="290">
        <v>62888</v>
      </c>
      <c r="C81" s="290">
        <v>29702</v>
      </c>
      <c r="D81" s="291">
        <v>28.6</v>
      </c>
      <c r="E81" s="290">
        <v>16672</v>
      </c>
      <c r="F81" s="290">
        <v>2228</v>
      </c>
      <c r="G81" s="291">
        <v>7.6</v>
      </c>
      <c r="H81" s="290">
        <v>140675</v>
      </c>
      <c r="I81" s="290">
        <v>72264</v>
      </c>
      <c r="J81" s="291">
        <v>63.9</v>
      </c>
      <c r="K81" s="290">
        <v>15918</v>
      </c>
      <c r="L81" s="290">
        <v>6560</v>
      </c>
      <c r="M81" s="291">
        <v>55.1</v>
      </c>
      <c r="N81" s="290">
        <v>5812</v>
      </c>
      <c r="O81" s="290">
        <v>2075</v>
      </c>
      <c r="P81" s="291">
        <v>20.100000000000001</v>
      </c>
      <c r="Q81" s="290">
        <v>7146</v>
      </c>
      <c r="R81" s="290">
        <v>852</v>
      </c>
      <c r="S81" s="291">
        <v>24.7</v>
      </c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</row>
    <row r="82" spans="1:61" s="279" customFormat="1" x14ac:dyDescent="0.2">
      <c r="A82" s="287" t="s">
        <v>92</v>
      </c>
      <c r="B82" s="293">
        <v>12897</v>
      </c>
      <c r="C82" s="293">
        <v>8519</v>
      </c>
      <c r="D82" s="295">
        <v>89.5</v>
      </c>
      <c r="E82" s="293">
        <v>1303</v>
      </c>
      <c r="F82" s="294">
        <v>58</v>
      </c>
      <c r="G82" s="295">
        <v>9</v>
      </c>
      <c r="H82" s="293">
        <v>205</v>
      </c>
      <c r="I82" s="294" t="s">
        <v>136</v>
      </c>
      <c r="J82" s="295">
        <v>1.4</v>
      </c>
      <c r="K82" s="293">
        <v>7405</v>
      </c>
      <c r="L82" s="293">
        <v>6298</v>
      </c>
      <c r="M82" s="295">
        <v>85</v>
      </c>
      <c r="N82" s="293">
        <v>1102</v>
      </c>
      <c r="O82" s="294">
        <v>58</v>
      </c>
      <c r="P82" s="295">
        <v>12.6</v>
      </c>
      <c r="Q82" s="294">
        <v>205</v>
      </c>
      <c r="R82" s="294" t="s">
        <v>136</v>
      </c>
      <c r="S82" s="295">
        <v>2.4</v>
      </c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</row>
    <row r="83" spans="1:61" x14ac:dyDescent="0.2">
      <c r="A83" s="71"/>
      <c r="B83" s="201"/>
      <c r="C83" s="201"/>
      <c r="D83" s="247"/>
      <c r="E83" s="201"/>
      <c r="F83" s="201"/>
      <c r="G83" s="247"/>
      <c r="H83" s="201"/>
      <c r="I83" s="201"/>
      <c r="J83" s="247"/>
      <c r="K83" s="201"/>
      <c r="L83" s="201"/>
      <c r="M83" s="247"/>
      <c r="N83" s="201"/>
      <c r="O83" s="201"/>
      <c r="P83" s="247"/>
      <c r="Q83" s="155"/>
      <c r="R83" s="155"/>
    </row>
    <row r="84" spans="1:61" s="279" customFormat="1" x14ac:dyDescent="0.2">
      <c r="A84" s="286"/>
      <c r="B84" s="201"/>
      <c r="C84" s="201"/>
      <c r="D84" s="247"/>
      <c r="E84" s="201"/>
      <c r="F84" s="201"/>
      <c r="G84" s="247"/>
      <c r="H84" s="201"/>
      <c r="I84" s="201"/>
      <c r="J84" s="247"/>
      <c r="K84" s="201"/>
      <c r="L84" s="201"/>
      <c r="M84" s="247"/>
      <c r="N84" s="201"/>
      <c r="O84" s="201"/>
      <c r="P84" s="247"/>
      <c r="Q84" s="155"/>
      <c r="R84" s="155"/>
    </row>
    <row r="85" spans="1:61" s="279" customFormat="1" x14ac:dyDescent="0.2">
      <c r="A85" s="286"/>
      <c r="B85" s="297"/>
      <c r="C85" s="297"/>
      <c r="D85" s="353"/>
      <c r="E85" s="297"/>
      <c r="F85" s="371"/>
      <c r="G85" s="353"/>
      <c r="H85" s="297"/>
      <c r="I85" s="371"/>
      <c r="J85" s="353"/>
      <c r="K85" s="297"/>
      <c r="L85" s="297"/>
      <c r="M85" s="353"/>
      <c r="N85" s="297"/>
      <c r="O85" s="371"/>
      <c r="P85" s="353"/>
      <c r="Q85" s="371"/>
      <c r="R85" s="371"/>
      <c r="S85" s="353"/>
      <c r="T85" s="297"/>
      <c r="U85" s="297"/>
      <c r="V85" s="353"/>
      <c r="W85" s="297"/>
      <c r="X85" s="371"/>
      <c r="Y85" s="353"/>
      <c r="Z85" s="371"/>
      <c r="AA85" s="371"/>
      <c r="AB85" s="371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</row>
    <row r="86" spans="1:61" s="279" customFormat="1" ht="12.75" customHeight="1" x14ac:dyDescent="0.2">
      <c r="A86" s="443"/>
      <c r="B86" s="440" t="s">
        <v>67</v>
      </c>
      <c r="C86" s="450"/>
      <c r="D86" s="450"/>
      <c r="E86" s="450"/>
      <c r="F86" s="450"/>
      <c r="G86" s="450"/>
      <c r="H86" s="450"/>
      <c r="I86" s="450"/>
      <c r="J86" s="442"/>
      <c r="K86" s="446" t="s">
        <v>149</v>
      </c>
      <c r="L86" s="447"/>
      <c r="M86" s="447"/>
      <c r="N86" s="447"/>
      <c r="O86" s="447"/>
      <c r="P86" s="447"/>
      <c r="Q86" s="447"/>
      <c r="R86" s="447"/>
      <c r="S86" s="447"/>
    </row>
    <row r="87" spans="1:61" s="279" customFormat="1" ht="12.75" customHeight="1" x14ac:dyDescent="0.2">
      <c r="A87" s="444"/>
      <c r="B87" s="440" t="s">
        <v>65</v>
      </c>
      <c r="C87" s="450"/>
      <c r="D87" s="450"/>
      <c r="E87" s="450"/>
      <c r="F87" s="450"/>
      <c r="G87" s="450"/>
      <c r="H87" s="450"/>
      <c r="I87" s="450"/>
      <c r="J87" s="450"/>
      <c r="K87" s="448"/>
      <c r="L87" s="449"/>
      <c r="M87" s="449"/>
      <c r="N87" s="449"/>
      <c r="O87" s="449"/>
      <c r="P87" s="449"/>
      <c r="Q87" s="449"/>
      <c r="R87" s="449"/>
      <c r="S87" s="449"/>
      <c r="T87" s="296"/>
    </row>
    <row r="88" spans="1:61" s="279" customFormat="1" ht="23.25" customHeight="1" x14ac:dyDescent="0.2">
      <c r="A88" s="444"/>
      <c r="B88" s="440" t="s">
        <v>155</v>
      </c>
      <c r="C88" s="442"/>
      <c r="D88" s="438" t="s">
        <v>156</v>
      </c>
      <c r="E88" s="440" t="s">
        <v>157</v>
      </c>
      <c r="F88" s="441"/>
      <c r="G88" s="438" t="s">
        <v>158</v>
      </c>
      <c r="H88" s="408" t="s">
        <v>159</v>
      </c>
      <c r="I88" s="408"/>
      <c r="J88" s="408" t="s">
        <v>160</v>
      </c>
      <c r="K88" s="440" t="s">
        <v>155</v>
      </c>
      <c r="L88" s="442"/>
      <c r="M88" s="438" t="s">
        <v>156</v>
      </c>
      <c r="N88" s="440" t="s">
        <v>157</v>
      </c>
      <c r="O88" s="441"/>
      <c r="P88" s="438" t="s">
        <v>158</v>
      </c>
      <c r="Q88" s="408" t="s">
        <v>159</v>
      </c>
      <c r="R88" s="408"/>
      <c r="S88" s="440" t="s">
        <v>160</v>
      </c>
      <c r="T88" s="296"/>
    </row>
    <row r="89" spans="1:61" s="279" customFormat="1" ht="22.5" x14ac:dyDescent="0.2">
      <c r="A89" s="445"/>
      <c r="B89" s="370" t="s">
        <v>161</v>
      </c>
      <c r="C89" s="370" t="s">
        <v>162</v>
      </c>
      <c r="D89" s="439"/>
      <c r="E89" s="370" t="s">
        <v>161</v>
      </c>
      <c r="F89" s="370" t="s">
        <v>162</v>
      </c>
      <c r="G89" s="439"/>
      <c r="H89" s="370" t="s">
        <v>161</v>
      </c>
      <c r="I89" s="370" t="s">
        <v>162</v>
      </c>
      <c r="J89" s="408"/>
      <c r="K89" s="370" t="s">
        <v>161</v>
      </c>
      <c r="L89" s="370" t="s">
        <v>162</v>
      </c>
      <c r="M89" s="439"/>
      <c r="N89" s="370" t="s">
        <v>161</v>
      </c>
      <c r="O89" s="370" t="s">
        <v>162</v>
      </c>
      <c r="P89" s="439"/>
      <c r="Q89" s="370" t="s">
        <v>161</v>
      </c>
      <c r="R89" s="370" t="s">
        <v>162</v>
      </c>
      <c r="S89" s="440"/>
      <c r="T89" s="296"/>
    </row>
    <row r="90" spans="1:61" s="279" customFormat="1" x14ac:dyDescent="0.2">
      <c r="A90" s="284" t="s">
        <v>72</v>
      </c>
      <c r="B90" s="290">
        <v>1413340</v>
      </c>
      <c r="C90" s="290">
        <v>802666</v>
      </c>
      <c r="D90" s="291">
        <v>38.1</v>
      </c>
      <c r="E90" s="290">
        <v>870102</v>
      </c>
      <c r="F90" s="290">
        <v>437241</v>
      </c>
      <c r="G90" s="291">
        <v>23.5</v>
      </c>
      <c r="H90" s="290">
        <v>1426323</v>
      </c>
      <c r="I90" s="290">
        <v>763996</v>
      </c>
      <c r="J90" s="291">
        <v>38.4</v>
      </c>
      <c r="K90" s="290">
        <v>2566725</v>
      </c>
      <c r="L90" s="290">
        <v>1427332</v>
      </c>
      <c r="M90" s="291">
        <v>67.2</v>
      </c>
      <c r="N90" s="290">
        <v>124422</v>
      </c>
      <c r="O90" s="290">
        <v>60766</v>
      </c>
      <c r="P90" s="291">
        <v>3.3</v>
      </c>
      <c r="Q90" s="290">
        <v>1126328</v>
      </c>
      <c r="R90" s="290">
        <v>565606</v>
      </c>
      <c r="S90" s="291">
        <v>29.5</v>
      </c>
    </row>
    <row r="91" spans="1:61" s="279" customFormat="1" x14ac:dyDescent="0.2">
      <c r="A91" s="285" t="s">
        <v>73</v>
      </c>
      <c r="B91" s="290">
        <v>4973</v>
      </c>
      <c r="C91" s="290">
        <v>2969</v>
      </c>
      <c r="D91" s="291">
        <v>1.1000000000000001</v>
      </c>
      <c r="E91" s="290">
        <v>24118</v>
      </c>
      <c r="F91" s="290">
        <v>11589</v>
      </c>
      <c r="G91" s="291">
        <v>5.4</v>
      </c>
      <c r="H91" s="290">
        <v>418955</v>
      </c>
      <c r="I91" s="290">
        <v>227319</v>
      </c>
      <c r="J91" s="291">
        <v>93.5</v>
      </c>
      <c r="K91" s="290">
        <v>10038</v>
      </c>
      <c r="L91" s="290">
        <v>6534</v>
      </c>
      <c r="M91" s="291">
        <v>3.1</v>
      </c>
      <c r="N91" s="290">
        <v>734</v>
      </c>
      <c r="O91" s="290">
        <v>360</v>
      </c>
      <c r="P91" s="291">
        <v>0.2</v>
      </c>
      <c r="Q91" s="290">
        <v>310775</v>
      </c>
      <c r="R91" s="290">
        <v>157407</v>
      </c>
      <c r="S91" s="291">
        <v>96.6</v>
      </c>
    </row>
    <row r="92" spans="1:61" s="279" customFormat="1" x14ac:dyDescent="0.2">
      <c r="A92" s="286" t="s">
        <v>74</v>
      </c>
      <c r="B92" s="290">
        <v>41858</v>
      </c>
      <c r="C92" s="290">
        <v>23389</v>
      </c>
      <c r="D92" s="291">
        <v>49.6</v>
      </c>
      <c r="E92" s="290">
        <v>40180</v>
      </c>
      <c r="F92" s="290">
        <v>23278</v>
      </c>
      <c r="G92" s="291">
        <v>47.6</v>
      </c>
      <c r="H92" s="290">
        <v>2299</v>
      </c>
      <c r="I92" s="290">
        <v>1281</v>
      </c>
      <c r="J92" s="291">
        <v>2.7</v>
      </c>
      <c r="K92" s="290">
        <v>168101</v>
      </c>
      <c r="L92" s="290">
        <v>90001</v>
      </c>
      <c r="M92" s="291">
        <v>89.8</v>
      </c>
      <c r="N92" s="290">
        <v>6022</v>
      </c>
      <c r="O92" s="290">
        <v>2640</v>
      </c>
      <c r="P92" s="291">
        <v>3.2</v>
      </c>
      <c r="Q92" s="290">
        <v>13085</v>
      </c>
      <c r="R92" s="290">
        <v>6608</v>
      </c>
      <c r="S92" s="291">
        <v>7</v>
      </c>
    </row>
    <row r="93" spans="1:61" s="279" customFormat="1" x14ac:dyDescent="0.2">
      <c r="A93" s="286" t="s">
        <v>75</v>
      </c>
      <c r="B93" s="290">
        <v>96983</v>
      </c>
      <c r="C93" s="290">
        <v>60022</v>
      </c>
      <c r="D93" s="291">
        <v>29.4</v>
      </c>
      <c r="E93" s="290">
        <v>13345</v>
      </c>
      <c r="F93" s="290">
        <v>6416</v>
      </c>
      <c r="G93" s="291">
        <v>4.0999999999999996</v>
      </c>
      <c r="H93" s="290">
        <v>219168</v>
      </c>
      <c r="I93" s="290">
        <v>132460</v>
      </c>
      <c r="J93" s="291">
        <v>66.5</v>
      </c>
      <c r="K93" s="290">
        <v>149370</v>
      </c>
      <c r="L93" s="290">
        <v>95702</v>
      </c>
      <c r="M93" s="291">
        <v>74.099999999999994</v>
      </c>
      <c r="N93" s="290">
        <v>2602</v>
      </c>
      <c r="O93" s="290">
        <v>1143</v>
      </c>
      <c r="P93" s="291">
        <v>1.3</v>
      </c>
      <c r="Q93" s="290">
        <v>49730</v>
      </c>
      <c r="R93" s="290">
        <v>30571</v>
      </c>
      <c r="S93" s="291">
        <v>24.7</v>
      </c>
    </row>
    <row r="94" spans="1:61" s="279" customFormat="1" x14ac:dyDescent="0.2">
      <c r="A94" s="286" t="s">
        <v>76</v>
      </c>
      <c r="B94" s="290">
        <v>123549</v>
      </c>
      <c r="C94" s="290">
        <v>72317</v>
      </c>
      <c r="D94" s="291">
        <v>43.4</v>
      </c>
      <c r="E94" s="290">
        <v>31917</v>
      </c>
      <c r="F94" s="290">
        <v>15775</v>
      </c>
      <c r="G94" s="291">
        <v>11.2</v>
      </c>
      <c r="H94" s="290">
        <v>129003</v>
      </c>
      <c r="I94" s="290">
        <v>79536</v>
      </c>
      <c r="J94" s="291">
        <v>45.3</v>
      </c>
      <c r="K94" s="290">
        <v>115950</v>
      </c>
      <c r="L94" s="290">
        <v>71362</v>
      </c>
      <c r="M94" s="291">
        <v>44.8</v>
      </c>
      <c r="N94" s="290">
        <v>28269</v>
      </c>
      <c r="O94" s="290">
        <v>12303</v>
      </c>
      <c r="P94" s="291">
        <v>10.9</v>
      </c>
      <c r="Q94" s="290">
        <v>114833</v>
      </c>
      <c r="R94" s="290">
        <v>70722</v>
      </c>
      <c r="S94" s="291">
        <v>44.3</v>
      </c>
    </row>
    <row r="95" spans="1:61" s="279" customFormat="1" x14ac:dyDescent="0.2">
      <c r="A95" s="286" t="s">
        <v>77</v>
      </c>
      <c r="B95" s="290" t="s">
        <v>136</v>
      </c>
      <c r="C95" s="290" t="s">
        <v>136</v>
      </c>
      <c r="D95" s="291" t="s">
        <v>136</v>
      </c>
      <c r="E95" s="290" t="s">
        <v>136</v>
      </c>
      <c r="F95" s="290" t="s">
        <v>136</v>
      </c>
      <c r="G95" s="291" t="s">
        <v>136</v>
      </c>
      <c r="H95" s="290">
        <v>114074</v>
      </c>
      <c r="I95" s="290">
        <v>55558</v>
      </c>
      <c r="J95" s="291">
        <v>100</v>
      </c>
      <c r="K95" s="292" t="s">
        <v>136</v>
      </c>
      <c r="L95" s="292" t="s">
        <v>136</v>
      </c>
      <c r="M95" s="292" t="s">
        <v>136</v>
      </c>
      <c r="N95" s="292" t="s">
        <v>136</v>
      </c>
      <c r="O95" s="292" t="s">
        <v>136</v>
      </c>
      <c r="P95" s="292" t="s">
        <v>136</v>
      </c>
      <c r="Q95" s="290">
        <v>109370</v>
      </c>
      <c r="R95" s="290">
        <v>54579</v>
      </c>
      <c r="S95" s="291">
        <v>100</v>
      </c>
    </row>
    <row r="96" spans="1:61" s="279" customFormat="1" x14ac:dyDescent="0.2">
      <c r="A96" s="286" t="s">
        <v>78</v>
      </c>
      <c r="B96" s="290">
        <v>4287</v>
      </c>
      <c r="C96" s="290">
        <v>2604</v>
      </c>
      <c r="D96" s="291">
        <v>0.7</v>
      </c>
      <c r="E96" s="290">
        <v>522081</v>
      </c>
      <c r="F96" s="290">
        <v>259735</v>
      </c>
      <c r="G96" s="291">
        <v>87.4</v>
      </c>
      <c r="H96" s="290">
        <v>70892</v>
      </c>
      <c r="I96" s="290">
        <v>38186</v>
      </c>
      <c r="J96" s="291">
        <v>11.9</v>
      </c>
      <c r="K96" s="290">
        <v>311</v>
      </c>
      <c r="L96" s="290">
        <v>258</v>
      </c>
      <c r="M96" s="291">
        <v>0.1</v>
      </c>
      <c r="N96" s="290">
        <v>15580</v>
      </c>
      <c r="O96" s="290">
        <v>7392</v>
      </c>
      <c r="P96" s="291">
        <v>6.1</v>
      </c>
      <c r="Q96" s="290">
        <v>238623</v>
      </c>
      <c r="R96" s="290">
        <v>113407</v>
      </c>
      <c r="S96" s="291">
        <v>93.8</v>
      </c>
    </row>
    <row r="97" spans="1:52" s="279" customFormat="1" x14ac:dyDescent="0.2">
      <c r="A97" s="286" t="s">
        <v>79</v>
      </c>
      <c r="B97" s="290">
        <v>158195</v>
      </c>
      <c r="C97" s="290">
        <v>77971</v>
      </c>
      <c r="D97" s="291">
        <v>68.5</v>
      </c>
      <c r="E97" s="290">
        <v>35604</v>
      </c>
      <c r="F97" s="290">
        <v>12529</v>
      </c>
      <c r="G97" s="291">
        <v>15.4</v>
      </c>
      <c r="H97" s="290">
        <v>37013</v>
      </c>
      <c r="I97" s="292">
        <v>13751</v>
      </c>
      <c r="J97" s="291">
        <v>16</v>
      </c>
      <c r="K97" s="290">
        <v>187761</v>
      </c>
      <c r="L97" s="290">
        <v>93309</v>
      </c>
      <c r="M97" s="291">
        <v>76.900000000000006</v>
      </c>
      <c r="N97" s="290">
        <v>25331</v>
      </c>
      <c r="O97" s="290">
        <v>9241</v>
      </c>
      <c r="P97" s="291">
        <v>10.4</v>
      </c>
      <c r="Q97" s="290">
        <v>30923</v>
      </c>
      <c r="R97" s="290">
        <v>13090</v>
      </c>
      <c r="S97" s="291">
        <v>12.7</v>
      </c>
    </row>
    <row r="98" spans="1:52" s="279" customFormat="1" x14ac:dyDescent="0.2">
      <c r="A98" s="286" t="s">
        <v>80</v>
      </c>
      <c r="B98" s="290">
        <v>84179</v>
      </c>
      <c r="C98" s="290">
        <v>35453</v>
      </c>
      <c r="D98" s="291">
        <v>33.799999999999997</v>
      </c>
      <c r="E98" s="290">
        <v>70836</v>
      </c>
      <c r="F98" s="290">
        <v>38060</v>
      </c>
      <c r="G98" s="291">
        <v>28.4</v>
      </c>
      <c r="H98" s="290">
        <v>94235</v>
      </c>
      <c r="I98" s="290">
        <v>25610</v>
      </c>
      <c r="J98" s="291">
        <v>37.799999999999997</v>
      </c>
      <c r="K98" s="290">
        <v>133456</v>
      </c>
      <c r="L98" s="290">
        <v>55088</v>
      </c>
      <c r="M98" s="291">
        <v>52.5</v>
      </c>
      <c r="N98" s="290">
        <v>27180</v>
      </c>
      <c r="O98" s="290">
        <v>15878</v>
      </c>
      <c r="P98" s="291">
        <v>10.7</v>
      </c>
      <c r="Q98" s="290">
        <v>93614</v>
      </c>
      <c r="R98" s="290">
        <v>31219</v>
      </c>
      <c r="S98" s="291">
        <v>36.799999999999997</v>
      </c>
    </row>
    <row r="99" spans="1:52" s="279" customFormat="1" x14ac:dyDescent="0.2">
      <c r="A99" s="286" t="s">
        <v>81</v>
      </c>
      <c r="B99" s="290">
        <v>148708</v>
      </c>
      <c r="C99" s="290">
        <v>92934</v>
      </c>
      <c r="D99" s="291">
        <v>60.6</v>
      </c>
      <c r="E99" s="290">
        <v>13301</v>
      </c>
      <c r="F99" s="290">
        <v>7469</v>
      </c>
      <c r="G99" s="291">
        <v>5.4</v>
      </c>
      <c r="H99" s="290">
        <v>83393</v>
      </c>
      <c r="I99" s="290">
        <v>45783</v>
      </c>
      <c r="J99" s="291">
        <v>34</v>
      </c>
      <c r="K99" s="290">
        <v>159856</v>
      </c>
      <c r="L99" s="290">
        <v>89971</v>
      </c>
      <c r="M99" s="291">
        <v>91.8</v>
      </c>
      <c r="N99" s="290">
        <v>780</v>
      </c>
      <c r="O99" s="290">
        <v>90</v>
      </c>
      <c r="P99" s="291">
        <v>0.4</v>
      </c>
      <c r="Q99" s="290">
        <v>13570</v>
      </c>
      <c r="R99" s="290">
        <v>7285</v>
      </c>
      <c r="S99" s="291">
        <v>7.8</v>
      </c>
    </row>
    <row r="100" spans="1:52" s="279" customFormat="1" x14ac:dyDescent="0.2">
      <c r="A100" s="286" t="s">
        <v>82</v>
      </c>
      <c r="B100" s="290">
        <v>89709</v>
      </c>
      <c r="C100" s="290">
        <v>52063</v>
      </c>
      <c r="D100" s="291">
        <v>69.099999999999994</v>
      </c>
      <c r="E100" s="290">
        <v>32806</v>
      </c>
      <c r="F100" s="290">
        <v>18119</v>
      </c>
      <c r="G100" s="291">
        <v>25.3</v>
      </c>
      <c r="H100" s="290">
        <v>7332</v>
      </c>
      <c r="I100" s="290">
        <v>3373</v>
      </c>
      <c r="J100" s="291">
        <v>5.6</v>
      </c>
      <c r="K100" s="290">
        <v>160066</v>
      </c>
      <c r="L100" s="290">
        <v>93357</v>
      </c>
      <c r="M100" s="291">
        <v>97.6</v>
      </c>
      <c r="N100" s="290">
        <v>925</v>
      </c>
      <c r="O100" s="290">
        <v>359</v>
      </c>
      <c r="P100" s="291">
        <v>0.6</v>
      </c>
      <c r="Q100" s="290">
        <v>2944</v>
      </c>
      <c r="R100" s="290">
        <v>1407</v>
      </c>
      <c r="S100" s="291">
        <v>1.8</v>
      </c>
    </row>
    <row r="101" spans="1:52" s="279" customFormat="1" x14ac:dyDescent="0.2">
      <c r="A101" s="286" t="s">
        <v>83</v>
      </c>
      <c r="B101" s="290">
        <v>153186</v>
      </c>
      <c r="C101" s="290">
        <v>89542</v>
      </c>
      <c r="D101" s="291">
        <v>92.2</v>
      </c>
      <c r="E101" s="290">
        <v>12647</v>
      </c>
      <c r="F101" s="290">
        <v>8095</v>
      </c>
      <c r="G101" s="291">
        <v>7.6</v>
      </c>
      <c r="H101" s="292">
        <v>384</v>
      </c>
      <c r="I101" s="292">
        <v>125</v>
      </c>
      <c r="J101" s="292">
        <v>0.2</v>
      </c>
      <c r="K101" s="290">
        <v>246056</v>
      </c>
      <c r="L101" s="290">
        <v>138445</v>
      </c>
      <c r="M101" s="291">
        <v>100</v>
      </c>
      <c r="N101" s="290">
        <v>57</v>
      </c>
      <c r="O101" s="290">
        <v>2</v>
      </c>
      <c r="P101" s="291">
        <v>0</v>
      </c>
      <c r="Q101" s="290" t="s">
        <v>136</v>
      </c>
      <c r="R101" s="290" t="s">
        <v>136</v>
      </c>
      <c r="S101" s="291" t="s">
        <v>136</v>
      </c>
    </row>
    <row r="102" spans="1:52" s="279" customFormat="1" x14ac:dyDescent="0.2">
      <c r="A102" s="286" t="s">
        <v>84</v>
      </c>
      <c r="B102" s="292" t="s">
        <v>136</v>
      </c>
      <c r="C102" s="292" t="s">
        <v>136</v>
      </c>
      <c r="D102" s="292" t="s">
        <v>136</v>
      </c>
      <c r="E102" s="290">
        <v>7276</v>
      </c>
      <c r="F102" s="290">
        <v>5098</v>
      </c>
      <c r="G102" s="291">
        <v>100</v>
      </c>
      <c r="H102" s="292" t="s">
        <v>136</v>
      </c>
      <c r="I102" s="292" t="s">
        <v>136</v>
      </c>
      <c r="J102" s="292" t="s">
        <v>136</v>
      </c>
      <c r="K102" s="292" t="s">
        <v>136</v>
      </c>
      <c r="L102" s="292" t="s">
        <v>136</v>
      </c>
      <c r="M102" s="292" t="s">
        <v>136</v>
      </c>
      <c r="N102" s="290">
        <v>11123</v>
      </c>
      <c r="O102" s="290">
        <v>8324</v>
      </c>
      <c r="P102" s="291">
        <v>100</v>
      </c>
      <c r="Q102" s="292" t="s">
        <v>136</v>
      </c>
      <c r="R102" s="292" t="s">
        <v>136</v>
      </c>
      <c r="S102" s="292" t="s">
        <v>136</v>
      </c>
    </row>
    <row r="103" spans="1:52" s="279" customFormat="1" x14ac:dyDescent="0.2">
      <c r="A103" s="286" t="s">
        <v>85</v>
      </c>
      <c r="B103" s="290">
        <v>131620</v>
      </c>
      <c r="C103" s="290">
        <v>73975</v>
      </c>
      <c r="D103" s="291">
        <v>56.4</v>
      </c>
      <c r="E103" s="290">
        <v>29781</v>
      </c>
      <c r="F103" s="290">
        <v>16158</v>
      </c>
      <c r="G103" s="291">
        <v>12.8</v>
      </c>
      <c r="H103" s="290">
        <v>72161</v>
      </c>
      <c r="I103" s="290">
        <v>41069</v>
      </c>
      <c r="J103" s="291">
        <v>30.9</v>
      </c>
      <c r="K103" s="290">
        <v>149228</v>
      </c>
      <c r="L103" s="290">
        <v>78826</v>
      </c>
      <c r="M103" s="291">
        <v>85.6</v>
      </c>
      <c r="N103" s="290">
        <v>1863</v>
      </c>
      <c r="O103" s="290">
        <v>1002</v>
      </c>
      <c r="P103" s="291">
        <v>1.1000000000000001</v>
      </c>
      <c r="Q103" s="290">
        <v>23141</v>
      </c>
      <c r="R103" s="290">
        <v>14084</v>
      </c>
      <c r="S103" s="291">
        <v>13.3</v>
      </c>
    </row>
    <row r="104" spans="1:52" s="279" customFormat="1" x14ac:dyDescent="0.2">
      <c r="A104" s="286" t="s">
        <v>86</v>
      </c>
      <c r="B104" s="290">
        <v>42913</v>
      </c>
      <c r="C104" s="290">
        <v>27448</v>
      </c>
      <c r="D104" s="291">
        <v>79.400000000000006</v>
      </c>
      <c r="E104" s="290">
        <v>6824</v>
      </c>
      <c r="F104" s="290">
        <v>3026</v>
      </c>
      <c r="G104" s="291">
        <v>12.6</v>
      </c>
      <c r="H104" s="290">
        <v>4276</v>
      </c>
      <c r="I104" s="290">
        <v>2082</v>
      </c>
      <c r="J104" s="291">
        <v>7.9</v>
      </c>
      <c r="K104" s="290">
        <v>103879</v>
      </c>
      <c r="L104" s="290">
        <v>65271</v>
      </c>
      <c r="M104" s="291">
        <v>97.9</v>
      </c>
      <c r="N104" s="290">
        <v>388</v>
      </c>
      <c r="O104" s="290">
        <v>26</v>
      </c>
      <c r="P104" s="291">
        <v>0.4</v>
      </c>
      <c r="Q104" s="290">
        <v>1814</v>
      </c>
      <c r="R104" s="290">
        <v>254</v>
      </c>
      <c r="S104" s="291">
        <v>1.7</v>
      </c>
    </row>
    <row r="105" spans="1:52" s="279" customFormat="1" x14ac:dyDescent="0.2">
      <c r="A105" s="286" t="s">
        <v>87</v>
      </c>
      <c r="B105" s="290">
        <v>213552</v>
      </c>
      <c r="C105" s="290">
        <v>124080</v>
      </c>
      <c r="D105" s="291">
        <v>94.6</v>
      </c>
      <c r="E105" s="290">
        <v>5867</v>
      </c>
      <c r="F105" s="290">
        <v>3745</v>
      </c>
      <c r="G105" s="291">
        <v>2.6</v>
      </c>
      <c r="H105" s="290">
        <v>6441</v>
      </c>
      <c r="I105" s="290">
        <v>4212</v>
      </c>
      <c r="J105" s="291">
        <v>2.9</v>
      </c>
      <c r="K105" s="290">
        <v>783222</v>
      </c>
      <c r="L105" s="290">
        <v>454696</v>
      </c>
      <c r="M105" s="291">
        <v>100</v>
      </c>
      <c r="N105" s="290">
        <v>110</v>
      </c>
      <c r="O105" s="290">
        <v>100</v>
      </c>
      <c r="P105" s="291">
        <v>0</v>
      </c>
      <c r="Q105" s="290">
        <v>241</v>
      </c>
      <c r="R105" s="290">
        <v>110</v>
      </c>
      <c r="S105" s="291">
        <v>0</v>
      </c>
    </row>
    <row r="106" spans="1:52" s="279" customFormat="1" x14ac:dyDescent="0.2">
      <c r="A106" s="285" t="s">
        <v>88</v>
      </c>
      <c r="B106" s="290">
        <v>67166</v>
      </c>
      <c r="C106" s="290">
        <v>42536</v>
      </c>
      <c r="D106" s="291">
        <v>59.5</v>
      </c>
      <c r="E106" s="290">
        <v>12458</v>
      </c>
      <c r="F106" s="290">
        <v>7996</v>
      </c>
      <c r="G106" s="291">
        <v>11</v>
      </c>
      <c r="H106" s="290">
        <v>33168</v>
      </c>
      <c r="I106" s="290">
        <v>22239</v>
      </c>
      <c r="J106" s="291">
        <v>29.4</v>
      </c>
      <c r="K106" s="290">
        <v>37807</v>
      </c>
      <c r="L106" s="290">
        <v>25667</v>
      </c>
      <c r="M106" s="291">
        <v>81.8</v>
      </c>
      <c r="N106" s="290">
        <v>3206</v>
      </c>
      <c r="O106" s="290">
        <v>1906</v>
      </c>
      <c r="P106" s="291">
        <v>6.9</v>
      </c>
      <c r="Q106" s="290">
        <v>5187</v>
      </c>
      <c r="R106" s="290">
        <v>3480</v>
      </c>
      <c r="S106" s="291">
        <v>11.2</v>
      </c>
    </row>
    <row r="107" spans="1:52" s="279" customFormat="1" x14ac:dyDescent="0.2">
      <c r="A107" s="286" t="s">
        <v>89</v>
      </c>
      <c r="B107" s="290">
        <v>46970</v>
      </c>
      <c r="C107" s="290">
        <v>23142</v>
      </c>
      <c r="D107" s="291">
        <v>24.5</v>
      </c>
      <c r="E107" s="290">
        <v>10860</v>
      </c>
      <c r="F107" s="290">
        <v>153</v>
      </c>
      <c r="G107" s="291">
        <v>5.7</v>
      </c>
      <c r="H107" s="290">
        <v>133529</v>
      </c>
      <c r="I107" s="290">
        <v>71412</v>
      </c>
      <c r="J107" s="291">
        <v>69.8</v>
      </c>
      <c r="K107" s="290">
        <v>64979</v>
      </c>
      <c r="L107" s="290">
        <v>34908</v>
      </c>
      <c r="M107" s="291">
        <v>35.4</v>
      </c>
      <c r="N107" s="290">
        <v>252</v>
      </c>
      <c r="O107" s="290" t="s">
        <v>136</v>
      </c>
      <c r="P107" s="291">
        <v>0.1</v>
      </c>
      <c r="Q107" s="290">
        <v>118478</v>
      </c>
      <c r="R107" s="290">
        <v>61383</v>
      </c>
      <c r="S107" s="291">
        <v>64.5</v>
      </c>
      <c r="T107" s="296"/>
      <c r="U107" s="296"/>
      <c r="V107" s="296"/>
      <c r="W107" s="296"/>
      <c r="X107" s="296"/>
      <c r="Y107" s="296"/>
      <c r="Z107" s="296"/>
      <c r="AA107" s="296"/>
      <c r="AB107" s="296"/>
      <c r="AC107" s="296"/>
      <c r="AD107" s="296"/>
      <c r="AE107" s="296"/>
      <c r="AF107" s="296"/>
      <c r="AG107" s="296"/>
      <c r="AH107" s="296"/>
      <c r="AI107" s="296"/>
      <c r="AJ107" s="296"/>
      <c r="AK107" s="296"/>
      <c r="AL107" s="296"/>
      <c r="AM107" s="296"/>
      <c r="AN107" s="296"/>
      <c r="AO107" s="296"/>
      <c r="AP107" s="296"/>
      <c r="AQ107" s="296"/>
      <c r="AR107" s="296"/>
      <c r="AS107" s="296"/>
      <c r="AT107" s="296"/>
      <c r="AU107" s="296"/>
      <c r="AV107" s="296"/>
      <c r="AW107" s="296"/>
      <c r="AX107" s="296"/>
      <c r="AY107" s="296"/>
      <c r="AZ107" s="296"/>
    </row>
    <row r="108" spans="1:52" s="279" customFormat="1" x14ac:dyDescent="0.2">
      <c r="A108" s="286" t="s">
        <v>90</v>
      </c>
      <c r="B108" s="290" t="s">
        <v>136</v>
      </c>
      <c r="C108" s="290" t="s">
        <v>136</v>
      </c>
      <c r="D108" s="291" t="s">
        <v>136</v>
      </c>
      <c r="E108" s="290" t="s">
        <v>136</v>
      </c>
      <c r="F108" s="290" t="s">
        <v>136</v>
      </c>
      <c r="G108" s="291" t="s">
        <v>136</v>
      </c>
      <c r="H108" s="290" t="s">
        <v>136</v>
      </c>
      <c r="I108" s="290" t="s">
        <v>136</v>
      </c>
      <c r="J108" s="291" t="s">
        <v>136</v>
      </c>
      <c r="K108" s="290">
        <v>134</v>
      </c>
      <c r="L108" s="290">
        <v>99</v>
      </c>
      <c r="M108" s="291">
        <v>100</v>
      </c>
      <c r="N108" s="290" t="s">
        <v>136</v>
      </c>
      <c r="O108" s="290" t="s">
        <v>136</v>
      </c>
      <c r="P108" s="291" t="s">
        <v>136</v>
      </c>
      <c r="Q108" s="290" t="s">
        <v>136</v>
      </c>
      <c r="R108" s="290" t="s">
        <v>136</v>
      </c>
      <c r="S108" s="291" t="s">
        <v>136</v>
      </c>
      <c r="T108" s="296"/>
      <c r="U108" s="296"/>
      <c r="V108" s="296"/>
      <c r="W108" s="296"/>
      <c r="X108" s="296"/>
      <c r="Y108" s="296"/>
      <c r="Z108" s="296"/>
      <c r="AA108" s="296"/>
      <c r="AB108" s="296"/>
      <c r="AC108" s="296"/>
      <c r="AD108" s="296"/>
      <c r="AE108" s="296"/>
      <c r="AF108" s="296"/>
      <c r="AG108" s="296"/>
      <c r="AH108" s="296"/>
      <c r="AI108" s="296"/>
      <c r="AJ108" s="296"/>
      <c r="AK108" s="296"/>
      <c r="AL108" s="296"/>
      <c r="AM108" s="296"/>
      <c r="AN108" s="296"/>
      <c r="AO108" s="296"/>
      <c r="AP108" s="296"/>
      <c r="AQ108" s="296"/>
      <c r="AR108" s="296"/>
      <c r="AS108" s="296"/>
      <c r="AT108" s="296"/>
      <c r="AU108" s="296"/>
      <c r="AV108" s="296"/>
      <c r="AW108" s="296"/>
      <c r="AX108" s="296"/>
      <c r="AY108" s="296"/>
      <c r="AZ108" s="296"/>
    </row>
    <row r="109" spans="1:52" s="279" customFormat="1" x14ac:dyDescent="0.2">
      <c r="A109" s="286" t="s">
        <v>91</v>
      </c>
      <c r="B109" s="290" t="s">
        <v>136</v>
      </c>
      <c r="C109" s="290" t="s">
        <v>136</v>
      </c>
      <c r="D109" s="291" t="s">
        <v>136</v>
      </c>
      <c r="E109" s="290" t="s">
        <v>136</v>
      </c>
      <c r="F109" s="290" t="s">
        <v>136</v>
      </c>
      <c r="G109" s="291" t="s">
        <v>136</v>
      </c>
      <c r="H109" s="290" t="s">
        <v>136</v>
      </c>
      <c r="I109" s="290" t="s">
        <v>136</v>
      </c>
      <c r="J109" s="291" t="s">
        <v>136</v>
      </c>
      <c r="K109" s="290">
        <v>2324</v>
      </c>
      <c r="L109" s="290">
        <v>996</v>
      </c>
      <c r="M109" s="291">
        <v>100</v>
      </c>
      <c r="N109" s="290" t="s">
        <v>136</v>
      </c>
      <c r="O109" s="290" t="s">
        <v>136</v>
      </c>
      <c r="P109" s="291" t="s">
        <v>136</v>
      </c>
      <c r="Q109" s="290" t="s">
        <v>136</v>
      </c>
      <c r="R109" s="290" t="s">
        <v>136</v>
      </c>
      <c r="S109" s="291" t="s">
        <v>136</v>
      </c>
      <c r="T109" s="296"/>
      <c r="U109" s="296"/>
      <c r="V109" s="296"/>
      <c r="W109" s="296"/>
      <c r="X109" s="296"/>
      <c r="Y109" s="296"/>
      <c r="Z109" s="296"/>
      <c r="AA109" s="296"/>
      <c r="AB109" s="296"/>
      <c r="AC109" s="296"/>
      <c r="AD109" s="296"/>
      <c r="AE109" s="296"/>
      <c r="AF109" s="296"/>
      <c r="AG109" s="296"/>
      <c r="AH109" s="296"/>
      <c r="AI109" s="296"/>
      <c r="AJ109" s="296"/>
      <c r="AK109" s="296"/>
      <c r="AL109" s="296"/>
      <c r="AM109" s="296"/>
      <c r="AN109" s="296"/>
      <c r="AO109" s="296"/>
      <c r="AP109" s="296"/>
      <c r="AQ109" s="296"/>
      <c r="AR109" s="296"/>
      <c r="AS109" s="296"/>
      <c r="AT109" s="296"/>
      <c r="AU109" s="296"/>
      <c r="AV109" s="296"/>
      <c r="AW109" s="296"/>
      <c r="AX109" s="296"/>
      <c r="AY109" s="296"/>
      <c r="AZ109" s="296"/>
    </row>
    <row r="110" spans="1:52" s="279" customFormat="1" x14ac:dyDescent="0.2">
      <c r="A110" s="287" t="s">
        <v>92</v>
      </c>
      <c r="B110" s="293">
        <v>5492</v>
      </c>
      <c r="C110" s="293">
        <v>2221</v>
      </c>
      <c r="D110" s="295">
        <v>96.5</v>
      </c>
      <c r="E110" s="293">
        <v>201</v>
      </c>
      <c r="F110" s="294" t="s">
        <v>136</v>
      </c>
      <c r="G110" s="295">
        <v>3.5</v>
      </c>
      <c r="H110" s="294" t="s">
        <v>136</v>
      </c>
      <c r="I110" s="294" t="s">
        <v>136</v>
      </c>
      <c r="J110" s="295" t="s">
        <v>136</v>
      </c>
      <c r="K110" s="293">
        <v>94187</v>
      </c>
      <c r="L110" s="293">
        <v>32842</v>
      </c>
      <c r="M110" s="295">
        <v>100</v>
      </c>
      <c r="N110" s="293" t="s">
        <v>136</v>
      </c>
      <c r="O110" s="294" t="s">
        <v>136</v>
      </c>
      <c r="P110" s="295" t="s">
        <v>136</v>
      </c>
      <c r="Q110" s="294" t="s">
        <v>136</v>
      </c>
      <c r="R110" s="294" t="s">
        <v>136</v>
      </c>
      <c r="S110" s="294" t="s">
        <v>136</v>
      </c>
      <c r="T110" s="296"/>
      <c r="U110" s="296"/>
      <c r="V110" s="296"/>
      <c r="W110" s="296"/>
      <c r="X110" s="296"/>
      <c r="Y110" s="296"/>
      <c r="Z110" s="296"/>
      <c r="AA110" s="296"/>
      <c r="AB110" s="296"/>
      <c r="AC110" s="296"/>
      <c r="AD110" s="296"/>
      <c r="AE110" s="296"/>
      <c r="AF110" s="296"/>
      <c r="AG110" s="296"/>
      <c r="AH110" s="296"/>
      <c r="AI110" s="296"/>
      <c r="AJ110" s="296"/>
      <c r="AK110" s="296"/>
      <c r="AL110" s="296"/>
      <c r="AM110" s="296"/>
      <c r="AN110" s="296"/>
      <c r="AO110" s="296"/>
      <c r="AP110" s="296"/>
      <c r="AQ110" s="296"/>
      <c r="AR110" s="296"/>
      <c r="AS110" s="296"/>
      <c r="AT110" s="296"/>
      <c r="AU110" s="296"/>
      <c r="AV110" s="296"/>
      <c r="AW110" s="296"/>
      <c r="AX110" s="296"/>
      <c r="AY110" s="296"/>
      <c r="AZ110" s="296"/>
    </row>
    <row r="111" spans="1:52" s="279" customFormat="1" x14ac:dyDescent="0.2">
      <c r="A111" s="286"/>
      <c r="B111" s="201"/>
      <c r="C111" s="201"/>
      <c r="D111" s="247"/>
      <c r="E111" s="201"/>
      <c r="F111" s="201"/>
      <c r="G111" s="247"/>
      <c r="H111" s="201"/>
      <c r="I111" s="201"/>
      <c r="J111" s="247"/>
      <c r="K111" s="201"/>
      <c r="L111" s="201"/>
      <c r="M111" s="247"/>
      <c r="N111" s="201"/>
      <c r="O111" s="201"/>
      <c r="P111" s="247"/>
      <c r="Q111" s="155"/>
      <c r="R111" s="155"/>
    </row>
    <row r="112" spans="1:52" s="279" customFormat="1" x14ac:dyDescent="0.2">
      <c r="A112" s="286"/>
      <c r="B112" s="201"/>
      <c r="C112" s="201"/>
      <c r="D112" s="247"/>
      <c r="E112" s="201"/>
      <c r="F112" s="201"/>
      <c r="G112" s="247"/>
      <c r="H112" s="201"/>
      <c r="I112" s="201"/>
      <c r="J112" s="247"/>
      <c r="K112" s="201"/>
      <c r="L112" s="201"/>
      <c r="M112" s="247"/>
      <c r="N112" s="201"/>
      <c r="O112" s="201"/>
      <c r="P112" s="247"/>
      <c r="Q112" s="155"/>
      <c r="R112" s="155"/>
    </row>
    <row r="113" spans="1:52" s="279" customFormat="1" ht="15" customHeight="1" x14ac:dyDescent="0.25">
      <c r="A113" s="443"/>
      <c r="B113" s="446" t="s">
        <v>68</v>
      </c>
      <c r="C113" s="447"/>
      <c r="D113" s="447"/>
      <c r="E113" s="447"/>
      <c r="F113" s="447"/>
      <c r="G113" s="447"/>
      <c r="H113" s="447"/>
      <c r="I113" s="447"/>
      <c r="J113" s="447"/>
      <c r="K113" s="283"/>
      <c r="L113" s="283"/>
      <c r="M113" s="283"/>
      <c r="N113" s="283"/>
      <c r="O113" s="283"/>
      <c r="P113" s="283"/>
      <c r="Q113" s="283"/>
      <c r="R113" s="283"/>
      <c r="S113" s="283"/>
      <c r="T113" s="296"/>
      <c r="U113" s="296"/>
      <c r="V113" s="296"/>
      <c r="W113" s="296"/>
      <c r="X113" s="296"/>
      <c r="Y113" s="296"/>
      <c r="Z113" s="296"/>
      <c r="AA113" s="296"/>
      <c r="AB113" s="296"/>
      <c r="AC113" s="296"/>
      <c r="AD113" s="296"/>
      <c r="AE113" s="296"/>
      <c r="AF113" s="296"/>
      <c r="AG113" s="296"/>
      <c r="AH113" s="296"/>
      <c r="AI113" s="296"/>
      <c r="AJ113" s="296"/>
      <c r="AK113" s="296"/>
      <c r="AL113" s="296"/>
      <c r="AM113" s="296"/>
      <c r="AN113" s="296"/>
      <c r="AO113" s="296"/>
      <c r="AP113" s="296"/>
      <c r="AQ113" s="296"/>
      <c r="AR113" s="296"/>
      <c r="AS113" s="296"/>
      <c r="AT113" s="296"/>
      <c r="AU113" s="296"/>
      <c r="AV113" s="296"/>
      <c r="AW113" s="296"/>
      <c r="AX113" s="296"/>
      <c r="AY113" s="296"/>
      <c r="AZ113" s="296"/>
    </row>
    <row r="114" spans="1:52" s="279" customFormat="1" ht="15" x14ac:dyDescent="0.25">
      <c r="A114" s="444"/>
      <c r="B114" s="448"/>
      <c r="C114" s="449"/>
      <c r="D114" s="449"/>
      <c r="E114" s="449"/>
      <c r="F114" s="449"/>
      <c r="G114" s="449"/>
      <c r="H114" s="449"/>
      <c r="I114" s="449"/>
      <c r="J114" s="449"/>
      <c r="K114" s="283"/>
      <c r="L114" s="283"/>
      <c r="M114" s="283"/>
      <c r="N114" s="283"/>
      <c r="O114" s="283"/>
      <c r="P114" s="283"/>
      <c r="Q114" s="283"/>
      <c r="R114" s="283"/>
      <c r="S114" s="283"/>
      <c r="T114" s="283"/>
      <c r="U114" s="283"/>
      <c r="V114" s="283"/>
      <c r="W114" s="283"/>
      <c r="X114" s="283"/>
      <c r="Y114" s="283"/>
      <c r="Z114" s="283"/>
      <c r="AA114" s="283"/>
      <c r="AB114" s="283"/>
      <c r="AC114" s="283"/>
      <c r="AD114" s="283"/>
      <c r="AE114" s="283"/>
      <c r="AF114" s="283"/>
      <c r="AG114" s="283"/>
      <c r="AH114" s="283"/>
      <c r="AI114" s="283"/>
      <c r="AJ114" s="283"/>
      <c r="AK114" s="283"/>
      <c r="AL114" s="283"/>
      <c r="AM114" s="283"/>
      <c r="AN114" s="283"/>
      <c r="AO114" s="283"/>
      <c r="AP114" s="283"/>
      <c r="AQ114" s="283"/>
      <c r="AR114" s="283"/>
      <c r="AS114" s="283"/>
      <c r="AT114" s="283"/>
      <c r="AU114" s="283"/>
      <c r="AV114" s="283"/>
      <c r="AW114" s="283"/>
      <c r="AX114" s="283"/>
      <c r="AY114" s="283"/>
      <c r="AZ114" s="283"/>
    </row>
    <row r="115" spans="1:52" s="279" customFormat="1" ht="23.25" customHeight="1" x14ac:dyDescent="0.25">
      <c r="A115" s="444"/>
      <c r="B115" s="440" t="s">
        <v>155</v>
      </c>
      <c r="C115" s="442"/>
      <c r="D115" s="438" t="s">
        <v>156</v>
      </c>
      <c r="E115" s="440" t="s">
        <v>157</v>
      </c>
      <c r="F115" s="441"/>
      <c r="G115" s="438" t="s">
        <v>158</v>
      </c>
      <c r="H115" s="408" t="s">
        <v>159</v>
      </c>
      <c r="I115" s="408"/>
      <c r="J115" s="440" t="s">
        <v>160</v>
      </c>
      <c r="K115" s="283"/>
      <c r="L115" s="283"/>
      <c r="M115" s="283"/>
      <c r="N115" s="283"/>
      <c r="O115" s="283"/>
      <c r="P115" s="283"/>
      <c r="Q115" s="283"/>
      <c r="R115" s="283"/>
      <c r="S115" s="283"/>
      <c r="T115" s="283"/>
      <c r="U115" s="283"/>
      <c r="V115" s="283"/>
      <c r="W115" s="283"/>
      <c r="X115" s="283"/>
      <c r="Y115" s="283"/>
      <c r="Z115" s="283"/>
      <c r="AA115" s="283"/>
      <c r="AB115" s="283"/>
      <c r="AC115" s="283"/>
      <c r="AD115" s="283"/>
      <c r="AE115" s="283"/>
      <c r="AF115" s="283"/>
      <c r="AG115" s="283"/>
      <c r="AH115" s="283"/>
      <c r="AI115" s="283"/>
      <c r="AJ115" s="283"/>
      <c r="AK115" s="283"/>
      <c r="AL115" s="283"/>
      <c r="AM115" s="283"/>
      <c r="AN115" s="283"/>
      <c r="AO115" s="283"/>
      <c r="AP115" s="283"/>
      <c r="AQ115" s="283"/>
      <c r="AR115" s="283"/>
      <c r="AS115" s="283"/>
      <c r="AT115" s="283"/>
      <c r="AU115" s="283"/>
      <c r="AV115" s="283"/>
      <c r="AW115" s="283"/>
      <c r="AX115" s="283"/>
      <c r="AY115" s="283"/>
      <c r="AZ115" s="283"/>
    </row>
    <row r="116" spans="1:52" s="279" customFormat="1" ht="22.5" x14ac:dyDescent="0.25">
      <c r="A116" s="445"/>
      <c r="B116" s="370" t="s">
        <v>161</v>
      </c>
      <c r="C116" s="370" t="s">
        <v>162</v>
      </c>
      <c r="D116" s="439"/>
      <c r="E116" s="370" t="s">
        <v>161</v>
      </c>
      <c r="F116" s="370" t="s">
        <v>162</v>
      </c>
      <c r="G116" s="439"/>
      <c r="H116" s="370" t="s">
        <v>161</v>
      </c>
      <c r="I116" s="370" t="s">
        <v>162</v>
      </c>
      <c r="J116" s="440"/>
      <c r="K116" s="283"/>
      <c r="L116" s="283"/>
      <c r="M116" s="283"/>
      <c r="N116" s="283"/>
      <c r="O116" s="283"/>
      <c r="P116" s="283"/>
      <c r="Q116" s="283"/>
      <c r="R116" s="283"/>
      <c r="S116" s="283"/>
      <c r="T116" s="283"/>
      <c r="U116" s="283"/>
      <c r="V116" s="283"/>
      <c r="W116" s="283"/>
      <c r="X116" s="283"/>
      <c r="Y116" s="283"/>
      <c r="Z116" s="283"/>
      <c r="AA116" s="283"/>
      <c r="AB116" s="283"/>
      <c r="AC116" s="283"/>
      <c r="AD116" s="283"/>
      <c r="AE116" s="283"/>
      <c r="AF116" s="283"/>
      <c r="AG116" s="283"/>
      <c r="AH116" s="283"/>
      <c r="AI116" s="283"/>
      <c r="AJ116" s="283"/>
      <c r="AK116" s="283"/>
      <c r="AL116" s="283"/>
      <c r="AM116" s="283"/>
      <c r="AN116" s="283"/>
      <c r="AO116" s="283"/>
      <c r="AP116" s="283"/>
      <c r="AQ116" s="283"/>
      <c r="AR116" s="283"/>
      <c r="AS116" s="283"/>
      <c r="AT116" s="283"/>
      <c r="AU116" s="283"/>
      <c r="AV116" s="283"/>
      <c r="AW116" s="283"/>
      <c r="AX116" s="283"/>
      <c r="AY116" s="283"/>
      <c r="AZ116" s="283"/>
    </row>
    <row r="117" spans="1:52" s="279" customFormat="1" ht="15" x14ac:dyDescent="0.25">
      <c r="A117" s="284" t="s">
        <v>72</v>
      </c>
      <c r="B117" s="290">
        <v>4281732</v>
      </c>
      <c r="C117" s="290">
        <v>2366386</v>
      </c>
      <c r="D117" s="291">
        <v>51</v>
      </c>
      <c r="E117" s="290">
        <v>1391387</v>
      </c>
      <c r="F117" s="290">
        <v>653646</v>
      </c>
      <c r="G117" s="291">
        <v>16.600000000000001</v>
      </c>
      <c r="H117" s="290">
        <v>2722540</v>
      </c>
      <c r="I117" s="290">
        <v>1400007</v>
      </c>
      <c r="J117" s="291">
        <v>32.4</v>
      </c>
      <c r="K117" s="283"/>
      <c r="L117" s="283"/>
      <c r="M117" s="283"/>
      <c r="N117" s="283"/>
      <c r="O117" s="283"/>
      <c r="P117" s="283"/>
      <c r="Q117" s="283"/>
      <c r="R117" s="283"/>
      <c r="S117" s="283"/>
      <c r="T117" s="283"/>
      <c r="U117" s="283"/>
      <c r="V117" s="283"/>
      <c r="W117" s="283"/>
      <c r="X117" s="283"/>
      <c r="Y117" s="283"/>
      <c r="Z117" s="283"/>
      <c r="AA117" s="283"/>
      <c r="AB117" s="283"/>
      <c r="AC117" s="283"/>
      <c r="AD117" s="283"/>
      <c r="AE117" s="283"/>
      <c r="AF117" s="283"/>
      <c r="AG117" s="283"/>
      <c r="AH117" s="283"/>
      <c r="AI117" s="283"/>
      <c r="AJ117" s="283"/>
      <c r="AK117" s="283"/>
      <c r="AL117" s="283"/>
      <c r="AM117" s="283"/>
      <c r="AN117" s="283"/>
      <c r="AO117" s="283"/>
      <c r="AP117" s="283"/>
      <c r="AQ117" s="283"/>
      <c r="AR117" s="283"/>
      <c r="AS117" s="283"/>
      <c r="AT117" s="283"/>
      <c r="AU117" s="283"/>
      <c r="AV117" s="283"/>
      <c r="AW117" s="283"/>
      <c r="AX117" s="283"/>
      <c r="AY117" s="283"/>
      <c r="AZ117" s="283"/>
    </row>
    <row r="118" spans="1:52" s="279" customFormat="1" ht="15" x14ac:dyDescent="0.25">
      <c r="A118" s="285" t="s">
        <v>73</v>
      </c>
      <c r="B118" s="290">
        <v>18476</v>
      </c>
      <c r="C118" s="290">
        <v>11118</v>
      </c>
      <c r="D118" s="291">
        <v>2.2999999999999998</v>
      </c>
      <c r="E118" s="290">
        <v>38427</v>
      </c>
      <c r="F118" s="290">
        <v>17174</v>
      </c>
      <c r="G118" s="291">
        <v>4.8</v>
      </c>
      <c r="H118" s="290">
        <v>747503</v>
      </c>
      <c r="I118" s="290">
        <v>391193</v>
      </c>
      <c r="J118" s="291">
        <v>92.9</v>
      </c>
      <c r="K118" s="283"/>
      <c r="L118" s="283"/>
      <c r="M118" s="283"/>
      <c r="N118" s="283"/>
      <c r="O118" s="283"/>
      <c r="P118" s="283"/>
      <c r="Q118" s="283"/>
      <c r="R118" s="283"/>
      <c r="S118" s="283"/>
      <c r="T118" s="283"/>
      <c r="U118" s="283"/>
      <c r="V118" s="283"/>
      <c r="W118" s="283"/>
      <c r="X118" s="283"/>
      <c r="Y118" s="283"/>
      <c r="Z118" s="283"/>
      <c r="AA118" s="283"/>
      <c r="AB118" s="283"/>
      <c r="AC118" s="283"/>
      <c r="AD118" s="283"/>
      <c r="AE118" s="283"/>
      <c r="AF118" s="283"/>
      <c r="AG118" s="283"/>
      <c r="AH118" s="283"/>
      <c r="AI118" s="283"/>
      <c r="AJ118" s="283"/>
      <c r="AK118" s="283"/>
      <c r="AL118" s="283"/>
      <c r="AM118" s="283"/>
      <c r="AN118" s="283"/>
      <c r="AO118" s="283"/>
      <c r="AP118" s="283"/>
      <c r="AQ118" s="283"/>
      <c r="AR118" s="283"/>
      <c r="AS118" s="283"/>
      <c r="AT118" s="283"/>
      <c r="AU118" s="283"/>
      <c r="AV118" s="283"/>
      <c r="AW118" s="283"/>
      <c r="AX118" s="283"/>
      <c r="AY118" s="283"/>
      <c r="AZ118" s="283"/>
    </row>
    <row r="119" spans="1:52" s="279" customFormat="1" ht="15" x14ac:dyDescent="0.25">
      <c r="A119" s="286" t="s">
        <v>74</v>
      </c>
      <c r="B119" s="290">
        <v>251619</v>
      </c>
      <c r="C119" s="290">
        <v>130167</v>
      </c>
      <c r="D119" s="291">
        <v>64</v>
      </c>
      <c r="E119" s="290">
        <v>121837</v>
      </c>
      <c r="F119" s="290">
        <v>52094</v>
      </c>
      <c r="G119" s="291">
        <v>31</v>
      </c>
      <c r="H119" s="290">
        <v>19478</v>
      </c>
      <c r="I119" s="290">
        <v>9217</v>
      </c>
      <c r="J119" s="291">
        <v>5</v>
      </c>
      <c r="K119" s="283"/>
      <c r="L119" s="283"/>
      <c r="M119" s="283"/>
      <c r="N119" s="283"/>
      <c r="O119" s="283"/>
      <c r="P119" s="283"/>
      <c r="Q119" s="283"/>
      <c r="R119" s="283"/>
      <c r="S119" s="283"/>
      <c r="T119" s="283"/>
      <c r="U119" s="283"/>
      <c r="V119" s="283"/>
      <c r="W119" s="283"/>
      <c r="X119" s="283"/>
      <c r="Y119" s="283"/>
      <c r="Z119" s="283"/>
      <c r="AA119" s="283"/>
      <c r="AB119" s="283"/>
      <c r="AC119" s="283"/>
      <c r="AD119" s="283"/>
      <c r="AE119" s="283"/>
      <c r="AF119" s="283"/>
      <c r="AG119" s="283"/>
      <c r="AH119" s="283"/>
      <c r="AI119" s="283"/>
      <c r="AJ119" s="283"/>
      <c r="AK119" s="283"/>
      <c r="AL119" s="283"/>
      <c r="AM119" s="283"/>
      <c r="AN119" s="283"/>
      <c r="AO119" s="283"/>
      <c r="AP119" s="283"/>
      <c r="AQ119" s="283"/>
      <c r="AR119" s="283"/>
      <c r="AS119" s="283"/>
      <c r="AT119" s="283"/>
      <c r="AU119" s="283"/>
      <c r="AV119" s="283"/>
      <c r="AW119" s="283"/>
      <c r="AX119" s="283"/>
      <c r="AY119" s="283"/>
      <c r="AZ119" s="283"/>
    </row>
    <row r="120" spans="1:52" s="279" customFormat="1" ht="15" x14ac:dyDescent="0.25">
      <c r="A120" s="286" t="s">
        <v>75</v>
      </c>
      <c r="B120" s="290">
        <v>255091</v>
      </c>
      <c r="C120" s="290">
        <v>159825</v>
      </c>
      <c r="D120" s="291">
        <v>42.9</v>
      </c>
      <c r="E120" s="290">
        <v>38049</v>
      </c>
      <c r="F120" s="290">
        <v>16326</v>
      </c>
      <c r="G120" s="291">
        <v>6.4</v>
      </c>
      <c r="H120" s="290">
        <v>300857</v>
      </c>
      <c r="I120" s="290">
        <v>177022</v>
      </c>
      <c r="J120" s="291">
        <v>50.6</v>
      </c>
      <c r="K120" s="283"/>
      <c r="L120" s="283"/>
      <c r="M120" s="283"/>
      <c r="N120" s="283"/>
      <c r="O120" s="283"/>
      <c r="P120" s="283"/>
      <c r="Q120" s="283"/>
      <c r="R120" s="283"/>
      <c r="S120" s="283"/>
      <c r="T120" s="283"/>
      <c r="U120" s="283"/>
      <c r="V120" s="283"/>
      <c r="W120" s="283"/>
      <c r="X120" s="283"/>
      <c r="Y120" s="283"/>
      <c r="Z120" s="283"/>
      <c r="AA120" s="283"/>
      <c r="AB120" s="283"/>
      <c r="AC120" s="283"/>
      <c r="AD120" s="283"/>
      <c r="AE120" s="283"/>
      <c r="AF120" s="283"/>
      <c r="AG120" s="283"/>
      <c r="AH120" s="283"/>
      <c r="AI120" s="283"/>
      <c r="AJ120" s="283"/>
      <c r="AK120" s="283"/>
      <c r="AL120" s="283"/>
      <c r="AM120" s="283"/>
      <c r="AN120" s="283"/>
      <c r="AO120" s="283"/>
      <c r="AP120" s="283"/>
      <c r="AQ120" s="283"/>
      <c r="AR120" s="283"/>
      <c r="AS120" s="283"/>
      <c r="AT120" s="283"/>
      <c r="AU120" s="283"/>
      <c r="AV120" s="283"/>
      <c r="AW120" s="283"/>
      <c r="AX120" s="283"/>
      <c r="AY120" s="283"/>
      <c r="AZ120" s="283"/>
    </row>
    <row r="121" spans="1:52" s="279" customFormat="1" ht="15" x14ac:dyDescent="0.25">
      <c r="A121" s="286" t="s">
        <v>76</v>
      </c>
      <c r="B121" s="290">
        <v>257488</v>
      </c>
      <c r="C121" s="290">
        <v>151967</v>
      </c>
      <c r="D121" s="291">
        <v>42.2</v>
      </c>
      <c r="E121" s="290">
        <v>102089</v>
      </c>
      <c r="F121" s="290">
        <v>44725</v>
      </c>
      <c r="G121" s="291">
        <v>16.7</v>
      </c>
      <c r="H121" s="290">
        <v>250024</v>
      </c>
      <c r="I121" s="290">
        <v>152923</v>
      </c>
      <c r="J121" s="291">
        <v>41</v>
      </c>
      <c r="K121" s="283"/>
      <c r="L121" s="283"/>
      <c r="M121" s="283"/>
      <c r="N121" s="283"/>
      <c r="O121" s="283"/>
      <c r="P121" s="283"/>
      <c r="Q121" s="283"/>
      <c r="R121" s="283"/>
      <c r="S121" s="283"/>
      <c r="T121" s="283"/>
      <c r="U121" s="283"/>
      <c r="V121" s="283"/>
      <c r="W121" s="283"/>
      <c r="X121" s="283"/>
      <c r="Y121" s="283"/>
      <c r="Z121" s="283"/>
      <c r="AA121" s="283"/>
      <c r="AB121" s="283"/>
      <c r="AC121" s="283"/>
      <c r="AD121" s="283"/>
      <c r="AE121" s="283"/>
      <c r="AF121" s="283"/>
      <c r="AG121" s="283"/>
      <c r="AH121" s="283"/>
      <c r="AI121" s="283"/>
      <c r="AJ121" s="283"/>
      <c r="AK121" s="283"/>
      <c r="AL121" s="283"/>
      <c r="AM121" s="283"/>
      <c r="AN121" s="283"/>
      <c r="AO121" s="283"/>
      <c r="AP121" s="283"/>
      <c r="AQ121" s="283"/>
      <c r="AR121" s="283"/>
      <c r="AS121" s="283"/>
      <c r="AT121" s="283"/>
      <c r="AU121" s="283"/>
      <c r="AV121" s="283"/>
      <c r="AW121" s="283"/>
      <c r="AX121" s="283"/>
      <c r="AY121" s="283"/>
      <c r="AZ121" s="283"/>
    </row>
    <row r="122" spans="1:52" s="279" customFormat="1" ht="15" x14ac:dyDescent="0.25">
      <c r="A122" s="286" t="s">
        <v>77</v>
      </c>
      <c r="B122" s="290">
        <v>807</v>
      </c>
      <c r="C122" s="290">
        <v>520</v>
      </c>
      <c r="D122" s="291">
        <v>0.4</v>
      </c>
      <c r="E122" s="290">
        <v>132</v>
      </c>
      <c r="F122" s="290">
        <v>51</v>
      </c>
      <c r="G122" s="291">
        <v>0.1</v>
      </c>
      <c r="H122" s="290">
        <v>225496</v>
      </c>
      <c r="I122" s="290">
        <v>111354</v>
      </c>
      <c r="J122" s="291">
        <v>99.6</v>
      </c>
      <c r="K122" s="283"/>
      <c r="L122" s="283"/>
      <c r="M122" s="283"/>
      <c r="N122" s="283"/>
      <c r="O122" s="283"/>
      <c r="P122" s="283"/>
      <c r="Q122" s="283"/>
      <c r="R122" s="283"/>
      <c r="S122" s="283"/>
      <c r="T122" s="283"/>
      <c r="U122" s="283"/>
      <c r="V122" s="283"/>
      <c r="W122" s="283"/>
      <c r="X122" s="283"/>
      <c r="Y122" s="283"/>
      <c r="Z122" s="283"/>
      <c r="AA122" s="283"/>
      <c r="AB122" s="283"/>
      <c r="AC122" s="283"/>
      <c r="AD122" s="283"/>
      <c r="AE122" s="283"/>
      <c r="AF122" s="283"/>
      <c r="AG122" s="283"/>
      <c r="AH122" s="283"/>
      <c r="AI122" s="283"/>
      <c r="AJ122" s="283"/>
      <c r="AK122" s="283"/>
      <c r="AL122" s="283"/>
      <c r="AM122" s="283"/>
      <c r="AN122" s="283"/>
      <c r="AO122" s="283"/>
      <c r="AP122" s="283"/>
      <c r="AQ122" s="283"/>
      <c r="AR122" s="283"/>
      <c r="AS122" s="283"/>
      <c r="AT122" s="283"/>
      <c r="AU122" s="283"/>
      <c r="AV122" s="283"/>
      <c r="AW122" s="283"/>
      <c r="AX122" s="283"/>
      <c r="AY122" s="283"/>
      <c r="AZ122" s="283"/>
    </row>
    <row r="123" spans="1:52" s="279" customFormat="1" x14ac:dyDescent="0.2">
      <c r="A123" s="286" t="s">
        <v>78</v>
      </c>
      <c r="B123" s="290">
        <v>7809</v>
      </c>
      <c r="C123" s="290">
        <v>4485</v>
      </c>
      <c r="D123" s="291">
        <v>0.8</v>
      </c>
      <c r="E123" s="290">
        <v>573793</v>
      </c>
      <c r="F123" s="290">
        <v>282922</v>
      </c>
      <c r="G123" s="291">
        <v>60.9</v>
      </c>
      <c r="H123" s="290">
        <v>359877</v>
      </c>
      <c r="I123" s="290">
        <v>177466</v>
      </c>
      <c r="J123" s="291">
        <v>38.200000000000003</v>
      </c>
    </row>
    <row r="124" spans="1:52" s="279" customFormat="1" x14ac:dyDescent="0.2">
      <c r="A124" s="286" t="s">
        <v>79</v>
      </c>
      <c r="B124" s="290">
        <v>349078</v>
      </c>
      <c r="C124" s="290">
        <v>172852</v>
      </c>
      <c r="D124" s="291">
        <v>70.400000000000006</v>
      </c>
      <c r="E124" s="290">
        <v>75730</v>
      </c>
      <c r="F124" s="290">
        <v>29945</v>
      </c>
      <c r="G124" s="291">
        <v>15.3</v>
      </c>
      <c r="H124" s="290">
        <v>70909</v>
      </c>
      <c r="I124" s="290">
        <v>26841</v>
      </c>
      <c r="J124" s="291">
        <v>14.3</v>
      </c>
    </row>
    <row r="125" spans="1:52" s="279" customFormat="1" x14ac:dyDescent="0.2">
      <c r="A125" s="286" t="s">
        <v>80</v>
      </c>
      <c r="B125" s="290">
        <v>226987</v>
      </c>
      <c r="C125" s="290">
        <v>94371</v>
      </c>
      <c r="D125" s="291">
        <v>42.1</v>
      </c>
      <c r="E125" s="290">
        <v>122447</v>
      </c>
      <c r="F125" s="290">
        <v>62713</v>
      </c>
      <c r="G125" s="291">
        <v>22.7</v>
      </c>
      <c r="H125" s="290">
        <v>189781</v>
      </c>
      <c r="I125" s="290">
        <v>57736</v>
      </c>
      <c r="J125" s="291">
        <v>35.200000000000003</v>
      </c>
    </row>
    <row r="126" spans="1:52" s="279" customFormat="1" x14ac:dyDescent="0.2">
      <c r="A126" s="286" t="s">
        <v>81</v>
      </c>
      <c r="B126" s="290">
        <v>315184</v>
      </c>
      <c r="C126" s="290">
        <v>186220</v>
      </c>
      <c r="D126" s="291">
        <v>70.8</v>
      </c>
      <c r="E126" s="290">
        <v>30492</v>
      </c>
      <c r="F126" s="290">
        <v>14523</v>
      </c>
      <c r="G126" s="291">
        <v>6.8</v>
      </c>
      <c r="H126" s="290">
        <v>99681</v>
      </c>
      <c r="I126" s="290">
        <v>54438</v>
      </c>
      <c r="J126" s="291">
        <v>22.4</v>
      </c>
    </row>
    <row r="127" spans="1:52" s="279" customFormat="1" x14ac:dyDescent="0.2">
      <c r="A127" s="286" t="s">
        <v>82</v>
      </c>
      <c r="B127" s="290">
        <v>286223</v>
      </c>
      <c r="C127" s="290">
        <v>157607</v>
      </c>
      <c r="D127" s="291">
        <v>72.099999999999994</v>
      </c>
      <c r="E127" s="290">
        <v>94369</v>
      </c>
      <c r="F127" s="290">
        <v>44054</v>
      </c>
      <c r="G127" s="291">
        <v>23.8</v>
      </c>
      <c r="H127" s="290">
        <v>16487</v>
      </c>
      <c r="I127" s="290">
        <v>6247</v>
      </c>
      <c r="J127" s="291">
        <v>4.2</v>
      </c>
    </row>
    <row r="128" spans="1:52" s="279" customFormat="1" x14ac:dyDescent="0.2">
      <c r="A128" s="286" t="s">
        <v>83</v>
      </c>
      <c r="B128" s="290">
        <v>405249</v>
      </c>
      <c r="C128" s="290">
        <v>230156</v>
      </c>
      <c r="D128" s="291">
        <v>96.4</v>
      </c>
      <c r="E128" s="290">
        <v>14553</v>
      </c>
      <c r="F128" s="290">
        <v>8251</v>
      </c>
      <c r="G128" s="291">
        <v>3.5</v>
      </c>
      <c r="H128" s="290">
        <v>413</v>
      </c>
      <c r="I128" s="290">
        <v>133</v>
      </c>
      <c r="J128" s="291">
        <v>0.1</v>
      </c>
    </row>
    <row r="129" spans="1:18" s="279" customFormat="1" x14ac:dyDescent="0.2">
      <c r="A129" s="286" t="s">
        <v>84</v>
      </c>
      <c r="B129" s="292" t="s">
        <v>136</v>
      </c>
      <c r="C129" s="292" t="s">
        <v>136</v>
      </c>
      <c r="D129" s="292" t="s">
        <v>136</v>
      </c>
      <c r="E129" s="290">
        <v>18570</v>
      </c>
      <c r="F129" s="290">
        <v>13422</v>
      </c>
      <c r="G129" s="291">
        <v>100</v>
      </c>
      <c r="H129" s="292" t="s">
        <v>136</v>
      </c>
      <c r="I129" s="292" t="s">
        <v>136</v>
      </c>
      <c r="J129" s="292" t="s">
        <v>136</v>
      </c>
    </row>
    <row r="130" spans="1:18" s="279" customFormat="1" x14ac:dyDescent="0.2">
      <c r="A130" s="286" t="s">
        <v>85</v>
      </c>
      <c r="B130" s="290">
        <v>320568</v>
      </c>
      <c r="C130" s="290">
        <v>170210</v>
      </c>
      <c r="D130" s="291">
        <v>67</v>
      </c>
      <c r="E130" s="290">
        <v>55194</v>
      </c>
      <c r="F130" s="290">
        <v>27219</v>
      </c>
      <c r="G130" s="291">
        <v>11.5</v>
      </c>
      <c r="H130" s="290">
        <v>102562</v>
      </c>
      <c r="I130" s="290">
        <v>58928</v>
      </c>
      <c r="J130" s="291">
        <v>21.4</v>
      </c>
    </row>
    <row r="131" spans="1:18" s="279" customFormat="1" x14ac:dyDescent="0.2">
      <c r="A131" s="286" t="s">
        <v>86</v>
      </c>
      <c r="B131" s="290">
        <v>200871</v>
      </c>
      <c r="C131" s="290">
        <v>116274</v>
      </c>
      <c r="D131" s="291">
        <v>72.3</v>
      </c>
      <c r="E131" s="290">
        <v>47735</v>
      </c>
      <c r="F131" s="290">
        <v>19370</v>
      </c>
      <c r="G131" s="291">
        <v>17.2</v>
      </c>
      <c r="H131" s="290">
        <v>29346</v>
      </c>
      <c r="I131" s="290">
        <v>12780</v>
      </c>
      <c r="J131" s="291">
        <v>10.6</v>
      </c>
    </row>
    <row r="132" spans="1:18" s="279" customFormat="1" x14ac:dyDescent="0.2">
      <c r="A132" s="286" t="s">
        <v>87</v>
      </c>
      <c r="B132" s="290">
        <v>1042664</v>
      </c>
      <c r="C132" s="290">
        <v>604932</v>
      </c>
      <c r="D132" s="291">
        <v>96.7</v>
      </c>
      <c r="E132" s="290">
        <v>23596</v>
      </c>
      <c r="F132" s="290">
        <v>8551</v>
      </c>
      <c r="G132" s="291">
        <v>2.2000000000000002</v>
      </c>
      <c r="H132" s="290">
        <v>12323</v>
      </c>
      <c r="I132" s="290">
        <v>4359</v>
      </c>
      <c r="J132" s="291">
        <v>1.1000000000000001</v>
      </c>
    </row>
    <row r="133" spans="1:18" s="279" customFormat="1" x14ac:dyDescent="0.2">
      <c r="A133" s="285" t="s">
        <v>88</v>
      </c>
      <c r="B133" s="290">
        <v>106209</v>
      </c>
      <c r="C133" s="290">
        <v>68616</v>
      </c>
      <c r="D133" s="291">
        <v>66</v>
      </c>
      <c r="E133" s="290">
        <v>16147</v>
      </c>
      <c r="F133" s="290">
        <v>10020</v>
      </c>
      <c r="G133" s="291">
        <v>10</v>
      </c>
      <c r="H133" s="290">
        <v>38445</v>
      </c>
      <c r="I133" s="290">
        <v>25723</v>
      </c>
      <c r="J133" s="291">
        <v>23.9</v>
      </c>
    </row>
    <row r="134" spans="1:18" s="279" customFormat="1" x14ac:dyDescent="0.2">
      <c r="A134" s="286" t="s">
        <v>89</v>
      </c>
      <c r="B134" s="290">
        <v>127867</v>
      </c>
      <c r="C134" s="290">
        <v>64610</v>
      </c>
      <c r="D134" s="291">
        <v>31.7</v>
      </c>
      <c r="E134" s="290">
        <v>16924</v>
      </c>
      <c r="F134" s="290">
        <v>2228</v>
      </c>
      <c r="G134" s="291">
        <v>4.2</v>
      </c>
      <c r="H134" s="290">
        <v>259153</v>
      </c>
      <c r="I134" s="290">
        <v>133647</v>
      </c>
      <c r="J134" s="291">
        <v>64.2</v>
      </c>
    </row>
    <row r="135" spans="1:18" s="279" customFormat="1" x14ac:dyDescent="0.2">
      <c r="A135" s="286" t="s">
        <v>90</v>
      </c>
      <c r="B135" s="290">
        <v>134</v>
      </c>
      <c r="C135" s="290">
        <v>99</v>
      </c>
      <c r="D135" s="291">
        <v>100</v>
      </c>
      <c r="E135" s="292" t="s">
        <v>136</v>
      </c>
      <c r="F135" s="292" t="s">
        <v>136</v>
      </c>
      <c r="G135" s="292" t="s">
        <v>136</v>
      </c>
      <c r="H135" s="292" t="s">
        <v>136</v>
      </c>
      <c r="I135" s="292" t="s">
        <v>136</v>
      </c>
      <c r="J135" s="292" t="s">
        <v>136</v>
      </c>
    </row>
    <row r="136" spans="1:18" s="279" customFormat="1" x14ac:dyDescent="0.2">
      <c r="A136" s="298" t="s">
        <v>91</v>
      </c>
      <c r="B136" s="290">
        <v>2324</v>
      </c>
      <c r="C136" s="290">
        <v>996</v>
      </c>
      <c r="D136" s="291">
        <v>100</v>
      </c>
      <c r="E136" s="292" t="s">
        <v>136</v>
      </c>
      <c r="F136" s="292" t="s">
        <v>136</v>
      </c>
      <c r="G136" s="292" t="s">
        <v>136</v>
      </c>
      <c r="H136" s="292" t="s">
        <v>136</v>
      </c>
      <c r="I136" s="292" t="s">
        <v>136</v>
      </c>
      <c r="J136" s="292" t="s">
        <v>136</v>
      </c>
    </row>
    <row r="137" spans="1:18" s="279" customFormat="1" x14ac:dyDescent="0.2">
      <c r="A137" s="287" t="s">
        <v>92</v>
      </c>
      <c r="B137" s="293">
        <v>107084</v>
      </c>
      <c r="C137" s="293">
        <v>41361</v>
      </c>
      <c r="D137" s="295">
        <v>98.6</v>
      </c>
      <c r="E137" s="293">
        <v>1303</v>
      </c>
      <c r="F137" s="294">
        <v>58</v>
      </c>
      <c r="G137" s="295">
        <v>1.2</v>
      </c>
      <c r="H137" s="293">
        <v>205</v>
      </c>
      <c r="I137" s="294" t="s">
        <v>136</v>
      </c>
      <c r="J137" s="295">
        <v>0.2</v>
      </c>
    </row>
    <row r="138" spans="1:18" s="279" customFormat="1" x14ac:dyDescent="0.2">
      <c r="A138" s="286"/>
      <c r="B138" s="201"/>
      <c r="C138" s="201"/>
      <c r="D138" s="247"/>
      <c r="E138" s="201"/>
      <c r="F138" s="201"/>
      <c r="G138" s="247"/>
      <c r="H138" s="201"/>
      <c r="I138" s="201"/>
      <c r="J138" s="247"/>
      <c r="K138" s="201"/>
      <c r="L138" s="201"/>
      <c r="M138" s="247"/>
      <c r="N138" s="201"/>
      <c r="O138" s="201"/>
      <c r="P138" s="247"/>
      <c r="Q138" s="155"/>
      <c r="R138" s="155"/>
    </row>
    <row r="139" spans="1:18" s="279" customFormat="1" x14ac:dyDescent="0.2">
      <c r="A139" s="286"/>
      <c r="B139" s="201"/>
      <c r="C139" s="201"/>
      <c r="D139" s="247"/>
      <c r="E139" s="201"/>
      <c r="F139" s="201"/>
      <c r="G139" s="247"/>
      <c r="H139" s="201"/>
      <c r="I139" s="201"/>
      <c r="J139" s="247"/>
      <c r="K139" s="201"/>
      <c r="L139" s="201"/>
      <c r="M139" s="247"/>
      <c r="N139" s="201"/>
      <c r="O139" s="201"/>
      <c r="P139" s="247"/>
      <c r="Q139" s="155"/>
      <c r="R139" s="155"/>
    </row>
    <row r="140" spans="1:18" ht="31.5" customHeight="1" x14ac:dyDescent="0.2">
      <c r="A140" s="464" t="s">
        <v>181</v>
      </c>
      <c r="B140" s="464"/>
      <c r="C140" s="464"/>
      <c r="D140" s="464"/>
      <c r="E140" s="464"/>
      <c r="F140" s="464"/>
      <c r="G140" s="464"/>
      <c r="H140" s="464"/>
      <c r="I140" s="464"/>
      <c r="J140" s="464"/>
      <c r="K140" s="464"/>
      <c r="L140" s="464"/>
      <c r="M140" s="464"/>
      <c r="N140" s="464"/>
      <c r="O140" s="464"/>
      <c r="P140" s="464"/>
    </row>
    <row r="141" spans="1:18" x14ac:dyDescent="0.2">
      <c r="A141" s="157"/>
      <c r="B141" s="157"/>
      <c r="C141" s="157"/>
      <c r="D141" s="157"/>
      <c r="E141" s="157"/>
      <c r="F141" s="157"/>
      <c r="G141" s="157"/>
      <c r="H141" s="157"/>
      <c r="I141" s="157"/>
      <c r="J141" s="157"/>
      <c r="K141" s="157"/>
      <c r="L141" s="157"/>
      <c r="P141" s="158" t="s">
        <v>120</v>
      </c>
    </row>
    <row r="142" spans="1:18" ht="14.25" customHeight="1" x14ac:dyDescent="0.2">
      <c r="A142" s="405"/>
      <c r="B142" s="394" t="s">
        <v>132</v>
      </c>
      <c r="C142" s="394"/>
      <c r="D142" s="394"/>
      <c r="E142" s="395" t="s">
        <v>67</v>
      </c>
      <c r="F142" s="396"/>
      <c r="G142" s="396"/>
      <c r="H142" s="396"/>
      <c r="I142" s="396"/>
      <c r="J142" s="396"/>
      <c r="K142" s="399" t="s">
        <v>149</v>
      </c>
      <c r="L142" s="400"/>
      <c r="M142" s="401"/>
      <c r="N142" s="394" t="s">
        <v>68</v>
      </c>
      <c r="O142" s="394"/>
      <c r="P142" s="395"/>
      <c r="Q142" s="155"/>
      <c r="R142" s="155"/>
    </row>
    <row r="143" spans="1:18" ht="36" customHeight="1" x14ac:dyDescent="0.2">
      <c r="A143" s="405"/>
      <c r="B143" s="394"/>
      <c r="C143" s="394"/>
      <c r="D143" s="394"/>
      <c r="E143" s="394" t="s">
        <v>66</v>
      </c>
      <c r="F143" s="394"/>
      <c r="G143" s="394"/>
      <c r="H143" s="394" t="s">
        <v>65</v>
      </c>
      <c r="I143" s="394"/>
      <c r="J143" s="394"/>
      <c r="K143" s="402"/>
      <c r="L143" s="403"/>
      <c r="M143" s="404"/>
      <c r="N143" s="394"/>
      <c r="O143" s="394"/>
      <c r="P143" s="395"/>
      <c r="Q143" s="155"/>
      <c r="R143" s="155"/>
    </row>
    <row r="144" spans="1:18" ht="40.5" customHeight="1" x14ac:dyDescent="0.2">
      <c r="A144" s="405"/>
      <c r="B144" s="244" t="s">
        <v>130</v>
      </c>
      <c r="C144" s="244" t="s">
        <v>64</v>
      </c>
      <c r="D144" s="244" t="s">
        <v>131</v>
      </c>
      <c r="E144" s="244" t="s">
        <v>130</v>
      </c>
      <c r="F144" s="244" t="s">
        <v>64</v>
      </c>
      <c r="G144" s="244" t="s">
        <v>131</v>
      </c>
      <c r="H144" s="244" t="s">
        <v>130</v>
      </c>
      <c r="I144" s="244" t="s">
        <v>64</v>
      </c>
      <c r="J144" s="244" t="s">
        <v>131</v>
      </c>
      <c r="K144" s="244" t="s">
        <v>130</v>
      </c>
      <c r="L144" s="244" t="s">
        <v>64</v>
      </c>
      <c r="M144" s="245" t="s">
        <v>131</v>
      </c>
      <c r="N144" s="244" t="s">
        <v>130</v>
      </c>
      <c r="O144" s="244" t="s">
        <v>64</v>
      </c>
      <c r="P144" s="245" t="s">
        <v>131</v>
      </c>
      <c r="Q144" s="155"/>
      <c r="R144" s="155"/>
    </row>
    <row r="145" spans="1:18" x14ac:dyDescent="0.2">
      <c r="A145" s="65" t="s">
        <v>72</v>
      </c>
      <c r="B145" s="253">
        <f>SUM(B146:B165)</f>
        <v>12679429</v>
      </c>
      <c r="C145" s="253">
        <f>SUM(C146:C165)</f>
        <v>10918699</v>
      </c>
      <c r="D145" s="247">
        <f>B145/C145%</f>
        <v>116.1258223163767</v>
      </c>
      <c r="E145" s="253">
        <f>SUM(E146:E165)</f>
        <v>1363774</v>
      </c>
      <c r="F145" s="253">
        <f>SUM(F146:F165)</f>
        <v>1336908</v>
      </c>
      <c r="G145" s="247">
        <f>E145/F145%</f>
        <v>102.00956236330398</v>
      </c>
      <c r="H145" s="253">
        <f>SUM(H146:H165)</f>
        <v>11315655</v>
      </c>
      <c r="I145" s="253">
        <f>SUM(I146:I165)</f>
        <v>9581791</v>
      </c>
      <c r="J145" s="247">
        <f>H145/I145%</f>
        <v>118.09540617197766</v>
      </c>
      <c r="K145" s="253">
        <f>SUM(K146:K165)</f>
        <v>8275735</v>
      </c>
      <c r="L145" s="253">
        <f>SUM(L146:L165)</f>
        <v>7942854</v>
      </c>
      <c r="M145" s="247">
        <f>K145/L145%</f>
        <v>104.190949500016</v>
      </c>
      <c r="N145" s="253">
        <f>SUM(N146:N165)</f>
        <v>20955164</v>
      </c>
      <c r="O145" s="253">
        <f>SUM(O146:O165)</f>
        <v>18861553</v>
      </c>
      <c r="P145" s="247">
        <f>N145/O145%</f>
        <v>111.09988663181659</v>
      </c>
      <c r="Q145" s="155"/>
      <c r="R145" s="155"/>
    </row>
    <row r="146" spans="1:18" x14ac:dyDescent="0.2">
      <c r="A146" s="80" t="s">
        <v>73</v>
      </c>
      <c r="B146" s="253">
        <f>E146+H146</f>
        <v>784877</v>
      </c>
      <c r="C146" s="201">
        <f t="shared" ref="C146:C165" si="16">F146+I146</f>
        <v>671928</v>
      </c>
      <c r="D146" s="247">
        <f t="shared" ref="D146:D165" si="17">B146/C146%</f>
        <v>116.80968794275577</v>
      </c>
      <c r="E146" s="253">
        <v>58928</v>
      </c>
      <c r="F146" s="253">
        <v>63463</v>
      </c>
      <c r="G146" s="247">
        <f t="shared" ref="G146:G165" si="18">E146/F146%</f>
        <v>92.854103966090477</v>
      </c>
      <c r="H146" s="253">
        <v>725949</v>
      </c>
      <c r="I146" s="253">
        <v>608465</v>
      </c>
      <c r="J146" s="247">
        <f t="shared" ref="J146:J165" si="19">H146/I146%</f>
        <v>119.30825930825931</v>
      </c>
      <c r="K146" s="253">
        <v>391487</v>
      </c>
      <c r="L146" s="253">
        <v>308203</v>
      </c>
      <c r="M146" s="247">
        <f t="shared" ref="M146:M165" si="20">K146/L146%</f>
        <v>127.02244948945986</v>
      </c>
      <c r="N146" s="253">
        <f>E146+H146+K146</f>
        <v>1176364</v>
      </c>
      <c r="O146" s="253">
        <f>F146+I146+L146</f>
        <v>980131</v>
      </c>
      <c r="P146" s="247">
        <f t="shared" ref="P146:P165" si="21">N146/O146%</f>
        <v>120.02109922041033</v>
      </c>
      <c r="Q146" s="155"/>
      <c r="R146" s="155"/>
    </row>
    <row r="147" spans="1:18" x14ac:dyDescent="0.2">
      <c r="A147" s="71" t="s">
        <v>74</v>
      </c>
      <c r="B147" s="253">
        <f t="shared" ref="B147:B165" si="22">E147+H147</f>
        <v>189447</v>
      </c>
      <c r="C147" s="201">
        <f t="shared" si="16"/>
        <v>184588</v>
      </c>
      <c r="D147" s="247">
        <f t="shared" si="17"/>
        <v>102.63234879840509</v>
      </c>
      <c r="E147" s="253">
        <v>86328</v>
      </c>
      <c r="F147" s="253">
        <v>92344</v>
      </c>
      <c r="G147" s="247">
        <f t="shared" si="18"/>
        <v>93.485229143203668</v>
      </c>
      <c r="H147" s="253">
        <v>103119</v>
      </c>
      <c r="I147" s="253">
        <v>92244</v>
      </c>
      <c r="J147" s="247">
        <f t="shared" si="19"/>
        <v>111.78938467542604</v>
      </c>
      <c r="K147" s="253">
        <v>369202</v>
      </c>
      <c r="L147" s="253">
        <v>353884</v>
      </c>
      <c r="M147" s="247">
        <f t="shared" si="20"/>
        <v>104.32853703473454</v>
      </c>
      <c r="N147" s="253">
        <f t="shared" ref="N147:N165" si="23">E147+H147+K147</f>
        <v>558649</v>
      </c>
      <c r="O147" s="253">
        <f t="shared" ref="O147:O165" si="24">F147+I147+L147</f>
        <v>538472</v>
      </c>
      <c r="P147" s="247">
        <f t="shared" si="21"/>
        <v>103.74708434236135</v>
      </c>
      <c r="Q147" s="155"/>
      <c r="R147" s="155"/>
    </row>
    <row r="148" spans="1:18" x14ac:dyDescent="0.2">
      <c r="A148" s="71" t="s">
        <v>75</v>
      </c>
      <c r="B148" s="253">
        <f t="shared" si="22"/>
        <v>708213</v>
      </c>
      <c r="C148" s="201">
        <f t="shared" si="16"/>
        <v>701876</v>
      </c>
      <c r="D148" s="247">
        <f t="shared" si="17"/>
        <v>100.90286603331643</v>
      </c>
      <c r="E148" s="253">
        <v>83198</v>
      </c>
      <c r="F148" s="253">
        <v>80372</v>
      </c>
      <c r="G148" s="247">
        <f t="shared" si="18"/>
        <v>103.51614990295127</v>
      </c>
      <c r="H148" s="253">
        <v>625015</v>
      </c>
      <c r="I148" s="253">
        <v>621504</v>
      </c>
      <c r="J148" s="247">
        <f t="shared" si="19"/>
        <v>100.56491993615488</v>
      </c>
      <c r="K148" s="253">
        <v>346525</v>
      </c>
      <c r="L148" s="253">
        <v>353485</v>
      </c>
      <c r="M148" s="247">
        <f t="shared" si="20"/>
        <v>98.031033848678163</v>
      </c>
      <c r="N148" s="253">
        <f t="shared" si="23"/>
        <v>1054738</v>
      </c>
      <c r="O148" s="253">
        <f t="shared" si="24"/>
        <v>1055361</v>
      </c>
      <c r="P148" s="247">
        <f t="shared" si="21"/>
        <v>99.940968066851056</v>
      </c>
      <c r="Q148" s="155"/>
      <c r="R148" s="155"/>
    </row>
    <row r="149" spans="1:18" x14ac:dyDescent="0.2">
      <c r="A149" s="71" t="s">
        <v>76</v>
      </c>
      <c r="B149" s="253">
        <f t="shared" si="22"/>
        <v>1872500</v>
      </c>
      <c r="C149" s="201">
        <f t="shared" si="16"/>
        <v>1528221</v>
      </c>
      <c r="D149" s="247">
        <f t="shared" si="17"/>
        <v>122.5280898508789</v>
      </c>
      <c r="E149" s="253">
        <v>107152</v>
      </c>
      <c r="F149" s="253">
        <v>103567</v>
      </c>
      <c r="G149" s="247">
        <f t="shared" si="18"/>
        <v>103.46152732047852</v>
      </c>
      <c r="H149" s="253">
        <v>1765348</v>
      </c>
      <c r="I149" s="253">
        <v>1424654</v>
      </c>
      <c r="J149" s="247">
        <f t="shared" si="19"/>
        <v>123.91415740242893</v>
      </c>
      <c r="K149" s="253">
        <v>718118</v>
      </c>
      <c r="L149" s="253">
        <v>630351</v>
      </c>
      <c r="M149" s="247">
        <f t="shared" si="20"/>
        <v>113.92351245575877</v>
      </c>
      <c r="N149" s="253">
        <f t="shared" si="23"/>
        <v>2590618</v>
      </c>
      <c r="O149" s="253">
        <f t="shared" si="24"/>
        <v>2158572</v>
      </c>
      <c r="P149" s="247">
        <f t="shared" si="21"/>
        <v>120.01536200784592</v>
      </c>
      <c r="Q149" s="155"/>
      <c r="R149" s="155"/>
    </row>
    <row r="150" spans="1:18" x14ac:dyDescent="0.2">
      <c r="A150" s="71" t="s">
        <v>77</v>
      </c>
      <c r="B150" s="253">
        <f t="shared" si="22"/>
        <v>281307</v>
      </c>
      <c r="C150" s="201">
        <f t="shared" si="16"/>
        <v>277108</v>
      </c>
      <c r="D150" s="247">
        <f t="shared" si="17"/>
        <v>101.51529367611184</v>
      </c>
      <c r="E150" s="253">
        <v>27106</v>
      </c>
      <c r="F150" s="253">
        <v>32860</v>
      </c>
      <c r="G150" s="247">
        <f t="shared" si="18"/>
        <v>82.48934875228241</v>
      </c>
      <c r="H150" s="253">
        <v>254201</v>
      </c>
      <c r="I150" s="253">
        <v>244248</v>
      </c>
      <c r="J150" s="247">
        <f t="shared" si="19"/>
        <v>104.07495660148702</v>
      </c>
      <c r="K150" s="253">
        <v>203303</v>
      </c>
      <c r="L150" s="253">
        <v>198585</v>
      </c>
      <c r="M150" s="247">
        <f t="shared" si="20"/>
        <v>102.37580884759676</v>
      </c>
      <c r="N150" s="253">
        <f t="shared" si="23"/>
        <v>484610</v>
      </c>
      <c r="O150" s="253">
        <f t="shared" si="24"/>
        <v>475693</v>
      </c>
      <c r="P150" s="247">
        <f t="shared" si="21"/>
        <v>101.87452831973562</v>
      </c>
      <c r="Q150" s="155"/>
      <c r="R150" s="155"/>
    </row>
    <row r="151" spans="1:18" x14ac:dyDescent="0.2">
      <c r="A151" s="71" t="s">
        <v>78</v>
      </c>
      <c r="B151" s="253">
        <f t="shared" si="22"/>
        <v>741745</v>
      </c>
      <c r="C151" s="201">
        <f t="shared" si="16"/>
        <v>649929</v>
      </c>
      <c r="D151" s="247">
        <f t="shared" si="17"/>
        <v>114.12708157352573</v>
      </c>
      <c r="E151" s="253">
        <v>102221</v>
      </c>
      <c r="F151" s="253">
        <v>95983</v>
      </c>
      <c r="G151" s="247">
        <f t="shared" si="18"/>
        <v>106.49906754321077</v>
      </c>
      <c r="H151" s="253">
        <v>639524</v>
      </c>
      <c r="I151" s="253">
        <v>553946</v>
      </c>
      <c r="J151" s="247">
        <f t="shared" si="19"/>
        <v>115.44879825831399</v>
      </c>
      <c r="K151" s="253">
        <v>517168</v>
      </c>
      <c r="L151" s="253">
        <v>432442</v>
      </c>
      <c r="M151" s="247">
        <f t="shared" si="20"/>
        <v>119.59245401695487</v>
      </c>
      <c r="N151" s="253">
        <f t="shared" si="23"/>
        <v>1258913</v>
      </c>
      <c r="O151" s="253">
        <f>F151+I151+L151</f>
        <v>1082371</v>
      </c>
      <c r="P151" s="247">
        <f t="shared" si="21"/>
        <v>116.31067351213217</v>
      </c>
      <c r="Q151" s="155"/>
      <c r="R151" s="155"/>
    </row>
    <row r="152" spans="1:18" x14ac:dyDescent="0.2">
      <c r="A152" s="71" t="s">
        <v>79</v>
      </c>
      <c r="B152" s="253">
        <f t="shared" si="22"/>
        <v>2455258</v>
      </c>
      <c r="C152" s="201">
        <f t="shared" si="16"/>
        <v>1992341</v>
      </c>
      <c r="D152" s="247">
        <f t="shared" si="17"/>
        <v>123.23482777295654</v>
      </c>
      <c r="E152" s="253">
        <v>70484</v>
      </c>
      <c r="F152" s="253">
        <v>69475</v>
      </c>
      <c r="G152" s="247">
        <f t="shared" si="18"/>
        <v>101.45232097876934</v>
      </c>
      <c r="H152" s="253">
        <v>2384774</v>
      </c>
      <c r="I152" s="253">
        <v>1922866</v>
      </c>
      <c r="J152" s="247">
        <f t="shared" si="19"/>
        <v>124.0218507165866</v>
      </c>
      <c r="K152" s="253">
        <v>1279749</v>
      </c>
      <c r="L152" s="253">
        <v>1051773</v>
      </c>
      <c r="M152" s="247">
        <f t="shared" si="20"/>
        <v>121.67539953963451</v>
      </c>
      <c r="N152" s="253">
        <f t="shared" si="23"/>
        <v>3735007</v>
      </c>
      <c r="O152" s="253">
        <f t="shared" si="24"/>
        <v>3044114</v>
      </c>
      <c r="P152" s="247">
        <f t="shared" si="21"/>
        <v>122.69602912374503</v>
      </c>
      <c r="Q152" s="155"/>
      <c r="R152" s="155"/>
    </row>
    <row r="153" spans="1:18" x14ac:dyDescent="0.2">
      <c r="A153" s="71" t="s">
        <v>80</v>
      </c>
      <c r="B153" s="253">
        <f t="shared" si="22"/>
        <v>1027583</v>
      </c>
      <c r="C153" s="201">
        <f t="shared" si="16"/>
        <v>823892</v>
      </c>
      <c r="D153" s="247">
        <f t="shared" si="17"/>
        <v>124.72302194947882</v>
      </c>
      <c r="E153" s="253">
        <v>108718</v>
      </c>
      <c r="F153" s="253">
        <v>128936</v>
      </c>
      <c r="G153" s="247">
        <f t="shared" si="18"/>
        <v>84.319352236768637</v>
      </c>
      <c r="H153" s="253">
        <v>918865</v>
      </c>
      <c r="I153" s="253">
        <v>694956</v>
      </c>
      <c r="J153" s="247">
        <f t="shared" si="19"/>
        <v>132.21916207644799</v>
      </c>
      <c r="K153" s="253">
        <v>686474</v>
      </c>
      <c r="L153" s="253">
        <v>657414</v>
      </c>
      <c r="M153" s="247">
        <f t="shared" si="20"/>
        <v>104.42035003817989</v>
      </c>
      <c r="N153" s="253">
        <f t="shared" si="23"/>
        <v>1714057</v>
      </c>
      <c r="O153" s="253">
        <f t="shared" si="24"/>
        <v>1481306</v>
      </c>
      <c r="P153" s="247">
        <f t="shared" si="21"/>
        <v>115.71255365198009</v>
      </c>
      <c r="Q153" s="155"/>
      <c r="R153" s="155"/>
    </row>
    <row r="154" spans="1:18" x14ac:dyDescent="0.2">
      <c r="A154" s="71" t="s">
        <v>81</v>
      </c>
      <c r="B154" s="253">
        <f t="shared" si="22"/>
        <v>390727</v>
      </c>
      <c r="C154" s="201">
        <f t="shared" si="16"/>
        <v>330166</v>
      </c>
      <c r="D154" s="247">
        <f t="shared" si="17"/>
        <v>118.3425913025569</v>
      </c>
      <c r="E154" s="253">
        <v>55364</v>
      </c>
      <c r="F154" s="253">
        <v>54029</v>
      </c>
      <c r="G154" s="247">
        <f t="shared" si="18"/>
        <v>102.470895259953</v>
      </c>
      <c r="H154" s="253">
        <v>335363</v>
      </c>
      <c r="I154" s="253">
        <v>276137</v>
      </c>
      <c r="J154" s="247">
        <f t="shared" si="19"/>
        <v>121.44804933782869</v>
      </c>
      <c r="K154" s="253">
        <v>184452</v>
      </c>
      <c r="L154" s="253">
        <v>144811</v>
      </c>
      <c r="M154" s="247">
        <f t="shared" si="20"/>
        <v>127.37430167597766</v>
      </c>
      <c r="N154" s="253">
        <f t="shared" si="23"/>
        <v>575179</v>
      </c>
      <c r="O154" s="253">
        <f t="shared" si="24"/>
        <v>474977</v>
      </c>
      <c r="P154" s="247">
        <f t="shared" si="21"/>
        <v>121.0961793939496</v>
      </c>
      <c r="Q154" s="155"/>
      <c r="R154" s="155"/>
    </row>
    <row r="155" spans="1:18" x14ac:dyDescent="0.2">
      <c r="A155" s="71" t="s">
        <v>82</v>
      </c>
      <c r="B155" s="253">
        <f t="shared" si="22"/>
        <v>172008</v>
      </c>
      <c r="C155" s="201">
        <f t="shared" si="16"/>
        <v>168716</v>
      </c>
      <c r="D155" s="247">
        <f t="shared" si="17"/>
        <v>101.95120794708266</v>
      </c>
      <c r="E155" s="253">
        <v>34071</v>
      </c>
      <c r="F155" s="253">
        <v>31320</v>
      </c>
      <c r="G155" s="247">
        <f t="shared" si="18"/>
        <v>108.78352490421456</v>
      </c>
      <c r="H155" s="253">
        <v>137937</v>
      </c>
      <c r="I155" s="253">
        <v>137396</v>
      </c>
      <c r="J155" s="247">
        <f t="shared" si="19"/>
        <v>100.39375236542548</v>
      </c>
      <c r="K155" s="253">
        <v>223400</v>
      </c>
      <c r="L155" s="253">
        <v>250842</v>
      </c>
      <c r="M155" s="247">
        <f t="shared" si="20"/>
        <v>89.060045765860579</v>
      </c>
      <c r="N155" s="253">
        <f t="shared" si="23"/>
        <v>395408</v>
      </c>
      <c r="O155" s="253">
        <f t="shared" si="24"/>
        <v>419558</v>
      </c>
      <c r="P155" s="247">
        <f t="shared" si="21"/>
        <v>94.243942434657427</v>
      </c>
      <c r="Q155" s="155"/>
      <c r="R155" s="155"/>
    </row>
    <row r="156" spans="1:18" x14ac:dyDescent="0.2">
      <c r="A156" s="71" t="s">
        <v>83</v>
      </c>
      <c r="B156" s="253">
        <f t="shared" si="22"/>
        <v>467188</v>
      </c>
      <c r="C156" s="201">
        <f t="shared" si="16"/>
        <v>369564</v>
      </c>
      <c r="D156" s="247">
        <f t="shared" si="17"/>
        <v>126.41599289974133</v>
      </c>
      <c r="E156" s="253">
        <v>24968</v>
      </c>
      <c r="F156" s="253">
        <v>29762</v>
      </c>
      <c r="G156" s="247">
        <f t="shared" si="18"/>
        <v>83.892211544923057</v>
      </c>
      <c r="H156" s="253">
        <v>442220</v>
      </c>
      <c r="I156" s="253">
        <v>339802</v>
      </c>
      <c r="J156" s="247">
        <f t="shared" si="19"/>
        <v>130.14049358155631</v>
      </c>
      <c r="K156" s="253">
        <v>206155</v>
      </c>
      <c r="L156" s="253">
        <v>191581</v>
      </c>
      <c r="M156" s="247">
        <f t="shared" si="20"/>
        <v>107.60722618631284</v>
      </c>
      <c r="N156" s="253">
        <f t="shared" si="23"/>
        <v>673343</v>
      </c>
      <c r="O156" s="253">
        <f t="shared" si="24"/>
        <v>561145</v>
      </c>
      <c r="P156" s="247">
        <f t="shared" si="21"/>
        <v>119.99447558117778</v>
      </c>
      <c r="Q156" s="155"/>
      <c r="R156" s="155"/>
    </row>
    <row r="157" spans="1:18" x14ac:dyDescent="0.2">
      <c r="A157" s="71" t="s">
        <v>84</v>
      </c>
      <c r="B157" s="253">
        <f t="shared" si="22"/>
        <v>128786</v>
      </c>
      <c r="C157" s="201">
        <f t="shared" si="16"/>
        <v>114981</v>
      </c>
      <c r="D157" s="247">
        <f t="shared" si="17"/>
        <v>112.00633148085336</v>
      </c>
      <c r="E157" s="253">
        <v>7704</v>
      </c>
      <c r="F157" s="253">
        <v>6229</v>
      </c>
      <c r="G157" s="247">
        <f t="shared" si="18"/>
        <v>123.67956333279821</v>
      </c>
      <c r="H157" s="253">
        <v>121082</v>
      </c>
      <c r="I157" s="253">
        <v>108752</v>
      </c>
      <c r="J157" s="247">
        <f t="shared" si="19"/>
        <v>111.33772252464323</v>
      </c>
      <c r="K157" s="253">
        <v>100051</v>
      </c>
      <c r="L157" s="253">
        <v>111924</v>
      </c>
      <c r="M157" s="247">
        <f t="shared" si="20"/>
        <v>89.391908795253926</v>
      </c>
      <c r="N157" s="253">
        <f t="shared" si="23"/>
        <v>228837</v>
      </c>
      <c r="O157" s="253">
        <f t="shared" si="24"/>
        <v>226905</v>
      </c>
      <c r="P157" s="247">
        <f t="shared" si="21"/>
        <v>100.85145765849143</v>
      </c>
      <c r="Q157" s="155"/>
      <c r="R157" s="155"/>
    </row>
    <row r="158" spans="1:18" x14ac:dyDescent="0.2">
      <c r="A158" s="71" t="s">
        <v>85</v>
      </c>
      <c r="B158" s="253">
        <f t="shared" si="22"/>
        <v>287038</v>
      </c>
      <c r="C158" s="201">
        <f t="shared" si="16"/>
        <v>254184</v>
      </c>
      <c r="D158" s="247">
        <f>B158/C158%</f>
        <v>112.92528247253956</v>
      </c>
      <c r="E158" s="253">
        <v>35551</v>
      </c>
      <c r="F158" s="253">
        <v>29832</v>
      </c>
      <c r="G158" s="247">
        <f>E158/F158%</f>
        <v>119.17068919281309</v>
      </c>
      <c r="H158" s="253">
        <v>251487</v>
      </c>
      <c r="I158" s="253">
        <v>224352</v>
      </c>
      <c r="J158" s="247">
        <f>H158/I158%</f>
        <v>112.09483311938382</v>
      </c>
      <c r="K158" s="253">
        <v>300238</v>
      </c>
      <c r="L158" s="253">
        <v>253111</v>
      </c>
      <c r="M158" s="247">
        <f>K158/L158%</f>
        <v>118.61910387142399</v>
      </c>
      <c r="N158" s="253">
        <f t="shared" si="23"/>
        <v>587276</v>
      </c>
      <c r="O158" s="253">
        <f t="shared" si="24"/>
        <v>507295</v>
      </c>
      <c r="P158" s="247">
        <f>N158/O158%</f>
        <v>115.76617155698361</v>
      </c>
      <c r="Q158" s="155"/>
      <c r="R158" s="155"/>
    </row>
    <row r="159" spans="1:18" x14ac:dyDescent="0.2">
      <c r="A159" s="71" t="s">
        <v>86</v>
      </c>
      <c r="B159" s="253">
        <f t="shared" si="22"/>
        <v>101123</v>
      </c>
      <c r="C159" s="201">
        <f t="shared" si="16"/>
        <v>94953</v>
      </c>
      <c r="D159" s="247">
        <f t="shared" si="17"/>
        <v>106.497951618169</v>
      </c>
      <c r="E159" s="253">
        <v>47404</v>
      </c>
      <c r="F159" s="253">
        <v>37761</v>
      </c>
      <c r="G159" s="247">
        <f t="shared" si="18"/>
        <v>125.53692963639733</v>
      </c>
      <c r="H159" s="253">
        <v>53719</v>
      </c>
      <c r="I159" s="253">
        <v>57192</v>
      </c>
      <c r="J159" s="247">
        <f t="shared" si="19"/>
        <v>93.927472373758576</v>
      </c>
      <c r="K159" s="253">
        <v>249111</v>
      </c>
      <c r="L159" s="253">
        <v>281420</v>
      </c>
      <c r="M159" s="247">
        <f t="shared" si="20"/>
        <v>88.519295003908752</v>
      </c>
      <c r="N159" s="253">
        <f t="shared" si="23"/>
        <v>350234</v>
      </c>
      <c r="O159" s="253">
        <f t="shared" si="24"/>
        <v>376373</v>
      </c>
      <c r="P159" s="247">
        <f t="shared" si="21"/>
        <v>93.05502785800256</v>
      </c>
      <c r="Q159" s="155"/>
      <c r="R159" s="155"/>
    </row>
    <row r="160" spans="1:18" x14ac:dyDescent="0.2">
      <c r="A160" s="71" t="s">
        <v>87</v>
      </c>
      <c r="B160" s="253">
        <f t="shared" si="22"/>
        <v>2660739</v>
      </c>
      <c r="C160" s="201">
        <f t="shared" si="16"/>
        <v>2293919</v>
      </c>
      <c r="D160" s="247">
        <f t="shared" si="17"/>
        <v>115.99097439796262</v>
      </c>
      <c r="E160" s="253">
        <v>489366</v>
      </c>
      <c r="F160" s="253">
        <v>454402</v>
      </c>
      <c r="G160" s="247">
        <f t="shared" si="18"/>
        <v>107.69450838684688</v>
      </c>
      <c r="H160" s="253">
        <v>2171373</v>
      </c>
      <c r="I160" s="253">
        <v>1839517</v>
      </c>
      <c r="J160" s="247">
        <f t="shared" si="19"/>
        <v>118.04038777570418</v>
      </c>
      <c r="K160" s="253">
        <v>2047963</v>
      </c>
      <c r="L160" s="253">
        <v>2313082</v>
      </c>
      <c r="M160" s="247">
        <f t="shared" si="20"/>
        <v>88.53827923091356</v>
      </c>
      <c r="N160" s="253">
        <f t="shared" si="23"/>
        <v>4708702</v>
      </c>
      <c r="O160" s="253">
        <f t="shared" si="24"/>
        <v>4607001</v>
      </c>
      <c r="P160" s="247">
        <f t="shared" si="21"/>
        <v>102.20753153732764</v>
      </c>
      <c r="Q160" s="155"/>
      <c r="R160" s="155"/>
    </row>
    <row r="161" spans="1:18" x14ac:dyDescent="0.2">
      <c r="A161" s="80" t="s">
        <v>88</v>
      </c>
      <c r="B161" s="253">
        <f t="shared" si="22"/>
        <v>159896</v>
      </c>
      <c r="C161" s="201">
        <f t="shared" si="16"/>
        <v>194842</v>
      </c>
      <c r="D161" s="247">
        <f t="shared" si="17"/>
        <v>82.06444195809938</v>
      </c>
      <c r="E161" s="253">
        <v>8140</v>
      </c>
      <c r="F161" s="253">
        <v>9219</v>
      </c>
      <c r="G161" s="247">
        <f t="shared" si="18"/>
        <v>88.295910619373032</v>
      </c>
      <c r="H161" s="253">
        <v>151756</v>
      </c>
      <c r="I161" s="253">
        <v>185623</v>
      </c>
      <c r="J161" s="247">
        <f t="shared" si="19"/>
        <v>81.754954935541392</v>
      </c>
      <c r="K161" s="253">
        <v>42074</v>
      </c>
      <c r="L161" s="253">
        <v>63299</v>
      </c>
      <c r="M161" s="247">
        <f t="shared" si="20"/>
        <v>66.468664591857689</v>
      </c>
      <c r="N161" s="253">
        <f t="shared" si="23"/>
        <v>201970</v>
      </c>
      <c r="O161" s="253">
        <f t="shared" si="24"/>
        <v>258141</v>
      </c>
      <c r="P161" s="247">
        <f t="shared" si="21"/>
        <v>78.240186564706889</v>
      </c>
      <c r="Q161" s="155"/>
      <c r="R161" s="156"/>
    </row>
    <row r="162" spans="1:18" x14ac:dyDescent="0.2">
      <c r="A162" s="71" t="s">
        <v>89</v>
      </c>
      <c r="B162" s="253">
        <f t="shared" si="22"/>
        <v>243018</v>
      </c>
      <c r="C162" s="201">
        <f t="shared" si="16"/>
        <v>250883</v>
      </c>
      <c r="D162" s="247">
        <f t="shared" si="17"/>
        <v>96.865072563704999</v>
      </c>
      <c r="E162" s="253">
        <v>15353</v>
      </c>
      <c r="F162" s="253">
        <v>12265</v>
      </c>
      <c r="G162" s="247">
        <f t="shared" si="18"/>
        <v>125.17733387688544</v>
      </c>
      <c r="H162" s="253">
        <v>227665</v>
      </c>
      <c r="I162" s="253">
        <v>238618</v>
      </c>
      <c r="J162" s="247">
        <f t="shared" si="19"/>
        <v>95.409818203153165</v>
      </c>
      <c r="K162" s="253">
        <v>287188</v>
      </c>
      <c r="L162" s="253">
        <v>288246</v>
      </c>
      <c r="M162" s="247">
        <f t="shared" si="20"/>
        <v>99.632952408706444</v>
      </c>
      <c r="N162" s="253">
        <f t="shared" si="23"/>
        <v>530206</v>
      </c>
      <c r="O162" s="253">
        <f t="shared" si="24"/>
        <v>539129</v>
      </c>
      <c r="P162" s="247">
        <f t="shared" si="21"/>
        <v>98.344923014714482</v>
      </c>
      <c r="Q162" s="155"/>
      <c r="R162" s="155"/>
    </row>
    <row r="163" spans="1:18" x14ac:dyDescent="0.2">
      <c r="A163" s="71" t="s">
        <v>90</v>
      </c>
      <c r="B163" s="253">
        <f>E163</f>
        <v>924</v>
      </c>
      <c r="C163" s="201">
        <f>F163</f>
        <v>830</v>
      </c>
      <c r="D163" s="247">
        <f>B163/C163%</f>
        <v>111.32530120481927</v>
      </c>
      <c r="E163" s="253">
        <v>924</v>
      </c>
      <c r="F163" s="253">
        <v>830</v>
      </c>
      <c r="G163" s="247">
        <f>E163/F163%</f>
        <v>111.32530120481927</v>
      </c>
      <c r="H163" s="254" t="s">
        <v>136</v>
      </c>
      <c r="I163" s="254" t="s">
        <v>136</v>
      </c>
      <c r="J163" s="247" t="s">
        <v>136</v>
      </c>
      <c r="K163" s="253">
        <v>637</v>
      </c>
      <c r="L163" s="253">
        <v>813</v>
      </c>
      <c r="M163" s="247">
        <f>K163/L163%</f>
        <v>78.351783517835173</v>
      </c>
      <c r="N163" s="253">
        <f>E163+K163</f>
        <v>1561</v>
      </c>
      <c r="O163" s="253">
        <f>F163+L163</f>
        <v>1643</v>
      </c>
      <c r="P163" s="247">
        <f>N163/O163%</f>
        <v>95.009129640900795</v>
      </c>
      <c r="Q163" s="155"/>
      <c r="R163" s="76"/>
    </row>
    <row r="164" spans="1:18" x14ac:dyDescent="0.2">
      <c r="A164" s="71" t="s">
        <v>91</v>
      </c>
      <c r="B164" s="253" t="s">
        <v>136</v>
      </c>
      <c r="C164" s="201" t="s">
        <v>136</v>
      </c>
      <c r="D164" s="247" t="s">
        <v>136</v>
      </c>
      <c r="E164" s="254" t="s">
        <v>136</v>
      </c>
      <c r="F164" s="254" t="s">
        <v>136</v>
      </c>
      <c r="G164" s="247" t="s">
        <v>136</v>
      </c>
      <c r="H164" s="254" t="s">
        <v>136</v>
      </c>
      <c r="I164" s="254" t="s">
        <v>136</v>
      </c>
      <c r="J164" s="247" t="s">
        <v>136</v>
      </c>
      <c r="K164" s="253">
        <v>791</v>
      </c>
      <c r="L164" s="253">
        <v>1030</v>
      </c>
      <c r="M164" s="247">
        <f>K164/L164%</f>
        <v>76.796116504854368</v>
      </c>
      <c r="N164" s="253">
        <f>K164</f>
        <v>791</v>
      </c>
      <c r="O164" s="253">
        <f>L164</f>
        <v>1030</v>
      </c>
      <c r="P164" s="247">
        <f>N164/O164%</f>
        <v>76.796116504854368</v>
      </c>
      <c r="Q164" s="155"/>
    </row>
    <row r="165" spans="1:18" x14ac:dyDescent="0.2">
      <c r="A165" s="73" t="s">
        <v>92</v>
      </c>
      <c r="B165" s="202">
        <f t="shared" si="22"/>
        <v>7052</v>
      </c>
      <c r="C165" s="202">
        <f t="shared" si="16"/>
        <v>15778</v>
      </c>
      <c r="D165" s="250">
        <f t="shared" si="17"/>
        <v>44.695145138800861</v>
      </c>
      <c r="E165" s="202">
        <v>794</v>
      </c>
      <c r="F165" s="202">
        <v>4259</v>
      </c>
      <c r="G165" s="250">
        <f t="shared" si="18"/>
        <v>18.642873914064332</v>
      </c>
      <c r="H165" s="202">
        <v>6258</v>
      </c>
      <c r="I165" s="202">
        <v>11519</v>
      </c>
      <c r="J165" s="250">
        <f t="shared" si="19"/>
        <v>54.327632606997135</v>
      </c>
      <c r="K165" s="202">
        <v>121649</v>
      </c>
      <c r="L165" s="202">
        <v>56558</v>
      </c>
      <c r="M165" s="250">
        <f t="shared" si="20"/>
        <v>215.08716715584001</v>
      </c>
      <c r="N165" s="202">
        <f t="shared" si="23"/>
        <v>128701</v>
      </c>
      <c r="O165" s="202">
        <f t="shared" si="24"/>
        <v>72336</v>
      </c>
      <c r="P165" s="250">
        <f t="shared" si="21"/>
        <v>177.92109046671089</v>
      </c>
      <c r="Q165" s="155"/>
    </row>
    <row r="166" spans="1:18" s="76" customFormat="1" x14ac:dyDescent="0.2">
      <c r="B166" s="159"/>
      <c r="C166" s="159"/>
      <c r="D166" s="159"/>
      <c r="E166" s="160"/>
      <c r="F166" s="159"/>
      <c r="G166" s="159"/>
      <c r="H166" s="159"/>
      <c r="I166" s="159"/>
      <c r="J166" s="159"/>
      <c r="K166" s="159"/>
      <c r="L166" s="80"/>
      <c r="M166" s="80"/>
      <c r="N166" s="80"/>
      <c r="Q166" s="143"/>
      <c r="R166" s="143"/>
    </row>
    <row r="168" spans="1:18" ht="28.5" customHeight="1" x14ac:dyDescent="0.2">
      <c r="A168" s="465" t="s">
        <v>182</v>
      </c>
      <c r="B168" s="465"/>
      <c r="C168" s="465"/>
      <c r="D168" s="465"/>
      <c r="E168" s="465"/>
      <c r="F168" s="465"/>
      <c r="G168" s="465"/>
      <c r="H168" s="465"/>
      <c r="I168" s="465"/>
      <c r="J168" s="465"/>
      <c r="K168" s="465"/>
      <c r="L168" s="465"/>
      <c r="M168" s="465"/>
      <c r="N168" s="465"/>
      <c r="O168" s="465"/>
      <c r="P168" s="465"/>
    </row>
    <row r="169" spans="1:18" x14ac:dyDescent="0.2">
      <c r="A169" s="161"/>
      <c r="B169" s="161"/>
      <c r="C169" s="161"/>
      <c r="D169" s="161"/>
      <c r="E169" s="161"/>
      <c r="F169" s="161"/>
      <c r="G169" s="161"/>
      <c r="H169" s="161"/>
      <c r="I169" s="161"/>
      <c r="J169" s="161"/>
      <c r="K169" s="161"/>
      <c r="L169" s="161"/>
      <c r="P169" s="162" t="s">
        <v>120</v>
      </c>
    </row>
    <row r="170" spans="1:18" ht="15.75" customHeight="1" x14ac:dyDescent="0.2">
      <c r="A170" s="405"/>
      <c r="B170" s="394" t="s">
        <v>132</v>
      </c>
      <c r="C170" s="394"/>
      <c r="D170" s="394"/>
      <c r="E170" s="395" t="s">
        <v>67</v>
      </c>
      <c r="F170" s="396"/>
      <c r="G170" s="396"/>
      <c r="H170" s="396"/>
      <c r="I170" s="396"/>
      <c r="J170" s="396"/>
      <c r="K170" s="399" t="s">
        <v>149</v>
      </c>
      <c r="L170" s="400"/>
      <c r="M170" s="401"/>
      <c r="N170" s="394" t="s">
        <v>68</v>
      </c>
      <c r="O170" s="394"/>
      <c r="P170" s="395"/>
      <c r="Q170" s="155"/>
      <c r="R170" s="155"/>
    </row>
    <row r="171" spans="1:18" ht="37.5" customHeight="1" x14ac:dyDescent="0.2">
      <c r="A171" s="405"/>
      <c r="B171" s="394"/>
      <c r="C171" s="394"/>
      <c r="D171" s="394"/>
      <c r="E171" s="394" t="s">
        <v>66</v>
      </c>
      <c r="F171" s="394"/>
      <c r="G171" s="394"/>
      <c r="H171" s="394" t="s">
        <v>65</v>
      </c>
      <c r="I171" s="394"/>
      <c r="J171" s="394"/>
      <c r="K171" s="402"/>
      <c r="L171" s="403"/>
      <c r="M171" s="404"/>
      <c r="N171" s="394"/>
      <c r="O171" s="394"/>
      <c r="P171" s="395"/>
      <c r="Q171" s="155"/>
      <c r="R171" s="155"/>
    </row>
    <row r="172" spans="1:18" ht="44.25" customHeight="1" x14ac:dyDescent="0.2">
      <c r="A172" s="405"/>
      <c r="B172" s="244" t="s">
        <v>130</v>
      </c>
      <c r="C172" s="244" t="s">
        <v>64</v>
      </c>
      <c r="D172" s="244" t="s">
        <v>131</v>
      </c>
      <c r="E172" s="244" t="s">
        <v>130</v>
      </c>
      <c r="F172" s="244" t="s">
        <v>64</v>
      </c>
      <c r="G172" s="244" t="s">
        <v>131</v>
      </c>
      <c r="H172" s="244" t="s">
        <v>130</v>
      </c>
      <c r="I172" s="244" t="s">
        <v>64</v>
      </c>
      <c r="J172" s="244" t="s">
        <v>131</v>
      </c>
      <c r="K172" s="244" t="s">
        <v>130</v>
      </c>
      <c r="L172" s="244" t="s">
        <v>64</v>
      </c>
      <c r="M172" s="245" t="s">
        <v>131</v>
      </c>
      <c r="N172" s="244" t="s">
        <v>130</v>
      </c>
      <c r="O172" s="244" t="s">
        <v>64</v>
      </c>
      <c r="P172" s="245" t="s">
        <v>131</v>
      </c>
      <c r="Q172" s="155"/>
      <c r="R172" s="155"/>
    </row>
    <row r="173" spans="1:18" x14ac:dyDescent="0.2">
      <c r="A173" s="65" t="s">
        <v>72</v>
      </c>
      <c r="B173" s="253">
        <f>SUM(B174:B193)</f>
        <v>664447</v>
      </c>
      <c r="C173" s="253">
        <f>SUM(C174:C193)</f>
        <v>833794</v>
      </c>
      <c r="D173" s="247">
        <f>B173/C173%</f>
        <v>79.689587595976946</v>
      </c>
      <c r="E173" s="253">
        <f>SUM(E174:E193)</f>
        <v>29774</v>
      </c>
      <c r="F173" s="253">
        <f>SUM(F174:F193)</f>
        <v>27244</v>
      </c>
      <c r="G173" s="247">
        <f>E173/F173%</f>
        <v>109.28644839230657</v>
      </c>
      <c r="H173" s="253">
        <f>SUM(H174:H193)</f>
        <v>634673</v>
      </c>
      <c r="I173" s="253">
        <f>SUM(I174:I193)</f>
        <v>806550</v>
      </c>
      <c r="J173" s="247">
        <f>H173/I173%</f>
        <v>78.689851838075754</v>
      </c>
      <c r="K173" s="253">
        <f>SUM(K174:K193)</f>
        <v>1170481</v>
      </c>
      <c r="L173" s="253">
        <f>SUM(L174:L193)</f>
        <v>1304175</v>
      </c>
      <c r="M173" s="247">
        <f>K173/L173%</f>
        <v>89.748768378476811</v>
      </c>
      <c r="N173" s="253">
        <f>SUM(N174:N193)</f>
        <v>1834928</v>
      </c>
      <c r="O173" s="253">
        <f>SUM(O174:O193)</f>
        <v>2137969</v>
      </c>
      <c r="P173" s="247">
        <f>N173/O173%</f>
        <v>85.825753320090243</v>
      </c>
      <c r="Q173" s="155"/>
      <c r="R173" s="155"/>
    </row>
    <row r="174" spans="1:18" s="151" customFormat="1" x14ac:dyDescent="0.2">
      <c r="A174" s="80" t="s">
        <v>73</v>
      </c>
      <c r="B174" s="253">
        <f>E174+H174</f>
        <v>66990</v>
      </c>
      <c r="C174" s="201">
        <f>F174+I174</f>
        <v>49721</v>
      </c>
      <c r="D174" s="247">
        <f t="shared" ref="D174:D193" si="25">B174/C174%</f>
        <v>134.73180346332535</v>
      </c>
      <c r="E174" s="253">
        <v>1274</v>
      </c>
      <c r="F174" s="253">
        <v>1099</v>
      </c>
      <c r="G174" s="247">
        <f t="shared" ref="G174:G190" si="26">E174/F174%</f>
        <v>115.92356687898089</v>
      </c>
      <c r="H174" s="253">
        <v>65716</v>
      </c>
      <c r="I174" s="253">
        <v>48622</v>
      </c>
      <c r="J174" s="247">
        <f t="shared" ref="J174:J193" si="27">H174/I174%</f>
        <v>135.15692484883385</v>
      </c>
      <c r="K174" s="253">
        <v>69381</v>
      </c>
      <c r="L174" s="253">
        <v>51616</v>
      </c>
      <c r="M174" s="247">
        <f t="shared" ref="M174:M193" si="28">K174/L174%</f>
        <v>134.41762244265345</v>
      </c>
      <c r="N174" s="253">
        <f>E174+H174+K174</f>
        <v>136371</v>
      </c>
      <c r="O174" s="253">
        <f>F174+I174+L174</f>
        <v>101337</v>
      </c>
      <c r="P174" s="247">
        <f t="shared" ref="P174:P193" si="29">N174/O174%</f>
        <v>134.57177536339145</v>
      </c>
      <c r="Q174" s="155"/>
      <c r="R174" s="155"/>
    </row>
    <row r="175" spans="1:18" x14ac:dyDescent="0.2">
      <c r="A175" s="71" t="s">
        <v>74</v>
      </c>
      <c r="B175" s="253">
        <f t="shared" ref="B175:B190" si="30">E175+H175</f>
        <v>5525</v>
      </c>
      <c r="C175" s="201">
        <f>F175+I175</f>
        <v>6033</v>
      </c>
      <c r="D175" s="247">
        <f t="shared" si="25"/>
        <v>91.579645284269859</v>
      </c>
      <c r="E175" s="253">
        <v>994</v>
      </c>
      <c r="F175" s="253">
        <v>1165</v>
      </c>
      <c r="G175" s="247">
        <f t="shared" si="26"/>
        <v>85.321888412017159</v>
      </c>
      <c r="H175" s="253">
        <v>4531</v>
      </c>
      <c r="I175" s="253">
        <v>4868</v>
      </c>
      <c r="J175" s="247">
        <f t="shared" si="27"/>
        <v>93.077239112571903</v>
      </c>
      <c r="K175" s="253">
        <v>26200</v>
      </c>
      <c r="L175" s="253">
        <v>28737</v>
      </c>
      <c r="M175" s="247">
        <f t="shared" si="28"/>
        <v>91.171660228973096</v>
      </c>
      <c r="N175" s="253">
        <f t="shared" ref="N175:N190" si="31">E175+H175+K175</f>
        <v>31725</v>
      </c>
      <c r="O175" s="253">
        <f t="shared" ref="O175:O190" si="32">F175+I175+L175</f>
        <v>34770</v>
      </c>
      <c r="P175" s="247">
        <f t="shared" si="29"/>
        <v>91.242450388265752</v>
      </c>
      <c r="Q175" s="155"/>
      <c r="R175" s="155"/>
    </row>
    <row r="176" spans="1:18" x14ac:dyDescent="0.2">
      <c r="A176" s="71" t="s">
        <v>75</v>
      </c>
      <c r="B176" s="253">
        <f t="shared" si="30"/>
        <v>42370</v>
      </c>
      <c r="C176" s="201">
        <f t="shared" ref="C176:C190" si="33">F176+I176</f>
        <v>47403</v>
      </c>
      <c r="D176" s="247">
        <f t="shared" si="25"/>
        <v>89.382528531949461</v>
      </c>
      <c r="E176" s="253">
        <v>1980</v>
      </c>
      <c r="F176" s="253">
        <v>1727</v>
      </c>
      <c r="G176" s="247">
        <f t="shared" si="26"/>
        <v>114.64968152866243</v>
      </c>
      <c r="H176" s="253">
        <v>40390</v>
      </c>
      <c r="I176" s="253">
        <v>45676</v>
      </c>
      <c r="J176" s="247">
        <f t="shared" si="27"/>
        <v>88.427182765566158</v>
      </c>
      <c r="K176" s="253">
        <v>95430</v>
      </c>
      <c r="L176" s="253">
        <v>93488</v>
      </c>
      <c r="M176" s="247">
        <f t="shared" si="28"/>
        <v>102.0772719493411</v>
      </c>
      <c r="N176" s="253">
        <f t="shared" si="31"/>
        <v>137800</v>
      </c>
      <c r="O176" s="253">
        <f t="shared" si="32"/>
        <v>140891</v>
      </c>
      <c r="P176" s="247">
        <f t="shared" si="29"/>
        <v>97.806105429019595</v>
      </c>
      <c r="Q176" s="155"/>
      <c r="R176" s="155"/>
    </row>
    <row r="177" spans="1:18" s="151" customFormat="1" x14ac:dyDescent="0.2">
      <c r="A177" s="71" t="s">
        <v>76</v>
      </c>
      <c r="B177" s="253">
        <f t="shared" si="30"/>
        <v>49427</v>
      </c>
      <c r="C177" s="201">
        <f t="shared" si="33"/>
        <v>38937</v>
      </c>
      <c r="D177" s="247">
        <f t="shared" si="25"/>
        <v>126.94095590312556</v>
      </c>
      <c r="E177" s="253">
        <v>3052</v>
      </c>
      <c r="F177" s="253">
        <v>3637</v>
      </c>
      <c r="G177" s="247">
        <f t="shared" si="26"/>
        <v>83.915314819906527</v>
      </c>
      <c r="H177" s="253">
        <v>46375</v>
      </c>
      <c r="I177" s="253">
        <v>35300</v>
      </c>
      <c r="J177" s="247">
        <f t="shared" si="27"/>
        <v>131.37393767705382</v>
      </c>
      <c r="K177" s="253">
        <v>83414</v>
      </c>
      <c r="L177" s="253">
        <v>63280</v>
      </c>
      <c r="M177" s="247">
        <f t="shared" si="28"/>
        <v>131.81731984829332</v>
      </c>
      <c r="N177" s="253">
        <f t="shared" si="31"/>
        <v>132841</v>
      </c>
      <c r="O177" s="253">
        <f t="shared" si="32"/>
        <v>102217</v>
      </c>
      <c r="P177" s="247">
        <f t="shared" si="29"/>
        <v>129.9597914241271</v>
      </c>
      <c r="Q177" s="155"/>
      <c r="R177" s="155"/>
    </row>
    <row r="178" spans="1:18" x14ac:dyDescent="0.2">
      <c r="A178" s="71" t="s">
        <v>77</v>
      </c>
      <c r="B178" s="253">
        <f t="shared" si="30"/>
        <v>38293</v>
      </c>
      <c r="C178" s="201">
        <f t="shared" si="33"/>
        <v>47175</v>
      </c>
      <c r="D178" s="247">
        <f t="shared" si="25"/>
        <v>81.172231054583989</v>
      </c>
      <c r="E178" s="253">
        <v>402</v>
      </c>
      <c r="F178" s="253">
        <v>626</v>
      </c>
      <c r="G178" s="247">
        <f t="shared" si="26"/>
        <v>64.217252396166131</v>
      </c>
      <c r="H178" s="253">
        <v>37891</v>
      </c>
      <c r="I178" s="253">
        <v>46549</v>
      </c>
      <c r="J178" s="247">
        <f t="shared" si="27"/>
        <v>81.400244903220255</v>
      </c>
      <c r="K178" s="253">
        <v>71909</v>
      </c>
      <c r="L178" s="253">
        <v>69691</v>
      </c>
      <c r="M178" s="247">
        <f t="shared" si="28"/>
        <v>103.18262042444505</v>
      </c>
      <c r="N178" s="253">
        <f t="shared" si="31"/>
        <v>110202</v>
      </c>
      <c r="O178" s="253">
        <f t="shared" si="32"/>
        <v>116866</v>
      </c>
      <c r="P178" s="247">
        <f t="shared" si="29"/>
        <v>94.297742713877426</v>
      </c>
      <c r="Q178" s="155"/>
      <c r="R178" s="155"/>
    </row>
    <row r="179" spans="1:18" x14ac:dyDescent="0.2">
      <c r="A179" s="71" t="s">
        <v>78</v>
      </c>
      <c r="B179" s="253">
        <f t="shared" si="30"/>
        <v>62124</v>
      </c>
      <c r="C179" s="201">
        <f>F179+I179</f>
        <v>63860</v>
      </c>
      <c r="D179" s="247">
        <f t="shared" si="25"/>
        <v>97.28155339805825</v>
      </c>
      <c r="E179" s="253">
        <v>1799</v>
      </c>
      <c r="F179" s="253">
        <v>1773</v>
      </c>
      <c r="G179" s="247">
        <f>E179/F179%</f>
        <v>101.46644106034968</v>
      </c>
      <c r="H179" s="253">
        <v>60325</v>
      </c>
      <c r="I179" s="253">
        <v>62087</v>
      </c>
      <c r="J179" s="247">
        <f t="shared" si="27"/>
        <v>97.16204680528935</v>
      </c>
      <c r="K179" s="253">
        <v>120788</v>
      </c>
      <c r="L179" s="253">
        <v>118847</v>
      </c>
      <c r="M179" s="247">
        <f t="shared" si="28"/>
        <v>101.63319225558912</v>
      </c>
      <c r="N179" s="253">
        <f t="shared" si="31"/>
        <v>182912</v>
      </c>
      <c r="O179" s="253">
        <f t="shared" si="32"/>
        <v>182707</v>
      </c>
      <c r="P179" s="247">
        <f t="shared" si="29"/>
        <v>100.11220150295281</v>
      </c>
      <c r="Q179" s="155"/>
      <c r="R179" s="155"/>
    </row>
    <row r="180" spans="1:18" x14ac:dyDescent="0.2">
      <c r="A180" s="71" t="s">
        <v>79</v>
      </c>
      <c r="B180" s="253">
        <f t="shared" si="30"/>
        <v>37361</v>
      </c>
      <c r="C180" s="201">
        <f>F180+I180</f>
        <v>183975</v>
      </c>
      <c r="D180" s="247">
        <f t="shared" si="25"/>
        <v>20.307650495991304</v>
      </c>
      <c r="E180" s="254">
        <v>100</v>
      </c>
      <c r="F180" s="254">
        <v>28</v>
      </c>
      <c r="G180" s="247">
        <f>E180/F180%</f>
        <v>357.14285714285711</v>
      </c>
      <c r="H180" s="253">
        <v>37261</v>
      </c>
      <c r="I180" s="253">
        <v>183947</v>
      </c>
      <c r="J180" s="247">
        <f t="shared" si="27"/>
        <v>20.256378195893383</v>
      </c>
      <c r="K180" s="253">
        <v>73207</v>
      </c>
      <c r="L180" s="253">
        <v>138105</v>
      </c>
      <c r="M180" s="247">
        <f t="shared" si="28"/>
        <v>53.008218384562475</v>
      </c>
      <c r="N180" s="253">
        <f t="shared" si="31"/>
        <v>110568</v>
      </c>
      <c r="O180" s="253">
        <f>C180+L180</f>
        <v>322080</v>
      </c>
      <c r="P180" s="247">
        <f t="shared" si="29"/>
        <v>34.329359165424741</v>
      </c>
      <c r="Q180" s="155"/>
      <c r="R180" s="155"/>
    </row>
    <row r="181" spans="1:18" s="151" customFormat="1" x14ac:dyDescent="0.2">
      <c r="A181" s="71" t="s">
        <v>80</v>
      </c>
      <c r="B181" s="253">
        <f t="shared" si="30"/>
        <v>83566</v>
      </c>
      <c r="C181" s="201">
        <f>F181+I181</f>
        <v>94385</v>
      </c>
      <c r="D181" s="247">
        <f t="shared" si="25"/>
        <v>88.537373523335276</v>
      </c>
      <c r="E181" s="253">
        <v>2119</v>
      </c>
      <c r="F181" s="253">
        <v>1580</v>
      </c>
      <c r="G181" s="247">
        <f t="shared" si="26"/>
        <v>134.1139240506329</v>
      </c>
      <c r="H181" s="253">
        <v>81447</v>
      </c>
      <c r="I181" s="253">
        <v>92805</v>
      </c>
      <c r="J181" s="247">
        <f t="shared" si="27"/>
        <v>87.761435267496367</v>
      </c>
      <c r="K181" s="253">
        <v>124845</v>
      </c>
      <c r="L181" s="253">
        <v>163911</v>
      </c>
      <c r="M181" s="247">
        <f t="shared" si="28"/>
        <v>76.166334169152776</v>
      </c>
      <c r="N181" s="253">
        <f t="shared" si="31"/>
        <v>208411</v>
      </c>
      <c r="O181" s="253">
        <f t="shared" si="32"/>
        <v>258296</v>
      </c>
      <c r="P181" s="247">
        <f t="shared" si="29"/>
        <v>80.686886362932455</v>
      </c>
      <c r="Q181" s="155"/>
      <c r="R181" s="155"/>
    </row>
    <row r="182" spans="1:18" x14ac:dyDescent="0.2">
      <c r="A182" s="71" t="s">
        <v>81</v>
      </c>
      <c r="B182" s="253">
        <f t="shared" si="30"/>
        <v>76872</v>
      </c>
      <c r="C182" s="201">
        <f t="shared" si="33"/>
        <v>77491</v>
      </c>
      <c r="D182" s="247">
        <f t="shared" si="25"/>
        <v>99.201197558426145</v>
      </c>
      <c r="E182" s="253">
        <v>1575</v>
      </c>
      <c r="F182" s="253">
        <v>1109</v>
      </c>
      <c r="G182" s="247">
        <f t="shared" si="26"/>
        <v>142.01983769161407</v>
      </c>
      <c r="H182" s="253">
        <v>75297</v>
      </c>
      <c r="I182" s="253">
        <v>76382</v>
      </c>
      <c r="J182" s="247">
        <f t="shared" si="27"/>
        <v>98.579508261108629</v>
      </c>
      <c r="K182" s="253">
        <v>56765</v>
      </c>
      <c r="L182" s="253">
        <v>59492</v>
      </c>
      <c r="M182" s="247">
        <f t="shared" si="28"/>
        <v>95.416190412156269</v>
      </c>
      <c r="N182" s="253">
        <f t="shared" si="31"/>
        <v>133637</v>
      </c>
      <c r="O182" s="253">
        <f t="shared" si="32"/>
        <v>136983</v>
      </c>
      <c r="P182" s="247">
        <f t="shared" si="29"/>
        <v>97.557361132403301</v>
      </c>
      <c r="Q182" s="155"/>
      <c r="R182" s="155"/>
    </row>
    <row r="183" spans="1:18" x14ac:dyDescent="0.2">
      <c r="A183" s="71" t="s">
        <v>82</v>
      </c>
      <c r="B183" s="253">
        <f t="shared" si="30"/>
        <v>19197</v>
      </c>
      <c r="C183" s="201">
        <f t="shared" si="33"/>
        <v>18387</v>
      </c>
      <c r="D183" s="247">
        <f t="shared" si="25"/>
        <v>104.40528634361233</v>
      </c>
      <c r="E183" s="253">
        <v>1487</v>
      </c>
      <c r="F183" s="253">
        <v>1067</v>
      </c>
      <c r="G183" s="247">
        <f t="shared" si="26"/>
        <v>139.3626991565136</v>
      </c>
      <c r="H183" s="253">
        <v>17710</v>
      </c>
      <c r="I183" s="253">
        <v>17320</v>
      </c>
      <c r="J183" s="247">
        <f t="shared" si="27"/>
        <v>102.25173210161664</v>
      </c>
      <c r="K183" s="253">
        <v>26722</v>
      </c>
      <c r="L183" s="253">
        <v>31526</v>
      </c>
      <c r="M183" s="247">
        <f t="shared" si="28"/>
        <v>84.761783924379884</v>
      </c>
      <c r="N183" s="253">
        <f t="shared" si="31"/>
        <v>45919</v>
      </c>
      <c r="O183" s="253">
        <f t="shared" si="32"/>
        <v>49913</v>
      </c>
      <c r="P183" s="247">
        <f t="shared" si="29"/>
        <v>91.99807665337687</v>
      </c>
      <c r="Q183" s="155"/>
      <c r="R183" s="155"/>
    </row>
    <row r="184" spans="1:18" x14ac:dyDescent="0.2">
      <c r="A184" s="71" t="s">
        <v>83</v>
      </c>
      <c r="B184" s="253">
        <f t="shared" si="30"/>
        <v>21057</v>
      </c>
      <c r="C184" s="201">
        <f t="shared" si="33"/>
        <v>19614</v>
      </c>
      <c r="D184" s="247">
        <f t="shared" si="25"/>
        <v>107.35698990516978</v>
      </c>
      <c r="E184" s="253">
        <v>267</v>
      </c>
      <c r="F184" s="253">
        <v>254</v>
      </c>
      <c r="G184" s="247">
        <f t="shared" si="26"/>
        <v>105.11811023622047</v>
      </c>
      <c r="H184" s="253">
        <v>20790</v>
      </c>
      <c r="I184" s="253">
        <v>19360</v>
      </c>
      <c r="J184" s="247">
        <f t="shared" si="27"/>
        <v>107.38636363636364</v>
      </c>
      <c r="K184" s="253">
        <v>132947</v>
      </c>
      <c r="L184" s="253">
        <v>125741</v>
      </c>
      <c r="M184" s="247">
        <f t="shared" si="28"/>
        <v>105.73082765366904</v>
      </c>
      <c r="N184" s="253">
        <f t="shared" si="31"/>
        <v>154004</v>
      </c>
      <c r="O184" s="253">
        <f t="shared" si="32"/>
        <v>145355</v>
      </c>
      <c r="P184" s="247">
        <f t="shared" si="29"/>
        <v>105.95025970898834</v>
      </c>
      <c r="Q184" s="155"/>
      <c r="R184" s="155"/>
    </row>
    <row r="185" spans="1:18" x14ac:dyDescent="0.2">
      <c r="A185" s="71" t="s">
        <v>84</v>
      </c>
      <c r="B185" s="253">
        <f t="shared" si="30"/>
        <v>27417</v>
      </c>
      <c r="C185" s="201">
        <f t="shared" si="33"/>
        <v>30158</v>
      </c>
      <c r="D185" s="247">
        <f t="shared" si="25"/>
        <v>90.911201008024406</v>
      </c>
      <c r="E185" s="253">
        <v>425</v>
      </c>
      <c r="F185" s="253">
        <v>230</v>
      </c>
      <c r="G185" s="247">
        <f t="shared" si="26"/>
        <v>184.78260869565219</v>
      </c>
      <c r="H185" s="253">
        <v>26992</v>
      </c>
      <c r="I185" s="253">
        <v>29928</v>
      </c>
      <c r="J185" s="247">
        <f t="shared" si="27"/>
        <v>90.189788826516988</v>
      </c>
      <c r="K185" s="253">
        <v>35909</v>
      </c>
      <c r="L185" s="253">
        <v>48542</v>
      </c>
      <c r="M185" s="247">
        <f t="shared" si="28"/>
        <v>73.975114333978823</v>
      </c>
      <c r="N185" s="253">
        <f t="shared" si="31"/>
        <v>63326</v>
      </c>
      <c r="O185" s="253">
        <f t="shared" si="32"/>
        <v>78700</v>
      </c>
      <c r="P185" s="247">
        <f t="shared" si="29"/>
        <v>80.465057179161377</v>
      </c>
      <c r="Q185" s="155"/>
      <c r="R185" s="155"/>
    </row>
    <row r="186" spans="1:18" x14ac:dyDescent="0.2">
      <c r="A186" s="71" t="s">
        <v>85</v>
      </c>
      <c r="B186" s="253">
        <f t="shared" si="30"/>
        <v>32958</v>
      </c>
      <c r="C186" s="201">
        <f t="shared" si="33"/>
        <v>31576</v>
      </c>
      <c r="D186" s="247">
        <f>B186/C186%</f>
        <v>104.3767418292374</v>
      </c>
      <c r="E186" s="253">
        <v>7764</v>
      </c>
      <c r="F186" s="253">
        <v>6020</v>
      </c>
      <c r="G186" s="247">
        <f>E186/F186%</f>
        <v>128.97009966777409</v>
      </c>
      <c r="H186" s="253">
        <v>25194</v>
      </c>
      <c r="I186" s="253">
        <v>25556</v>
      </c>
      <c r="J186" s="247">
        <f>H186/I186%</f>
        <v>98.583502895601811</v>
      </c>
      <c r="K186" s="253">
        <v>28894</v>
      </c>
      <c r="L186" s="253">
        <v>33884</v>
      </c>
      <c r="M186" s="247">
        <f>K186/L186%</f>
        <v>85.273285326407745</v>
      </c>
      <c r="N186" s="253">
        <f t="shared" si="31"/>
        <v>61852</v>
      </c>
      <c r="O186" s="253">
        <f t="shared" si="32"/>
        <v>65460</v>
      </c>
      <c r="P186" s="247">
        <f>N186/O186%</f>
        <v>94.488237091353497</v>
      </c>
      <c r="Q186" s="155"/>
      <c r="R186" s="155"/>
    </row>
    <row r="187" spans="1:18" x14ac:dyDescent="0.2">
      <c r="A187" s="71" t="s">
        <v>86</v>
      </c>
      <c r="B187" s="253">
        <f t="shared" si="30"/>
        <v>1163</v>
      </c>
      <c r="C187" s="201">
        <f t="shared" si="33"/>
        <v>1142</v>
      </c>
      <c r="D187" s="247">
        <f t="shared" si="25"/>
        <v>101.83887915936953</v>
      </c>
      <c r="E187" s="253">
        <v>687</v>
      </c>
      <c r="F187" s="253">
        <v>565</v>
      </c>
      <c r="G187" s="247">
        <f t="shared" si="26"/>
        <v>121.59292035398229</v>
      </c>
      <c r="H187" s="253">
        <v>476</v>
      </c>
      <c r="I187" s="253">
        <v>577</v>
      </c>
      <c r="J187" s="247">
        <f t="shared" si="27"/>
        <v>82.495667244367425</v>
      </c>
      <c r="K187" s="253">
        <v>6314</v>
      </c>
      <c r="L187" s="253">
        <v>8273</v>
      </c>
      <c r="M187" s="247">
        <f t="shared" si="28"/>
        <v>76.320560860630962</v>
      </c>
      <c r="N187" s="253">
        <f t="shared" si="31"/>
        <v>7477</v>
      </c>
      <c r="O187" s="253">
        <f t="shared" si="32"/>
        <v>9415</v>
      </c>
      <c r="P187" s="247">
        <f t="shared" si="29"/>
        <v>79.415825809877845</v>
      </c>
      <c r="Q187" s="155"/>
      <c r="R187" s="155"/>
    </row>
    <row r="188" spans="1:18" x14ac:dyDescent="0.2">
      <c r="A188" s="71" t="s">
        <v>87</v>
      </c>
      <c r="B188" s="253">
        <f t="shared" si="30"/>
        <v>43379</v>
      </c>
      <c r="C188" s="201">
        <f t="shared" si="33"/>
        <v>55042</v>
      </c>
      <c r="D188" s="247">
        <f t="shared" si="25"/>
        <v>78.810726354420268</v>
      </c>
      <c r="E188" s="253">
        <v>4151</v>
      </c>
      <c r="F188" s="253">
        <v>5501</v>
      </c>
      <c r="G188" s="247">
        <f t="shared" si="26"/>
        <v>75.459007453190338</v>
      </c>
      <c r="H188" s="253">
        <v>39228</v>
      </c>
      <c r="I188" s="253">
        <v>49541</v>
      </c>
      <c r="J188" s="247">
        <f t="shared" si="27"/>
        <v>79.182899012938776</v>
      </c>
      <c r="K188" s="253">
        <v>128964</v>
      </c>
      <c r="L188" s="253">
        <v>151162</v>
      </c>
      <c r="M188" s="247">
        <f t="shared" si="28"/>
        <v>85.315092417406504</v>
      </c>
      <c r="N188" s="253">
        <f t="shared" si="31"/>
        <v>172343</v>
      </c>
      <c r="O188" s="253">
        <f t="shared" si="32"/>
        <v>206204</v>
      </c>
      <c r="P188" s="247">
        <f t="shared" si="29"/>
        <v>83.578883047855527</v>
      </c>
      <c r="Q188" s="155"/>
      <c r="R188" s="156"/>
    </row>
    <row r="189" spans="1:18" s="152" customFormat="1" ht="15" x14ac:dyDescent="0.25">
      <c r="A189" s="80" t="s">
        <v>88</v>
      </c>
      <c r="B189" s="253">
        <f t="shared" si="30"/>
        <v>23854</v>
      </c>
      <c r="C189" s="201">
        <f t="shared" si="33"/>
        <v>32712</v>
      </c>
      <c r="D189" s="247">
        <f t="shared" si="25"/>
        <v>72.9212521398875</v>
      </c>
      <c r="E189" s="253">
        <v>115</v>
      </c>
      <c r="F189" s="253">
        <v>277</v>
      </c>
      <c r="G189" s="247">
        <f t="shared" si="26"/>
        <v>41.516245487364621</v>
      </c>
      <c r="H189" s="253">
        <v>23739</v>
      </c>
      <c r="I189" s="253">
        <v>32435</v>
      </c>
      <c r="J189" s="247">
        <f t="shared" si="27"/>
        <v>73.189455834746411</v>
      </c>
      <c r="K189" s="253">
        <v>17341</v>
      </c>
      <c r="L189" s="253">
        <v>27575</v>
      </c>
      <c r="M189" s="247">
        <f t="shared" si="28"/>
        <v>62.886672710788758</v>
      </c>
      <c r="N189" s="253">
        <f t="shared" si="31"/>
        <v>41195</v>
      </c>
      <c r="O189" s="253">
        <f t="shared" si="32"/>
        <v>60287</v>
      </c>
      <c r="P189" s="247">
        <f t="shared" si="29"/>
        <v>68.331481082157012</v>
      </c>
      <c r="Q189" s="155"/>
      <c r="R189" s="156"/>
    </row>
    <row r="190" spans="1:18" s="151" customFormat="1" x14ac:dyDescent="0.2">
      <c r="A190" s="71" t="s">
        <v>89</v>
      </c>
      <c r="B190" s="253">
        <f t="shared" si="30"/>
        <v>32775</v>
      </c>
      <c r="C190" s="201">
        <f t="shared" si="33"/>
        <v>36159</v>
      </c>
      <c r="D190" s="247">
        <f t="shared" si="25"/>
        <v>90.641334107691037</v>
      </c>
      <c r="E190" s="253">
        <v>1583</v>
      </c>
      <c r="F190" s="253">
        <v>572</v>
      </c>
      <c r="G190" s="247">
        <f t="shared" si="26"/>
        <v>276.74825174825173</v>
      </c>
      <c r="H190" s="253">
        <v>31192</v>
      </c>
      <c r="I190" s="253">
        <v>35587</v>
      </c>
      <c r="J190" s="247">
        <f t="shared" si="27"/>
        <v>87.649984544918084</v>
      </c>
      <c r="K190" s="253">
        <v>61611</v>
      </c>
      <c r="L190" s="253">
        <v>84065</v>
      </c>
      <c r="M190" s="247">
        <f t="shared" si="28"/>
        <v>73.28971629096533</v>
      </c>
      <c r="N190" s="253">
        <f t="shared" si="31"/>
        <v>94386</v>
      </c>
      <c r="O190" s="253">
        <f t="shared" si="32"/>
        <v>120224</v>
      </c>
      <c r="P190" s="247">
        <f t="shared" si="29"/>
        <v>78.508450891668886</v>
      </c>
      <c r="Q190" s="155"/>
      <c r="R190" s="155"/>
    </row>
    <row r="191" spans="1:18" x14ac:dyDescent="0.2">
      <c r="A191" s="71" t="s">
        <v>90</v>
      </c>
      <c r="B191" s="253" t="s">
        <v>136</v>
      </c>
      <c r="C191" s="201" t="s">
        <v>136</v>
      </c>
      <c r="D191" s="247" t="s">
        <v>136</v>
      </c>
      <c r="E191" s="254" t="s">
        <v>136</v>
      </c>
      <c r="F191" s="254" t="s">
        <v>136</v>
      </c>
      <c r="G191" s="247" t="s">
        <v>136</v>
      </c>
      <c r="H191" s="254" t="s">
        <v>136</v>
      </c>
      <c r="I191" s="254" t="s">
        <v>136</v>
      </c>
      <c r="J191" s="247" t="s">
        <v>136</v>
      </c>
      <c r="K191" s="253">
        <v>131</v>
      </c>
      <c r="L191" s="253">
        <v>134</v>
      </c>
      <c r="M191" s="247">
        <f>K191/L191%</f>
        <v>97.761194029850742</v>
      </c>
      <c r="N191" s="253">
        <f>K191</f>
        <v>131</v>
      </c>
      <c r="O191" s="253">
        <f>L191</f>
        <v>134</v>
      </c>
      <c r="P191" s="247">
        <f>N191/O191%</f>
        <v>97.761194029850742</v>
      </c>
      <c r="Q191" s="155"/>
      <c r="R191" s="156"/>
    </row>
    <row r="192" spans="1:18" x14ac:dyDescent="0.2">
      <c r="A192" s="71" t="s">
        <v>91</v>
      </c>
      <c r="B192" s="253" t="s">
        <v>136</v>
      </c>
      <c r="C192" s="201">
        <f>F192</f>
        <v>14</v>
      </c>
      <c r="D192" s="247" t="s">
        <v>136</v>
      </c>
      <c r="E192" s="253" t="s">
        <v>136</v>
      </c>
      <c r="F192" s="253">
        <v>14</v>
      </c>
      <c r="G192" s="247" t="s">
        <v>136</v>
      </c>
      <c r="H192" s="254" t="s">
        <v>136</v>
      </c>
      <c r="I192" s="254" t="s">
        <v>136</v>
      </c>
      <c r="J192" s="247" t="s">
        <v>136</v>
      </c>
      <c r="K192" s="253">
        <v>826</v>
      </c>
      <c r="L192" s="253">
        <v>792</v>
      </c>
      <c r="M192" s="247">
        <f>K192/L192%</f>
        <v>104.29292929292929</v>
      </c>
      <c r="N192" s="253">
        <f>K192</f>
        <v>826</v>
      </c>
      <c r="O192" s="253">
        <f>F192+L192</f>
        <v>806</v>
      </c>
      <c r="P192" s="247">
        <f>N192/O192%</f>
        <v>102.48138957816377</v>
      </c>
      <c r="Q192" s="155"/>
    </row>
    <row r="193" spans="1:18" x14ac:dyDescent="0.2">
      <c r="A193" s="73" t="s">
        <v>92</v>
      </c>
      <c r="B193" s="202">
        <f>H193</f>
        <v>119</v>
      </c>
      <c r="C193" s="202">
        <f>I193</f>
        <v>10</v>
      </c>
      <c r="D193" s="250">
        <f t="shared" si="25"/>
        <v>1190</v>
      </c>
      <c r="E193" s="252" t="s">
        <v>136</v>
      </c>
      <c r="F193" s="252" t="s">
        <v>136</v>
      </c>
      <c r="G193" s="250" t="s">
        <v>136</v>
      </c>
      <c r="H193" s="202">
        <v>119</v>
      </c>
      <c r="I193" s="252">
        <v>10</v>
      </c>
      <c r="J193" s="250">
        <f t="shared" si="27"/>
        <v>1190</v>
      </c>
      <c r="K193" s="202">
        <v>8883</v>
      </c>
      <c r="L193" s="202">
        <v>5314</v>
      </c>
      <c r="M193" s="250">
        <f t="shared" si="28"/>
        <v>167.16221302220549</v>
      </c>
      <c r="N193" s="202">
        <f>H193+K193</f>
        <v>9002</v>
      </c>
      <c r="O193" s="202">
        <f>I193+L193</f>
        <v>5324</v>
      </c>
      <c r="P193" s="250">
        <f t="shared" si="29"/>
        <v>169.08339594290007</v>
      </c>
      <c r="Q193" s="155"/>
    </row>
    <row r="194" spans="1:18" x14ac:dyDescent="0.2">
      <c r="A194" s="153"/>
      <c r="B194" s="163"/>
      <c r="C194" s="163"/>
      <c r="D194" s="164"/>
      <c r="E194" s="155"/>
      <c r="F194" s="165"/>
      <c r="G194" s="164"/>
      <c r="H194" s="155"/>
      <c r="I194" s="165"/>
      <c r="J194" s="164"/>
      <c r="K194" s="155"/>
      <c r="L194" s="165"/>
      <c r="M194" s="164"/>
      <c r="O194" s="155"/>
      <c r="P194" s="156"/>
    </row>
    <row r="195" spans="1:18" x14ac:dyDescent="0.2">
      <c r="G195" s="218"/>
      <c r="O195" s="146"/>
    </row>
    <row r="196" spans="1:18" ht="24.75" customHeight="1" x14ac:dyDescent="0.2">
      <c r="A196" s="466" t="s">
        <v>183</v>
      </c>
      <c r="B196" s="466"/>
      <c r="C196" s="466"/>
      <c r="D196" s="466"/>
      <c r="E196" s="466"/>
      <c r="F196" s="466"/>
      <c r="G196" s="466"/>
      <c r="H196" s="466"/>
      <c r="I196" s="466"/>
      <c r="J196" s="466"/>
      <c r="K196" s="466"/>
      <c r="L196" s="466"/>
      <c r="M196" s="466"/>
      <c r="N196" s="466"/>
      <c r="O196" s="466"/>
      <c r="P196" s="466"/>
    </row>
    <row r="197" spans="1:18" x14ac:dyDescent="0.2">
      <c r="A197" s="161"/>
      <c r="B197" s="161"/>
      <c r="C197" s="161"/>
      <c r="D197" s="161"/>
      <c r="E197" s="161"/>
      <c r="F197" s="161"/>
      <c r="G197" s="161"/>
      <c r="H197" s="161"/>
      <c r="I197" s="161"/>
      <c r="J197" s="161"/>
      <c r="K197" s="161"/>
      <c r="L197" s="161"/>
      <c r="P197" s="162" t="s">
        <v>120</v>
      </c>
    </row>
    <row r="198" spans="1:18" ht="15.75" customHeight="1" x14ac:dyDescent="0.2">
      <c r="A198" s="405"/>
      <c r="B198" s="394" t="s">
        <v>132</v>
      </c>
      <c r="C198" s="394"/>
      <c r="D198" s="394"/>
      <c r="E198" s="395" t="s">
        <v>67</v>
      </c>
      <c r="F198" s="396"/>
      <c r="G198" s="396"/>
      <c r="H198" s="396"/>
      <c r="I198" s="396"/>
      <c r="J198" s="396"/>
      <c r="K198" s="399" t="s">
        <v>149</v>
      </c>
      <c r="L198" s="400"/>
      <c r="M198" s="401"/>
      <c r="N198" s="394" t="s">
        <v>68</v>
      </c>
      <c r="O198" s="394"/>
      <c r="P198" s="395"/>
      <c r="Q198" s="155"/>
      <c r="R198" s="155"/>
    </row>
    <row r="199" spans="1:18" ht="39" customHeight="1" x14ac:dyDescent="0.2">
      <c r="A199" s="405"/>
      <c r="B199" s="394"/>
      <c r="C199" s="394"/>
      <c r="D199" s="394"/>
      <c r="E199" s="394" t="s">
        <v>66</v>
      </c>
      <c r="F199" s="394"/>
      <c r="G199" s="394"/>
      <c r="H199" s="394" t="s">
        <v>65</v>
      </c>
      <c r="I199" s="394"/>
      <c r="J199" s="394"/>
      <c r="K199" s="402"/>
      <c r="L199" s="403"/>
      <c r="M199" s="404"/>
      <c r="N199" s="394"/>
      <c r="O199" s="394"/>
      <c r="P199" s="395"/>
      <c r="Q199" s="155"/>
      <c r="R199" s="155"/>
    </row>
    <row r="200" spans="1:18" ht="37.5" customHeight="1" x14ac:dyDescent="0.2">
      <c r="A200" s="405"/>
      <c r="B200" s="244" t="s">
        <v>130</v>
      </c>
      <c r="C200" s="244" t="s">
        <v>64</v>
      </c>
      <c r="D200" s="244" t="s">
        <v>131</v>
      </c>
      <c r="E200" s="244" t="s">
        <v>130</v>
      </c>
      <c r="F200" s="244" t="s">
        <v>64</v>
      </c>
      <c r="G200" s="244" t="s">
        <v>131</v>
      </c>
      <c r="H200" s="244" t="s">
        <v>130</v>
      </c>
      <c r="I200" s="244" t="s">
        <v>64</v>
      </c>
      <c r="J200" s="244" t="s">
        <v>131</v>
      </c>
      <c r="K200" s="244" t="s">
        <v>130</v>
      </c>
      <c r="L200" s="244" t="s">
        <v>64</v>
      </c>
      <c r="M200" s="245" t="s">
        <v>131</v>
      </c>
      <c r="N200" s="244" t="s">
        <v>130</v>
      </c>
      <c r="O200" s="244" t="s">
        <v>64</v>
      </c>
      <c r="P200" s="245" t="s">
        <v>131</v>
      </c>
      <c r="Q200" s="155"/>
      <c r="R200" s="155"/>
    </row>
    <row r="201" spans="1:18" x14ac:dyDescent="0.2">
      <c r="A201" s="65" t="s">
        <v>72</v>
      </c>
      <c r="B201" s="253">
        <f>SUM(B202:B220)</f>
        <v>314726</v>
      </c>
      <c r="C201" s="253">
        <f>SUM(C202:C220)</f>
        <v>323828</v>
      </c>
      <c r="D201" s="247">
        <f>B201/C201%</f>
        <v>97.189248613461459</v>
      </c>
      <c r="E201" s="253">
        <v>265917</v>
      </c>
      <c r="F201" s="253">
        <f>SUM(F202:F220)</f>
        <v>277512</v>
      </c>
      <c r="G201" s="247">
        <f>E201/F201%</f>
        <v>95.821802300441064</v>
      </c>
      <c r="H201" s="253">
        <f>SUM(H202:H220)</f>
        <v>48809</v>
      </c>
      <c r="I201" s="253">
        <f>SUM(I202:I220)</f>
        <v>46316</v>
      </c>
      <c r="J201" s="247">
        <f>H201/I201%</f>
        <v>105.38258917004921</v>
      </c>
      <c r="K201" s="253">
        <f>SUM(K202:K220)</f>
        <v>174882</v>
      </c>
      <c r="L201" s="253">
        <f>SUM(L202:L220)</f>
        <v>218989</v>
      </c>
      <c r="M201" s="247">
        <f>K201/L201%</f>
        <v>79.858805693436665</v>
      </c>
      <c r="N201" s="253">
        <f>SUM(N202:N220)</f>
        <v>489608</v>
      </c>
      <c r="O201" s="239">
        <f>SUM(O202:O220)</f>
        <v>542817</v>
      </c>
      <c r="P201" s="247">
        <f>N201/O201%</f>
        <v>90.197617244854158</v>
      </c>
      <c r="Q201" s="155"/>
      <c r="R201" s="155"/>
    </row>
    <row r="202" spans="1:18" s="151" customFormat="1" x14ac:dyDescent="0.2">
      <c r="A202" s="80" t="s">
        <v>73</v>
      </c>
      <c r="B202" s="154">
        <f>H202</f>
        <v>418</v>
      </c>
      <c r="C202" s="154">
        <f>I202</f>
        <v>965</v>
      </c>
      <c r="D202" s="206">
        <f t="shared" ref="D202:D217" si="34">B202/C202*100</f>
        <v>43.316062176165801</v>
      </c>
      <c r="E202" s="154" t="s">
        <v>136</v>
      </c>
      <c r="F202" s="154" t="s">
        <v>136</v>
      </c>
      <c r="G202" s="211" t="s">
        <v>136</v>
      </c>
      <c r="H202" s="154">
        <v>418</v>
      </c>
      <c r="I202" s="154">
        <v>965</v>
      </c>
      <c r="J202" s="211">
        <f t="shared" ref="J202:J220" si="35">H202/I202%</f>
        <v>43.316062176165801</v>
      </c>
      <c r="K202" s="154">
        <v>4034</v>
      </c>
      <c r="L202" s="154">
        <v>5902</v>
      </c>
      <c r="M202" s="211">
        <f t="shared" ref="M202:M220" si="36">K202/L202%</f>
        <v>68.349711962046754</v>
      </c>
      <c r="N202" s="154">
        <f>B202+K202</f>
        <v>4452</v>
      </c>
      <c r="O202" s="154">
        <f>L202+C202</f>
        <v>6867</v>
      </c>
      <c r="P202" s="211">
        <f t="shared" ref="P202:P220" si="37">N202/O202%</f>
        <v>64.831804281345569</v>
      </c>
      <c r="Q202" s="155"/>
      <c r="R202" s="155"/>
    </row>
    <row r="203" spans="1:18" x14ac:dyDescent="0.2">
      <c r="A203" s="71" t="s">
        <v>74</v>
      </c>
      <c r="B203" s="154">
        <f>E203+H203</f>
        <v>7130</v>
      </c>
      <c r="C203" s="154">
        <f>F203+I203</f>
        <v>10238</v>
      </c>
      <c r="D203" s="206">
        <f t="shared" si="34"/>
        <v>69.642508302402817</v>
      </c>
      <c r="E203" s="154">
        <v>4422</v>
      </c>
      <c r="F203" s="154">
        <v>6108</v>
      </c>
      <c r="G203" s="211">
        <f t="shared" ref="G203:G219" si="38">E203/F203%</f>
        <v>72.396856581532418</v>
      </c>
      <c r="H203" s="154">
        <v>2708</v>
      </c>
      <c r="I203" s="154">
        <v>4130</v>
      </c>
      <c r="J203" s="211">
        <f t="shared" si="35"/>
        <v>65.569007263922529</v>
      </c>
      <c r="K203" s="154">
        <v>29498</v>
      </c>
      <c r="L203" s="154">
        <v>46616</v>
      </c>
      <c r="M203" s="211">
        <f t="shared" si="36"/>
        <v>63.278702591384928</v>
      </c>
      <c r="N203" s="154">
        <f t="shared" ref="N203:N220" si="39">B203+K203</f>
        <v>36628</v>
      </c>
      <c r="O203" s="154">
        <f t="shared" ref="O203:O220" si="40">L203+C203</f>
        <v>56854</v>
      </c>
      <c r="P203" s="211">
        <f t="shared" si="37"/>
        <v>64.424666690118556</v>
      </c>
      <c r="Q203" s="155"/>
      <c r="R203" s="155"/>
    </row>
    <row r="204" spans="1:18" x14ac:dyDescent="0.2">
      <c r="A204" s="71" t="s">
        <v>75</v>
      </c>
      <c r="B204" s="154">
        <f>H204</f>
        <v>641</v>
      </c>
      <c r="C204" s="154">
        <f>I204</f>
        <v>1160</v>
      </c>
      <c r="D204" s="206">
        <f>B204/C204*100</f>
        <v>55.258620689655167</v>
      </c>
      <c r="E204" s="154" t="s">
        <v>136</v>
      </c>
      <c r="F204" s="154" t="s">
        <v>136</v>
      </c>
      <c r="G204" s="211" t="s">
        <v>136</v>
      </c>
      <c r="H204" s="154">
        <v>641</v>
      </c>
      <c r="I204" s="154">
        <v>1160</v>
      </c>
      <c r="J204" s="211">
        <f t="shared" si="35"/>
        <v>55.258620689655174</v>
      </c>
      <c r="K204" s="154">
        <v>2593</v>
      </c>
      <c r="L204" s="154">
        <v>3376</v>
      </c>
      <c r="M204" s="211">
        <f t="shared" si="36"/>
        <v>76.806872037914701</v>
      </c>
      <c r="N204" s="154">
        <f t="shared" si="39"/>
        <v>3234</v>
      </c>
      <c r="O204" s="154">
        <f t="shared" si="40"/>
        <v>4536</v>
      </c>
      <c r="P204" s="211">
        <f t="shared" si="37"/>
        <v>71.296296296296291</v>
      </c>
      <c r="Q204" s="155"/>
      <c r="R204" s="155"/>
    </row>
    <row r="205" spans="1:18" s="151" customFormat="1" x14ac:dyDescent="0.2">
      <c r="A205" s="71" t="s">
        <v>76</v>
      </c>
      <c r="B205" s="154">
        <f>E205+H205</f>
        <v>25441</v>
      </c>
      <c r="C205" s="154">
        <f>F205+I205</f>
        <v>26341</v>
      </c>
      <c r="D205" s="206">
        <f t="shared" si="34"/>
        <v>96.583273224251158</v>
      </c>
      <c r="E205" s="154">
        <v>17100</v>
      </c>
      <c r="F205" s="154">
        <v>15581</v>
      </c>
      <c r="G205" s="211">
        <f t="shared" si="38"/>
        <v>109.74905333418907</v>
      </c>
      <c r="H205" s="154">
        <v>8341</v>
      </c>
      <c r="I205" s="154">
        <v>10760</v>
      </c>
      <c r="J205" s="211">
        <f t="shared" si="35"/>
        <v>77.518587360594793</v>
      </c>
      <c r="K205" s="154">
        <v>1558</v>
      </c>
      <c r="L205" s="154">
        <v>1176</v>
      </c>
      <c r="M205" s="211">
        <f>K205/L205%</f>
        <v>132.48299319727892</v>
      </c>
      <c r="N205" s="154">
        <f t="shared" si="39"/>
        <v>26999</v>
      </c>
      <c r="O205" s="154">
        <f t="shared" si="40"/>
        <v>27517</v>
      </c>
      <c r="P205" s="211">
        <f t="shared" si="37"/>
        <v>98.117527346731109</v>
      </c>
      <c r="Q205" s="155"/>
      <c r="R205" s="155"/>
    </row>
    <row r="206" spans="1:18" x14ac:dyDescent="0.2">
      <c r="A206" s="71" t="s">
        <v>77</v>
      </c>
      <c r="B206" s="154">
        <v>24</v>
      </c>
      <c r="C206" s="154">
        <f>F206</f>
        <v>224</v>
      </c>
      <c r="D206" s="206">
        <f t="shared" si="34"/>
        <v>10.714285714285714</v>
      </c>
      <c r="E206" s="154" t="s">
        <v>226</v>
      </c>
      <c r="F206" s="154">
        <v>224</v>
      </c>
      <c r="G206" s="211">
        <v>10.7</v>
      </c>
      <c r="H206" s="154" t="s">
        <v>136</v>
      </c>
      <c r="I206" s="154" t="s">
        <v>136</v>
      </c>
      <c r="J206" s="211" t="s">
        <v>136</v>
      </c>
      <c r="K206" s="154">
        <v>200</v>
      </c>
      <c r="L206" s="154">
        <v>18</v>
      </c>
      <c r="M206" s="211">
        <f t="shared" si="36"/>
        <v>1111.1111111111111</v>
      </c>
      <c r="N206" s="154">
        <f t="shared" si="39"/>
        <v>224</v>
      </c>
      <c r="O206" s="154">
        <f t="shared" si="40"/>
        <v>242</v>
      </c>
      <c r="P206" s="211">
        <f t="shared" si="37"/>
        <v>92.561983471074385</v>
      </c>
      <c r="Q206" s="155"/>
      <c r="R206" s="155"/>
    </row>
    <row r="207" spans="1:18" x14ac:dyDescent="0.2">
      <c r="A207" s="71" t="s">
        <v>78</v>
      </c>
      <c r="B207" s="154">
        <f t="shared" ref="B207" si="41">E207+H207</f>
        <v>8250</v>
      </c>
      <c r="C207" s="154">
        <f>F207+I207</f>
        <v>7378</v>
      </c>
      <c r="D207" s="206">
        <f t="shared" si="34"/>
        <v>111.81892111683382</v>
      </c>
      <c r="E207" s="154">
        <v>7089</v>
      </c>
      <c r="F207" s="154">
        <v>6353</v>
      </c>
      <c r="G207" s="211">
        <f t="shared" si="38"/>
        <v>111.58507791594522</v>
      </c>
      <c r="H207" s="154">
        <v>1161</v>
      </c>
      <c r="I207" s="154">
        <v>1025</v>
      </c>
      <c r="J207" s="211">
        <f t="shared" si="35"/>
        <v>113.26829268292683</v>
      </c>
      <c r="K207" s="154">
        <v>3349</v>
      </c>
      <c r="L207" s="154">
        <v>3076</v>
      </c>
      <c r="M207" s="211">
        <f t="shared" si="36"/>
        <v>108.87516254876462</v>
      </c>
      <c r="N207" s="154">
        <f t="shared" si="39"/>
        <v>11599</v>
      </c>
      <c r="O207" s="154">
        <f t="shared" si="40"/>
        <v>10454</v>
      </c>
      <c r="P207" s="211">
        <f t="shared" si="37"/>
        <v>110.9527453606275</v>
      </c>
      <c r="Q207" s="155"/>
      <c r="R207" s="155"/>
    </row>
    <row r="208" spans="1:18" x14ac:dyDescent="0.2">
      <c r="A208" s="71" t="s">
        <v>79</v>
      </c>
      <c r="B208" s="154">
        <f>H208</f>
        <v>943</v>
      </c>
      <c r="C208" s="154">
        <f>I208</f>
        <v>1125</v>
      </c>
      <c r="D208" s="206">
        <f t="shared" si="34"/>
        <v>83.822222222222223</v>
      </c>
      <c r="E208" s="154" t="s">
        <v>136</v>
      </c>
      <c r="F208" s="154" t="s">
        <v>136</v>
      </c>
      <c r="G208" s="211" t="s">
        <v>136</v>
      </c>
      <c r="H208" s="154">
        <v>943</v>
      </c>
      <c r="I208" s="154">
        <v>1125</v>
      </c>
      <c r="J208" s="211">
        <f t="shared" si="35"/>
        <v>83.822222222222223</v>
      </c>
      <c r="K208" s="154">
        <v>3527</v>
      </c>
      <c r="L208" s="154">
        <v>3015</v>
      </c>
      <c r="M208" s="211">
        <f t="shared" si="36"/>
        <v>116.98175787728027</v>
      </c>
      <c r="N208" s="154">
        <f t="shared" si="39"/>
        <v>4470</v>
      </c>
      <c r="O208" s="154">
        <f t="shared" si="40"/>
        <v>4140</v>
      </c>
      <c r="P208" s="211">
        <f t="shared" si="37"/>
        <v>107.97101449275362</v>
      </c>
      <c r="Q208" s="155"/>
      <c r="R208" s="155"/>
    </row>
    <row r="209" spans="1:18" s="151" customFormat="1" x14ac:dyDescent="0.2">
      <c r="A209" s="71" t="s">
        <v>80</v>
      </c>
      <c r="B209" s="154">
        <f t="shared" ref="B209:B211" si="42">E209+H209</f>
        <v>10643</v>
      </c>
      <c r="C209" s="154">
        <f>F209+I209</f>
        <v>11006</v>
      </c>
      <c r="D209" s="206">
        <f t="shared" si="34"/>
        <v>96.701799018717054</v>
      </c>
      <c r="E209" s="154">
        <v>7568</v>
      </c>
      <c r="F209" s="154">
        <v>9374</v>
      </c>
      <c r="G209" s="211">
        <f t="shared" si="38"/>
        <v>80.733944954128447</v>
      </c>
      <c r="H209" s="154">
        <v>3075</v>
      </c>
      <c r="I209" s="154">
        <v>1632</v>
      </c>
      <c r="J209" s="211">
        <f t="shared" si="35"/>
        <v>188.41911764705881</v>
      </c>
      <c r="K209" s="154">
        <v>3232</v>
      </c>
      <c r="L209" s="154">
        <v>7117</v>
      </c>
      <c r="M209" s="211">
        <f t="shared" si="36"/>
        <v>45.41239286216102</v>
      </c>
      <c r="N209" s="154">
        <f t="shared" si="39"/>
        <v>13875</v>
      </c>
      <c r="O209" s="154">
        <f t="shared" si="40"/>
        <v>18123</v>
      </c>
      <c r="P209" s="211">
        <f t="shared" si="37"/>
        <v>76.560172156927663</v>
      </c>
      <c r="Q209" s="155"/>
      <c r="R209" s="155"/>
    </row>
    <row r="210" spans="1:18" x14ac:dyDescent="0.2">
      <c r="A210" s="71" t="s">
        <v>81</v>
      </c>
      <c r="B210" s="154">
        <f t="shared" si="42"/>
        <v>65303</v>
      </c>
      <c r="C210" s="154">
        <f>F210+I210</f>
        <v>66498</v>
      </c>
      <c r="D210" s="206">
        <f t="shared" si="34"/>
        <v>98.202953472284875</v>
      </c>
      <c r="E210" s="154">
        <v>52372</v>
      </c>
      <c r="F210" s="154">
        <v>54341</v>
      </c>
      <c r="G210" s="211">
        <f t="shared" si="38"/>
        <v>96.376584899063332</v>
      </c>
      <c r="H210" s="154">
        <v>12931</v>
      </c>
      <c r="I210" s="154">
        <v>12157</v>
      </c>
      <c r="J210" s="211">
        <f t="shared" si="35"/>
        <v>106.36670231142553</v>
      </c>
      <c r="K210" s="154">
        <v>5358</v>
      </c>
      <c r="L210" s="154">
        <v>6604</v>
      </c>
      <c r="M210" s="211">
        <f t="shared" si="36"/>
        <v>81.132646880678365</v>
      </c>
      <c r="N210" s="154">
        <f t="shared" si="39"/>
        <v>70661</v>
      </c>
      <c r="O210" s="154">
        <f t="shared" si="40"/>
        <v>73102</v>
      </c>
      <c r="P210" s="211">
        <f t="shared" si="37"/>
        <v>96.660830073048615</v>
      </c>
      <c r="Q210" s="155"/>
      <c r="R210" s="155"/>
    </row>
    <row r="211" spans="1:18" x14ac:dyDescent="0.2">
      <c r="A211" s="71" t="s">
        <v>82</v>
      </c>
      <c r="B211" s="154">
        <f t="shared" si="42"/>
        <v>23438</v>
      </c>
      <c r="C211" s="154">
        <f>F211+I211</f>
        <v>20517</v>
      </c>
      <c r="D211" s="206">
        <f t="shared" si="34"/>
        <v>114.23697421650338</v>
      </c>
      <c r="E211" s="154">
        <v>11816</v>
      </c>
      <c r="F211" s="154">
        <v>13351</v>
      </c>
      <c r="G211" s="211">
        <f t="shared" si="38"/>
        <v>88.502733877612172</v>
      </c>
      <c r="H211" s="154">
        <v>11622</v>
      </c>
      <c r="I211" s="154">
        <v>7166</v>
      </c>
      <c r="J211" s="211">
        <f t="shared" si="35"/>
        <v>162.18252860731232</v>
      </c>
      <c r="K211" s="154">
        <v>46165</v>
      </c>
      <c r="L211" s="154">
        <v>54401</v>
      </c>
      <c r="M211" s="211">
        <f t="shared" si="36"/>
        <v>84.860572415948241</v>
      </c>
      <c r="N211" s="154">
        <f t="shared" si="39"/>
        <v>69603</v>
      </c>
      <c r="O211" s="154">
        <f t="shared" si="40"/>
        <v>74918</v>
      </c>
      <c r="P211" s="211">
        <f t="shared" si="37"/>
        <v>92.905576763928565</v>
      </c>
      <c r="Q211" s="155"/>
      <c r="R211" s="155"/>
    </row>
    <row r="212" spans="1:18" x14ac:dyDescent="0.2">
      <c r="A212" s="71" t="s">
        <v>83</v>
      </c>
      <c r="B212" s="154">
        <f>H212</f>
        <v>50</v>
      </c>
      <c r="C212" s="154">
        <f>I212</f>
        <v>50</v>
      </c>
      <c r="D212" s="206">
        <f t="shared" si="34"/>
        <v>100</v>
      </c>
      <c r="E212" s="154" t="s">
        <v>136</v>
      </c>
      <c r="F212" s="154" t="s">
        <v>136</v>
      </c>
      <c r="G212" s="211" t="s">
        <v>136</v>
      </c>
      <c r="H212" s="154">
        <v>50</v>
      </c>
      <c r="I212" s="154">
        <v>50</v>
      </c>
      <c r="J212" s="211">
        <f t="shared" si="35"/>
        <v>100</v>
      </c>
      <c r="K212" s="154">
        <v>546</v>
      </c>
      <c r="L212" s="154">
        <v>832</v>
      </c>
      <c r="M212" s="211">
        <f t="shared" si="36"/>
        <v>65.625</v>
      </c>
      <c r="N212" s="154">
        <f>B212+K212</f>
        <v>596</v>
      </c>
      <c r="O212" s="154">
        <f t="shared" si="40"/>
        <v>882</v>
      </c>
      <c r="P212" s="211">
        <f t="shared" si="37"/>
        <v>67.573696145124714</v>
      </c>
      <c r="Q212" s="155"/>
      <c r="R212" s="155"/>
    </row>
    <row r="213" spans="1:18" x14ac:dyDescent="0.2">
      <c r="A213" s="71" t="s">
        <v>85</v>
      </c>
      <c r="B213" s="154">
        <f>E213+H213</f>
        <v>80563</v>
      </c>
      <c r="C213" s="154">
        <f>F213+I213</f>
        <v>94357</v>
      </c>
      <c r="D213" s="206">
        <f t="shared" si="34"/>
        <v>85.38105281007239</v>
      </c>
      <c r="E213" s="154">
        <v>79717</v>
      </c>
      <c r="F213" s="154">
        <v>93366</v>
      </c>
      <c r="G213" s="211">
        <f t="shared" si="38"/>
        <v>85.38118801276697</v>
      </c>
      <c r="H213" s="154">
        <v>846</v>
      </c>
      <c r="I213" s="154">
        <v>991</v>
      </c>
      <c r="J213" s="211">
        <f t="shared" si="35"/>
        <v>85.368314833501515</v>
      </c>
      <c r="K213" s="154">
        <v>11500</v>
      </c>
      <c r="L213" s="154">
        <v>11932</v>
      </c>
      <c r="M213" s="211">
        <f t="shared" si="36"/>
        <v>96.379483741200133</v>
      </c>
      <c r="N213" s="154">
        <f t="shared" si="39"/>
        <v>92063</v>
      </c>
      <c r="O213" s="154">
        <f t="shared" si="40"/>
        <v>106289</v>
      </c>
      <c r="P213" s="211">
        <f t="shared" si="37"/>
        <v>86.615736341484052</v>
      </c>
      <c r="Q213" s="155"/>
      <c r="R213" s="155"/>
    </row>
    <row r="214" spans="1:18" x14ac:dyDescent="0.2">
      <c r="A214" s="71" t="s">
        <v>86</v>
      </c>
      <c r="B214" s="154">
        <f>E214+H214</f>
        <v>79597</v>
      </c>
      <c r="C214" s="154">
        <f>F214+I214</f>
        <v>71332</v>
      </c>
      <c r="D214" s="206">
        <f t="shared" si="34"/>
        <v>111.58666517131162</v>
      </c>
      <c r="E214" s="154">
        <v>75788</v>
      </c>
      <c r="F214" s="154">
        <v>68666</v>
      </c>
      <c r="G214" s="211">
        <f t="shared" si="38"/>
        <v>110.37194535869281</v>
      </c>
      <c r="H214" s="154">
        <v>3809</v>
      </c>
      <c r="I214" s="154">
        <v>2666</v>
      </c>
      <c r="J214" s="211">
        <f t="shared" si="35"/>
        <v>142.87321830457614</v>
      </c>
      <c r="K214" s="154">
        <v>47884</v>
      </c>
      <c r="L214" s="154">
        <v>52972</v>
      </c>
      <c r="M214" s="211">
        <f t="shared" si="36"/>
        <v>90.394925621082834</v>
      </c>
      <c r="N214" s="154">
        <f t="shared" si="39"/>
        <v>127481</v>
      </c>
      <c r="O214" s="154">
        <f t="shared" si="40"/>
        <v>124304</v>
      </c>
      <c r="P214" s="211">
        <f t="shared" si="37"/>
        <v>102.55583086626336</v>
      </c>
      <c r="Q214" s="155"/>
      <c r="R214" s="155"/>
    </row>
    <row r="215" spans="1:18" x14ac:dyDescent="0.2">
      <c r="A215" s="71" t="s">
        <v>87</v>
      </c>
      <c r="B215" s="154" t="str">
        <f>H215</f>
        <v>-</v>
      </c>
      <c r="C215" s="154" t="str">
        <f>I215</f>
        <v>-</v>
      </c>
      <c r="D215" s="206" t="s">
        <v>136</v>
      </c>
      <c r="E215" s="154" t="s">
        <v>136</v>
      </c>
      <c r="F215" s="154" t="s">
        <v>136</v>
      </c>
      <c r="G215" s="211" t="s">
        <v>136</v>
      </c>
      <c r="H215" s="154" t="s">
        <v>136</v>
      </c>
      <c r="I215" s="154" t="s">
        <v>136</v>
      </c>
      <c r="J215" s="211" t="s">
        <v>136</v>
      </c>
      <c r="K215" s="154">
        <v>413</v>
      </c>
      <c r="L215" s="154">
        <v>235</v>
      </c>
      <c r="M215" s="211">
        <f t="shared" si="36"/>
        <v>175.74468085106383</v>
      </c>
      <c r="N215" s="154">
        <f>K215</f>
        <v>413</v>
      </c>
      <c r="O215" s="154">
        <f>L215</f>
        <v>235</v>
      </c>
      <c r="P215" s="211">
        <f t="shared" si="37"/>
        <v>175.74468085106383</v>
      </c>
      <c r="Q215" s="155"/>
      <c r="R215" s="155"/>
    </row>
    <row r="216" spans="1:18" x14ac:dyDescent="0.2">
      <c r="A216" s="80" t="s">
        <v>88</v>
      </c>
      <c r="B216" s="154">
        <f>H216</f>
        <v>29</v>
      </c>
      <c r="C216" s="154">
        <f>I216</f>
        <v>35</v>
      </c>
      <c r="D216" s="206">
        <f t="shared" si="34"/>
        <v>82.857142857142861</v>
      </c>
      <c r="E216" s="154" t="s">
        <v>136</v>
      </c>
      <c r="F216" s="154" t="s">
        <v>136</v>
      </c>
      <c r="G216" s="211" t="s">
        <v>136</v>
      </c>
      <c r="H216" s="154">
        <v>29</v>
      </c>
      <c r="I216" s="154">
        <v>35</v>
      </c>
      <c r="J216" s="211">
        <f t="shared" si="35"/>
        <v>82.857142857142861</v>
      </c>
      <c r="K216" s="154">
        <v>434</v>
      </c>
      <c r="L216" s="154">
        <v>155</v>
      </c>
      <c r="M216" s="211">
        <f t="shared" si="36"/>
        <v>280</v>
      </c>
      <c r="N216" s="154">
        <f t="shared" si="39"/>
        <v>463</v>
      </c>
      <c r="O216" s="154">
        <f t="shared" si="40"/>
        <v>190</v>
      </c>
      <c r="P216" s="211">
        <f t="shared" si="37"/>
        <v>243.68421052631581</v>
      </c>
      <c r="Q216" s="155"/>
      <c r="R216" s="155"/>
    </row>
    <row r="217" spans="1:18" s="152" customFormat="1" ht="15" x14ac:dyDescent="0.25">
      <c r="A217" s="71" t="s">
        <v>89</v>
      </c>
      <c r="B217" s="154">
        <f>E217+H217</f>
        <v>11367</v>
      </c>
      <c r="C217" s="154">
        <f>F217+I217</f>
        <v>12058</v>
      </c>
      <c r="D217" s="206">
        <f t="shared" si="34"/>
        <v>94.269364737103999</v>
      </c>
      <c r="E217" s="154">
        <v>9933</v>
      </c>
      <c r="F217" s="154">
        <v>10089</v>
      </c>
      <c r="G217" s="211">
        <f t="shared" si="38"/>
        <v>98.453761522450193</v>
      </c>
      <c r="H217" s="154">
        <v>1434</v>
      </c>
      <c r="I217" s="154">
        <v>1969</v>
      </c>
      <c r="J217" s="211">
        <f t="shared" si="35"/>
        <v>72.828847130523101</v>
      </c>
      <c r="K217" s="154">
        <v>13086</v>
      </c>
      <c r="L217" s="154">
        <v>20630</v>
      </c>
      <c r="M217" s="211">
        <f t="shared" si="36"/>
        <v>63.431895298109545</v>
      </c>
      <c r="N217" s="154">
        <f t="shared" si="39"/>
        <v>24453</v>
      </c>
      <c r="O217" s="154">
        <f t="shared" si="40"/>
        <v>32688</v>
      </c>
      <c r="P217" s="211">
        <f t="shared" si="37"/>
        <v>74.807268722466958</v>
      </c>
      <c r="Q217" s="155"/>
      <c r="R217" s="155"/>
    </row>
    <row r="218" spans="1:18" s="151" customFormat="1" x14ac:dyDescent="0.2">
      <c r="A218" s="71" t="s">
        <v>90</v>
      </c>
      <c r="B218" s="154" t="s">
        <v>136</v>
      </c>
      <c r="C218" s="154" t="s">
        <v>136</v>
      </c>
      <c r="D218" s="211" t="s">
        <v>136</v>
      </c>
      <c r="E218" s="154" t="s">
        <v>136</v>
      </c>
      <c r="F218" s="154" t="s">
        <v>136</v>
      </c>
      <c r="G218" s="211" t="s">
        <v>136</v>
      </c>
      <c r="H218" s="154" t="s">
        <v>136</v>
      </c>
      <c r="I218" s="154" t="s">
        <v>136</v>
      </c>
      <c r="J218" s="211" t="s">
        <v>136</v>
      </c>
      <c r="K218" s="154">
        <v>4</v>
      </c>
      <c r="L218" s="154">
        <v>5</v>
      </c>
      <c r="M218" s="211">
        <f t="shared" si="36"/>
        <v>80</v>
      </c>
      <c r="N218" s="154">
        <f>K218</f>
        <v>4</v>
      </c>
      <c r="O218" s="154">
        <f>L218</f>
        <v>5</v>
      </c>
      <c r="P218" s="211">
        <f t="shared" si="37"/>
        <v>80</v>
      </c>
      <c r="Q218" s="155"/>
      <c r="R218" s="155"/>
    </row>
    <row r="219" spans="1:18" x14ac:dyDescent="0.2">
      <c r="A219" s="71" t="s">
        <v>91</v>
      </c>
      <c r="B219" s="154">
        <f>E219</f>
        <v>88</v>
      </c>
      <c r="C219" s="154">
        <f>F219</f>
        <v>59</v>
      </c>
      <c r="D219" s="206">
        <f t="shared" ref="D219:D220" si="43">B219/C219*100</f>
        <v>149.15254237288136</v>
      </c>
      <c r="E219" s="154">
        <v>88</v>
      </c>
      <c r="F219" s="154">
        <v>59</v>
      </c>
      <c r="G219" s="211">
        <f t="shared" si="38"/>
        <v>149.15254237288136</v>
      </c>
      <c r="H219" s="154" t="s">
        <v>136</v>
      </c>
      <c r="I219" s="154" t="s">
        <v>136</v>
      </c>
      <c r="J219" s="211" t="s">
        <v>136</v>
      </c>
      <c r="K219" s="154">
        <v>135</v>
      </c>
      <c r="L219" s="154">
        <v>107</v>
      </c>
      <c r="M219" s="211">
        <f t="shared" si="36"/>
        <v>126.16822429906541</v>
      </c>
      <c r="N219" s="154">
        <f t="shared" si="39"/>
        <v>223</v>
      </c>
      <c r="O219" s="154">
        <f t="shared" si="40"/>
        <v>166</v>
      </c>
      <c r="P219" s="211">
        <f t="shared" si="37"/>
        <v>134.33734939759037</v>
      </c>
      <c r="Q219" s="155"/>
      <c r="R219" s="155"/>
    </row>
    <row r="220" spans="1:18" x14ac:dyDescent="0.2">
      <c r="A220" s="73" t="s">
        <v>92</v>
      </c>
      <c r="B220" s="226">
        <f>H220</f>
        <v>801</v>
      </c>
      <c r="C220" s="226">
        <f>I220</f>
        <v>485</v>
      </c>
      <c r="D220" s="204">
        <f t="shared" si="43"/>
        <v>165.15463917525773</v>
      </c>
      <c r="E220" s="226" t="s">
        <v>136</v>
      </c>
      <c r="F220" s="226" t="s">
        <v>136</v>
      </c>
      <c r="G220" s="74" t="s">
        <v>136</v>
      </c>
      <c r="H220" s="226">
        <v>801</v>
      </c>
      <c r="I220" s="226">
        <v>485</v>
      </c>
      <c r="J220" s="74">
        <f t="shared" si="35"/>
        <v>165.15463917525776</v>
      </c>
      <c r="K220" s="226">
        <v>1366</v>
      </c>
      <c r="L220" s="226">
        <v>820</v>
      </c>
      <c r="M220" s="74">
        <f t="shared" si="36"/>
        <v>166.58536585365854</v>
      </c>
      <c r="N220" s="226">
        <f t="shared" si="39"/>
        <v>2167</v>
      </c>
      <c r="O220" s="226">
        <f t="shared" si="40"/>
        <v>1305</v>
      </c>
      <c r="P220" s="74">
        <f t="shared" si="37"/>
        <v>166.05363984674329</v>
      </c>
      <c r="Q220" s="155"/>
      <c r="R220" s="155"/>
    </row>
    <row r="221" spans="1:18" x14ac:dyDescent="0.2">
      <c r="A221" s="153"/>
      <c r="B221" s="243"/>
      <c r="C221" s="256"/>
      <c r="D221" s="256"/>
      <c r="E221" s="257"/>
      <c r="F221" s="257"/>
      <c r="G221" s="257"/>
      <c r="H221" s="243"/>
      <c r="I221" s="243"/>
      <c r="J221" s="258"/>
      <c r="K221" s="243"/>
      <c r="L221" s="243"/>
      <c r="M221" s="258"/>
      <c r="N221" s="243"/>
      <c r="O221" s="243"/>
      <c r="P221" s="258"/>
      <c r="Q221" s="155"/>
    </row>
    <row r="222" spans="1:18" x14ac:dyDescent="0.2">
      <c r="A222" s="452" t="s">
        <v>184</v>
      </c>
      <c r="B222" s="452"/>
      <c r="C222" s="452"/>
      <c r="D222" s="452"/>
      <c r="E222" s="452"/>
      <c r="F222" s="452"/>
      <c r="G222" s="452"/>
      <c r="H222" s="452"/>
      <c r="I222" s="452"/>
      <c r="J222" s="452"/>
      <c r="K222" s="452"/>
      <c r="L222" s="452"/>
      <c r="M222" s="452"/>
      <c r="N222" s="452"/>
      <c r="O222" s="452"/>
      <c r="P222" s="452"/>
    </row>
    <row r="223" spans="1:18" x14ac:dyDescent="0.2">
      <c r="A223" s="161"/>
      <c r="B223" s="161"/>
      <c r="C223" s="161"/>
      <c r="D223" s="161"/>
      <c r="E223" s="161"/>
      <c r="F223" s="161"/>
      <c r="G223" s="161"/>
      <c r="H223" s="161"/>
      <c r="I223" s="161"/>
      <c r="J223" s="161"/>
      <c r="K223" s="161"/>
      <c r="L223" s="161"/>
      <c r="P223" s="162" t="s">
        <v>120</v>
      </c>
    </row>
    <row r="224" spans="1:18" ht="12.75" customHeight="1" x14ac:dyDescent="0.2">
      <c r="A224" s="405"/>
      <c r="B224" s="394" t="s">
        <v>132</v>
      </c>
      <c r="C224" s="394"/>
      <c r="D224" s="394"/>
      <c r="E224" s="395" t="s">
        <v>67</v>
      </c>
      <c r="F224" s="396"/>
      <c r="G224" s="396"/>
      <c r="H224" s="396"/>
      <c r="I224" s="396"/>
      <c r="J224" s="396"/>
      <c r="K224" s="399" t="s">
        <v>149</v>
      </c>
      <c r="L224" s="400"/>
      <c r="M224" s="401"/>
      <c r="N224" s="394" t="s">
        <v>68</v>
      </c>
      <c r="O224" s="394"/>
      <c r="P224" s="395"/>
    </row>
    <row r="225" spans="1:18" ht="36" customHeight="1" x14ac:dyDescent="0.2">
      <c r="A225" s="405"/>
      <c r="B225" s="394"/>
      <c r="C225" s="394"/>
      <c r="D225" s="394"/>
      <c r="E225" s="394" t="s">
        <v>66</v>
      </c>
      <c r="F225" s="394"/>
      <c r="G225" s="394"/>
      <c r="H225" s="394" t="s">
        <v>65</v>
      </c>
      <c r="I225" s="394"/>
      <c r="J225" s="394"/>
      <c r="K225" s="402"/>
      <c r="L225" s="403"/>
      <c r="M225" s="404"/>
      <c r="N225" s="394"/>
      <c r="O225" s="394"/>
      <c r="P225" s="395"/>
      <c r="Q225" s="155"/>
      <c r="R225" s="155"/>
    </row>
    <row r="226" spans="1:18" ht="36.75" customHeight="1" x14ac:dyDescent="0.2">
      <c r="A226" s="405"/>
      <c r="B226" s="244" t="s">
        <v>130</v>
      </c>
      <c r="C226" s="244" t="s">
        <v>64</v>
      </c>
      <c r="D226" s="244" t="s">
        <v>131</v>
      </c>
      <c r="E226" s="244" t="s">
        <v>130</v>
      </c>
      <c r="F226" s="244" t="s">
        <v>64</v>
      </c>
      <c r="G226" s="244" t="s">
        <v>131</v>
      </c>
      <c r="H226" s="244" t="s">
        <v>130</v>
      </c>
      <c r="I226" s="244" t="s">
        <v>64</v>
      </c>
      <c r="J226" s="244" t="s">
        <v>131</v>
      </c>
      <c r="K226" s="244" t="s">
        <v>130</v>
      </c>
      <c r="L226" s="244" t="s">
        <v>64</v>
      </c>
      <c r="M226" s="245" t="s">
        <v>131</v>
      </c>
      <c r="N226" s="244" t="s">
        <v>130</v>
      </c>
      <c r="O226" s="244" t="s">
        <v>64</v>
      </c>
      <c r="P226" s="245" t="s">
        <v>131</v>
      </c>
      <c r="Q226" s="155"/>
      <c r="R226" s="155"/>
    </row>
    <row r="227" spans="1:18" x14ac:dyDescent="0.2">
      <c r="A227" s="65" t="s">
        <v>72</v>
      </c>
      <c r="B227" s="253">
        <f>SUM(B228:B247)</f>
        <v>2574856</v>
      </c>
      <c r="C227" s="253">
        <f>SUM(C228:C247)</f>
        <v>2362053</v>
      </c>
      <c r="D227" s="247">
        <f>B227/C227%</f>
        <v>109.00923899675411</v>
      </c>
      <c r="E227" s="253">
        <f>SUM(E228:E247)</f>
        <v>394196</v>
      </c>
      <c r="F227" s="253">
        <f>SUM(F228:F247)</f>
        <v>337485</v>
      </c>
      <c r="G227" s="247">
        <f>E227/F227%</f>
        <v>116.804006103975</v>
      </c>
      <c r="H227" s="253">
        <f>SUM(H228:H247)</f>
        <v>2180660</v>
      </c>
      <c r="I227" s="253">
        <f>SUM(I228:I247)</f>
        <v>2024568</v>
      </c>
      <c r="J227" s="247">
        <f>H227/I227%</f>
        <v>107.70989169047421</v>
      </c>
      <c r="K227" s="253">
        <f>SUM(K228:K247)</f>
        <v>1619396</v>
      </c>
      <c r="L227" s="253">
        <f>SUM(L228:L247)</f>
        <v>1640061</v>
      </c>
      <c r="M227" s="247">
        <f>K227/L227%</f>
        <v>98.739985890768693</v>
      </c>
      <c r="N227" s="253">
        <f>SUM(N228:N247)</f>
        <v>4194252</v>
      </c>
      <c r="O227" s="253">
        <f>SUM(O228:O247)</f>
        <v>4002114</v>
      </c>
      <c r="P227" s="247">
        <f>N227/O227%</f>
        <v>104.80091271762873</v>
      </c>
      <c r="Q227" s="155"/>
      <c r="R227" s="155"/>
    </row>
    <row r="228" spans="1:18" x14ac:dyDescent="0.2">
      <c r="A228" s="80" t="s">
        <v>73</v>
      </c>
      <c r="B228" s="253">
        <f>E228+H228</f>
        <v>264390</v>
      </c>
      <c r="C228" s="201">
        <f>F228+I228</f>
        <v>285954</v>
      </c>
      <c r="D228" s="247">
        <f t="shared" ref="D228:D245" si="44">B228/C228*100</f>
        <v>92.458926960280337</v>
      </c>
      <c r="E228" s="253">
        <v>19264</v>
      </c>
      <c r="F228" s="253">
        <v>13610</v>
      </c>
      <c r="G228" s="247">
        <f t="shared" ref="G228:G247" si="45">E228/F228%</f>
        <v>141.54298310066127</v>
      </c>
      <c r="H228" s="253">
        <v>245126</v>
      </c>
      <c r="I228" s="253">
        <v>272344</v>
      </c>
      <c r="J228" s="247">
        <f t="shared" ref="J228:J247" si="46">H228/I228%</f>
        <v>90.006021795963932</v>
      </c>
      <c r="K228" s="253">
        <v>104686</v>
      </c>
      <c r="L228" s="253">
        <v>120738</v>
      </c>
      <c r="M228" s="247">
        <f t="shared" ref="M228:M247" si="47">K228/L228%</f>
        <v>86.705096986864106</v>
      </c>
      <c r="N228" s="253">
        <f>E228+H228+K228</f>
        <v>369076</v>
      </c>
      <c r="O228" s="253">
        <f>F228+I228+L228</f>
        <v>406692</v>
      </c>
      <c r="P228" s="247">
        <f t="shared" ref="P228:P247" si="48">N228/O228%</f>
        <v>90.750740117828727</v>
      </c>
      <c r="Q228" s="155"/>
      <c r="R228" s="155"/>
    </row>
    <row r="229" spans="1:18" s="151" customFormat="1" x14ac:dyDescent="0.2">
      <c r="A229" s="71" t="s">
        <v>74</v>
      </c>
      <c r="B229" s="253">
        <f t="shared" ref="B229:B244" si="49">E229+H229</f>
        <v>150971</v>
      </c>
      <c r="C229" s="201">
        <f>F229+I229</f>
        <v>145289</v>
      </c>
      <c r="D229" s="247">
        <f t="shared" si="44"/>
        <v>103.91082600885133</v>
      </c>
      <c r="E229" s="253">
        <v>77890</v>
      </c>
      <c r="F229" s="253">
        <v>71759</v>
      </c>
      <c r="G229" s="247">
        <f t="shared" si="45"/>
        <v>108.54387602948759</v>
      </c>
      <c r="H229" s="253">
        <v>73081</v>
      </c>
      <c r="I229" s="253">
        <v>73530</v>
      </c>
      <c r="J229" s="247">
        <f t="shared" si="46"/>
        <v>99.389364885080923</v>
      </c>
      <c r="K229" s="253">
        <v>107879</v>
      </c>
      <c r="L229" s="253">
        <v>111279</v>
      </c>
      <c r="M229" s="247">
        <f t="shared" si="47"/>
        <v>96.944616684190194</v>
      </c>
      <c r="N229" s="253">
        <f t="shared" ref="N229:N244" si="50">E229+H229+K229</f>
        <v>258850</v>
      </c>
      <c r="O229" s="253">
        <f t="shared" ref="O229:O232" si="51">F229+I229+L229</f>
        <v>256568</v>
      </c>
      <c r="P229" s="247">
        <f t="shared" si="48"/>
        <v>100.88943282092858</v>
      </c>
      <c r="Q229" s="155"/>
      <c r="R229" s="155"/>
    </row>
    <row r="230" spans="1:18" x14ac:dyDescent="0.2">
      <c r="A230" s="71" t="s">
        <v>75</v>
      </c>
      <c r="B230" s="253">
        <f t="shared" si="49"/>
        <v>266149</v>
      </c>
      <c r="C230" s="201">
        <f t="shared" ref="C230:C232" si="52">F230+I230</f>
        <v>219207</v>
      </c>
      <c r="D230" s="247">
        <f t="shared" si="44"/>
        <v>121.41446212940281</v>
      </c>
      <c r="E230" s="253">
        <v>32297</v>
      </c>
      <c r="F230" s="253">
        <v>29306</v>
      </c>
      <c r="G230" s="247">
        <f t="shared" si="45"/>
        <v>110.20610113969835</v>
      </c>
      <c r="H230" s="253">
        <v>233852</v>
      </c>
      <c r="I230" s="253">
        <v>189901</v>
      </c>
      <c r="J230" s="247">
        <f t="shared" si="46"/>
        <v>123.14416459102374</v>
      </c>
      <c r="K230" s="253">
        <v>56812</v>
      </c>
      <c r="L230" s="253">
        <v>55050</v>
      </c>
      <c r="M230" s="247">
        <f t="shared" si="47"/>
        <v>103.20072661217075</v>
      </c>
      <c r="N230" s="253">
        <f t="shared" si="50"/>
        <v>322961</v>
      </c>
      <c r="O230" s="253">
        <f t="shared" si="51"/>
        <v>274257</v>
      </c>
      <c r="P230" s="247">
        <f t="shared" si="48"/>
        <v>117.7585257623324</v>
      </c>
      <c r="Q230" s="155"/>
      <c r="R230" s="155"/>
    </row>
    <row r="231" spans="1:18" x14ac:dyDescent="0.2">
      <c r="A231" s="71" t="s">
        <v>76</v>
      </c>
      <c r="B231" s="253">
        <f t="shared" si="49"/>
        <v>142934</v>
      </c>
      <c r="C231" s="201">
        <f t="shared" si="52"/>
        <v>104068</v>
      </c>
      <c r="D231" s="247">
        <f t="shared" si="44"/>
        <v>137.34673482722835</v>
      </c>
      <c r="E231" s="253">
        <v>23303</v>
      </c>
      <c r="F231" s="253">
        <v>17611</v>
      </c>
      <c r="G231" s="247">
        <f t="shared" si="45"/>
        <v>132.32070864800409</v>
      </c>
      <c r="H231" s="253">
        <v>119631</v>
      </c>
      <c r="I231" s="253">
        <v>86457</v>
      </c>
      <c r="J231" s="247">
        <f t="shared" si="46"/>
        <v>138.37051944897462</v>
      </c>
      <c r="K231" s="253">
        <v>85951</v>
      </c>
      <c r="L231" s="253">
        <v>86478</v>
      </c>
      <c r="M231" s="247">
        <f t="shared" si="47"/>
        <v>99.390596452276881</v>
      </c>
      <c r="N231" s="253">
        <f t="shared" si="50"/>
        <v>228885</v>
      </c>
      <c r="O231" s="253">
        <f t="shared" si="51"/>
        <v>190546</v>
      </c>
      <c r="P231" s="247">
        <f t="shared" si="48"/>
        <v>120.12060079980687</v>
      </c>
      <c r="Q231" s="155"/>
      <c r="R231" s="155"/>
    </row>
    <row r="232" spans="1:18" s="151" customFormat="1" x14ac:dyDescent="0.2">
      <c r="A232" s="71" t="s">
        <v>77</v>
      </c>
      <c r="B232" s="253">
        <f t="shared" si="49"/>
        <v>81506</v>
      </c>
      <c r="C232" s="201">
        <f t="shared" si="52"/>
        <v>67252</v>
      </c>
      <c r="D232" s="247">
        <f t="shared" si="44"/>
        <v>121.19490870159994</v>
      </c>
      <c r="E232" s="253">
        <v>2302</v>
      </c>
      <c r="F232" s="253">
        <v>2226</v>
      </c>
      <c r="G232" s="247">
        <f t="shared" si="45"/>
        <v>103.41419586702605</v>
      </c>
      <c r="H232" s="253">
        <v>79204</v>
      </c>
      <c r="I232" s="253">
        <v>65026</v>
      </c>
      <c r="J232" s="247">
        <f t="shared" si="46"/>
        <v>121.80358625780457</v>
      </c>
      <c r="K232" s="253">
        <v>54023</v>
      </c>
      <c r="L232" s="253">
        <v>46922</v>
      </c>
      <c r="M232" s="247">
        <f t="shared" si="47"/>
        <v>115.13362601764629</v>
      </c>
      <c r="N232" s="253">
        <f t="shared" si="50"/>
        <v>135529</v>
      </c>
      <c r="O232" s="253">
        <f t="shared" si="51"/>
        <v>114174</v>
      </c>
      <c r="P232" s="247">
        <f t="shared" si="48"/>
        <v>118.70390807013855</v>
      </c>
      <c r="Q232" s="155"/>
      <c r="R232" s="155"/>
    </row>
    <row r="233" spans="1:18" x14ac:dyDescent="0.2">
      <c r="A233" s="71" t="s">
        <v>78</v>
      </c>
      <c r="B233" s="253">
        <f t="shared" si="49"/>
        <v>230361</v>
      </c>
      <c r="C233" s="201">
        <f>F233+I233</f>
        <v>196578</v>
      </c>
      <c r="D233" s="247">
        <f t="shared" si="44"/>
        <v>117.18554466929159</v>
      </c>
      <c r="E233" s="253">
        <v>19265</v>
      </c>
      <c r="F233" s="253">
        <v>16396</v>
      </c>
      <c r="G233" s="247">
        <f t="shared" si="45"/>
        <v>117.49817028543546</v>
      </c>
      <c r="H233" s="253">
        <v>211096</v>
      </c>
      <c r="I233" s="253">
        <v>180182</v>
      </c>
      <c r="J233" s="247">
        <f t="shared" si="46"/>
        <v>117.1570967133232</v>
      </c>
      <c r="K233" s="253">
        <v>65124</v>
      </c>
      <c r="L233" s="253">
        <v>60001</v>
      </c>
      <c r="M233" s="247">
        <f t="shared" si="47"/>
        <v>108.53819103014951</v>
      </c>
      <c r="N233" s="253">
        <f t="shared" si="50"/>
        <v>295485</v>
      </c>
      <c r="O233" s="253">
        <f>F233+I233+L233</f>
        <v>256579</v>
      </c>
      <c r="P233" s="247">
        <f t="shared" si="48"/>
        <v>115.16336099213108</v>
      </c>
      <c r="Q233" s="155"/>
      <c r="R233" s="155"/>
    </row>
    <row r="234" spans="1:18" x14ac:dyDescent="0.2">
      <c r="A234" s="71" t="s">
        <v>79</v>
      </c>
      <c r="B234" s="253">
        <f t="shared" si="49"/>
        <v>86115</v>
      </c>
      <c r="C234" s="201">
        <f>F234+I234</f>
        <v>70738</v>
      </c>
      <c r="D234" s="247">
        <f t="shared" si="44"/>
        <v>121.73796262263564</v>
      </c>
      <c r="E234" s="253">
        <v>3214</v>
      </c>
      <c r="F234" s="253">
        <v>2608</v>
      </c>
      <c r="G234" s="247">
        <f t="shared" si="45"/>
        <v>123.23619631901842</v>
      </c>
      <c r="H234" s="253">
        <v>82901</v>
      </c>
      <c r="I234" s="253">
        <v>68130</v>
      </c>
      <c r="J234" s="247">
        <f t="shared" si="46"/>
        <v>121.68061059738736</v>
      </c>
      <c r="K234" s="253">
        <v>87319</v>
      </c>
      <c r="L234" s="253">
        <v>93420</v>
      </c>
      <c r="M234" s="247">
        <f t="shared" si="47"/>
        <v>93.469278527081997</v>
      </c>
      <c r="N234" s="253">
        <f t="shared" si="50"/>
        <v>173434</v>
      </c>
      <c r="O234" s="253">
        <f t="shared" ref="O234:O244" si="53">F234+I234+L234</f>
        <v>164158</v>
      </c>
      <c r="P234" s="247">
        <f t="shared" si="48"/>
        <v>105.65065363856773</v>
      </c>
      <c r="Q234" s="155"/>
      <c r="R234" s="155"/>
    </row>
    <row r="235" spans="1:18" x14ac:dyDescent="0.2">
      <c r="A235" s="71" t="s">
        <v>80</v>
      </c>
      <c r="B235" s="253">
        <f t="shared" si="49"/>
        <v>133528</v>
      </c>
      <c r="C235" s="201">
        <f>F235+I235</f>
        <v>118893</v>
      </c>
      <c r="D235" s="247">
        <f t="shared" si="44"/>
        <v>112.3093874323972</v>
      </c>
      <c r="E235" s="253">
        <v>21466</v>
      </c>
      <c r="F235" s="253">
        <v>19217</v>
      </c>
      <c r="G235" s="247">
        <f t="shared" si="45"/>
        <v>111.70317947650518</v>
      </c>
      <c r="H235" s="253">
        <v>112062</v>
      </c>
      <c r="I235" s="253">
        <v>99676</v>
      </c>
      <c r="J235" s="247">
        <f t="shared" si="46"/>
        <v>112.42626108591837</v>
      </c>
      <c r="K235" s="253">
        <v>68828</v>
      </c>
      <c r="L235" s="253">
        <v>76966</v>
      </c>
      <c r="M235" s="247">
        <f t="shared" si="47"/>
        <v>89.426500012992747</v>
      </c>
      <c r="N235" s="253">
        <f t="shared" si="50"/>
        <v>202356</v>
      </c>
      <c r="O235" s="253">
        <f t="shared" si="53"/>
        <v>195859</v>
      </c>
      <c r="P235" s="247">
        <f t="shared" si="48"/>
        <v>103.31718225866568</v>
      </c>
      <c r="Q235" s="155"/>
      <c r="R235" s="155"/>
    </row>
    <row r="236" spans="1:18" s="151" customFormat="1" x14ac:dyDescent="0.2">
      <c r="A236" s="71" t="s">
        <v>81</v>
      </c>
      <c r="B236" s="253">
        <f t="shared" si="49"/>
        <v>253189</v>
      </c>
      <c r="C236" s="201">
        <f t="shared" ref="C236:C244" si="54">F236+I236</f>
        <v>219820</v>
      </c>
      <c r="D236" s="247">
        <f t="shared" si="44"/>
        <v>115.1801473933218</v>
      </c>
      <c r="E236" s="253">
        <v>37372</v>
      </c>
      <c r="F236" s="253">
        <v>29032</v>
      </c>
      <c r="G236" s="247">
        <f t="shared" si="45"/>
        <v>128.7269220170846</v>
      </c>
      <c r="H236" s="253">
        <v>215817</v>
      </c>
      <c r="I236" s="253">
        <v>190788</v>
      </c>
      <c r="J236" s="247">
        <f t="shared" si="46"/>
        <v>113.1187496068935</v>
      </c>
      <c r="K236" s="253">
        <v>111952</v>
      </c>
      <c r="L236" s="253">
        <v>96942</v>
      </c>
      <c r="M236" s="247">
        <f t="shared" si="47"/>
        <v>115.48348497039467</v>
      </c>
      <c r="N236" s="253">
        <f t="shared" si="50"/>
        <v>365141</v>
      </c>
      <c r="O236" s="253">
        <f t="shared" si="53"/>
        <v>316762</v>
      </c>
      <c r="P236" s="247">
        <f t="shared" si="48"/>
        <v>115.27298097625346</v>
      </c>
      <c r="Q236" s="155"/>
      <c r="R236" s="155"/>
    </row>
    <row r="237" spans="1:18" x14ac:dyDescent="0.2">
      <c r="A237" s="71" t="s">
        <v>82</v>
      </c>
      <c r="B237" s="253">
        <f t="shared" si="49"/>
        <v>101080</v>
      </c>
      <c r="C237" s="201">
        <f t="shared" si="54"/>
        <v>96256</v>
      </c>
      <c r="D237" s="247">
        <f t="shared" si="44"/>
        <v>105.01163563829788</v>
      </c>
      <c r="E237" s="253">
        <v>34742</v>
      </c>
      <c r="F237" s="253">
        <v>31950</v>
      </c>
      <c r="G237" s="247">
        <f t="shared" si="45"/>
        <v>108.73865414710485</v>
      </c>
      <c r="H237" s="253">
        <v>66338</v>
      </c>
      <c r="I237" s="253">
        <v>64306</v>
      </c>
      <c r="J237" s="247">
        <f t="shared" si="46"/>
        <v>103.15989176748671</v>
      </c>
      <c r="K237" s="253">
        <v>61371</v>
      </c>
      <c r="L237" s="253">
        <v>72632</v>
      </c>
      <c r="M237" s="247">
        <f t="shared" si="47"/>
        <v>84.49581451701728</v>
      </c>
      <c r="N237" s="253">
        <f t="shared" si="50"/>
        <v>162451</v>
      </c>
      <c r="O237" s="253">
        <f t="shared" si="53"/>
        <v>168888</v>
      </c>
      <c r="P237" s="247">
        <f t="shared" si="48"/>
        <v>96.188598361044001</v>
      </c>
      <c r="Q237" s="155"/>
      <c r="R237" s="155"/>
    </row>
    <row r="238" spans="1:18" x14ac:dyDescent="0.2">
      <c r="A238" s="71" t="s">
        <v>83</v>
      </c>
      <c r="B238" s="253">
        <f t="shared" si="49"/>
        <v>125915</v>
      </c>
      <c r="C238" s="201">
        <f t="shared" si="54"/>
        <v>122922</v>
      </c>
      <c r="D238" s="247">
        <f t="shared" si="44"/>
        <v>102.43487740192967</v>
      </c>
      <c r="E238" s="253">
        <v>6684</v>
      </c>
      <c r="F238" s="253">
        <v>6241</v>
      </c>
      <c r="G238" s="247">
        <f t="shared" si="45"/>
        <v>107.09822143887199</v>
      </c>
      <c r="H238" s="253">
        <v>119231</v>
      </c>
      <c r="I238" s="253">
        <v>116681</v>
      </c>
      <c r="J238" s="247">
        <f t="shared" si="46"/>
        <v>102.1854457880889</v>
      </c>
      <c r="K238" s="253">
        <v>127540</v>
      </c>
      <c r="L238" s="253">
        <v>128673</v>
      </c>
      <c r="M238" s="247">
        <f t="shared" si="47"/>
        <v>99.119473393796682</v>
      </c>
      <c r="N238" s="253">
        <f t="shared" si="50"/>
        <v>253455</v>
      </c>
      <c r="O238" s="253">
        <f t="shared" si="53"/>
        <v>251595</v>
      </c>
      <c r="P238" s="247">
        <f t="shared" si="48"/>
        <v>100.73928337208609</v>
      </c>
      <c r="Q238" s="155"/>
      <c r="R238" s="155"/>
    </row>
    <row r="239" spans="1:18" x14ac:dyDescent="0.2">
      <c r="A239" s="71" t="s">
        <v>84</v>
      </c>
      <c r="B239" s="253">
        <f t="shared" si="49"/>
        <v>72162</v>
      </c>
      <c r="C239" s="201">
        <f t="shared" si="54"/>
        <v>67187</v>
      </c>
      <c r="D239" s="247">
        <f t="shared" si="44"/>
        <v>107.40470626758152</v>
      </c>
      <c r="E239" s="253">
        <v>2053</v>
      </c>
      <c r="F239" s="253">
        <v>1319</v>
      </c>
      <c r="G239" s="247">
        <f t="shared" si="45"/>
        <v>155.64821834723276</v>
      </c>
      <c r="H239" s="253">
        <v>70109</v>
      </c>
      <c r="I239" s="253">
        <v>65868</v>
      </c>
      <c r="J239" s="247">
        <f t="shared" si="46"/>
        <v>106.43863484544848</v>
      </c>
      <c r="K239" s="253">
        <v>54915</v>
      </c>
      <c r="L239" s="253">
        <v>64284</v>
      </c>
      <c r="M239" s="247">
        <f t="shared" si="47"/>
        <v>85.425611349635986</v>
      </c>
      <c r="N239" s="253">
        <f t="shared" si="50"/>
        <v>127077</v>
      </c>
      <c r="O239" s="253">
        <f t="shared" si="53"/>
        <v>131471</v>
      </c>
      <c r="P239" s="247">
        <f t="shared" si="48"/>
        <v>96.657818073947865</v>
      </c>
      <c r="Q239" s="155"/>
      <c r="R239" s="155"/>
    </row>
    <row r="240" spans="1:18" x14ac:dyDescent="0.2">
      <c r="A240" s="71" t="s">
        <v>85</v>
      </c>
      <c r="B240" s="253">
        <f t="shared" si="49"/>
        <v>188262</v>
      </c>
      <c r="C240" s="201">
        <f t="shared" si="54"/>
        <v>169933</v>
      </c>
      <c r="D240" s="247">
        <f t="shared" si="44"/>
        <v>110.78601566499738</v>
      </c>
      <c r="E240" s="253">
        <v>35152</v>
      </c>
      <c r="F240" s="253">
        <v>26056</v>
      </c>
      <c r="G240" s="247">
        <f t="shared" si="45"/>
        <v>134.90942585201105</v>
      </c>
      <c r="H240" s="253">
        <v>153110</v>
      </c>
      <c r="I240" s="253">
        <v>143877</v>
      </c>
      <c r="J240" s="247">
        <f t="shared" si="46"/>
        <v>106.41728698819131</v>
      </c>
      <c r="K240" s="253">
        <v>98545</v>
      </c>
      <c r="L240" s="253">
        <v>82183</v>
      </c>
      <c r="M240" s="247">
        <f t="shared" si="47"/>
        <v>119.90922696908119</v>
      </c>
      <c r="N240" s="253">
        <f t="shared" si="50"/>
        <v>286807</v>
      </c>
      <c r="O240" s="253">
        <f t="shared" si="53"/>
        <v>252116</v>
      </c>
      <c r="P240" s="247">
        <f t="shared" si="48"/>
        <v>113.75993590252106</v>
      </c>
      <c r="Q240" s="155"/>
      <c r="R240" s="155"/>
    </row>
    <row r="241" spans="1:18" x14ac:dyDescent="0.2">
      <c r="A241" s="71" t="s">
        <v>86</v>
      </c>
      <c r="B241" s="253">
        <f t="shared" si="49"/>
        <v>65201</v>
      </c>
      <c r="C241" s="201">
        <f t="shared" si="54"/>
        <v>63952</v>
      </c>
      <c r="D241" s="247">
        <f t="shared" si="44"/>
        <v>101.95302727045284</v>
      </c>
      <c r="E241" s="253">
        <v>27331</v>
      </c>
      <c r="F241" s="253">
        <v>22291</v>
      </c>
      <c r="G241" s="247">
        <f t="shared" si="45"/>
        <v>122.61002198196582</v>
      </c>
      <c r="H241" s="253">
        <v>37870</v>
      </c>
      <c r="I241" s="253">
        <v>41661</v>
      </c>
      <c r="J241" s="247">
        <f t="shared" si="46"/>
        <v>90.900362449293098</v>
      </c>
      <c r="K241" s="253">
        <v>58968</v>
      </c>
      <c r="L241" s="253">
        <v>78826</v>
      </c>
      <c r="M241" s="247">
        <f t="shared" si="47"/>
        <v>74.807804531499755</v>
      </c>
      <c r="N241" s="253">
        <f t="shared" si="50"/>
        <v>124169</v>
      </c>
      <c r="O241" s="253">
        <f t="shared" si="53"/>
        <v>142778</v>
      </c>
      <c r="P241" s="247">
        <f t="shared" si="48"/>
        <v>86.966479429604007</v>
      </c>
      <c r="Q241" s="155"/>
      <c r="R241" s="155"/>
    </row>
    <row r="242" spans="1:18" x14ac:dyDescent="0.2">
      <c r="A242" s="71" t="s">
        <v>87</v>
      </c>
      <c r="B242" s="253">
        <f t="shared" si="49"/>
        <v>141975</v>
      </c>
      <c r="C242" s="201">
        <f t="shared" si="54"/>
        <v>136214</v>
      </c>
      <c r="D242" s="247">
        <f t="shared" si="44"/>
        <v>104.22937436680517</v>
      </c>
      <c r="E242" s="253">
        <v>33636</v>
      </c>
      <c r="F242" s="253">
        <v>31369</v>
      </c>
      <c r="G242" s="247">
        <f t="shared" si="45"/>
        <v>107.22688004080462</v>
      </c>
      <c r="H242" s="253">
        <v>108339</v>
      </c>
      <c r="I242" s="253">
        <v>104845</v>
      </c>
      <c r="J242" s="247">
        <f t="shared" si="46"/>
        <v>103.3325385092279</v>
      </c>
      <c r="K242" s="253">
        <v>322918</v>
      </c>
      <c r="L242" s="253">
        <v>307535</v>
      </c>
      <c r="M242" s="247">
        <f t="shared" si="47"/>
        <v>105.00203228900776</v>
      </c>
      <c r="N242" s="253">
        <f t="shared" si="50"/>
        <v>464893</v>
      </c>
      <c r="O242" s="253">
        <f t="shared" si="53"/>
        <v>443749</v>
      </c>
      <c r="P242" s="247">
        <f t="shared" si="48"/>
        <v>104.76485580812577</v>
      </c>
      <c r="Q242" s="155"/>
      <c r="R242" s="155"/>
    </row>
    <row r="243" spans="1:18" x14ac:dyDescent="0.2">
      <c r="A243" s="80" t="s">
        <v>88</v>
      </c>
      <c r="B243" s="253">
        <f t="shared" si="49"/>
        <v>126811</v>
      </c>
      <c r="C243" s="201">
        <f t="shared" si="54"/>
        <v>145001</v>
      </c>
      <c r="D243" s="247">
        <f t="shared" si="44"/>
        <v>87.455258929248771</v>
      </c>
      <c r="E243" s="253">
        <v>3829</v>
      </c>
      <c r="F243" s="253">
        <v>4256</v>
      </c>
      <c r="G243" s="247">
        <f t="shared" si="45"/>
        <v>89.96710526315789</v>
      </c>
      <c r="H243" s="253">
        <v>122982</v>
      </c>
      <c r="I243" s="253">
        <v>140745</v>
      </c>
      <c r="J243" s="247">
        <f t="shared" si="46"/>
        <v>87.379302994777788</v>
      </c>
      <c r="K243" s="253">
        <v>40002</v>
      </c>
      <c r="L243" s="253">
        <v>56377</v>
      </c>
      <c r="M243" s="247">
        <f t="shared" si="47"/>
        <v>70.954467247281698</v>
      </c>
      <c r="N243" s="253">
        <f t="shared" si="50"/>
        <v>166813</v>
      </c>
      <c r="O243" s="253">
        <f t="shared" si="53"/>
        <v>201378</v>
      </c>
      <c r="P243" s="247">
        <f t="shared" si="48"/>
        <v>82.835761602558378</v>
      </c>
      <c r="Q243" s="155"/>
      <c r="R243" s="155"/>
    </row>
    <row r="244" spans="1:18" s="152" customFormat="1" ht="15" x14ac:dyDescent="0.25">
      <c r="A244" s="71" t="s">
        <v>89</v>
      </c>
      <c r="B244" s="253">
        <f t="shared" si="49"/>
        <v>142689</v>
      </c>
      <c r="C244" s="201">
        <f t="shared" si="54"/>
        <v>130098</v>
      </c>
      <c r="D244" s="247">
        <f t="shared" si="44"/>
        <v>109.67808882534705</v>
      </c>
      <c r="E244" s="253">
        <v>13872</v>
      </c>
      <c r="F244" s="253">
        <v>11695</v>
      </c>
      <c r="G244" s="247">
        <f t="shared" si="45"/>
        <v>118.61479264643009</v>
      </c>
      <c r="H244" s="253">
        <v>128817</v>
      </c>
      <c r="I244" s="253">
        <v>118403</v>
      </c>
      <c r="J244" s="247">
        <f t="shared" si="46"/>
        <v>108.79538525206287</v>
      </c>
      <c r="K244" s="253">
        <v>92395</v>
      </c>
      <c r="L244" s="253">
        <v>92094</v>
      </c>
      <c r="M244" s="247">
        <f t="shared" si="47"/>
        <v>100.32683996785892</v>
      </c>
      <c r="N244" s="253">
        <f t="shared" si="50"/>
        <v>235084</v>
      </c>
      <c r="O244" s="253">
        <f t="shared" si="53"/>
        <v>222192</v>
      </c>
      <c r="P244" s="247">
        <f t="shared" si="48"/>
        <v>105.80218909771729</v>
      </c>
      <c r="Q244" s="155"/>
      <c r="R244" s="155"/>
    </row>
    <row r="245" spans="1:18" s="151" customFormat="1" x14ac:dyDescent="0.2">
      <c r="A245" s="71" t="s">
        <v>90</v>
      </c>
      <c r="B245" s="253">
        <f>E245</f>
        <v>17</v>
      </c>
      <c r="C245" s="201">
        <f>F245</f>
        <v>36</v>
      </c>
      <c r="D245" s="247">
        <f t="shared" si="44"/>
        <v>47.222222222222221</v>
      </c>
      <c r="E245" s="253">
        <v>17</v>
      </c>
      <c r="F245" s="253">
        <v>36</v>
      </c>
      <c r="G245" s="247">
        <f t="shared" si="45"/>
        <v>47.222222222222221</v>
      </c>
      <c r="H245" s="253" t="s">
        <v>136</v>
      </c>
      <c r="I245" s="254" t="s">
        <v>136</v>
      </c>
      <c r="J245" s="247" t="s">
        <v>136</v>
      </c>
      <c r="K245" s="253">
        <v>266</v>
      </c>
      <c r="L245" s="253">
        <v>335</v>
      </c>
      <c r="M245" s="247">
        <f t="shared" si="47"/>
        <v>79.402985074626869</v>
      </c>
      <c r="N245" s="253">
        <f>E245+K245</f>
        <v>283</v>
      </c>
      <c r="O245" s="253">
        <f>F245+L245</f>
        <v>371</v>
      </c>
      <c r="P245" s="247">
        <f t="shared" si="48"/>
        <v>76.280323450134773</v>
      </c>
      <c r="Q245" s="155"/>
      <c r="R245" s="155"/>
    </row>
    <row r="246" spans="1:18" x14ac:dyDescent="0.2">
      <c r="A246" s="71" t="s">
        <v>91</v>
      </c>
      <c r="B246" s="253" t="s">
        <v>136</v>
      </c>
      <c r="C246" s="201" t="str">
        <f>F246</f>
        <v>-</v>
      </c>
      <c r="D246" s="247" t="s">
        <v>136</v>
      </c>
      <c r="E246" s="254" t="s">
        <v>136</v>
      </c>
      <c r="F246" s="254" t="s">
        <v>136</v>
      </c>
      <c r="G246" s="247" t="s">
        <v>136</v>
      </c>
      <c r="H246" s="254" t="s">
        <v>136</v>
      </c>
      <c r="I246" s="254" t="s">
        <v>136</v>
      </c>
      <c r="J246" s="247" t="s">
        <v>136</v>
      </c>
      <c r="K246" s="253">
        <v>1487</v>
      </c>
      <c r="L246" s="253">
        <v>1401</v>
      </c>
      <c r="M246" s="247">
        <f t="shared" si="47"/>
        <v>106.13847251962883</v>
      </c>
      <c r="N246" s="253">
        <f>K246</f>
        <v>1487</v>
      </c>
      <c r="O246" s="253">
        <f>L246</f>
        <v>1401</v>
      </c>
      <c r="P246" s="247">
        <f t="shared" si="48"/>
        <v>106.13847251962883</v>
      </c>
      <c r="Q246" s="155"/>
      <c r="R246" s="155"/>
    </row>
    <row r="247" spans="1:18" x14ac:dyDescent="0.2">
      <c r="A247" s="73" t="s">
        <v>92</v>
      </c>
      <c r="B247" s="202">
        <f>H247+E247</f>
        <v>1601</v>
      </c>
      <c r="C247" s="202">
        <f>F247+I247</f>
        <v>2655</v>
      </c>
      <c r="D247" s="250">
        <f>B247/C247*100</f>
        <v>60.301318267419965</v>
      </c>
      <c r="E247" s="202">
        <v>507</v>
      </c>
      <c r="F247" s="202">
        <v>507</v>
      </c>
      <c r="G247" s="250">
        <f t="shared" si="45"/>
        <v>100</v>
      </c>
      <c r="H247" s="202">
        <v>1094</v>
      </c>
      <c r="I247" s="202">
        <v>2148</v>
      </c>
      <c r="J247" s="250">
        <f t="shared" si="46"/>
        <v>50.931098696461824</v>
      </c>
      <c r="K247" s="202">
        <v>18415</v>
      </c>
      <c r="L247" s="202">
        <v>7925</v>
      </c>
      <c r="M247" s="250">
        <f t="shared" si="47"/>
        <v>232.36593059936908</v>
      </c>
      <c r="N247" s="202">
        <f>E247+H247+K247</f>
        <v>20016</v>
      </c>
      <c r="O247" s="202">
        <f>F247+I247+L247</f>
        <v>10580</v>
      </c>
      <c r="P247" s="250">
        <f t="shared" si="48"/>
        <v>189.18714555765595</v>
      </c>
      <c r="Q247" s="155"/>
    </row>
    <row r="248" spans="1:18" x14ac:dyDescent="0.2">
      <c r="A248" s="153"/>
      <c r="B248" s="166"/>
      <c r="C248" s="166"/>
      <c r="D248" s="167"/>
      <c r="E248" s="155"/>
      <c r="F248" s="165"/>
      <c r="G248" s="167"/>
      <c r="H248" s="155"/>
      <c r="I248" s="165"/>
      <c r="J248" s="167"/>
      <c r="K248" s="155"/>
      <c r="L248" s="155"/>
      <c r="M248" s="167"/>
      <c r="O248" s="155"/>
      <c r="P248" s="156"/>
    </row>
    <row r="250" spans="1:18" ht="17.25" customHeight="1" x14ac:dyDescent="0.2">
      <c r="A250" s="453" t="s">
        <v>185</v>
      </c>
      <c r="B250" s="453"/>
      <c r="C250" s="453"/>
      <c r="D250" s="453"/>
      <c r="E250" s="453"/>
      <c r="F250" s="453"/>
      <c r="G250" s="453"/>
      <c r="H250" s="453"/>
      <c r="I250" s="453"/>
      <c r="J250" s="453"/>
      <c r="K250" s="453"/>
      <c r="L250" s="453"/>
      <c r="M250" s="453"/>
      <c r="N250" s="453"/>
      <c r="O250" s="453"/>
      <c r="P250" s="453"/>
    </row>
    <row r="251" spans="1:18" ht="17.25" customHeight="1" x14ac:dyDescent="0.2">
      <c r="A251" s="161"/>
      <c r="B251" s="161"/>
      <c r="C251" s="161"/>
      <c r="D251" s="161"/>
      <c r="E251" s="161"/>
      <c r="F251" s="161"/>
      <c r="G251" s="161"/>
      <c r="H251" s="161"/>
      <c r="I251" s="161"/>
      <c r="J251" s="161"/>
      <c r="K251" s="161"/>
      <c r="L251" s="161"/>
      <c r="P251" s="162" t="s">
        <v>120</v>
      </c>
    </row>
    <row r="252" spans="1:18" ht="12.75" customHeight="1" x14ac:dyDescent="0.2">
      <c r="A252" s="405"/>
      <c r="B252" s="394" t="s">
        <v>132</v>
      </c>
      <c r="C252" s="394"/>
      <c r="D252" s="394"/>
      <c r="E252" s="395" t="s">
        <v>67</v>
      </c>
      <c r="F252" s="396"/>
      <c r="G252" s="396"/>
      <c r="H252" s="396"/>
      <c r="I252" s="396"/>
      <c r="J252" s="396"/>
      <c r="K252" s="399" t="s">
        <v>149</v>
      </c>
      <c r="L252" s="400"/>
      <c r="M252" s="401"/>
      <c r="N252" s="394" t="s">
        <v>68</v>
      </c>
      <c r="O252" s="394"/>
      <c r="P252" s="395"/>
    </row>
    <row r="253" spans="1:18" ht="34.5" customHeight="1" x14ac:dyDescent="0.2">
      <c r="A253" s="405"/>
      <c r="B253" s="394"/>
      <c r="C253" s="394"/>
      <c r="D253" s="394"/>
      <c r="E253" s="394" t="s">
        <v>66</v>
      </c>
      <c r="F253" s="394"/>
      <c r="G253" s="394"/>
      <c r="H253" s="394" t="s">
        <v>65</v>
      </c>
      <c r="I253" s="394"/>
      <c r="J253" s="394"/>
      <c r="K253" s="402"/>
      <c r="L253" s="403"/>
      <c r="M253" s="404"/>
      <c r="N253" s="394"/>
      <c r="O253" s="394"/>
      <c r="P253" s="395"/>
      <c r="Q253" s="155"/>
      <c r="R253" s="155"/>
    </row>
    <row r="254" spans="1:18" ht="36" customHeight="1" x14ac:dyDescent="0.2">
      <c r="A254" s="405"/>
      <c r="B254" s="244" t="s">
        <v>130</v>
      </c>
      <c r="C254" s="244" t="s">
        <v>64</v>
      </c>
      <c r="D254" s="244" t="s">
        <v>131</v>
      </c>
      <c r="E254" s="244" t="s">
        <v>130</v>
      </c>
      <c r="F254" s="244" t="s">
        <v>64</v>
      </c>
      <c r="G254" s="244" t="s">
        <v>131</v>
      </c>
      <c r="H254" s="244" t="s">
        <v>130</v>
      </c>
      <c r="I254" s="244" t="s">
        <v>64</v>
      </c>
      <c r="J254" s="244" t="s">
        <v>131</v>
      </c>
      <c r="K254" s="244" t="s">
        <v>130</v>
      </c>
      <c r="L254" s="244" t="s">
        <v>64</v>
      </c>
      <c r="M254" s="245" t="s">
        <v>131</v>
      </c>
      <c r="N254" s="244" t="s">
        <v>130</v>
      </c>
      <c r="O254" s="244" t="s">
        <v>64</v>
      </c>
      <c r="P254" s="245" t="s">
        <v>131</v>
      </c>
      <c r="Q254" s="155"/>
      <c r="R254" s="155"/>
    </row>
    <row r="255" spans="1:18" x14ac:dyDescent="0.2">
      <c r="A255" s="65" t="s">
        <v>72</v>
      </c>
      <c r="B255" s="253">
        <f>SUM(B256:B272)</f>
        <v>163439</v>
      </c>
      <c r="C255" s="253">
        <f>SUM(C256:C272)</f>
        <v>148741</v>
      </c>
      <c r="D255" s="247">
        <f>B255/C255%</f>
        <v>109.88160628206076</v>
      </c>
      <c r="E255" s="253">
        <f>SUM(E256:E272)</f>
        <v>18486</v>
      </c>
      <c r="F255" s="253">
        <v>19371</v>
      </c>
      <c r="G255" s="247">
        <f>E255/F255%</f>
        <v>95.431314852098495</v>
      </c>
      <c r="H255" s="253">
        <f>SUM(H256:H272)</f>
        <v>144953</v>
      </c>
      <c r="I255" s="253">
        <f>SUM(I256:I272)</f>
        <v>129370</v>
      </c>
      <c r="J255" s="247">
        <f>H255/I255%</f>
        <v>112.04529643657726</v>
      </c>
      <c r="K255" s="253">
        <f>SUM(K256:K272)</f>
        <v>123228</v>
      </c>
      <c r="L255" s="253">
        <f>SUM(L256:L272)</f>
        <v>124069</v>
      </c>
      <c r="M255" s="247">
        <f>K255/L255%</f>
        <v>99.322151383504334</v>
      </c>
      <c r="N255" s="253">
        <f>SUM(N256:N272)</f>
        <v>286667</v>
      </c>
      <c r="O255" s="253">
        <f>SUM(O256:O272)</f>
        <v>272810</v>
      </c>
      <c r="P255" s="247">
        <f>N255/O255%</f>
        <v>105.07935926102417</v>
      </c>
      <c r="Q255" s="155"/>
      <c r="R255" s="156"/>
    </row>
    <row r="256" spans="1:18" x14ac:dyDescent="0.2">
      <c r="A256" s="80" t="s">
        <v>73</v>
      </c>
      <c r="B256" s="253">
        <f t="shared" ref="B256:C258" si="55">E256+H256</f>
        <v>471</v>
      </c>
      <c r="C256" s="201">
        <f t="shared" si="55"/>
        <v>433</v>
      </c>
      <c r="D256" s="255">
        <f t="shared" ref="D256:D271" si="56">B256/C256*100</f>
        <v>108.77598152424943</v>
      </c>
      <c r="E256" s="253">
        <v>220</v>
      </c>
      <c r="F256" s="253">
        <v>140</v>
      </c>
      <c r="G256" s="247">
        <f t="shared" ref="G256:G272" si="57">E256/F256%</f>
        <v>157.14285714285714</v>
      </c>
      <c r="H256" s="253">
        <v>251</v>
      </c>
      <c r="I256" s="253">
        <v>293</v>
      </c>
      <c r="J256" s="247">
        <f t="shared" ref="J256:J272" si="58">H256/I256%</f>
        <v>85.665529010238899</v>
      </c>
      <c r="K256" s="253">
        <v>44</v>
      </c>
      <c r="L256" s="253">
        <v>30</v>
      </c>
      <c r="M256" s="247">
        <f t="shared" ref="M256:M272" si="59">K256/L256%</f>
        <v>146.66666666666669</v>
      </c>
      <c r="N256" s="201">
        <f>B256+K256</f>
        <v>515</v>
      </c>
      <c r="O256" s="201">
        <f>C256+L256</f>
        <v>463</v>
      </c>
      <c r="P256" s="247">
        <f t="shared" ref="P256:P272" si="60">N256/O256%</f>
        <v>111.23110151187905</v>
      </c>
      <c r="Q256" s="155"/>
      <c r="R256" s="155"/>
    </row>
    <row r="257" spans="1:18" s="151" customFormat="1" x14ac:dyDescent="0.2">
      <c r="A257" s="71" t="s">
        <v>74</v>
      </c>
      <c r="B257" s="253">
        <f t="shared" si="55"/>
        <v>112</v>
      </c>
      <c r="C257" s="201">
        <f t="shared" si="55"/>
        <v>77</v>
      </c>
      <c r="D257" s="255">
        <f t="shared" si="56"/>
        <v>145.45454545454547</v>
      </c>
      <c r="E257" s="253">
        <v>106</v>
      </c>
      <c r="F257" s="253">
        <v>71</v>
      </c>
      <c r="G257" s="247">
        <f t="shared" si="57"/>
        <v>149.29577464788733</v>
      </c>
      <c r="H257" s="253">
        <v>6</v>
      </c>
      <c r="I257" s="254">
        <v>6</v>
      </c>
      <c r="J257" s="247">
        <f t="shared" si="58"/>
        <v>100</v>
      </c>
      <c r="K257" s="253">
        <v>100</v>
      </c>
      <c r="L257" s="253">
        <v>77</v>
      </c>
      <c r="M257" s="247">
        <f t="shared" si="59"/>
        <v>129.87012987012986</v>
      </c>
      <c r="N257" s="201">
        <f t="shared" ref="N257:N272" si="61">B257+K257</f>
        <v>212</v>
      </c>
      <c r="O257" s="201">
        <f>C257+L257</f>
        <v>154</v>
      </c>
      <c r="P257" s="247">
        <f>N257/O257%</f>
        <v>137.66233766233765</v>
      </c>
      <c r="Q257" s="155"/>
      <c r="R257" s="155"/>
    </row>
    <row r="258" spans="1:18" x14ac:dyDescent="0.2">
      <c r="A258" s="71" t="s">
        <v>75</v>
      </c>
      <c r="B258" s="253">
        <f t="shared" si="55"/>
        <v>14806</v>
      </c>
      <c r="C258" s="201">
        <f t="shared" si="55"/>
        <v>13218</v>
      </c>
      <c r="D258" s="255">
        <f t="shared" si="56"/>
        <v>112.01392041155999</v>
      </c>
      <c r="E258" s="253">
        <v>464</v>
      </c>
      <c r="F258" s="253">
        <v>400</v>
      </c>
      <c r="G258" s="247">
        <f t="shared" si="57"/>
        <v>116</v>
      </c>
      <c r="H258" s="253">
        <v>14342</v>
      </c>
      <c r="I258" s="253">
        <v>12818</v>
      </c>
      <c r="J258" s="247">
        <f t="shared" si="58"/>
        <v>111.8895303479482</v>
      </c>
      <c r="K258" s="253">
        <v>8898</v>
      </c>
      <c r="L258" s="253">
        <v>8671</v>
      </c>
      <c r="M258" s="247">
        <f t="shared" si="59"/>
        <v>102.61792180832661</v>
      </c>
      <c r="N258" s="201">
        <f t="shared" si="61"/>
        <v>23704</v>
      </c>
      <c r="O258" s="201">
        <f t="shared" ref="O258:O272" si="62">C258+L258</f>
        <v>21889</v>
      </c>
      <c r="P258" s="247">
        <f>N258/O258%</f>
        <v>108.29183608205035</v>
      </c>
      <c r="Q258" s="155"/>
      <c r="R258" s="155"/>
    </row>
    <row r="259" spans="1:18" x14ac:dyDescent="0.2">
      <c r="A259" s="71" t="s">
        <v>76</v>
      </c>
      <c r="B259" s="253">
        <f t="shared" ref="B259:B272" si="63">E259+H259</f>
        <v>7074</v>
      </c>
      <c r="C259" s="201">
        <f>F259+I259</f>
        <v>6333</v>
      </c>
      <c r="D259" s="255">
        <f t="shared" si="56"/>
        <v>111.70061582188535</v>
      </c>
      <c r="E259" s="253">
        <v>5285</v>
      </c>
      <c r="F259" s="253">
        <v>5153</v>
      </c>
      <c r="G259" s="247">
        <f t="shared" si="57"/>
        <v>102.56161459344071</v>
      </c>
      <c r="H259" s="253">
        <v>1789</v>
      </c>
      <c r="I259" s="253">
        <v>1180</v>
      </c>
      <c r="J259" s="247">
        <f t="shared" si="58"/>
        <v>151.61016949152543</v>
      </c>
      <c r="K259" s="253">
        <v>426</v>
      </c>
      <c r="L259" s="253">
        <v>337</v>
      </c>
      <c r="M259" s="247">
        <f t="shared" si="59"/>
        <v>126.40949554896142</v>
      </c>
      <c r="N259" s="201">
        <f t="shared" si="61"/>
        <v>7500</v>
      </c>
      <c r="O259" s="201">
        <f t="shared" si="62"/>
        <v>6670</v>
      </c>
      <c r="P259" s="247">
        <f t="shared" si="60"/>
        <v>112.44377811094452</v>
      </c>
      <c r="Q259" s="155"/>
      <c r="R259" s="155"/>
    </row>
    <row r="260" spans="1:18" s="151" customFormat="1" x14ac:dyDescent="0.2">
      <c r="A260" s="71" t="s">
        <v>77</v>
      </c>
      <c r="B260" s="253">
        <f t="shared" si="63"/>
        <v>22924</v>
      </c>
      <c r="C260" s="201">
        <f>F260+I260</f>
        <v>22026</v>
      </c>
      <c r="D260" s="255">
        <f t="shared" si="56"/>
        <v>104.07699990919824</v>
      </c>
      <c r="E260" s="253">
        <v>1473</v>
      </c>
      <c r="F260" s="253">
        <v>1666</v>
      </c>
      <c r="G260" s="247">
        <f t="shared" si="57"/>
        <v>88.415366146458581</v>
      </c>
      <c r="H260" s="253">
        <v>21451</v>
      </c>
      <c r="I260" s="253">
        <v>20360</v>
      </c>
      <c r="J260" s="247">
        <f t="shared" si="58"/>
        <v>105.35854616895874</v>
      </c>
      <c r="K260" s="253">
        <v>19215</v>
      </c>
      <c r="L260" s="253">
        <v>15762</v>
      </c>
      <c r="M260" s="247">
        <f t="shared" si="59"/>
        <v>121.90711838599162</v>
      </c>
      <c r="N260" s="201">
        <f t="shared" si="61"/>
        <v>42139</v>
      </c>
      <c r="O260" s="201">
        <f t="shared" si="62"/>
        <v>37788</v>
      </c>
      <c r="P260" s="247">
        <f t="shared" si="60"/>
        <v>111.51423732401821</v>
      </c>
      <c r="Q260" s="155"/>
      <c r="R260" s="155"/>
    </row>
    <row r="261" spans="1:18" x14ac:dyDescent="0.2">
      <c r="A261" s="71" t="s">
        <v>78</v>
      </c>
      <c r="B261" s="253">
        <f t="shared" si="63"/>
        <v>2041</v>
      </c>
      <c r="C261" s="201">
        <f>F261+I261</f>
        <v>1891</v>
      </c>
      <c r="D261" s="255">
        <f t="shared" si="56"/>
        <v>107.9323109465891</v>
      </c>
      <c r="E261" s="253">
        <v>30</v>
      </c>
      <c r="F261" s="253">
        <v>29</v>
      </c>
      <c r="G261" s="247">
        <f t="shared" si="57"/>
        <v>103.44827586206897</v>
      </c>
      <c r="H261" s="253">
        <v>2011</v>
      </c>
      <c r="I261" s="253">
        <v>1862</v>
      </c>
      <c r="J261" s="247">
        <f t="shared" si="58"/>
        <v>108.00214822771213</v>
      </c>
      <c r="K261" s="253">
        <v>482</v>
      </c>
      <c r="L261" s="253">
        <v>458</v>
      </c>
      <c r="M261" s="247">
        <f t="shared" si="59"/>
        <v>105.24017467248908</v>
      </c>
      <c r="N261" s="201">
        <f t="shared" si="61"/>
        <v>2523</v>
      </c>
      <c r="O261" s="201">
        <f t="shared" si="62"/>
        <v>2349</v>
      </c>
      <c r="P261" s="247">
        <f t="shared" si="60"/>
        <v>107.40740740740742</v>
      </c>
      <c r="Q261" s="155"/>
      <c r="R261" s="155"/>
    </row>
    <row r="262" spans="1:18" x14ac:dyDescent="0.2">
      <c r="A262" s="71" t="s">
        <v>79</v>
      </c>
      <c r="B262" s="253">
        <f t="shared" si="63"/>
        <v>4858</v>
      </c>
      <c r="C262" s="201">
        <f t="shared" ref="C262:C263" si="64">F262+I262</f>
        <v>3108</v>
      </c>
      <c r="D262" s="255">
        <f t="shared" si="56"/>
        <v>156.30630630630631</v>
      </c>
      <c r="E262" s="253">
        <v>179</v>
      </c>
      <c r="F262" s="253">
        <v>89</v>
      </c>
      <c r="G262" s="247">
        <f t="shared" si="57"/>
        <v>201.12359550561797</v>
      </c>
      <c r="H262" s="253">
        <v>4679</v>
      </c>
      <c r="I262" s="253">
        <v>3019</v>
      </c>
      <c r="J262" s="247">
        <f t="shared" si="58"/>
        <v>154.9850944021199</v>
      </c>
      <c r="K262" s="253">
        <v>2649</v>
      </c>
      <c r="L262" s="253">
        <v>4378</v>
      </c>
      <c r="M262" s="247">
        <f t="shared" si="59"/>
        <v>60.50708085883965</v>
      </c>
      <c r="N262" s="201">
        <f t="shared" si="61"/>
        <v>7507</v>
      </c>
      <c r="O262" s="201">
        <f t="shared" si="62"/>
        <v>7486</v>
      </c>
      <c r="P262" s="247">
        <f t="shared" si="60"/>
        <v>100.28052364413573</v>
      </c>
      <c r="Q262" s="155"/>
      <c r="R262" s="155"/>
    </row>
    <row r="263" spans="1:18" x14ac:dyDescent="0.2">
      <c r="A263" s="71" t="s">
        <v>80</v>
      </c>
      <c r="B263" s="253">
        <f t="shared" si="63"/>
        <v>2187</v>
      </c>
      <c r="C263" s="201">
        <f t="shared" si="64"/>
        <v>1613</v>
      </c>
      <c r="D263" s="255">
        <f t="shared" si="56"/>
        <v>135.58586484810911</v>
      </c>
      <c r="E263" s="253">
        <v>724</v>
      </c>
      <c r="F263" s="253">
        <v>704</v>
      </c>
      <c r="G263" s="247">
        <f t="shared" si="57"/>
        <v>102.84090909090909</v>
      </c>
      <c r="H263" s="253">
        <v>1463</v>
      </c>
      <c r="I263" s="253">
        <v>909</v>
      </c>
      <c r="J263" s="247">
        <f t="shared" si="58"/>
        <v>160.94609460946094</v>
      </c>
      <c r="K263" s="253">
        <v>106</v>
      </c>
      <c r="L263" s="253">
        <v>244</v>
      </c>
      <c r="M263" s="247">
        <f t="shared" si="59"/>
        <v>43.442622950819676</v>
      </c>
      <c r="N263" s="201">
        <f t="shared" si="61"/>
        <v>2293</v>
      </c>
      <c r="O263" s="201">
        <f t="shared" si="62"/>
        <v>1857</v>
      </c>
      <c r="P263" s="247">
        <f t="shared" si="60"/>
        <v>123.47872913301023</v>
      </c>
      <c r="Q263" s="155"/>
      <c r="R263" s="155"/>
    </row>
    <row r="264" spans="1:18" s="151" customFormat="1" x14ac:dyDescent="0.2">
      <c r="A264" s="71" t="s">
        <v>81</v>
      </c>
      <c r="B264" s="253">
        <f t="shared" si="63"/>
        <v>501</v>
      </c>
      <c r="C264" s="201">
        <f>F264+I264</f>
        <v>407</v>
      </c>
      <c r="D264" s="255">
        <f>B264/C264*100</f>
        <v>123.09582309582309</v>
      </c>
      <c r="E264" s="253">
        <v>11</v>
      </c>
      <c r="F264" s="254">
        <v>11</v>
      </c>
      <c r="G264" s="247">
        <f t="shared" si="57"/>
        <v>100</v>
      </c>
      <c r="H264" s="253">
        <v>490</v>
      </c>
      <c r="I264" s="253">
        <v>396</v>
      </c>
      <c r="J264" s="247">
        <f t="shared" si="58"/>
        <v>123.73737373737374</v>
      </c>
      <c r="K264" s="253">
        <v>720</v>
      </c>
      <c r="L264" s="253">
        <v>758</v>
      </c>
      <c r="M264" s="247">
        <f t="shared" si="59"/>
        <v>94.986807387862797</v>
      </c>
      <c r="N264" s="201">
        <f t="shared" si="61"/>
        <v>1221</v>
      </c>
      <c r="O264" s="201">
        <f t="shared" si="62"/>
        <v>1165</v>
      </c>
      <c r="P264" s="247">
        <f t="shared" si="60"/>
        <v>104.80686695278969</v>
      </c>
      <c r="Q264" s="155"/>
      <c r="R264" s="155"/>
    </row>
    <row r="265" spans="1:18" x14ac:dyDescent="0.2">
      <c r="A265" s="71" t="s">
        <v>82</v>
      </c>
      <c r="B265" s="253">
        <f t="shared" si="63"/>
        <v>201</v>
      </c>
      <c r="C265" s="201">
        <f>F265+I265</f>
        <v>215</v>
      </c>
      <c r="D265" s="255">
        <f t="shared" si="56"/>
        <v>93.488372093023258</v>
      </c>
      <c r="E265" s="253">
        <v>9</v>
      </c>
      <c r="F265" s="253">
        <v>10</v>
      </c>
      <c r="G265" s="247">
        <f t="shared" si="57"/>
        <v>90</v>
      </c>
      <c r="H265" s="253">
        <v>192</v>
      </c>
      <c r="I265" s="253">
        <v>205</v>
      </c>
      <c r="J265" s="247">
        <f>H265/I265%</f>
        <v>93.658536585365866</v>
      </c>
      <c r="K265" s="253">
        <v>47</v>
      </c>
      <c r="L265" s="253">
        <v>63</v>
      </c>
      <c r="M265" s="247">
        <f>K265/L265%</f>
        <v>74.603174603174608</v>
      </c>
      <c r="N265" s="201">
        <f t="shared" si="61"/>
        <v>248</v>
      </c>
      <c r="O265" s="201">
        <f t="shared" si="62"/>
        <v>278</v>
      </c>
      <c r="P265" s="247">
        <f>N265/O265%</f>
        <v>89.208633093525179</v>
      </c>
      <c r="Q265" s="155"/>
      <c r="R265" s="155"/>
    </row>
    <row r="266" spans="1:18" x14ac:dyDescent="0.2">
      <c r="A266" s="71" t="s">
        <v>83</v>
      </c>
      <c r="B266" s="253">
        <f t="shared" si="63"/>
        <v>29528</v>
      </c>
      <c r="C266" s="201">
        <f>F266+I266</f>
        <v>27343</v>
      </c>
      <c r="D266" s="255">
        <f t="shared" si="56"/>
        <v>107.99107632666495</v>
      </c>
      <c r="E266" s="253">
        <v>1743</v>
      </c>
      <c r="F266" s="253">
        <v>1768</v>
      </c>
      <c r="G266" s="247">
        <f t="shared" si="57"/>
        <v>98.585972850678729</v>
      </c>
      <c r="H266" s="253">
        <v>27785</v>
      </c>
      <c r="I266" s="253">
        <v>25575</v>
      </c>
      <c r="J266" s="247">
        <f t="shared" si="58"/>
        <v>108.64125122189638</v>
      </c>
      <c r="K266" s="253">
        <v>35897</v>
      </c>
      <c r="L266" s="253">
        <v>35226</v>
      </c>
      <c r="M266" s="247">
        <f>K266/L266%</f>
        <v>101.90484301368308</v>
      </c>
      <c r="N266" s="201">
        <f t="shared" si="61"/>
        <v>65425</v>
      </c>
      <c r="O266" s="201">
        <f t="shared" si="62"/>
        <v>62569</v>
      </c>
      <c r="P266" s="247">
        <f>N266/O266%</f>
        <v>104.56456072495963</v>
      </c>
      <c r="Q266" s="155"/>
      <c r="R266" s="155"/>
    </row>
    <row r="267" spans="1:18" x14ac:dyDescent="0.2">
      <c r="A267" s="71" t="s">
        <v>84</v>
      </c>
      <c r="B267" s="253">
        <f t="shared" si="63"/>
        <v>45134</v>
      </c>
      <c r="C267" s="201">
        <f>F267+I267</f>
        <v>41800</v>
      </c>
      <c r="D267" s="255">
        <f t="shared" si="56"/>
        <v>107.97607655502392</v>
      </c>
      <c r="E267" s="253">
        <v>819</v>
      </c>
      <c r="F267" s="253">
        <v>1548</v>
      </c>
      <c r="G267" s="247">
        <f t="shared" si="57"/>
        <v>52.906976744186046</v>
      </c>
      <c r="H267" s="253">
        <v>44315</v>
      </c>
      <c r="I267" s="253">
        <v>40252</v>
      </c>
      <c r="J267" s="247">
        <f>H267/I267%</f>
        <v>110.0939083772235</v>
      </c>
      <c r="K267" s="253">
        <v>43739</v>
      </c>
      <c r="L267" s="253">
        <v>47768</v>
      </c>
      <c r="M267" s="247">
        <f t="shared" si="59"/>
        <v>91.56548316864847</v>
      </c>
      <c r="N267" s="201">
        <f t="shared" si="61"/>
        <v>88873</v>
      </c>
      <c r="O267" s="201">
        <f t="shared" si="62"/>
        <v>89568</v>
      </c>
      <c r="P267" s="247">
        <f t="shared" si="60"/>
        <v>99.22405323329761</v>
      </c>
      <c r="Q267" s="155"/>
      <c r="R267" s="155"/>
    </row>
    <row r="268" spans="1:18" x14ac:dyDescent="0.2">
      <c r="A268" s="71" t="s">
        <v>85</v>
      </c>
      <c r="B268" s="253">
        <f>E268+H268</f>
        <v>143</v>
      </c>
      <c r="C268" s="201">
        <f>F268+I268</f>
        <v>18</v>
      </c>
      <c r="D268" s="255">
        <f>B268/C268*100</f>
        <v>794.44444444444446</v>
      </c>
      <c r="E268" s="253">
        <v>127</v>
      </c>
      <c r="F268" s="253">
        <v>17</v>
      </c>
      <c r="G268" s="247">
        <f t="shared" si="57"/>
        <v>747.05882352941171</v>
      </c>
      <c r="H268" s="254">
        <v>16</v>
      </c>
      <c r="I268" s="253">
        <v>1</v>
      </c>
      <c r="J268" s="247">
        <f>H268/I268%</f>
        <v>1600</v>
      </c>
      <c r="K268" s="253">
        <v>8</v>
      </c>
      <c r="L268" s="253">
        <v>8</v>
      </c>
      <c r="M268" s="247">
        <f t="shared" si="59"/>
        <v>100</v>
      </c>
      <c r="N268" s="201">
        <f t="shared" si="61"/>
        <v>151</v>
      </c>
      <c r="O268" s="201">
        <f t="shared" si="62"/>
        <v>26</v>
      </c>
      <c r="P268" s="247">
        <f>N268/O268%</f>
        <v>580.76923076923072</v>
      </c>
      <c r="Q268" s="155"/>
      <c r="R268" s="155"/>
    </row>
    <row r="269" spans="1:18" x14ac:dyDescent="0.2">
      <c r="A269" s="71" t="s">
        <v>86</v>
      </c>
      <c r="B269" s="253">
        <f>H269</f>
        <v>11</v>
      </c>
      <c r="C269" s="201">
        <f>I269</f>
        <v>11</v>
      </c>
      <c r="D269" s="255">
        <f t="shared" si="56"/>
        <v>100</v>
      </c>
      <c r="E269" s="254" t="s">
        <v>136</v>
      </c>
      <c r="F269" s="254" t="s">
        <v>136</v>
      </c>
      <c r="G269" s="247" t="s">
        <v>136</v>
      </c>
      <c r="H269" s="253">
        <v>11</v>
      </c>
      <c r="I269" s="253">
        <v>11</v>
      </c>
      <c r="J269" s="247">
        <f t="shared" ref="J269" si="65">H269/I269%</f>
        <v>100</v>
      </c>
      <c r="K269" s="254">
        <v>2</v>
      </c>
      <c r="L269" s="254" t="s">
        <v>136</v>
      </c>
      <c r="M269" s="247" t="s">
        <v>136</v>
      </c>
      <c r="N269" s="201">
        <f>B269+K269</f>
        <v>13</v>
      </c>
      <c r="O269" s="201">
        <f>C269</f>
        <v>11</v>
      </c>
      <c r="P269" s="247">
        <f>N269/O269%</f>
        <v>118.18181818181819</v>
      </c>
      <c r="Q269" s="155"/>
      <c r="R269" s="155"/>
    </row>
    <row r="270" spans="1:18" x14ac:dyDescent="0.2">
      <c r="A270" s="71" t="s">
        <v>87</v>
      </c>
      <c r="B270" s="253">
        <f>E270+H270</f>
        <v>32571</v>
      </c>
      <c r="C270" s="201">
        <f>F270+I270</f>
        <v>29355</v>
      </c>
      <c r="D270" s="255">
        <f t="shared" si="56"/>
        <v>110.9555442003066</v>
      </c>
      <c r="E270" s="253">
        <v>7181</v>
      </c>
      <c r="F270" s="253">
        <v>7658</v>
      </c>
      <c r="G270" s="247">
        <f t="shared" si="57"/>
        <v>93.771219639592587</v>
      </c>
      <c r="H270" s="253">
        <v>25390</v>
      </c>
      <c r="I270" s="253">
        <v>21697</v>
      </c>
      <c r="J270" s="247">
        <f t="shared" si="58"/>
        <v>117.02078628381804</v>
      </c>
      <c r="K270" s="253">
        <v>10799</v>
      </c>
      <c r="L270" s="253">
        <v>10207</v>
      </c>
      <c r="M270" s="247">
        <f t="shared" si="59"/>
        <v>105.799941216812</v>
      </c>
      <c r="N270" s="201">
        <f t="shared" si="61"/>
        <v>43370</v>
      </c>
      <c r="O270" s="201">
        <f t="shared" si="62"/>
        <v>39562</v>
      </c>
      <c r="P270" s="247">
        <f t="shared" si="60"/>
        <v>109.6253981092968</v>
      </c>
      <c r="Q270" s="155"/>
      <c r="R270" s="155"/>
    </row>
    <row r="271" spans="1:18" x14ac:dyDescent="0.2">
      <c r="A271" s="80" t="s">
        <v>88</v>
      </c>
      <c r="B271" s="253">
        <f>E271+H271</f>
        <v>631</v>
      </c>
      <c r="C271" s="201">
        <v>667</v>
      </c>
      <c r="D271" s="255">
        <f t="shared" si="56"/>
        <v>94.602698650674668</v>
      </c>
      <c r="E271" s="254">
        <v>14</v>
      </c>
      <c r="F271" s="259" t="s">
        <v>226</v>
      </c>
      <c r="G271" s="247">
        <v>107.7</v>
      </c>
      <c r="H271" s="253">
        <v>617</v>
      </c>
      <c r="I271" s="253">
        <v>654</v>
      </c>
      <c r="J271" s="247">
        <f t="shared" si="58"/>
        <v>94.342507645259943</v>
      </c>
      <c r="K271" s="253">
        <v>54</v>
      </c>
      <c r="L271" s="253">
        <v>43</v>
      </c>
      <c r="M271" s="247">
        <f t="shared" si="59"/>
        <v>125.58139534883721</v>
      </c>
      <c r="N271" s="201">
        <f t="shared" si="61"/>
        <v>685</v>
      </c>
      <c r="O271" s="201">
        <f>C271+L271</f>
        <v>710</v>
      </c>
      <c r="P271" s="247">
        <f t="shared" si="60"/>
        <v>96.478873239436624</v>
      </c>
      <c r="Q271" s="155"/>
      <c r="R271" s="156"/>
    </row>
    <row r="272" spans="1:18" s="152" customFormat="1" ht="15" x14ac:dyDescent="0.25">
      <c r="A272" s="287" t="s">
        <v>89</v>
      </c>
      <c r="B272" s="202">
        <f t="shared" si="63"/>
        <v>246</v>
      </c>
      <c r="C272" s="202">
        <f>F272+I272</f>
        <v>226</v>
      </c>
      <c r="D272" s="360">
        <f>B272/C272*100</f>
        <v>108.84955752212389</v>
      </c>
      <c r="E272" s="202">
        <v>101</v>
      </c>
      <c r="F272" s="202">
        <v>94</v>
      </c>
      <c r="G272" s="250">
        <f t="shared" si="57"/>
        <v>107.44680851063831</v>
      </c>
      <c r="H272" s="202">
        <v>145</v>
      </c>
      <c r="I272" s="202">
        <v>132</v>
      </c>
      <c r="J272" s="250">
        <f t="shared" si="58"/>
        <v>109.84848484848484</v>
      </c>
      <c r="K272" s="202">
        <v>42</v>
      </c>
      <c r="L272" s="202">
        <v>39</v>
      </c>
      <c r="M272" s="250">
        <f t="shared" si="59"/>
        <v>107.69230769230769</v>
      </c>
      <c r="N272" s="202">
        <f t="shared" si="61"/>
        <v>288</v>
      </c>
      <c r="O272" s="202">
        <f t="shared" si="62"/>
        <v>265</v>
      </c>
      <c r="P272" s="250">
        <f t="shared" si="60"/>
        <v>108.67924528301887</v>
      </c>
      <c r="Q272" s="155"/>
      <c r="R272" s="156"/>
    </row>
    <row r="273" spans="1:18" x14ac:dyDescent="0.2">
      <c r="A273" s="71"/>
      <c r="B273" s="66"/>
      <c r="C273" s="166"/>
      <c r="D273" s="66"/>
      <c r="E273" s="61"/>
      <c r="F273" s="155"/>
      <c r="G273" s="66"/>
      <c r="H273" s="61"/>
      <c r="I273" s="156"/>
      <c r="J273" s="66"/>
      <c r="K273" s="61"/>
      <c r="L273" s="155"/>
      <c r="M273" s="66"/>
      <c r="N273" s="66"/>
      <c r="O273" s="165"/>
      <c r="P273" s="66"/>
      <c r="Q273" s="155"/>
    </row>
    <row r="274" spans="1:18" x14ac:dyDescent="0.2">
      <c r="A274" s="456" t="s">
        <v>186</v>
      </c>
      <c r="B274" s="456"/>
      <c r="C274" s="456"/>
      <c r="D274" s="456"/>
      <c r="E274" s="456"/>
      <c r="F274" s="456"/>
      <c r="G274" s="456"/>
      <c r="H274" s="456"/>
      <c r="I274" s="456"/>
      <c r="J274" s="456"/>
      <c r="K274" s="456"/>
      <c r="L274" s="456"/>
      <c r="M274" s="456"/>
      <c r="N274" s="456"/>
      <c r="O274" s="456"/>
      <c r="P274" s="456"/>
      <c r="Q274" s="155"/>
    </row>
    <row r="275" spans="1:18" ht="17.25" customHeight="1" x14ac:dyDescent="0.2">
      <c r="A275" s="168"/>
      <c r="B275" s="168"/>
      <c r="C275" s="168"/>
      <c r="D275" s="168"/>
      <c r="E275" s="168"/>
      <c r="F275" s="168"/>
      <c r="G275" s="168"/>
      <c r="H275" s="168"/>
      <c r="I275" s="168"/>
      <c r="J275" s="168"/>
      <c r="K275" s="168"/>
      <c r="L275" s="168"/>
      <c r="P275" s="169" t="s">
        <v>120</v>
      </c>
    </row>
    <row r="276" spans="1:18" ht="12.75" customHeight="1" x14ac:dyDescent="0.2">
      <c r="A276" s="405"/>
      <c r="B276" s="394" t="s">
        <v>132</v>
      </c>
      <c r="C276" s="394"/>
      <c r="D276" s="394"/>
      <c r="E276" s="395" t="s">
        <v>67</v>
      </c>
      <c r="F276" s="396"/>
      <c r="G276" s="396"/>
      <c r="H276" s="396"/>
      <c r="I276" s="396"/>
      <c r="J276" s="396"/>
      <c r="K276" s="399" t="s">
        <v>149</v>
      </c>
      <c r="L276" s="400"/>
      <c r="M276" s="401"/>
      <c r="N276" s="394" t="s">
        <v>68</v>
      </c>
      <c r="O276" s="394"/>
      <c r="P276" s="395"/>
    </row>
    <row r="277" spans="1:18" ht="45.75" customHeight="1" x14ac:dyDescent="0.2">
      <c r="A277" s="405"/>
      <c r="B277" s="394"/>
      <c r="C277" s="394"/>
      <c r="D277" s="394"/>
      <c r="E277" s="394" t="s">
        <v>66</v>
      </c>
      <c r="F277" s="394"/>
      <c r="G277" s="394"/>
      <c r="H277" s="394" t="s">
        <v>65</v>
      </c>
      <c r="I277" s="394"/>
      <c r="J277" s="394"/>
      <c r="K277" s="402"/>
      <c r="L277" s="403"/>
      <c r="M277" s="404"/>
      <c r="N277" s="394"/>
      <c r="O277" s="394"/>
      <c r="P277" s="395"/>
      <c r="Q277" s="155"/>
      <c r="R277" s="155"/>
    </row>
    <row r="278" spans="1:18" ht="36" customHeight="1" x14ac:dyDescent="0.2">
      <c r="A278" s="405"/>
      <c r="B278" s="244" t="s">
        <v>130</v>
      </c>
      <c r="C278" s="244" t="s">
        <v>64</v>
      </c>
      <c r="D278" s="244" t="s">
        <v>131</v>
      </c>
      <c r="E278" s="244" t="s">
        <v>130</v>
      </c>
      <c r="F278" s="244" t="s">
        <v>64</v>
      </c>
      <c r="G278" s="244" t="s">
        <v>131</v>
      </c>
      <c r="H278" s="244" t="s">
        <v>130</v>
      </c>
      <c r="I278" s="244" t="s">
        <v>64</v>
      </c>
      <c r="J278" s="244" t="s">
        <v>131</v>
      </c>
      <c r="K278" s="244" t="s">
        <v>130</v>
      </c>
      <c r="L278" s="244" t="s">
        <v>64</v>
      </c>
      <c r="M278" s="245" t="s">
        <v>131</v>
      </c>
      <c r="N278" s="244" t="s">
        <v>130</v>
      </c>
      <c r="O278" s="244" t="s">
        <v>64</v>
      </c>
      <c r="P278" s="245" t="s">
        <v>131</v>
      </c>
      <c r="Q278" s="155"/>
      <c r="R278" s="155"/>
    </row>
    <row r="279" spans="1:18" x14ac:dyDescent="0.2">
      <c r="A279" s="65" t="s">
        <v>72</v>
      </c>
      <c r="B279" s="253">
        <f>SUM(B280:B299)</f>
        <v>38307309</v>
      </c>
      <c r="C279" s="253">
        <f>SUM(C280:C299)</f>
        <v>38551112</v>
      </c>
      <c r="D279" s="247">
        <f>B279/C279%</f>
        <v>99.367585038792143</v>
      </c>
      <c r="E279" s="253">
        <v>37868697</v>
      </c>
      <c r="F279" s="253">
        <f>SUM(F280:F299)</f>
        <v>37756626</v>
      </c>
      <c r="G279" s="247">
        <f>E279/F279%</f>
        <v>100.29682472157337</v>
      </c>
      <c r="H279" s="253">
        <f>SUM(H280:H299)</f>
        <v>438612</v>
      </c>
      <c r="I279" s="253">
        <f>SUM(I280:I299)</f>
        <v>794486</v>
      </c>
      <c r="J279" s="247">
        <f>H279/I279%</f>
        <v>55.207014346382444</v>
      </c>
      <c r="K279" s="253">
        <f>SUM(K280:K299)</f>
        <v>7723578</v>
      </c>
      <c r="L279" s="253">
        <f>SUM(L280:L299)</f>
        <v>8300888</v>
      </c>
      <c r="M279" s="247">
        <f>K279/L279%</f>
        <v>93.045201910928085</v>
      </c>
      <c r="N279" s="260">
        <f>E279+H279+K279</f>
        <v>46030887</v>
      </c>
      <c r="O279" s="260">
        <f>F279+I279+L279</f>
        <v>46852000</v>
      </c>
      <c r="P279" s="247">
        <f>N279/O279%</f>
        <v>98.247432340134893</v>
      </c>
      <c r="Q279" s="155"/>
      <c r="R279" s="155"/>
    </row>
    <row r="280" spans="1:18" x14ac:dyDescent="0.2">
      <c r="A280" s="80" t="s">
        <v>73</v>
      </c>
      <c r="B280" s="201">
        <f>E280+H280</f>
        <v>780913</v>
      </c>
      <c r="C280" s="201">
        <f>F280+I280</f>
        <v>680346</v>
      </c>
      <c r="D280" s="247">
        <f t="shared" ref="D280:D299" si="66">B280/C280*100</f>
        <v>114.78174340703113</v>
      </c>
      <c r="E280" s="253">
        <v>763175</v>
      </c>
      <c r="F280" s="253">
        <v>662865</v>
      </c>
      <c r="G280" s="247">
        <f t="shared" ref="G280:G299" si="67">E280/F280%</f>
        <v>115.13279476213106</v>
      </c>
      <c r="H280" s="253">
        <v>17738</v>
      </c>
      <c r="I280" s="253">
        <v>17481</v>
      </c>
      <c r="J280" s="247">
        <f t="shared" ref="J280:J299" si="68">H280/I280%</f>
        <v>101.4701676105486</v>
      </c>
      <c r="K280" s="253">
        <v>460553</v>
      </c>
      <c r="L280" s="253">
        <v>620587</v>
      </c>
      <c r="M280" s="247">
        <f t="shared" ref="M280:M299" si="69">K280/L280%</f>
        <v>74.212479475077629</v>
      </c>
      <c r="N280" s="201">
        <f>B280+K280</f>
        <v>1241466</v>
      </c>
      <c r="O280" s="201">
        <f>C280+L280</f>
        <v>1300933</v>
      </c>
      <c r="P280" s="247">
        <f t="shared" ref="P280:P297" si="70">N280/O280%</f>
        <v>95.428896030771767</v>
      </c>
      <c r="Q280" s="155"/>
      <c r="R280" s="155"/>
    </row>
    <row r="281" spans="1:18" s="151" customFormat="1" x14ac:dyDescent="0.2">
      <c r="A281" s="71" t="s">
        <v>74</v>
      </c>
      <c r="B281" s="201">
        <f t="shared" ref="B281:B296" si="71">E281+H281</f>
        <v>8875377</v>
      </c>
      <c r="C281" s="201">
        <f>F281+I281</f>
        <v>9082014</v>
      </c>
      <c r="D281" s="247">
        <f t="shared" si="66"/>
        <v>97.72476677529896</v>
      </c>
      <c r="E281" s="253">
        <v>8870674</v>
      </c>
      <c r="F281" s="253">
        <v>9072943</v>
      </c>
      <c r="G281" s="247">
        <f t="shared" si="67"/>
        <v>97.770635173173702</v>
      </c>
      <c r="H281" s="253">
        <v>4703</v>
      </c>
      <c r="I281" s="253">
        <v>9071</v>
      </c>
      <c r="J281" s="247">
        <f t="shared" si="68"/>
        <v>51.846543931209354</v>
      </c>
      <c r="K281" s="253">
        <v>804770</v>
      </c>
      <c r="L281" s="253">
        <v>884689</v>
      </c>
      <c r="M281" s="247">
        <f t="shared" si="69"/>
        <v>90.966430010998224</v>
      </c>
      <c r="N281" s="201">
        <f t="shared" ref="N281:N299" si="72">B281+K281</f>
        <v>9680147</v>
      </c>
      <c r="O281" s="201">
        <f t="shared" ref="O281:O299" si="73">C281+L281</f>
        <v>9966703</v>
      </c>
      <c r="P281" s="247">
        <f t="shared" si="70"/>
        <v>97.124866668546261</v>
      </c>
      <c r="Q281" s="155"/>
      <c r="R281" s="155"/>
    </row>
    <row r="282" spans="1:18" x14ac:dyDescent="0.2">
      <c r="A282" s="71" t="s">
        <v>75</v>
      </c>
      <c r="B282" s="201">
        <f t="shared" si="71"/>
        <v>749732</v>
      </c>
      <c r="C282" s="201">
        <f t="shared" ref="C282:C299" si="74">F282+I282</f>
        <v>706563</v>
      </c>
      <c r="D282" s="247">
        <f t="shared" si="66"/>
        <v>106.1097170386788</v>
      </c>
      <c r="E282" s="253">
        <v>726580</v>
      </c>
      <c r="F282" s="253">
        <v>689864</v>
      </c>
      <c r="G282" s="247">
        <f t="shared" si="67"/>
        <v>105.32220843528579</v>
      </c>
      <c r="H282" s="253">
        <v>23152</v>
      </c>
      <c r="I282" s="253">
        <v>16699</v>
      </c>
      <c r="J282" s="247">
        <f t="shared" si="68"/>
        <v>138.64303251691717</v>
      </c>
      <c r="K282" s="253">
        <v>430676</v>
      </c>
      <c r="L282" s="253">
        <v>456613</v>
      </c>
      <c r="M282" s="247">
        <f t="shared" si="69"/>
        <v>94.319697424295839</v>
      </c>
      <c r="N282" s="201">
        <f t="shared" si="72"/>
        <v>1180408</v>
      </c>
      <c r="O282" s="201">
        <f t="shared" si="73"/>
        <v>1163176</v>
      </c>
      <c r="P282" s="247">
        <f t="shared" si="70"/>
        <v>101.48146110304889</v>
      </c>
      <c r="Q282" s="155"/>
      <c r="R282" s="155"/>
    </row>
    <row r="283" spans="1:18" x14ac:dyDescent="0.2">
      <c r="A283" s="71" t="s">
        <v>76</v>
      </c>
      <c r="B283" s="201">
        <f t="shared" si="71"/>
        <v>9180173</v>
      </c>
      <c r="C283" s="201">
        <f t="shared" si="74"/>
        <v>9421841</v>
      </c>
      <c r="D283" s="247">
        <f t="shared" si="66"/>
        <v>97.435023579786588</v>
      </c>
      <c r="E283" s="253">
        <v>9153263</v>
      </c>
      <c r="F283" s="253">
        <v>9091389</v>
      </c>
      <c r="G283" s="247">
        <f t="shared" si="67"/>
        <v>100.68057807228357</v>
      </c>
      <c r="H283" s="253">
        <v>26910</v>
      </c>
      <c r="I283" s="253">
        <v>330452</v>
      </c>
      <c r="J283" s="247">
        <f t="shared" si="68"/>
        <v>8.1433914759178343</v>
      </c>
      <c r="K283" s="253">
        <v>414280</v>
      </c>
      <c r="L283" s="253">
        <v>126574</v>
      </c>
      <c r="M283" s="247">
        <f t="shared" si="69"/>
        <v>327.30260559040562</v>
      </c>
      <c r="N283" s="201">
        <f t="shared" si="72"/>
        <v>9594453</v>
      </c>
      <c r="O283" s="201">
        <f t="shared" si="73"/>
        <v>9548415</v>
      </c>
      <c r="P283" s="247">
        <f t="shared" si="70"/>
        <v>100.48215332073438</v>
      </c>
      <c r="Q283" s="155"/>
      <c r="R283" s="155"/>
    </row>
    <row r="284" spans="1:18" s="151" customFormat="1" x14ac:dyDescent="0.2">
      <c r="A284" s="71" t="s">
        <v>77</v>
      </c>
      <c r="B284" s="201">
        <v>170751</v>
      </c>
      <c r="C284" s="201">
        <f>I284+F284</f>
        <v>58784</v>
      </c>
      <c r="D284" s="206">
        <f t="shared" si="66"/>
        <v>290.47189711486118</v>
      </c>
      <c r="E284" s="253" t="s">
        <v>226</v>
      </c>
      <c r="F284" s="253">
        <v>56000</v>
      </c>
      <c r="G284" s="247" t="s">
        <v>136</v>
      </c>
      <c r="H284" s="253">
        <v>3842</v>
      </c>
      <c r="I284" s="253">
        <v>2784</v>
      </c>
      <c r="J284" s="247">
        <f t="shared" si="68"/>
        <v>138.0028735632184</v>
      </c>
      <c r="K284" s="253">
        <v>25469</v>
      </c>
      <c r="L284" s="253">
        <v>21163</v>
      </c>
      <c r="M284" s="247">
        <f t="shared" si="69"/>
        <v>120.34683173463119</v>
      </c>
      <c r="N284" s="201">
        <f>B284+K284</f>
        <v>196220</v>
      </c>
      <c r="O284" s="201">
        <f t="shared" si="73"/>
        <v>79947</v>
      </c>
      <c r="P284" s="247">
        <f t="shared" si="70"/>
        <v>245.43760241159768</v>
      </c>
      <c r="Q284" s="155"/>
      <c r="R284" s="155"/>
    </row>
    <row r="285" spans="1:18" x14ac:dyDescent="0.2">
      <c r="A285" s="71" t="s">
        <v>78</v>
      </c>
      <c r="B285" s="201">
        <f t="shared" si="71"/>
        <v>1035202</v>
      </c>
      <c r="C285" s="201">
        <f t="shared" si="74"/>
        <v>1140171</v>
      </c>
      <c r="D285" s="247">
        <f t="shared" si="66"/>
        <v>90.793573946364177</v>
      </c>
      <c r="E285" s="253">
        <v>1010087</v>
      </c>
      <c r="F285" s="253">
        <v>1113830</v>
      </c>
      <c r="G285" s="247">
        <f t="shared" si="67"/>
        <v>90.685921549967233</v>
      </c>
      <c r="H285" s="253">
        <v>25115</v>
      </c>
      <c r="I285" s="253">
        <v>26341</v>
      </c>
      <c r="J285" s="247">
        <f t="shared" si="68"/>
        <v>95.345658858813252</v>
      </c>
      <c r="K285" s="253">
        <v>304923</v>
      </c>
      <c r="L285" s="253">
        <v>318840</v>
      </c>
      <c r="M285" s="247">
        <f t="shared" si="69"/>
        <v>95.6351147911178</v>
      </c>
      <c r="N285" s="201">
        <f t="shared" si="72"/>
        <v>1340125</v>
      </c>
      <c r="O285" s="201">
        <f t="shared" si="73"/>
        <v>1459011</v>
      </c>
      <c r="P285" s="247">
        <f t="shared" si="70"/>
        <v>91.851603586264943</v>
      </c>
      <c r="Q285" s="155"/>
      <c r="R285" s="155"/>
    </row>
    <row r="286" spans="1:18" x14ac:dyDescent="0.2">
      <c r="A286" s="71" t="s">
        <v>79</v>
      </c>
      <c r="B286" s="201">
        <f t="shared" si="71"/>
        <v>1124492</v>
      </c>
      <c r="C286" s="201">
        <f t="shared" si="74"/>
        <v>1337470</v>
      </c>
      <c r="D286" s="247">
        <f t="shared" si="66"/>
        <v>84.076054042333652</v>
      </c>
      <c r="E286" s="253">
        <v>1089431</v>
      </c>
      <c r="F286" s="253">
        <v>1253811</v>
      </c>
      <c r="G286" s="247">
        <f t="shared" si="67"/>
        <v>86.889571075704382</v>
      </c>
      <c r="H286" s="253">
        <v>35061</v>
      </c>
      <c r="I286" s="253">
        <v>83659</v>
      </c>
      <c r="J286" s="247">
        <f t="shared" si="68"/>
        <v>41.909417994477579</v>
      </c>
      <c r="K286" s="253">
        <v>679283</v>
      </c>
      <c r="L286" s="253">
        <v>844102</v>
      </c>
      <c r="M286" s="247">
        <f t="shared" si="69"/>
        <v>80.474042236601733</v>
      </c>
      <c r="N286" s="201">
        <f t="shared" si="72"/>
        <v>1803775</v>
      </c>
      <c r="O286" s="201">
        <f t="shared" si="73"/>
        <v>2181572</v>
      </c>
      <c r="P286" s="247">
        <f t="shared" si="70"/>
        <v>82.68235015850955</v>
      </c>
      <c r="Q286" s="155"/>
      <c r="R286" s="155"/>
    </row>
    <row r="287" spans="1:18" x14ac:dyDescent="0.2">
      <c r="A287" s="71" t="s">
        <v>80</v>
      </c>
      <c r="B287" s="201">
        <f t="shared" si="71"/>
        <v>1471648</v>
      </c>
      <c r="C287" s="201">
        <f t="shared" si="74"/>
        <v>1363975</v>
      </c>
      <c r="D287" s="247">
        <f t="shared" si="66"/>
        <v>107.89405964185561</v>
      </c>
      <c r="E287" s="253">
        <v>1444726</v>
      </c>
      <c r="F287" s="253">
        <v>1330639</v>
      </c>
      <c r="G287" s="247">
        <f t="shared" si="67"/>
        <v>108.57385060861736</v>
      </c>
      <c r="H287" s="253">
        <v>26922</v>
      </c>
      <c r="I287" s="253">
        <v>33336</v>
      </c>
      <c r="J287" s="247">
        <f t="shared" si="68"/>
        <v>80.759539236861045</v>
      </c>
      <c r="K287" s="253">
        <v>446371</v>
      </c>
      <c r="L287" s="253">
        <v>555957</v>
      </c>
      <c r="M287" s="247">
        <f t="shared" si="69"/>
        <v>80.288763339610796</v>
      </c>
      <c r="N287" s="201">
        <f t="shared" si="72"/>
        <v>1918019</v>
      </c>
      <c r="O287" s="201">
        <f t="shared" si="73"/>
        <v>1919932</v>
      </c>
      <c r="P287" s="247">
        <f t="shared" si="70"/>
        <v>99.900361054454009</v>
      </c>
      <c r="Q287" s="155"/>
      <c r="R287" s="155"/>
    </row>
    <row r="288" spans="1:18" s="151" customFormat="1" x14ac:dyDescent="0.2">
      <c r="A288" s="71" t="s">
        <v>81</v>
      </c>
      <c r="B288" s="201">
        <f t="shared" si="71"/>
        <v>3222489</v>
      </c>
      <c r="C288" s="201">
        <f t="shared" si="74"/>
        <v>3309174</v>
      </c>
      <c r="D288" s="247">
        <f t="shared" si="66"/>
        <v>97.380464127906237</v>
      </c>
      <c r="E288" s="253">
        <v>3190977</v>
      </c>
      <c r="F288" s="253">
        <v>3237895</v>
      </c>
      <c r="G288" s="247">
        <f t="shared" si="67"/>
        <v>98.550972159381331</v>
      </c>
      <c r="H288" s="253">
        <v>31512</v>
      </c>
      <c r="I288" s="253">
        <v>71279</v>
      </c>
      <c r="J288" s="247">
        <f t="shared" si="68"/>
        <v>44.209374430056542</v>
      </c>
      <c r="K288" s="253">
        <v>253515</v>
      </c>
      <c r="L288" s="253">
        <v>224527</v>
      </c>
      <c r="M288" s="247">
        <f t="shared" si="69"/>
        <v>112.91069670908176</v>
      </c>
      <c r="N288" s="201">
        <f t="shared" si="72"/>
        <v>3476004</v>
      </c>
      <c r="O288" s="201">
        <f t="shared" si="73"/>
        <v>3533701</v>
      </c>
      <c r="P288" s="247">
        <f t="shared" si="70"/>
        <v>98.367235937618943</v>
      </c>
      <c r="Q288" s="155"/>
      <c r="R288" s="155"/>
    </row>
    <row r="289" spans="1:18" x14ac:dyDescent="0.2">
      <c r="A289" s="71" t="s">
        <v>82</v>
      </c>
      <c r="B289" s="201">
        <f t="shared" si="71"/>
        <v>2027913</v>
      </c>
      <c r="C289" s="201">
        <f t="shared" si="74"/>
        <v>2167714</v>
      </c>
      <c r="D289" s="247">
        <f t="shared" si="66"/>
        <v>93.550763615495399</v>
      </c>
      <c r="E289" s="253">
        <v>2014012</v>
      </c>
      <c r="F289" s="253">
        <v>2151569</v>
      </c>
      <c r="G289" s="247">
        <f t="shared" si="67"/>
        <v>93.606665647255568</v>
      </c>
      <c r="H289" s="253">
        <v>13901</v>
      </c>
      <c r="I289" s="253">
        <v>16145</v>
      </c>
      <c r="J289" s="247">
        <f t="shared" si="68"/>
        <v>86.100960049550949</v>
      </c>
      <c r="K289" s="253">
        <v>849270</v>
      </c>
      <c r="L289" s="253">
        <v>935218</v>
      </c>
      <c r="M289" s="247">
        <f t="shared" si="69"/>
        <v>90.809843266489736</v>
      </c>
      <c r="N289" s="201">
        <f t="shared" si="72"/>
        <v>2877183</v>
      </c>
      <c r="O289" s="201">
        <f t="shared" si="73"/>
        <v>3102932</v>
      </c>
      <c r="P289" s="247">
        <f t="shared" si="70"/>
        <v>92.724655261539738</v>
      </c>
      <c r="Q289" s="155"/>
      <c r="R289" s="155"/>
    </row>
    <row r="290" spans="1:18" x14ac:dyDescent="0.2">
      <c r="A290" s="71" t="s">
        <v>83</v>
      </c>
      <c r="B290" s="201">
        <f>H290</f>
        <v>11060</v>
      </c>
      <c r="C290" s="201">
        <f>I290</f>
        <v>5034</v>
      </c>
      <c r="D290" s="247">
        <f t="shared" si="66"/>
        <v>219.70599920540326</v>
      </c>
      <c r="E290" s="254" t="s">
        <v>136</v>
      </c>
      <c r="F290" s="254" t="s">
        <v>136</v>
      </c>
      <c r="G290" s="247" t="s">
        <v>136</v>
      </c>
      <c r="H290" s="253">
        <v>11060</v>
      </c>
      <c r="I290" s="253">
        <v>5034</v>
      </c>
      <c r="J290" s="247">
        <f t="shared" si="68"/>
        <v>219.70599920540323</v>
      </c>
      <c r="K290" s="253">
        <v>109335</v>
      </c>
      <c r="L290" s="253">
        <v>115279</v>
      </c>
      <c r="M290" s="247">
        <f t="shared" si="69"/>
        <v>94.843813704143869</v>
      </c>
      <c r="N290" s="201">
        <f t="shared" si="72"/>
        <v>120395</v>
      </c>
      <c r="O290" s="201">
        <f t="shared" si="73"/>
        <v>120313</v>
      </c>
      <c r="P290" s="247">
        <f t="shared" si="70"/>
        <v>100.06815556091195</v>
      </c>
      <c r="Q290" s="155"/>
      <c r="R290" s="155"/>
    </row>
    <row r="291" spans="1:18" x14ac:dyDescent="0.2">
      <c r="A291" s="71" t="s">
        <v>84</v>
      </c>
      <c r="B291" s="201">
        <f t="shared" si="71"/>
        <v>925617</v>
      </c>
      <c r="C291" s="201">
        <f t="shared" si="74"/>
        <v>433122</v>
      </c>
      <c r="D291" s="247">
        <f t="shared" si="66"/>
        <v>213.70814689625556</v>
      </c>
      <c r="E291" s="253">
        <v>923735</v>
      </c>
      <c r="F291" s="253">
        <v>431013</v>
      </c>
      <c r="G291" s="247">
        <f t="shared" si="67"/>
        <v>214.31720156932622</v>
      </c>
      <c r="H291" s="253">
        <v>1882</v>
      </c>
      <c r="I291" s="253">
        <v>2109</v>
      </c>
      <c r="J291" s="247">
        <f t="shared" si="68"/>
        <v>89.236605026078706</v>
      </c>
      <c r="K291" s="253">
        <v>15346</v>
      </c>
      <c r="L291" s="253">
        <v>16034</v>
      </c>
      <c r="M291" s="247">
        <f t="shared" si="69"/>
        <v>95.709118123986528</v>
      </c>
      <c r="N291" s="201">
        <f t="shared" si="72"/>
        <v>940963</v>
      </c>
      <c r="O291" s="201">
        <f t="shared" si="73"/>
        <v>449156</v>
      </c>
      <c r="P291" s="247">
        <f t="shared" si="70"/>
        <v>209.49580991904816</v>
      </c>
      <c r="Q291" s="155"/>
      <c r="R291" s="155"/>
    </row>
    <row r="292" spans="1:18" x14ac:dyDescent="0.2">
      <c r="A292" s="71" t="s">
        <v>85</v>
      </c>
      <c r="B292" s="201">
        <f t="shared" si="71"/>
        <v>864933</v>
      </c>
      <c r="C292" s="201">
        <f t="shared" si="74"/>
        <v>844372</v>
      </c>
      <c r="D292" s="247">
        <f t="shared" si="66"/>
        <v>102.43506416603108</v>
      </c>
      <c r="E292" s="253">
        <v>839384</v>
      </c>
      <c r="F292" s="253">
        <v>817941</v>
      </c>
      <c r="G292" s="247">
        <f t="shared" si="67"/>
        <v>102.62158273029473</v>
      </c>
      <c r="H292" s="253">
        <v>25549</v>
      </c>
      <c r="I292" s="253">
        <v>26431</v>
      </c>
      <c r="J292" s="247">
        <f t="shared" si="68"/>
        <v>96.663009345087204</v>
      </c>
      <c r="K292" s="253">
        <v>245878</v>
      </c>
      <c r="L292" s="253">
        <v>328205</v>
      </c>
      <c r="M292" s="247">
        <f t="shared" si="69"/>
        <v>74.915982389055614</v>
      </c>
      <c r="N292" s="201">
        <f t="shared" si="72"/>
        <v>1110811</v>
      </c>
      <c r="O292" s="201">
        <f t="shared" si="73"/>
        <v>1172577</v>
      </c>
      <c r="P292" s="247">
        <f t="shared" si="70"/>
        <v>94.732456802410411</v>
      </c>
      <c r="Q292" s="155"/>
      <c r="R292" s="155"/>
    </row>
    <row r="293" spans="1:18" x14ac:dyDescent="0.2">
      <c r="A293" s="71" t="s">
        <v>86</v>
      </c>
      <c r="B293" s="201">
        <f t="shared" si="71"/>
        <v>2717836</v>
      </c>
      <c r="C293" s="201">
        <f t="shared" si="74"/>
        <v>2890137</v>
      </c>
      <c r="D293" s="247">
        <f t="shared" si="66"/>
        <v>94.038310294633092</v>
      </c>
      <c r="E293" s="253">
        <v>2696043</v>
      </c>
      <c r="F293" s="253">
        <v>2881534</v>
      </c>
      <c r="G293" s="247">
        <f t="shared" si="67"/>
        <v>93.562768997346552</v>
      </c>
      <c r="H293" s="253">
        <v>21793</v>
      </c>
      <c r="I293" s="253">
        <v>8603</v>
      </c>
      <c r="J293" s="247">
        <f t="shared" si="68"/>
        <v>253.31860978728349</v>
      </c>
      <c r="K293" s="253">
        <v>797432</v>
      </c>
      <c r="L293" s="253">
        <v>863220</v>
      </c>
      <c r="M293" s="247">
        <f t="shared" si="69"/>
        <v>92.378767869141114</v>
      </c>
      <c r="N293" s="201">
        <f t="shared" si="72"/>
        <v>3515268</v>
      </c>
      <c r="O293" s="201">
        <f t="shared" si="73"/>
        <v>3753357</v>
      </c>
      <c r="P293" s="247">
        <f t="shared" si="70"/>
        <v>93.656638577145742</v>
      </c>
      <c r="Q293" s="155"/>
      <c r="R293" s="155"/>
    </row>
    <row r="294" spans="1:18" x14ac:dyDescent="0.2">
      <c r="A294" s="71" t="s">
        <v>87</v>
      </c>
      <c r="B294" s="201">
        <f t="shared" si="71"/>
        <v>856941</v>
      </c>
      <c r="C294" s="201">
        <f t="shared" si="74"/>
        <v>853527</v>
      </c>
      <c r="D294" s="247">
        <f t="shared" si="66"/>
        <v>100.39998734662173</v>
      </c>
      <c r="E294" s="253">
        <v>743857</v>
      </c>
      <c r="F294" s="253">
        <v>720357</v>
      </c>
      <c r="G294" s="247">
        <f t="shared" si="67"/>
        <v>103.26227134601316</v>
      </c>
      <c r="H294" s="253">
        <v>113084</v>
      </c>
      <c r="I294" s="253">
        <v>133170</v>
      </c>
      <c r="J294" s="247">
        <f t="shared" si="68"/>
        <v>84.917023353608172</v>
      </c>
      <c r="K294" s="253">
        <v>1231145</v>
      </c>
      <c r="L294" s="253">
        <v>1277901</v>
      </c>
      <c r="M294" s="247">
        <f t="shared" si="69"/>
        <v>96.341187619385224</v>
      </c>
      <c r="N294" s="201">
        <f t="shared" si="72"/>
        <v>2088086</v>
      </c>
      <c r="O294" s="201">
        <f t="shared" si="73"/>
        <v>2131428</v>
      </c>
      <c r="P294" s="247">
        <f t="shared" si="70"/>
        <v>97.966527604967197</v>
      </c>
      <c r="Q294" s="155"/>
      <c r="R294" s="155"/>
    </row>
    <row r="295" spans="1:18" x14ac:dyDescent="0.2">
      <c r="A295" s="80" t="s">
        <v>88</v>
      </c>
      <c r="B295" s="201">
        <f t="shared" si="71"/>
        <v>118039</v>
      </c>
      <c r="C295" s="201">
        <f t="shared" si="74"/>
        <v>62309</v>
      </c>
      <c r="D295" s="247">
        <f t="shared" si="66"/>
        <v>189.44133271277022</v>
      </c>
      <c r="E295" s="253">
        <v>64256</v>
      </c>
      <c r="F295" s="253">
        <v>57500</v>
      </c>
      <c r="G295" s="247">
        <f t="shared" si="67"/>
        <v>111.74956521739131</v>
      </c>
      <c r="H295" s="253">
        <v>53783</v>
      </c>
      <c r="I295" s="253">
        <v>4809</v>
      </c>
      <c r="J295" s="247">
        <f t="shared" si="68"/>
        <v>1118.3822000415887</v>
      </c>
      <c r="K295" s="253">
        <v>24109</v>
      </c>
      <c r="L295" s="253">
        <v>45872</v>
      </c>
      <c r="M295" s="247">
        <f t="shared" si="69"/>
        <v>52.557115451691658</v>
      </c>
      <c r="N295" s="201">
        <f t="shared" si="72"/>
        <v>142148</v>
      </c>
      <c r="O295" s="201">
        <f t="shared" si="73"/>
        <v>108181</v>
      </c>
      <c r="P295" s="247">
        <f t="shared" si="70"/>
        <v>131.39830469306071</v>
      </c>
      <c r="Q295" s="156"/>
      <c r="R295" s="156"/>
    </row>
    <row r="296" spans="1:18" s="152" customFormat="1" ht="15" x14ac:dyDescent="0.25">
      <c r="A296" s="71" t="s">
        <v>89</v>
      </c>
      <c r="B296" s="201">
        <f t="shared" si="71"/>
        <v>3375671</v>
      </c>
      <c r="C296" s="201">
        <f t="shared" si="74"/>
        <v>3500984</v>
      </c>
      <c r="D296" s="247">
        <f t="shared" si="66"/>
        <v>96.420634884363949</v>
      </c>
      <c r="E296" s="253">
        <v>3373215</v>
      </c>
      <c r="F296" s="253">
        <v>3496962</v>
      </c>
      <c r="G296" s="247">
        <f t="shared" si="67"/>
        <v>96.461299836829795</v>
      </c>
      <c r="H296" s="253">
        <v>2456</v>
      </c>
      <c r="I296" s="253">
        <v>4022</v>
      </c>
      <c r="J296" s="247">
        <f t="shared" si="68"/>
        <v>61.064147190452516</v>
      </c>
      <c r="K296" s="253">
        <v>347871</v>
      </c>
      <c r="L296" s="253">
        <v>420259</v>
      </c>
      <c r="M296" s="247">
        <f t="shared" si="69"/>
        <v>82.775383751448516</v>
      </c>
      <c r="N296" s="201">
        <f t="shared" si="72"/>
        <v>3723542</v>
      </c>
      <c r="O296" s="201">
        <f t="shared" si="73"/>
        <v>3921243</v>
      </c>
      <c r="P296" s="247">
        <f t="shared" si="70"/>
        <v>94.958205854623131</v>
      </c>
      <c r="Q296" s="156"/>
      <c r="R296" s="156"/>
    </row>
    <row r="297" spans="1:18" s="151" customFormat="1" x14ac:dyDescent="0.2">
      <c r="A297" s="71" t="s">
        <v>90</v>
      </c>
      <c r="B297" s="201" t="s">
        <v>136</v>
      </c>
      <c r="C297" s="201" t="s">
        <v>136</v>
      </c>
      <c r="D297" s="247" t="s">
        <v>136</v>
      </c>
      <c r="E297" s="254" t="s">
        <v>136</v>
      </c>
      <c r="F297" s="254" t="s">
        <v>136</v>
      </c>
      <c r="G297" s="247" t="s">
        <v>136</v>
      </c>
      <c r="H297" s="254" t="s">
        <v>136</v>
      </c>
      <c r="I297" s="254" t="s">
        <v>136</v>
      </c>
      <c r="J297" s="247" t="s">
        <v>136</v>
      </c>
      <c r="K297" s="253">
        <v>273</v>
      </c>
      <c r="L297" s="253">
        <v>496</v>
      </c>
      <c r="M297" s="247">
        <f t="shared" si="69"/>
        <v>55.04032258064516</v>
      </c>
      <c r="N297" s="201">
        <f>K297</f>
        <v>273</v>
      </c>
      <c r="O297" s="201">
        <f>L297</f>
        <v>496</v>
      </c>
      <c r="P297" s="247">
        <f t="shared" si="70"/>
        <v>55.04032258064516</v>
      </c>
      <c r="Q297" s="155"/>
      <c r="R297" s="155"/>
    </row>
    <row r="298" spans="1:18" x14ac:dyDescent="0.2">
      <c r="A298" s="71" t="s">
        <v>91</v>
      </c>
      <c r="B298" s="201" t="s">
        <v>136</v>
      </c>
      <c r="C298" s="201">
        <f>F298</f>
        <v>31</v>
      </c>
      <c r="D298" s="247" t="s">
        <v>136</v>
      </c>
      <c r="E298" s="253" t="s">
        <v>136</v>
      </c>
      <c r="F298" s="253">
        <v>31</v>
      </c>
      <c r="G298" s="247" t="s">
        <v>136</v>
      </c>
      <c r="H298" s="254" t="s">
        <v>136</v>
      </c>
      <c r="I298" s="254" t="s">
        <v>136</v>
      </c>
      <c r="J298" s="247" t="s">
        <v>136</v>
      </c>
      <c r="K298" s="253">
        <v>7839</v>
      </c>
      <c r="L298" s="253">
        <v>8886</v>
      </c>
      <c r="M298" s="247">
        <f t="shared" si="69"/>
        <v>88.217420661715053</v>
      </c>
      <c r="N298" s="201">
        <f>K298</f>
        <v>7839</v>
      </c>
      <c r="O298" s="201">
        <f t="shared" si="73"/>
        <v>8917</v>
      </c>
      <c r="P298" s="247">
        <f>N298/O298%</f>
        <v>87.910732309072557</v>
      </c>
    </row>
    <row r="299" spans="1:18" x14ac:dyDescent="0.2">
      <c r="A299" s="73" t="s">
        <v>92</v>
      </c>
      <c r="B299" s="201">
        <f>E299+H299</f>
        <v>798522</v>
      </c>
      <c r="C299" s="201">
        <f t="shared" si="74"/>
        <v>693544</v>
      </c>
      <c r="D299" s="247">
        <f t="shared" si="66"/>
        <v>115.1364585375982</v>
      </c>
      <c r="E299" s="253">
        <v>798373</v>
      </c>
      <c r="F299" s="253">
        <v>690483</v>
      </c>
      <c r="G299" s="247">
        <f t="shared" si="67"/>
        <v>115.62529417813327</v>
      </c>
      <c r="H299" s="253">
        <v>149</v>
      </c>
      <c r="I299" s="253">
        <v>3061</v>
      </c>
      <c r="J299" s="247">
        <f t="shared" si="68"/>
        <v>4.8676902972884681</v>
      </c>
      <c r="K299" s="253">
        <v>275240</v>
      </c>
      <c r="L299" s="253">
        <v>236466</v>
      </c>
      <c r="M299" s="247">
        <f t="shared" si="69"/>
        <v>116.39728333037309</v>
      </c>
      <c r="N299" s="202">
        <f t="shared" si="72"/>
        <v>1073762</v>
      </c>
      <c r="O299" s="202">
        <f t="shared" si="73"/>
        <v>930010</v>
      </c>
      <c r="P299" s="250">
        <f>N299/O299%</f>
        <v>115.45703809636456</v>
      </c>
    </row>
    <row r="300" spans="1:18" x14ac:dyDescent="0.2">
      <c r="A300" s="170"/>
      <c r="B300" s="170"/>
      <c r="C300" s="170"/>
      <c r="D300" s="170"/>
      <c r="E300" s="170"/>
      <c r="F300" s="170"/>
      <c r="G300" s="170"/>
      <c r="H300" s="170"/>
      <c r="I300" s="170"/>
      <c r="J300" s="170"/>
      <c r="K300" s="170"/>
      <c r="L300" s="170"/>
      <c r="M300" s="170"/>
    </row>
    <row r="301" spans="1:18" x14ac:dyDescent="0.2">
      <c r="A301" s="261"/>
      <c r="C301" s="208"/>
      <c r="D301" s="218"/>
    </row>
    <row r="302" spans="1:18" x14ac:dyDescent="0.2">
      <c r="A302" s="171"/>
      <c r="B302" s="172"/>
      <c r="C302" s="172"/>
      <c r="D302" s="172"/>
      <c r="E302" s="172"/>
      <c r="F302" s="172"/>
      <c r="G302" s="172"/>
      <c r="H302" s="172"/>
      <c r="I302" s="172"/>
      <c r="J302" s="172"/>
      <c r="K302" s="172"/>
      <c r="L302" s="172"/>
    </row>
    <row r="303" spans="1:18" x14ac:dyDescent="0.2">
      <c r="A303" s="171"/>
      <c r="B303" s="172"/>
      <c r="C303" s="172"/>
      <c r="D303" s="172"/>
      <c r="E303" s="172"/>
      <c r="F303" s="171"/>
      <c r="G303" s="172"/>
      <c r="H303" s="172"/>
      <c r="I303" s="172"/>
      <c r="J303" s="172"/>
      <c r="K303" s="172"/>
      <c r="L303" s="173"/>
    </row>
  </sheetData>
  <mergeCells count="107">
    <mergeCell ref="A140:P140"/>
    <mergeCell ref="E142:J142"/>
    <mergeCell ref="K142:M143"/>
    <mergeCell ref="N142:P143"/>
    <mergeCell ref="K276:M277"/>
    <mergeCell ref="E198:J198"/>
    <mergeCell ref="A2:P2"/>
    <mergeCell ref="B62:C62"/>
    <mergeCell ref="A276:A278"/>
    <mergeCell ref="B276:D277"/>
    <mergeCell ref="E277:G277"/>
    <mergeCell ref="H277:J277"/>
    <mergeCell ref="E276:J276"/>
    <mergeCell ref="E224:J224"/>
    <mergeCell ref="A142:A144"/>
    <mergeCell ref="B142:D143"/>
    <mergeCell ref="E143:G143"/>
    <mergeCell ref="H143:J143"/>
    <mergeCell ref="A168:P168"/>
    <mergeCell ref="A196:P196"/>
    <mergeCell ref="A170:A172"/>
    <mergeCell ref="B170:D171"/>
    <mergeCell ref="E170:J170"/>
    <mergeCell ref="K170:M171"/>
    <mergeCell ref="A1:P1"/>
    <mergeCell ref="N5:P6"/>
    <mergeCell ref="A3:P3"/>
    <mergeCell ref="E32:J32"/>
    <mergeCell ref="K32:M33"/>
    <mergeCell ref="N32:P33"/>
    <mergeCell ref="A5:A7"/>
    <mergeCell ref="B5:D6"/>
    <mergeCell ref="E6:G6"/>
    <mergeCell ref="H6:J6"/>
    <mergeCell ref="E5:J5"/>
    <mergeCell ref="K5:M6"/>
    <mergeCell ref="A30:P30"/>
    <mergeCell ref="A32:A34"/>
    <mergeCell ref="B32:D33"/>
    <mergeCell ref="E33:G33"/>
    <mergeCell ref="H33:J33"/>
    <mergeCell ref="N170:P171"/>
    <mergeCell ref="E171:G171"/>
    <mergeCell ref="H171:J171"/>
    <mergeCell ref="A274:P274"/>
    <mergeCell ref="N276:P277"/>
    <mergeCell ref="N224:P225"/>
    <mergeCell ref="E252:J252"/>
    <mergeCell ref="K252:M253"/>
    <mergeCell ref="P62:P63"/>
    <mergeCell ref="N252:P253"/>
    <mergeCell ref="K86:S87"/>
    <mergeCell ref="B87:J87"/>
    <mergeCell ref="B88:C88"/>
    <mergeCell ref="D88:D89"/>
    <mergeCell ref="E88:F88"/>
    <mergeCell ref="G88:G89"/>
    <mergeCell ref="H88:I88"/>
    <mergeCell ref="J88:J89"/>
    <mergeCell ref="K88:L88"/>
    <mergeCell ref="M88:M89"/>
    <mergeCell ref="N88:O88"/>
    <mergeCell ref="P88:P89"/>
    <mergeCell ref="Q88:R88"/>
    <mergeCell ref="S88:S89"/>
    <mergeCell ref="A58:S58"/>
    <mergeCell ref="A224:A226"/>
    <mergeCell ref="B224:D225"/>
    <mergeCell ref="E225:G225"/>
    <mergeCell ref="H225:J225"/>
    <mergeCell ref="A252:A254"/>
    <mergeCell ref="B252:D253"/>
    <mergeCell ref="E253:G253"/>
    <mergeCell ref="H253:J253"/>
    <mergeCell ref="H199:J199"/>
    <mergeCell ref="A222:P222"/>
    <mergeCell ref="A250:P250"/>
    <mergeCell ref="N198:P199"/>
    <mergeCell ref="K224:M225"/>
    <mergeCell ref="A198:A200"/>
    <mergeCell ref="B198:D199"/>
    <mergeCell ref="E199:G199"/>
    <mergeCell ref="K198:M199"/>
    <mergeCell ref="A60:A63"/>
    <mergeCell ref="B60:J61"/>
    <mergeCell ref="K60:S60"/>
    <mergeCell ref="K61:S61"/>
    <mergeCell ref="Q62:R62"/>
    <mergeCell ref="S62:S63"/>
    <mergeCell ref="D62:D63"/>
    <mergeCell ref="E62:F62"/>
    <mergeCell ref="G62:G63"/>
    <mergeCell ref="H62:I62"/>
    <mergeCell ref="J62:J63"/>
    <mergeCell ref="K62:L62"/>
    <mergeCell ref="M62:M63"/>
    <mergeCell ref="N62:O62"/>
    <mergeCell ref="A113:A116"/>
    <mergeCell ref="B113:J114"/>
    <mergeCell ref="B115:C115"/>
    <mergeCell ref="D115:D116"/>
    <mergeCell ref="E115:F115"/>
    <mergeCell ref="G115:G116"/>
    <mergeCell ref="H115:I115"/>
    <mergeCell ref="J115:J116"/>
    <mergeCell ref="A86:A89"/>
    <mergeCell ref="B86:J86"/>
  </mergeCells>
  <pageMargins left="0.59055118110236227" right="0.59055118110236227" top="0.59055118110236227" bottom="0.59055118110236227" header="0" footer="0.39370078740157483"/>
  <pageSetup paperSize="9" scale="70" firstPageNumber="22" orientation="landscape" useFirstPageNumber="1" r:id="rId1"/>
  <headerFooter alignWithMargins="0">
    <oddFooter>&amp;R&amp;P</oddFooter>
  </headerFooter>
  <rowBreaks count="10" manualBreakCount="10">
    <brk id="29" max="18" man="1"/>
    <brk id="57" max="18" man="1"/>
    <brk id="84" max="18" man="1"/>
    <brk id="111" max="18" man="1"/>
    <brk id="138" max="18" man="1"/>
    <brk id="166" max="16383" man="1"/>
    <brk id="194" max="16383" man="1"/>
    <brk id="221" max="18" man="1"/>
    <brk id="249" max="16383" man="1"/>
    <brk id="273" max="18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workbookViewId="0">
      <selection activeCell="A3" sqref="A3:A4"/>
    </sheetView>
  </sheetViews>
  <sheetFormatPr defaultRowHeight="12.75" x14ac:dyDescent="0.2"/>
  <cols>
    <col min="1" max="1" width="23.140625" style="185" customWidth="1"/>
    <col min="2" max="4" width="28.42578125" style="185" customWidth="1"/>
    <col min="5" max="5" width="28.42578125" style="187" customWidth="1"/>
    <col min="6" max="6" width="27.28515625" style="185" customWidth="1"/>
    <col min="7" max="246" width="9.140625" style="185"/>
    <col min="247" max="247" width="23.140625" style="185" customWidth="1"/>
    <col min="248" max="251" width="28.42578125" style="185" customWidth="1"/>
    <col min="252" max="502" width="9.140625" style="185"/>
    <col min="503" max="503" width="23.140625" style="185" customWidth="1"/>
    <col min="504" max="507" width="28.42578125" style="185" customWidth="1"/>
    <col min="508" max="758" width="9.140625" style="185"/>
    <col min="759" max="759" width="23.140625" style="185" customWidth="1"/>
    <col min="760" max="763" width="28.42578125" style="185" customWidth="1"/>
    <col min="764" max="1014" width="9.140625" style="185"/>
    <col min="1015" max="1015" width="23.140625" style="185" customWidth="1"/>
    <col min="1016" max="1019" width="28.42578125" style="185" customWidth="1"/>
    <col min="1020" max="1270" width="9.140625" style="185"/>
    <col min="1271" max="1271" width="23.140625" style="185" customWidth="1"/>
    <col min="1272" max="1275" width="28.42578125" style="185" customWidth="1"/>
    <col min="1276" max="1526" width="9.140625" style="185"/>
    <col min="1527" max="1527" width="23.140625" style="185" customWidth="1"/>
    <col min="1528" max="1531" width="28.42578125" style="185" customWidth="1"/>
    <col min="1532" max="1782" width="9.140625" style="185"/>
    <col min="1783" max="1783" width="23.140625" style="185" customWidth="1"/>
    <col min="1784" max="1787" width="28.42578125" style="185" customWidth="1"/>
    <col min="1788" max="2038" width="9.140625" style="185"/>
    <col min="2039" max="2039" width="23.140625" style="185" customWidth="1"/>
    <col min="2040" max="2043" width="28.42578125" style="185" customWidth="1"/>
    <col min="2044" max="2294" width="9.140625" style="185"/>
    <col min="2295" max="2295" width="23.140625" style="185" customWidth="1"/>
    <col min="2296" max="2299" width="28.42578125" style="185" customWidth="1"/>
    <col min="2300" max="2550" width="9.140625" style="185"/>
    <col min="2551" max="2551" width="23.140625" style="185" customWidth="1"/>
    <col min="2552" max="2555" width="28.42578125" style="185" customWidth="1"/>
    <col min="2556" max="2806" width="9.140625" style="185"/>
    <col min="2807" max="2807" width="23.140625" style="185" customWidth="1"/>
    <col min="2808" max="2811" width="28.42578125" style="185" customWidth="1"/>
    <col min="2812" max="3062" width="9.140625" style="185"/>
    <col min="3063" max="3063" width="23.140625" style="185" customWidth="1"/>
    <col min="3064" max="3067" width="28.42578125" style="185" customWidth="1"/>
    <col min="3068" max="3318" width="9.140625" style="185"/>
    <col min="3319" max="3319" width="23.140625" style="185" customWidth="1"/>
    <col min="3320" max="3323" width="28.42578125" style="185" customWidth="1"/>
    <col min="3324" max="3574" width="9.140625" style="185"/>
    <col min="3575" max="3575" width="23.140625" style="185" customWidth="1"/>
    <col min="3576" max="3579" width="28.42578125" style="185" customWidth="1"/>
    <col min="3580" max="3830" width="9.140625" style="185"/>
    <col min="3831" max="3831" width="23.140625" style="185" customWidth="1"/>
    <col min="3832" max="3835" width="28.42578125" style="185" customWidth="1"/>
    <col min="3836" max="4086" width="9.140625" style="185"/>
    <col min="4087" max="4087" width="23.140625" style="185" customWidth="1"/>
    <col min="4088" max="4091" width="28.42578125" style="185" customWidth="1"/>
    <col min="4092" max="4342" width="9.140625" style="185"/>
    <col min="4343" max="4343" width="23.140625" style="185" customWidth="1"/>
    <col min="4344" max="4347" width="28.42578125" style="185" customWidth="1"/>
    <col min="4348" max="4598" width="9.140625" style="185"/>
    <col min="4599" max="4599" width="23.140625" style="185" customWidth="1"/>
    <col min="4600" max="4603" width="28.42578125" style="185" customWidth="1"/>
    <col min="4604" max="4854" width="9.140625" style="185"/>
    <col min="4855" max="4855" width="23.140625" style="185" customWidth="1"/>
    <col min="4856" max="4859" width="28.42578125" style="185" customWidth="1"/>
    <col min="4860" max="5110" width="9.140625" style="185"/>
    <col min="5111" max="5111" width="23.140625" style="185" customWidth="1"/>
    <col min="5112" max="5115" width="28.42578125" style="185" customWidth="1"/>
    <col min="5116" max="5366" width="9.140625" style="185"/>
    <col min="5367" max="5367" width="23.140625" style="185" customWidth="1"/>
    <col min="5368" max="5371" width="28.42578125" style="185" customWidth="1"/>
    <col min="5372" max="5622" width="9.140625" style="185"/>
    <col min="5623" max="5623" width="23.140625" style="185" customWidth="1"/>
    <col min="5624" max="5627" width="28.42578125" style="185" customWidth="1"/>
    <col min="5628" max="5878" width="9.140625" style="185"/>
    <col min="5879" max="5879" width="23.140625" style="185" customWidth="1"/>
    <col min="5880" max="5883" width="28.42578125" style="185" customWidth="1"/>
    <col min="5884" max="6134" width="9.140625" style="185"/>
    <col min="6135" max="6135" width="23.140625" style="185" customWidth="1"/>
    <col min="6136" max="6139" width="28.42578125" style="185" customWidth="1"/>
    <col min="6140" max="6390" width="9.140625" style="185"/>
    <col min="6391" max="6391" width="23.140625" style="185" customWidth="1"/>
    <col min="6392" max="6395" width="28.42578125" style="185" customWidth="1"/>
    <col min="6396" max="6646" width="9.140625" style="185"/>
    <col min="6647" max="6647" width="23.140625" style="185" customWidth="1"/>
    <col min="6648" max="6651" width="28.42578125" style="185" customWidth="1"/>
    <col min="6652" max="6902" width="9.140625" style="185"/>
    <col min="6903" max="6903" width="23.140625" style="185" customWidth="1"/>
    <col min="6904" max="6907" width="28.42578125" style="185" customWidth="1"/>
    <col min="6908" max="7158" width="9.140625" style="185"/>
    <col min="7159" max="7159" width="23.140625" style="185" customWidth="1"/>
    <col min="7160" max="7163" width="28.42578125" style="185" customWidth="1"/>
    <col min="7164" max="7414" width="9.140625" style="185"/>
    <col min="7415" max="7415" width="23.140625" style="185" customWidth="1"/>
    <col min="7416" max="7419" width="28.42578125" style="185" customWidth="1"/>
    <col min="7420" max="7670" width="9.140625" style="185"/>
    <col min="7671" max="7671" width="23.140625" style="185" customWidth="1"/>
    <col min="7672" max="7675" width="28.42578125" style="185" customWidth="1"/>
    <col min="7676" max="7926" width="9.140625" style="185"/>
    <col min="7927" max="7927" width="23.140625" style="185" customWidth="1"/>
    <col min="7928" max="7931" width="28.42578125" style="185" customWidth="1"/>
    <col min="7932" max="8182" width="9.140625" style="185"/>
    <col min="8183" max="8183" width="23.140625" style="185" customWidth="1"/>
    <col min="8184" max="8187" width="28.42578125" style="185" customWidth="1"/>
    <col min="8188" max="8438" width="9.140625" style="185"/>
    <col min="8439" max="8439" width="23.140625" style="185" customWidth="1"/>
    <col min="8440" max="8443" width="28.42578125" style="185" customWidth="1"/>
    <col min="8444" max="8694" width="9.140625" style="185"/>
    <col min="8695" max="8695" width="23.140625" style="185" customWidth="1"/>
    <col min="8696" max="8699" width="28.42578125" style="185" customWidth="1"/>
    <col min="8700" max="8950" width="9.140625" style="185"/>
    <col min="8951" max="8951" width="23.140625" style="185" customWidth="1"/>
    <col min="8952" max="8955" width="28.42578125" style="185" customWidth="1"/>
    <col min="8956" max="9206" width="9.140625" style="185"/>
    <col min="9207" max="9207" width="23.140625" style="185" customWidth="1"/>
    <col min="9208" max="9211" width="28.42578125" style="185" customWidth="1"/>
    <col min="9212" max="9462" width="9.140625" style="185"/>
    <col min="9463" max="9463" width="23.140625" style="185" customWidth="1"/>
    <col min="9464" max="9467" width="28.42578125" style="185" customWidth="1"/>
    <col min="9468" max="9718" width="9.140625" style="185"/>
    <col min="9719" max="9719" width="23.140625" style="185" customWidth="1"/>
    <col min="9720" max="9723" width="28.42578125" style="185" customWidth="1"/>
    <col min="9724" max="9974" width="9.140625" style="185"/>
    <col min="9975" max="9975" width="23.140625" style="185" customWidth="1"/>
    <col min="9976" max="9979" width="28.42578125" style="185" customWidth="1"/>
    <col min="9980" max="10230" width="9.140625" style="185"/>
    <col min="10231" max="10231" width="23.140625" style="185" customWidth="1"/>
    <col min="10232" max="10235" width="28.42578125" style="185" customWidth="1"/>
    <col min="10236" max="10486" width="9.140625" style="185"/>
    <col min="10487" max="10487" width="23.140625" style="185" customWidth="1"/>
    <col min="10488" max="10491" width="28.42578125" style="185" customWidth="1"/>
    <col min="10492" max="10742" width="9.140625" style="185"/>
    <col min="10743" max="10743" width="23.140625" style="185" customWidth="1"/>
    <col min="10744" max="10747" width="28.42578125" style="185" customWidth="1"/>
    <col min="10748" max="10998" width="9.140625" style="185"/>
    <col min="10999" max="10999" width="23.140625" style="185" customWidth="1"/>
    <col min="11000" max="11003" width="28.42578125" style="185" customWidth="1"/>
    <col min="11004" max="11254" width="9.140625" style="185"/>
    <col min="11255" max="11255" width="23.140625" style="185" customWidth="1"/>
    <col min="11256" max="11259" width="28.42578125" style="185" customWidth="1"/>
    <col min="11260" max="11510" width="9.140625" style="185"/>
    <col min="11511" max="11511" width="23.140625" style="185" customWidth="1"/>
    <col min="11512" max="11515" width="28.42578125" style="185" customWidth="1"/>
    <col min="11516" max="11766" width="9.140625" style="185"/>
    <col min="11767" max="11767" width="23.140625" style="185" customWidth="1"/>
    <col min="11768" max="11771" width="28.42578125" style="185" customWidth="1"/>
    <col min="11772" max="12022" width="9.140625" style="185"/>
    <col min="12023" max="12023" width="23.140625" style="185" customWidth="1"/>
    <col min="12024" max="12027" width="28.42578125" style="185" customWidth="1"/>
    <col min="12028" max="12278" width="9.140625" style="185"/>
    <col min="12279" max="12279" width="23.140625" style="185" customWidth="1"/>
    <col min="12280" max="12283" width="28.42578125" style="185" customWidth="1"/>
    <col min="12284" max="12534" width="9.140625" style="185"/>
    <col min="12535" max="12535" width="23.140625" style="185" customWidth="1"/>
    <col min="12536" max="12539" width="28.42578125" style="185" customWidth="1"/>
    <col min="12540" max="12790" width="9.140625" style="185"/>
    <col min="12791" max="12791" width="23.140625" style="185" customWidth="1"/>
    <col min="12792" max="12795" width="28.42578125" style="185" customWidth="1"/>
    <col min="12796" max="13046" width="9.140625" style="185"/>
    <col min="13047" max="13047" width="23.140625" style="185" customWidth="1"/>
    <col min="13048" max="13051" width="28.42578125" style="185" customWidth="1"/>
    <col min="13052" max="13302" width="9.140625" style="185"/>
    <col min="13303" max="13303" width="23.140625" style="185" customWidth="1"/>
    <col min="13304" max="13307" width="28.42578125" style="185" customWidth="1"/>
    <col min="13308" max="13558" width="9.140625" style="185"/>
    <col min="13559" max="13559" width="23.140625" style="185" customWidth="1"/>
    <col min="13560" max="13563" width="28.42578125" style="185" customWidth="1"/>
    <col min="13564" max="13814" width="9.140625" style="185"/>
    <col min="13815" max="13815" width="23.140625" style="185" customWidth="1"/>
    <col min="13816" max="13819" width="28.42578125" style="185" customWidth="1"/>
    <col min="13820" max="14070" width="9.140625" style="185"/>
    <col min="14071" max="14071" width="23.140625" style="185" customWidth="1"/>
    <col min="14072" max="14075" width="28.42578125" style="185" customWidth="1"/>
    <col min="14076" max="14326" width="9.140625" style="185"/>
    <col min="14327" max="14327" width="23.140625" style="185" customWidth="1"/>
    <col min="14328" max="14331" width="28.42578125" style="185" customWidth="1"/>
    <col min="14332" max="14582" width="9.140625" style="185"/>
    <col min="14583" max="14583" width="23.140625" style="185" customWidth="1"/>
    <col min="14584" max="14587" width="28.42578125" style="185" customWidth="1"/>
    <col min="14588" max="14838" width="9.140625" style="185"/>
    <col min="14839" max="14839" width="23.140625" style="185" customWidth="1"/>
    <col min="14840" max="14843" width="28.42578125" style="185" customWidth="1"/>
    <col min="14844" max="15094" width="9.140625" style="185"/>
    <col min="15095" max="15095" width="23.140625" style="185" customWidth="1"/>
    <col min="15096" max="15099" width="28.42578125" style="185" customWidth="1"/>
    <col min="15100" max="15350" width="9.140625" style="185"/>
    <col min="15351" max="15351" width="23.140625" style="185" customWidth="1"/>
    <col min="15352" max="15355" width="28.42578125" style="185" customWidth="1"/>
    <col min="15356" max="15606" width="9.140625" style="185"/>
    <col min="15607" max="15607" width="23.140625" style="185" customWidth="1"/>
    <col min="15608" max="15611" width="28.42578125" style="185" customWidth="1"/>
    <col min="15612" max="15862" width="9.140625" style="185"/>
    <col min="15863" max="15863" width="23.140625" style="185" customWidth="1"/>
    <col min="15864" max="15867" width="28.42578125" style="185" customWidth="1"/>
    <col min="15868" max="16118" width="9.140625" style="185"/>
    <col min="16119" max="16119" width="23.140625" style="185" customWidth="1"/>
    <col min="16120" max="16123" width="28.42578125" style="185" customWidth="1"/>
    <col min="16124" max="16384" width="9.140625" style="185"/>
  </cols>
  <sheetData>
    <row r="1" spans="1:6" ht="32.25" customHeight="1" x14ac:dyDescent="0.2">
      <c r="A1" s="467" t="s">
        <v>177</v>
      </c>
      <c r="B1" s="467"/>
      <c r="C1" s="467"/>
      <c r="D1" s="467"/>
      <c r="E1" s="467"/>
      <c r="F1" s="467"/>
    </row>
    <row r="2" spans="1:6" ht="12.75" customHeight="1" x14ac:dyDescent="0.2">
      <c r="A2" s="191"/>
      <c r="B2" s="186"/>
      <c r="C2" s="186"/>
      <c r="D2" s="186"/>
      <c r="F2" s="188" t="s">
        <v>121</v>
      </c>
    </row>
    <row r="3" spans="1:6" ht="18.75" customHeight="1" x14ac:dyDescent="0.2">
      <c r="A3" s="429"/>
      <c r="B3" s="433" t="s">
        <v>132</v>
      </c>
      <c r="C3" s="433" t="s">
        <v>67</v>
      </c>
      <c r="D3" s="433"/>
      <c r="E3" s="433" t="s">
        <v>149</v>
      </c>
      <c r="F3" s="426" t="s">
        <v>169</v>
      </c>
    </row>
    <row r="4" spans="1:6" ht="32.25" customHeight="1" x14ac:dyDescent="0.2">
      <c r="A4" s="429"/>
      <c r="B4" s="433"/>
      <c r="C4" s="128" t="s">
        <v>66</v>
      </c>
      <c r="D4" s="128" t="s">
        <v>65</v>
      </c>
      <c r="E4" s="433"/>
      <c r="F4" s="468"/>
    </row>
    <row r="5" spans="1:6" ht="12.75" customHeight="1" x14ac:dyDescent="0.2">
      <c r="A5" s="367" t="s">
        <v>72</v>
      </c>
      <c r="B5" s="115">
        <v>2206</v>
      </c>
      <c r="C5" s="115">
        <v>4517</v>
      </c>
      <c r="D5" s="115">
        <v>1484</v>
      </c>
      <c r="E5" s="115">
        <v>1807</v>
      </c>
      <c r="F5" s="115">
        <v>1941</v>
      </c>
    </row>
    <row r="6" spans="1:6" x14ac:dyDescent="0.2">
      <c r="A6" s="129" t="s">
        <v>73</v>
      </c>
      <c r="B6" s="115">
        <v>1546</v>
      </c>
      <c r="C6" s="115">
        <v>3112</v>
      </c>
      <c r="D6" s="115">
        <v>1492</v>
      </c>
      <c r="E6" s="115">
        <v>1897</v>
      </c>
      <c r="F6" s="115">
        <v>1748</v>
      </c>
    </row>
    <row r="7" spans="1:6" x14ac:dyDescent="0.2">
      <c r="A7" s="129" t="s">
        <v>74</v>
      </c>
      <c r="B7" s="115">
        <v>4603</v>
      </c>
      <c r="C7" s="115">
        <v>5554</v>
      </c>
      <c r="D7" s="115">
        <v>2534</v>
      </c>
      <c r="E7" s="115">
        <v>2211</v>
      </c>
      <c r="F7" s="115">
        <v>2746</v>
      </c>
    </row>
    <row r="8" spans="1:6" x14ac:dyDescent="0.2">
      <c r="A8" s="129" t="s">
        <v>75</v>
      </c>
      <c r="B8" s="115">
        <v>1139</v>
      </c>
      <c r="C8" s="115">
        <v>5366</v>
      </c>
      <c r="D8" s="115">
        <v>766</v>
      </c>
      <c r="E8" s="115">
        <v>1615</v>
      </c>
      <c r="F8" s="115">
        <v>1439</v>
      </c>
    </row>
    <row r="9" spans="1:6" x14ac:dyDescent="0.2">
      <c r="A9" s="129" t="s">
        <v>76</v>
      </c>
      <c r="B9" s="115">
        <v>2619</v>
      </c>
      <c r="C9" s="115">
        <v>4893</v>
      </c>
      <c r="D9" s="115">
        <v>1899</v>
      </c>
      <c r="E9" s="115">
        <v>1864</v>
      </c>
      <c r="F9" s="115">
        <v>2084</v>
      </c>
    </row>
    <row r="10" spans="1:6" x14ac:dyDescent="0.2">
      <c r="A10" s="129" t="s">
        <v>77</v>
      </c>
      <c r="B10" s="115">
        <v>1309</v>
      </c>
      <c r="C10" s="115">
        <v>4980</v>
      </c>
      <c r="D10" s="115">
        <v>849</v>
      </c>
      <c r="E10" s="115">
        <v>1404</v>
      </c>
      <c r="F10" s="115">
        <v>1367</v>
      </c>
    </row>
    <row r="11" spans="1:6" x14ac:dyDescent="0.2">
      <c r="A11" s="129" t="s">
        <v>78</v>
      </c>
      <c r="B11" s="115">
        <v>1005</v>
      </c>
      <c r="C11" s="115">
        <v>934</v>
      </c>
      <c r="D11" s="115">
        <v>1050</v>
      </c>
      <c r="E11" s="115">
        <v>1726</v>
      </c>
      <c r="F11" s="115">
        <v>1409</v>
      </c>
    </row>
    <row r="12" spans="1:6" x14ac:dyDescent="0.2">
      <c r="A12" s="129" t="s">
        <v>79</v>
      </c>
      <c r="B12" s="115">
        <v>1721</v>
      </c>
      <c r="C12" s="115">
        <v>3473</v>
      </c>
      <c r="D12" s="115">
        <v>1650</v>
      </c>
      <c r="E12" s="115">
        <v>1944</v>
      </c>
      <c r="F12" s="115">
        <v>1878</v>
      </c>
    </row>
    <row r="13" spans="1:6" x14ac:dyDescent="0.2">
      <c r="A13" s="129" t="s">
        <v>80</v>
      </c>
      <c r="B13" s="115">
        <v>2474</v>
      </c>
      <c r="C13" s="115">
        <v>4971</v>
      </c>
      <c r="D13" s="115">
        <v>1904</v>
      </c>
      <c r="E13" s="115">
        <v>2220</v>
      </c>
      <c r="F13" s="115">
        <v>2275</v>
      </c>
    </row>
    <row r="14" spans="1:6" x14ac:dyDescent="0.2">
      <c r="A14" s="129" t="s">
        <v>81</v>
      </c>
      <c r="B14" s="115">
        <v>1790</v>
      </c>
      <c r="C14" s="115">
        <v>1812</v>
      </c>
      <c r="D14" s="115">
        <v>1790</v>
      </c>
      <c r="E14" s="115">
        <v>1946</v>
      </c>
      <c r="F14" s="115">
        <v>1863</v>
      </c>
    </row>
    <row r="15" spans="1:6" x14ac:dyDescent="0.2">
      <c r="A15" s="129" t="s">
        <v>82</v>
      </c>
      <c r="B15" s="115">
        <v>4099</v>
      </c>
      <c r="C15" s="115">
        <v>5075</v>
      </c>
      <c r="D15" s="115">
        <v>1946</v>
      </c>
      <c r="E15" s="115">
        <v>2278</v>
      </c>
      <c r="F15" s="115">
        <v>2751</v>
      </c>
    </row>
    <row r="16" spans="1:6" x14ac:dyDescent="0.2">
      <c r="A16" s="129" t="s">
        <v>83</v>
      </c>
      <c r="B16" s="115">
        <v>1845</v>
      </c>
      <c r="C16" s="115">
        <v>7215</v>
      </c>
      <c r="D16" s="115">
        <v>740</v>
      </c>
      <c r="E16" s="115">
        <v>716</v>
      </c>
      <c r="F16" s="115">
        <v>832</v>
      </c>
    </row>
    <row r="17" spans="1:6" x14ac:dyDescent="0.2">
      <c r="A17" s="129" t="s">
        <v>85</v>
      </c>
      <c r="B17" s="115">
        <v>3051</v>
      </c>
      <c r="C17" s="115">
        <v>4863</v>
      </c>
      <c r="D17" s="115">
        <v>1966</v>
      </c>
      <c r="E17" s="115">
        <v>2107</v>
      </c>
      <c r="F17" s="115">
        <v>2621</v>
      </c>
    </row>
    <row r="18" spans="1:6" ht="14.25" customHeight="1" x14ac:dyDescent="0.2">
      <c r="A18" s="129" t="s">
        <v>86</v>
      </c>
      <c r="B18" s="115">
        <v>3661</v>
      </c>
      <c r="C18" s="115">
        <v>4939</v>
      </c>
      <c r="D18" s="115">
        <v>2496</v>
      </c>
      <c r="E18" s="115">
        <v>2288</v>
      </c>
      <c r="F18" s="115">
        <v>2948</v>
      </c>
    </row>
    <row r="19" spans="1:6" x14ac:dyDescent="0.2">
      <c r="A19" s="129" t="s">
        <v>137</v>
      </c>
      <c r="B19" s="115">
        <v>3479</v>
      </c>
      <c r="C19" s="115">
        <v>4248</v>
      </c>
      <c r="D19" s="115">
        <v>1576</v>
      </c>
      <c r="E19" s="115">
        <v>1736</v>
      </c>
      <c r="F19" s="115">
        <v>1987</v>
      </c>
    </row>
    <row r="20" spans="1:6" x14ac:dyDescent="0.2">
      <c r="A20" s="129" t="s">
        <v>88</v>
      </c>
      <c r="B20" s="115">
        <v>1650</v>
      </c>
      <c r="C20" s="120" t="s">
        <v>136</v>
      </c>
      <c r="D20" s="115">
        <v>1650</v>
      </c>
      <c r="E20" s="115">
        <v>1501</v>
      </c>
      <c r="F20" s="115">
        <v>1628</v>
      </c>
    </row>
    <row r="21" spans="1:6" x14ac:dyDescent="0.2">
      <c r="A21" s="129" t="s">
        <v>89</v>
      </c>
      <c r="B21" s="115">
        <v>1628</v>
      </c>
      <c r="C21" s="115">
        <v>4686</v>
      </c>
      <c r="D21" s="115">
        <v>1304</v>
      </c>
      <c r="E21" s="115">
        <v>1573</v>
      </c>
      <c r="F21" s="115">
        <v>1595</v>
      </c>
    </row>
    <row r="22" spans="1:6" x14ac:dyDescent="0.2">
      <c r="A22" s="129" t="s">
        <v>90</v>
      </c>
      <c r="B22" s="115">
        <v>840</v>
      </c>
      <c r="C22" s="120" t="s">
        <v>136</v>
      </c>
      <c r="D22" s="115">
        <v>840</v>
      </c>
      <c r="E22" s="115">
        <v>2078</v>
      </c>
      <c r="F22" s="115">
        <v>2078</v>
      </c>
    </row>
    <row r="23" spans="1:6" x14ac:dyDescent="0.2">
      <c r="A23" s="129" t="s">
        <v>91</v>
      </c>
      <c r="B23" s="120" t="s">
        <v>136</v>
      </c>
      <c r="C23" s="120" t="s">
        <v>136</v>
      </c>
      <c r="D23" s="120" t="s">
        <v>136</v>
      </c>
      <c r="E23" s="115">
        <v>418</v>
      </c>
      <c r="F23" s="115">
        <v>418</v>
      </c>
    </row>
    <row r="24" spans="1:6" x14ac:dyDescent="0.2">
      <c r="A24" s="130" t="s">
        <v>92</v>
      </c>
      <c r="B24" s="122">
        <v>3704</v>
      </c>
      <c r="C24" s="122">
        <v>4468</v>
      </c>
      <c r="D24" s="122">
        <v>1500</v>
      </c>
      <c r="E24" s="122">
        <v>1789</v>
      </c>
      <c r="F24" s="122">
        <v>2198</v>
      </c>
    </row>
    <row r="26" spans="1:6" x14ac:dyDescent="0.2">
      <c r="A26" s="195"/>
    </row>
  </sheetData>
  <mergeCells count="6">
    <mergeCell ref="A1:F1"/>
    <mergeCell ref="E3:E4"/>
    <mergeCell ref="F3:F4"/>
    <mergeCell ref="A3:A4"/>
    <mergeCell ref="B3:B4"/>
    <mergeCell ref="C3:D3"/>
  </mergeCells>
  <pageMargins left="0.59055118110236227" right="0.59055118110236227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32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Normal="100" workbookViewId="0">
      <selection activeCell="A3" sqref="A3:A4"/>
    </sheetView>
  </sheetViews>
  <sheetFormatPr defaultRowHeight="12.75" x14ac:dyDescent="0.2"/>
  <cols>
    <col min="1" max="1" width="23.7109375" style="185" customWidth="1"/>
    <col min="2" max="2" width="19.42578125" style="185" customWidth="1"/>
    <col min="3" max="3" width="18.85546875" style="185" customWidth="1"/>
    <col min="4" max="4" width="26.140625" style="185" customWidth="1"/>
    <col min="5" max="5" width="18.28515625" style="187" customWidth="1"/>
    <col min="6" max="6" width="22.140625" style="185" customWidth="1"/>
    <col min="7" max="7" width="9.140625" style="185"/>
    <col min="8" max="8" width="9.140625" style="185" customWidth="1"/>
    <col min="9" max="256" width="9.140625" style="185"/>
    <col min="257" max="257" width="23.7109375" style="185" customWidth="1"/>
    <col min="258" max="261" width="28.28515625" style="185" customWidth="1"/>
    <col min="262" max="512" width="9.140625" style="185"/>
    <col min="513" max="513" width="23.7109375" style="185" customWidth="1"/>
    <col min="514" max="517" width="28.28515625" style="185" customWidth="1"/>
    <col min="518" max="768" width="9.140625" style="185"/>
    <col min="769" max="769" width="23.7109375" style="185" customWidth="1"/>
    <col min="770" max="773" width="28.28515625" style="185" customWidth="1"/>
    <col min="774" max="1024" width="9.140625" style="185"/>
    <col min="1025" max="1025" width="23.7109375" style="185" customWidth="1"/>
    <col min="1026" max="1029" width="28.28515625" style="185" customWidth="1"/>
    <col min="1030" max="1280" width="9.140625" style="185"/>
    <col min="1281" max="1281" width="23.7109375" style="185" customWidth="1"/>
    <col min="1282" max="1285" width="28.28515625" style="185" customWidth="1"/>
    <col min="1286" max="1536" width="9.140625" style="185"/>
    <col min="1537" max="1537" width="23.7109375" style="185" customWidth="1"/>
    <col min="1538" max="1541" width="28.28515625" style="185" customWidth="1"/>
    <col min="1542" max="1792" width="9.140625" style="185"/>
    <col min="1793" max="1793" width="23.7109375" style="185" customWidth="1"/>
    <col min="1794" max="1797" width="28.28515625" style="185" customWidth="1"/>
    <col min="1798" max="2048" width="9.140625" style="185"/>
    <col min="2049" max="2049" width="23.7109375" style="185" customWidth="1"/>
    <col min="2050" max="2053" width="28.28515625" style="185" customWidth="1"/>
    <col min="2054" max="2304" width="9.140625" style="185"/>
    <col min="2305" max="2305" width="23.7109375" style="185" customWidth="1"/>
    <col min="2306" max="2309" width="28.28515625" style="185" customWidth="1"/>
    <col min="2310" max="2560" width="9.140625" style="185"/>
    <col min="2561" max="2561" width="23.7109375" style="185" customWidth="1"/>
    <col min="2562" max="2565" width="28.28515625" style="185" customWidth="1"/>
    <col min="2566" max="2816" width="9.140625" style="185"/>
    <col min="2817" max="2817" width="23.7109375" style="185" customWidth="1"/>
    <col min="2818" max="2821" width="28.28515625" style="185" customWidth="1"/>
    <col min="2822" max="3072" width="9.140625" style="185"/>
    <col min="3073" max="3073" width="23.7109375" style="185" customWidth="1"/>
    <col min="3074" max="3077" width="28.28515625" style="185" customWidth="1"/>
    <col min="3078" max="3328" width="9.140625" style="185"/>
    <col min="3329" max="3329" width="23.7109375" style="185" customWidth="1"/>
    <col min="3330" max="3333" width="28.28515625" style="185" customWidth="1"/>
    <col min="3334" max="3584" width="9.140625" style="185"/>
    <col min="3585" max="3585" width="23.7109375" style="185" customWidth="1"/>
    <col min="3586" max="3589" width="28.28515625" style="185" customWidth="1"/>
    <col min="3590" max="3840" width="9.140625" style="185"/>
    <col min="3841" max="3841" width="23.7109375" style="185" customWidth="1"/>
    <col min="3842" max="3845" width="28.28515625" style="185" customWidth="1"/>
    <col min="3846" max="4096" width="9.140625" style="185"/>
    <col min="4097" max="4097" width="23.7109375" style="185" customWidth="1"/>
    <col min="4098" max="4101" width="28.28515625" style="185" customWidth="1"/>
    <col min="4102" max="4352" width="9.140625" style="185"/>
    <col min="4353" max="4353" width="23.7109375" style="185" customWidth="1"/>
    <col min="4354" max="4357" width="28.28515625" style="185" customWidth="1"/>
    <col min="4358" max="4608" width="9.140625" style="185"/>
    <col min="4609" max="4609" width="23.7109375" style="185" customWidth="1"/>
    <col min="4610" max="4613" width="28.28515625" style="185" customWidth="1"/>
    <col min="4614" max="4864" width="9.140625" style="185"/>
    <col min="4865" max="4865" width="23.7109375" style="185" customWidth="1"/>
    <col min="4866" max="4869" width="28.28515625" style="185" customWidth="1"/>
    <col min="4870" max="5120" width="9.140625" style="185"/>
    <col min="5121" max="5121" width="23.7109375" style="185" customWidth="1"/>
    <col min="5122" max="5125" width="28.28515625" style="185" customWidth="1"/>
    <col min="5126" max="5376" width="9.140625" style="185"/>
    <col min="5377" max="5377" width="23.7109375" style="185" customWidth="1"/>
    <col min="5378" max="5381" width="28.28515625" style="185" customWidth="1"/>
    <col min="5382" max="5632" width="9.140625" style="185"/>
    <col min="5633" max="5633" width="23.7109375" style="185" customWidth="1"/>
    <col min="5634" max="5637" width="28.28515625" style="185" customWidth="1"/>
    <col min="5638" max="5888" width="9.140625" style="185"/>
    <col min="5889" max="5889" width="23.7109375" style="185" customWidth="1"/>
    <col min="5890" max="5893" width="28.28515625" style="185" customWidth="1"/>
    <col min="5894" max="6144" width="9.140625" style="185"/>
    <col min="6145" max="6145" width="23.7109375" style="185" customWidth="1"/>
    <col min="6146" max="6149" width="28.28515625" style="185" customWidth="1"/>
    <col min="6150" max="6400" width="9.140625" style="185"/>
    <col min="6401" max="6401" width="23.7109375" style="185" customWidth="1"/>
    <col min="6402" max="6405" width="28.28515625" style="185" customWidth="1"/>
    <col min="6406" max="6656" width="9.140625" style="185"/>
    <col min="6657" max="6657" width="23.7109375" style="185" customWidth="1"/>
    <col min="6658" max="6661" width="28.28515625" style="185" customWidth="1"/>
    <col min="6662" max="6912" width="9.140625" style="185"/>
    <col min="6913" max="6913" width="23.7109375" style="185" customWidth="1"/>
    <col min="6914" max="6917" width="28.28515625" style="185" customWidth="1"/>
    <col min="6918" max="7168" width="9.140625" style="185"/>
    <col min="7169" max="7169" width="23.7109375" style="185" customWidth="1"/>
    <col min="7170" max="7173" width="28.28515625" style="185" customWidth="1"/>
    <col min="7174" max="7424" width="9.140625" style="185"/>
    <col min="7425" max="7425" width="23.7109375" style="185" customWidth="1"/>
    <col min="7426" max="7429" width="28.28515625" style="185" customWidth="1"/>
    <col min="7430" max="7680" width="9.140625" style="185"/>
    <col min="7681" max="7681" width="23.7109375" style="185" customWidth="1"/>
    <col min="7682" max="7685" width="28.28515625" style="185" customWidth="1"/>
    <col min="7686" max="7936" width="9.140625" style="185"/>
    <col min="7937" max="7937" width="23.7109375" style="185" customWidth="1"/>
    <col min="7938" max="7941" width="28.28515625" style="185" customWidth="1"/>
    <col min="7942" max="8192" width="9.140625" style="185"/>
    <col min="8193" max="8193" width="23.7109375" style="185" customWidth="1"/>
    <col min="8194" max="8197" width="28.28515625" style="185" customWidth="1"/>
    <col min="8198" max="8448" width="9.140625" style="185"/>
    <col min="8449" max="8449" width="23.7109375" style="185" customWidth="1"/>
    <col min="8450" max="8453" width="28.28515625" style="185" customWidth="1"/>
    <col min="8454" max="8704" width="9.140625" style="185"/>
    <col min="8705" max="8705" width="23.7109375" style="185" customWidth="1"/>
    <col min="8706" max="8709" width="28.28515625" style="185" customWidth="1"/>
    <col min="8710" max="8960" width="9.140625" style="185"/>
    <col min="8961" max="8961" width="23.7109375" style="185" customWidth="1"/>
    <col min="8962" max="8965" width="28.28515625" style="185" customWidth="1"/>
    <col min="8966" max="9216" width="9.140625" style="185"/>
    <col min="9217" max="9217" width="23.7109375" style="185" customWidth="1"/>
    <col min="9218" max="9221" width="28.28515625" style="185" customWidth="1"/>
    <col min="9222" max="9472" width="9.140625" style="185"/>
    <col min="9473" max="9473" width="23.7109375" style="185" customWidth="1"/>
    <col min="9474" max="9477" width="28.28515625" style="185" customWidth="1"/>
    <col min="9478" max="9728" width="9.140625" style="185"/>
    <col min="9729" max="9729" width="23.7109375" style="185" customWidth="1"/>
    <col min="9730" max="9733" width="28.28515625" style="185" customWidth="1"/>
    <col min="9734" max="9984" width="9.140625" style="185"/>
    <col min="9985" max="9985" width="23.7109375" style="185" customWidth="1"/>
    <col min="9986" max="9989" width="28.28515625" style="185" customWidth="1"/>
    <col min="9990" max="10240" width="9.140625" style="185"/>
    <col min="10241" max="10241" width="23.7109375" style="185" customWidth="1"/>
    <col min="10242" max="10245" width="28.28515625" style="185" customWidth="1"/>
    <col min="10246" max="10496" width="9.140625" style="185"/>
    <col min="10497" max="10497" width="23.7109375" style="185" customWidth="1"/>
    <col min="10498" max="10501" width="28.28515625" style="185" customWidth="1"/>
    <col min="10502" max="10752" width="9.140625" style="185"/>
    <col min="10753" max="10753" width="23.7109375" style="185" customWidth="1"/>
    <col min="10754" max="10757" width="28.28515625" style="185" customWidth="1"/>
    <col min="10758" max="11008" width="9.140625" style="185"/>
    <col min="11009" max="11009" width="23.7109375" style="185" customWidth="1"/>
    <col min="11010" max="11013" width="28.28515625" style="185" customWidth="1"/>
    <col min="11014" max="11264" width="9.140625" style="185"/>
    <col min="11265" max="11265" width="23.7109375" style="185" customWidth="1"/>
    <col min="11266" max="11269" width="28.28515625" style="185" customWidth="1"/>
    <col min="11270" max="11520" width="9.140625" style="185"/>
    <col min="11521" max="11521" width="23.7109375" style="185" customWidth="1"/>
    <col min="11522" max="11525" width="28.28515625" style="185" customWidth="1"/>
    <col min="11526" max="11776" width="9.140625" style="185"/>
    <col min="11777" max="11777" width="23.7109375" style="185" customWidth="1"/>
    <col min="11778" max="11781" width="28.28515625" style="185" customWidth="1"/>
    <col min="11782" max="12032" width="9.140625" style="185"/>
    <col min="12033" max="12033" width="23.7109375" style="185" customWidth="1"/>
    <col min="12034" max="12037" width="28.28515625" style="185" customWidth="1"/>
    <col min="12038" max="12288" width="9.140625" style="185"/>
    <col min="12289" max="12289" width="23.7109375" style="185" customWidth="1"/>
    <col min="12290" max="12293" width="28.28515625" style="185" customWidth="1"/>
    <col min="12294" max="12544" width="9.140625" style="185"/>
    <col min="12545" max="12545" width="23.7109375" style="185" customWidth="1"/>
    <col min="12546" max="12549" width="28.28515625" style="185" customWidth="1"/>
    <col min="12550" max="12800" width="9.140625" style="185"/>
    <col min="12801" max="12801" width="23.7109375" style="185" customWidth="1"/>
    <col min="12802" max="12805" width="28.28515625" style="185" customWidth="1"/>
    <col min="12806" max="13056" width="9.140625" style="185"/>
    <col min="13057" max="13057" width="23.7109375" style="185" customWidth="1"/>
    <col min="13058" max="13061" width="28.28515625" style="185" customWidth="1"/>
    <col min="13062" max="13312" width="9.140625" style="185"/>
    <col min="13313" max="13313" width="23.7109375" style="185" customWidth="1"/>
    <col min="13314" max="13317" width="28.28515625" style="185" customWidth="1"/>
    <col min="13318" max="13568" width="9.140625" style="185"/>
    <col min="13569" max="13569" width="23.7109375" style="185" customWidth="1"/>
    <col min="13570" max="13573" width="28.28515625" style="185" customWidth="1"/>
    <col min="13574" max="13824" width="9.140625" style="185"/>
    <col min="13825" max="13825" width="23.7109375" style="185" customWidth="1"/>
    <col min="13826" max="13829" width="28.28515625" style="185" customWidth="1"/>
    <col min="13830" max="14080" width="9.140625" style="185"/>
    <col min="14081" max="14081" width="23.7109375" style="185" customWidth="1"/>
    <col min="14082" max="14085" width="28.28515625" style="185" customWidth="1"/>
    <col min="14086" max="14336" width="9.140625" style="185"/>
    <col min="14337" max="14337" width="23.7109375" style="185" customWidth="1"/>
    <col min="14338" max="14341" width="28.28515625" style="185" customWidth="1"/>
    <col min="14342" max="14592" width="9.140625" style="185"/>
    <col min="14593" max="14593" width="23.7109375" style="185" customWidth="1"/>
    <col min="14594" max="14597" width="28.28515625" style="185" customWidth="1"/>
    <col min="14598" max="14848" width="9.140625" style="185"/>
    <col min="14849" max="14849" width="23.7109375" style="185" customWidth="1"/>
    <col min="14850" max="14853" width="28.28515625" style="185" customWidth="1"/>
    <col min="14854" max="15104" width="9.140625" style="185"/>
    <col min="15105" max="15105" width="23.7109375" style="185" customWidth="1"/>
    <col min="15106" max="15109" width="28.28515625" style="185" customWidth="1"/>
    <col min="15110" max="15360" width="9.140625" style="185"/>
    <col min="15361" max="15361" width="23.7109375" style="185" customWidth="1"/>
    <col min="15362" max="15365" width="28.28515625" style="185" customWidth="1"/>
    <col min="15366" max="15616" width="9.140625" style="185"/>
    <col min="15617" max="15617" width="23.7109375" style="185" customWidth="1"/>
    <col min="15618" max="15621" width="28.28515625" style="185" customWidth="1"/>
    <col min="15622" max="15872" width="9.140625" style="185"/>
    <col min="15873" max="15873" width="23.7109375" style="185" customWidth="1"/>
    <col min="15874" max="15877" width="28.28515625" style="185" customWidth="1"/>
    <col min="15878" max="16128" width="9.140625" style="185"/>
    <col min="16129" max="16129" width="23.7109375" style="185" customWidth="1"/>
    <col min="16130" max="16133" width="28.28515625" style="185" customWidth="1"/>
    <col min="16134" max="16384" width="9.140625" style="185"/>
  </cols>
  <sheetData>
    <row r="1" spans="1:7" ht="33" customHeight="1" x14ac:dyDescent="0.2">
      <c r="A1" s="467" t="s">
        <v>176</v>
      </c>
      <c r="B1" s="467"/>
      <c r="C1" s="467"/>
      <c r="D1" s="467"/>
      <c r="E1" s="467"/>
      <c r="F1" s="467"/>
    </row>
    <row r="2" spans="1:7" x14ac:dyDescent="0.2">
      <c r="A2" s="137"/>
      <c r="B2" s="186"/>
      <c r="C2" s="186"/>
      <c r="D2" s="186"/>
      <c r="F2" s="188" t="s">
        <v>109</v>
      </c>
    </row>
    <row r="3" spans="1:7" x14ac:dyDescent="0.2">
      <c r="A3" s="469"/>
      <c r="B3" s="471" t="s">
        <v>132</v>
      </c>
      <c r="C3" s="391" t="s">
        <v>67</v>
      </c>
      <c r="D3" s="473"/>
      <c r="E3" s="471" t="s">
        <v>149</v>
      </c>
      <c r="F3" s="385" t="s">
        <v>68</v>
      </c>
    </row>
    <row r="4" spans="1:7" ht="48" customHeight="1" x14ac:dyDescent="0.2">
      <c r="A4" s="470"/>
      <c r="B4" s="472"/>
      <c r="C4" s="20" t="s">
        <v>66</v>
      </c>
      <c r="D4" s="20" t="s">
        <v>65</v>
      </c>
      <c r="E4" s="472"/>
      <c r="F4" s="388"/>
      <c r="G4" s="118"/>
    </row>
    <row r="5" spans="1:7" x14ac:dyDescent="0.2">
      <c r="A5" s="367" t="s">
        <v>72</v>
      </c>
      <c r="B5" s="115">
        <v>200</v>
      </c>
      <c r="C5" s="115">
        <v>201</v>
      </c>
      <c r="D5" s="115">
        <v>104</v>
      </c>
      <c r="E5" s="115">
        <v>133</v>
      </c>
      <c r="F5" s="115">
        <v>185</v>
      </c>
      <c r="G5" s="118"/>
    </row>
    <row r="6" spans="1:7" x14ac:dyDescent="0.2">
      <c r="A6" s="129" t="s">
        <v>73</v>
      </c>
      <c r="B6" s="115">
        <v>116</v>
      </c>
      <c r="C6" s="115">
        <v>114</v>
      </c>
      <c r="D6" s="115">
        <v>123</v>
      </c>
      <c r="E6" s="115">
        <v>154</v>
      </c>
      <c r="F6" s="115">
        <v>150</v>
      </c>
      <c r="G6" s="118"/>
    </row>
    <row r="7" spans="1:7" x14ac:dyDescent="0.2">
      <c r="A7" s="129" t="s">
        <v>74</v>
      </c>
      <c r="B7" s="115">
        <v>224</v>
      </c>
      <c r="C7" s="115">
        <v>224</v>
      </c>
      <c r="D7" s="115">
        <v>166</v>
      </c>
      <c r="E7" s="115">
        <v>119</v>
      </c>
      <c r="F7" s="115">
        <v>205</v>
      </c>
      <c r="G7" s="118"/>
    </row>
    <row r="8" spans="1:7" x14ac:dyDescent="0.2">
      <c r="A8" s="129" t="s">
        <v>75</v>
      </c>
      <c r="B8" s="115">
        <v>218</v>
      </c>
      <c r="C8" s="115">
        <v>221</v>
      </c>
      <c r="D8" s="115">
        <v>80</v>
      </c>
      <c r="E8" s="115">
        <v>135</v>
      </c>
      <c r="F8" s="115">
        <v>187</v>
      </c>
      <c r="G8" s="118"/>
    </row>
    <row r="9" spans="1:7" x14ac:dyDescent="0.2">
      <c r="A9" s="129" t="s">
        <v>76</v>
      </c>
      <c r="B9" s="115">
        <v>152</v>
      </c>
      <c r="C9" s="115">
        <v>152</v>
      </c>
      <c r="D9" s="115">
        <v>149</v>
      </c>
      <c r="E9" s="115">
        <v>170</v>
      </c>
      <c r="F9" s="115">
        <v>153</v>
      </c>
      <c r="G9" s="118"/>
    </row>
    <row r="10" spans="1:7" x14ac:dyDescent="0.2">
      <c r="A10" s="129" t="s">
        <v>77</v>
      </c>
      <c r="B10" s="115">
        <v>203</v>
      </c>
      <c r="C10" s="115">
        <v>204</v>
      </c>
      <c r="D10" s="115">
        <v>129</v>
      </c>
      <c r="E10" s="115">
        <v>80</v>
      </c>
      <c r="F10" s="115">
        <v>183</v>
      </c>
      <c r="G10" s="118"/>
    </row>
    <row r="11" spans="1:7" x14ac:dyDescent="0.2">
      <c r="A11" s="129" t="s">
        <v>78</v>
      </c>
      <c r="B11" s="115">
        <v>223</v>
      </c>
      <c r="C11" s="115">
        <v>228</v>
      </c>
      <c r="D11" s="115">
        <v>84</v>
      </c>
      <c r="E11" s="115">
        <v>138</v>
      </c>
      <c r="F11" s="115">
        <v>197</v>
      </c>
      <c r="G11" s="118"/>
    </row>
    <row r="12" spans="1:7" x14ac:dyDescent="0.2">
      <c r="A12" s="129" t="s">
        <v>79</v>
      </c>
      <c r="B12" s="115">
        <v>158</v>
      </c>
      <c r="C12" s="115">
        <v>168</v>
      </c>
      <c r="D12" s="115">
        <v>78</v>
      </c>
      <c r="E12" s="115">
        <v>117</v>
      </c>
      <c r="F12" s="115">
        <v>133</v>
      </c>
      <c r="G12" s="118"/>
    </row>
    <row r="13" spans="1:7" x14ac:dyDescent="0.2">
      <c r="A13" s="129" t="s">
        <v>80</v>
      </c>
      <c r="B13" s="115">
        <v>168</v>
      </c>
      <c r="C13" s="115">
        <v>169</v>
      </c>
      <c r="D13" s="115">
        <v>139</v>
      </c>
      <c r="E13" s="115">
        <v>141</v>
      </c>
      <c r="F13" s="115">
        <v>162</v>
      </c>
      <c r="G13" s="118"/>
    </row>
    <row r="14" spans="1:7" x14ac:dyDescent="0.2">
      <c r="A14" s="129" t="s">
        <v>81</v>
      </c>
      <c r="B14" s="115">
        <v>209</v>
      </c>
      <c r="C14" s="115">
        <v>209</v>
      </c>
      <c r="D14" s="115">
        <v>127</v>
      </c>
      <c r="E14" s="115">
        <v>138</v>
      </c>
      <c r="F14" s="115">
        <v>204</v>
      </c>
      <c r="G14" s="118"/>
    </row>
    <row r="15" spans="1:7" x14ac:dyDescent="0.2">
      <c r="A15" s="129" t="s">
        <v>82</v>
      </c>
      <c r="B15" s="115">
        <v>222</v>
      </c>
      <c r="C15" s="115">
        <v>222</v>
      </c>
      <c r="D15" s="115">
        <v>101</v>
      </c>
      <c r="E15" s="115">
        <v>118</v>
      </c>
      <c r="F15" s="115">
        <v>209</v>
      </c>
      <c r="G15" s="118"/>
    </row>
    <row r="16" spans="1:7" x14ac:dyDescent="0.2">
      <c r="A16" s="129" t="s">
        <v>83</v>
      </c>
      <c r="B16" s="115">
        <v>133</v>
      </c>
      <c r="C16" s="120" t="s">
        <v>136</v>
      </c>
      <c r="D16" s="115">
        <v>133</v>
      </c>
      <c r="E16" s="115">
        <v>133</v>
      </c>
      <c r="F16" s="115">
        <v>132</v>
      </c>
      <c r="G16" s="118"/>
    </row>
    <row r="17" spans="1:7" x14ac:dyDescent="0.2">
      <c r="A17" s="129" t="s">
        <v>84</v>
      </c>
      <c r="B17" s="115">
        <v>75</v>
      </c>
      <c r="C17" s="120" t="s">
        <v>136</v>
      </c>
      <c r="D17" s="115">
        <v>75</v>
      </c>
      <c r="E17" s="115">
        <v>74</v>
      </c>
      <c r="F17" s="115">
        <v>74</v>
      </c>
      <c r="G17" s="118"/>
    </row>
    <row r="18" spans="1:7" x14ac:dyDescent="0.2">
      <c r="A18" s="129" t="s">
        <v>85</v>
      </c>
      <c r="B18" s="115">
        <v>263</v>
      </c>
      <c r="C18" s="115">
        <v>265</v>
      </c>
      <c r="D18" s="115">
        <v>110</v>
      </c>
      <c r="E18" s="115">
        <v>116</v>
      </c>
      <c r="F18" s="115">
        <v>226</v>
      </c>
      <c r="G18" s="118"/>
    </row>
    <row r="19" spans="1:7" ht="14.25" customHeight="1" x14ac:dyDescent="0.2">
      <c r="A19" s="129" t="s">
        <v>86</v>
      </c>
      <c r="B19" s="115">
        <v>212</v>
      </c>
      <c r="C19" s="115">
        <v>212</v>
      </c>
      <c r="D19" s="115">
        <v>138</v>
      </c>
      <c r="E19" s="115">
        <v>128</v>
      </c>
      <c r="F19" s="115">
        <v>196</v>
      </c>
      <c r="G19" s="118"/>
    </row>
    <row r="20" spans="1:7" x14ac:dyDescent="0.2">
      <c r="A20" s="129" t="s">
        <v>137</v>
      </c>
      <c r="B20" s="115">
        <v>197</v>
      </c>
      <c r="C20" s="115">
        <v>204</v>
      </c>
      <c r="D20" s="115">
        <v>86</v>
      </c>
      <c r="E20" s="115">
        <v>146</v>
      </c>
      <c r="F20" s="115">
        <v>169</v>
      </c>
      <c r="G20" s="118"/>
    </row>
    <row r="21" spans="1:7" x14ac:dyDescent="0.2">
      <c r="A21" s="129" t="s">
        <v>88</v>
      </c>
      <c r="B21" s="115">
        <v>221</v>
      </c>
      <c r="C21" s="115">
        <v>234</v>
      </c>
      <c r="D21" s="115">
        <v>140</v>
      </c>
      <c r="E21" s="115">
        <v>150</v>
      </c>
      <c r="F21" s="115">
        <v>181</v>
      </c>
      <c r="G21" s="118"/>
    </row>
    <row r="22" spans="1:7" x14ac:dyDescent="0.2">
      <c r="A22" s="129" t="s">
        <v>89</v>
      </c>
      <c r="B22" s="115">
        <v>179</v>
      </c>
      <c r="C22" s="115">
        <v>188</v>
      </c>
      <c r="D22" s="115">
        <v>84</v>
      </c>
      <c r="E22" s="115">
        <v>143</v>
      </c>
      <c r="F22" s="115">
        <v>146</v>
      </c>
      <c r="G22" s="118"/>
    </row>
    <row r="23" spans="1:7" x14ac:dyDescent="0.2">
      <c r="A23" s="129" t="s">
        <v>90</v>
      </c>
      <c r="B23" s="120" t="s">
        <v>136</v>
      </c>
      <c r="C23" s="120" t="s">
        <v>136</v>
      </c>
      <c r="D23" s="120" t="s">
        <v>136</v>
      </c>
      <c r="E23" s="115">
        <v>54</v>
      </c>
      <c r="F23" s="115">
        <v>54</v>
      </c>
      <c r="G23" s="118"/>
    </row>
    <row r="24" spans="1:7" x14ac:dyDescent="0.2">
      <c r="A24" s="129" t="s">
        <v>91</v>
      </c>
      <c r="B24" s="115">
        <v>6</v>
      </c>
      <c r="C24" s="115">
        <v>6</v>
      </c>
      <c r="D24" s="120" t="s">
        <v>136</v>
      </c>
      <c r="E24" s="115">
        <v>36</v>
      </c>
      <c r="F24" s="115">
        <v>36</v>
      </c>
      <c r="G24" s="118"/>
    </row>
    <row r="25" spans="1:7" x14ac:dyDescent="0.2">
      <c r="A25" s="130" t="s">
        <v>92</v>
      </c>
      <c r="B25" s="122">
        <v>213</v>
      </c>
      <c r="C25" s="122">
        <v>213</v>
      </c>
      <c r="D25" s="123" t="s">
        <v>136</v>
      </c>
      <c r="E25" s="122">
        <v>117</v>
      </c>
      <c r="F25" s="122">
        <v>207</v>
      </c>
      <c r="G25" s="118"/>
    </row>
    <row r="26" spans="1:7" x14ac:dyDescent="0.2">
      <c r="A26" s="189"/>
      <c r="B26" s="189"/>
      <c r="C26" s="189"/>
      <c r="D26" s="189"/>
      <c r="E26" s="190"/>
    </row>
    <row r="27" spans="1:7" x14ac:dyDescent="0.2">
      <c r="A27" s="195"/>
    </row>
  </sheetData>
  <mergeCells count="6">
    <mergeCell ref="A1:F1"/>
    <mergeCell ref="F3:F4"/>
    <mergeCell ref="A3:A4"/>
    <mergeCell ref="B3:B4"/>
    <mergeCell ref="C3:D3"/>
    <mergeCell ref="E3:E4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33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Normal="100" workbookViewId="0">
      <selection activeCell="A3" sqref="A3:A4"/>
    </sheetView>
  </sheetViews>
  <sheetFormatPr defaultColWidth="19.42578125" defaultRowHeight="12.75" x14ac:dyDescent="0.2"/>
  <cols>
    <col min="1" max="1" width="20.85546875" style="185" customWidth="1"/>
    <col min="2" max="4" width="19.42578125" style="185"/>
    <col min="5" max="5" width="19.42578125" style="187"/>
    <col min="6" max="16384" width="19.42578125" style="185"/>
  </cols>
  <sheetData>
    <row r="1" spans="1:7" ht="33" customHeight="1" x14ac:dyDescent="0.2">
      <c r="A1" s="467" t="s">
        <v>211</v>
      </c>
      <c r="B1" s="467"/>
      <c r="C1" s="467"/>
      <c r="D1" s="467"/>
      <c r="E1" s="467"/>
      <c r="F1" s="467"/>
    </row>
    <row r="2" spans="1:7" x14ac:dyDescent="0.2">
      <c r="A2" s="137"/>
      <c r="B2" s="186"/>
      <c r="C2" s="186"/>
      <c r="D2" s="186"/>
      <c r="F2" s="188" t="s">
        <v>109</v>
      </c>
    </row>
    <row r="3" spans="1:7" x14ac:dyDescent="0.2">
      <c r="A3" s="469" t="s">
        <v>216</v>
      </c>
      <c r="B3" s="471" t="s">
        <v>132</v>
      </c>
      <c r="C3" s="391" t="s">
        <v>67</v>
      </c>
      <c r="D3" s="473"/>
      <c r="E3" s="390" t="s">
        <v>149</v>
      </c>
      <c r="F3" s="385" t="s">
        <v>68</v>
      </c>
    </row>
    <row r="4" spans="1:7" ht="45" x14ac:dyDescent="0.2">
      <c r="A4" s="470"/>
      <c r="B4" s="472"/>
      <c r="C4" s="350" t="s">
        <v>66</v>
      </c>
      <c r="D4" s="350" t="s">
        <v>65</v>
      </c>
      <c r="E4" s="390"/>
      <c r="F4" s="388"/>
      <c r="G4" s="118"/>
    </row>
    <row r="5" spans="1:7" x14ac:dyDescent="0.2">
      <c r="A5" s="367" t="s">
        <v>72</v>
      </c>
      <c r="B5" s="67">
        <v>2.2999999999999998</v>
      </c>
      <c r="C5" s="67">
        <v>2.2999999999999998</v>
      </c>
      <c r="D5" s="67">
        <v>2.2999999999999998</v>
      </c>
      <c r="E5" s="67">
        <v>2.2999999999999998</v>
      </c>
      <c r="F5" s="67">
        <v>2.2999999999999998</v>
      </c>
      <c r="G5" s="118"/>
    </row>
    <row r="6" spans="1:7" x14ac:dyDescent="0.2">
      <c r="A6" s="129" t="s">
        <v>73</v>
      </c>
      <c r="B6" s="67">
        <v>2</v>
      </c>
      <c r="C6" s="67">
        <v>2.1</v>
      </c>
      <c r="D6" s="67">
        <v>2</v>
      </c>
      <c r="E6" s="67">
        <v>2.2000000000000002</v>
      </c>
      <c r="F6" s="67">
        <v>2.1</v>
      </c>
      <c r="G6" s="118"/>
    </row>
    <row r="7" spans="1:7" x14ac:dyDescent="0.2">
      <c r="A7" s="129" t="s">
        <v>74</v>
      </c>
      <c r="B7" s="67">
        <v>2.1</v>
      </c>
      <c r="C7" s="67">
        <v>2</v>
      </c>
      <c r="D7" s="67">
        <v>2.1</v>
      </c>
      <c r="E7" s="67">
        <v>2.1</v>
      </c>
      <c r="F7" s="67">
        <v>2.1</v>
      </c>
      <c r="G7" s="118"/>
    </row>
    <row r="8" spans="1:7" x14ac:dyDescent="0.2">
      <c r="A8" s="129" t="s">
        <v>75</v>
      </c>
      <c r="B8" s="67">
        <v>2.1</v>
      </c>
      <c r="C8" s="67">
        <v>2.1</v>
      </c>
      <c r="D8" s="67">
        <v>2.1</v>
      </c>
      <c r="E8" s="67">
        <v>2</v>
      </c>
      <c r="F8" s="67">
        <v>2</v>
      </c>
      <c r="G8" s="118"/>
    </row>
    <row r="9" spans="1:7" x14ac:dyDescent="0.2">
      <c r="A9" s="129" t="s">
        <v>76</v>
      </c>
      <c r="B9" s="67">
        <v>2.8</v>
      </c>
      <c r="C9" s="67">
        <v>2.8</v>
      </c>
      <c r="D9" s="67">
        <v>2.8</v>
      </c>
      <c r="E9" s="203">
        <v>3.3</v>
      </c>
      <c r="F9" s="203">
        <v>2.9</v>
      </c>
      <c r="G9" s="118"/>
    </row>
    <row r="10" spans="1:7" x14ac:dyDescent="0.2">
      <c r="A10" s="129" t="s">
        <v>77</v>
      </c>
      <c r="B10" s="67">
        <v>1.4</v>
      </c>
      <c r="C10" s="67">
        <v>0.9</v>
      </c>
      <c r="D10" s="67">
        <v>1.5</v>
      </c>
      <c r="E10" s="67">
        <v>1.4</v>
      </c>
      <c r="F10" s="67">
        <v>1.4</v>
      </c>
      <c r="G10" s="118"/>
    </row>
    <row r="11" spans="1:7" x14ac:dyDescent="0.2">
      <c r="A11" s="129" t="s">
        <v>78</v>
      </c>
      <c r="B11" s="67">
        <v>2</v>
      </c>
      <c r="C11" s="67">
        <v>1.8</v>
      </c>
      <c r="D11" s="67">
        <v>2.1</v>
      </c>
      <c r="E11" s="67">
        <v>2.2000000000000002</v>
      </c>
      <c r="F11" s="67">
        <v>2.1</v>
      </c>
      <c r="G11" s="118"/>
    </row>
    <row r="12" spans="1:7" x14ac:dyDescent="0.2">
      <c r="A12" s="129" t="s">
        <v>79</v>
      </c>
      <c r="B12" s="67">
        <v>2.2000000000000002</v>
      </c>
      <c r="C12" s="67">
        <v>3.6</v>
      </c>
      <c r="D12" s="67">
        <v>2.1</v>
      </c>
      <c r="E12" s="67">
        <v>2.2999999999999998</v>
      </c>
      <c r="F12" s="67">
        <v>2.2999999999999998</v>
      </c>
      <c r="G12" s="118"/>
    </row>
    <row r="13" spans="1:7" x14ac:dyDescent="0.2">
      <c r="A13" s="129" t="s">
        <v>80</v>
      </c>
      <c r="B13" s="67">
        <v>3</v>
      </c>
      <c r="C13" s="67">
        <v>3.5</v>
      </c>
      <c r="D13" s="67">
        <v>2.9</v>
      </c>
      <c r="E13" s="67">
        <v>2.9</v>
      </c>
      <c r="F13" s="67">
        <v>2.9</v>
      </c>
      <c r="G13" s="118"/>
    </row>
    <row r="14" spans="1:7" x14ac:dyDescent="0.2">
      <c r="A14" s="129" t="s">
        <v>81</v>
      </c>
      <c r="B14" s="67">
        <v>2.5</v>
      </c>
      <c r="C14" s="67">
        <v>2</v>
      </c>
      <c r="D14" s="67">
        <v>2.5</v>
      </c>
      <c r="E14" s="67">
        <v>2.1</v>
      </c>
      <c r="F14" s="67">
        <v>2.2999999999999998</v>
      </c>
      <c r="G14" s="118"/>
    </row>
    <row r="15" spans="1:7" x14ac:dyDescent="0.2">
      <c r="A15" s="129" t="s">
        <v>82</v>
      </c>
      <c r="B15" s="67">
        <v>2.1</v>
      </c>
      <c r="C15" s="67">
        <v>1.9</v>
      </c>
      <c r="D15" s="67">
        <v>2.1</v>
      </c>
      <c r="E15" s="67">
        <v>2.2999999999999998</v>
      </c>
      <c r="F15" s="67">
        <v>2.2999999999999998</v>
      </c>
      <c r="G15" s="118"/>
    </row>
    <row r="16" spans="1:7" x14ac:dyDescent="0.2">
      <c r="A16" s="129" t="s">
        <v>83</v>
      </c>
      <c r="B16" s="67">
        <v>1.2</v>
      </c>
      <c r="C16" s="67">
        <v>0.7</v>
      </c>
      <c r="D16" s="67">
        <v>1.2</v>
      </c>
      <c r="E16" s="67">
        <v>1.2</v>
      </c>
      <c r="F16" s="67">
        <v>1.2</v>
      </c>
      <c r="G16" s="118"/>
    </row>
    <row r="17" spans="1:7" x14ac:dyDescent="0.2">
      <c r="A17" s="129" t="s">
        <v>84</v>
      </c>
      <c r="B17" s="67">
        <v>2.2000000000000002</v>
      </c>
      <c r="C17" s="67">
        <v>1.3</v>
      </c>
      <c r="D17" s="67">
        <v>2.2000000000000002</v>
      </c>
      <c r="E17" s="67">
        <v>2.2000000000000002</v>
      </c>
      <c r="F17" s="67">
        <v>2.2000000000000002</v>
      </c>
      <c r="G17" s="118"/>
    </row>
    <row r="18" spans="1:7" x14ac:dyDescent="0.2">
      <c r="A18" s="129" t="s">
        <v>85</v>
      </c>
      <c r="B18" s="67">
        <v>2.2000000000000002</v>
      </c>
      <c r="C18" s="67">
        <v>1.5</v>
      </c>
      <c r="D18" s="67">
        <v>2.2999999999999998</v>
      </c>
      <c r="E18" s="67">
        <v>2.2000000000000002</v>
      </c>
      <c r="F18" s="67">
        <v>2.2000000000000002</v>
      </c>
      <c r="G18" s="118"/>
    </row>
    <row r="19" spans="1:7" ht="14.25" customHeight="1" x14ac:dyDescent="0.2">
      <c r="A19" s="129" t="s">
        <v>86</v>
      </c>
      <c r="B19" s="67">
        <v>2.2000000000000002</v>
      </c>
      <c r="C19" s="67">
        <v>1.9</v>
      </c>
      <c r="D19" s="67">
        <v>2.2000000000000002</v>
      </c>
      <c r="E19" s="67">
        <v>2.4</v>
      </c>
      <c r="F19" s="67">
        <v>2.4</v>
      </c>
      <c r="G19" s="118"/>
    </row>
    <row r="20" spans="1:7" x14ac:dyDescent="0.2">
      <c r="A20" s="129" t="s">
        <v>137</v>
      </c>
      <c r="B20" s="67">
        <v>2.2999999999999998</v>
      </c>
      <c r="C20" s="67">
        <v>2.1</v>
      </c>
      <c r="D20" s="67">
        <v>2.4</v>
      </c>
      <c r="E20" s="67">
        <v>2.2999999999999998</v>
      </c>
      <c r="F20" s="67">
        <v>2.2999999999999998</v>
      </c>
      <c r="G20" s="118"/>
    </row>
    <row r="21" spans="1:7" x14ac:dyDescent="0.2">
      <c r="A21" s="129" t="s">
        <v>88</v>
      </c>
      <c r="B21" s="67">
        <v>2.4</v>
      </c>
      <c r="C21" s="67">
        <v>1.9</v>
      </c>
      <c r="D21" s="67">
        <v>2.4</v>
      </c>
      <c r="E21" s="67">
        <v>2.5</v>
      </c>
      <c r="F21" s="67">
        <v>2.4</v>
      </c>
      <c r="G21" s="118"/>
    </row>
    <row r="22" spans="1:7" x14ac:dyDescent="0.2">
      <c r="A22" s="129" t="s">
        <v>89</v>
      </c>
      <c r="B22" s="67">
        <v>2.5</v>
      </c>
      <c r="C22" s="67">
        <v>2.2999999999999998</v>
      </c>
      <c r="D22" s="67">
        <v>2.5</v>
      </c>
      <c r="E22" s="67">
        <v>2.5</v>
      </c>
      <c r="F22" s="67">
        <v>2.5</v>
      </c>
      <c r="G22" s="118"/>
    </row>
    <row r="23" spans="1:7" x14ac:dyDescent="0.2">
      <c r="A23" s="129" t="s">
        <v>90</v>
      </c>
      <c r="B23" s="67">
        <v>2</v>
      </c>
      <c r="C23" s="67">
        <v>2</v>
      </c>
      <c r="D23" s="67" t="s">
        <v>136</v>
      </c>
      <c r="E23" s="67">
        <v>2.1</v>
      </c>
      <c r="F23" s="67">
        <v>2.1</v>
      </c>
      <c r="G23" s="118"/>
    </row>
    <row r="24" spans="1:7" x14ac:dyDescent="0.2">
      <c r="A24" s="129" t="s">
        <v>91</v>
      </c>
      <c r="B24" s="67" t="s">
        <v>136</v>
      </c>
      <c r="C24" s="67" t="s">
        <v>136</v>
      </c>
      <c r="D24" s="67" t="s">
        <v>136</v>
      </c>
      <c r="E24" s="67">
        <v>1.4</v>
      </c>
      <c r="F24" s="67">
        <v>1.4</v>
      </c>
      <c r="G24" s="118"/>
    </row>
    <row r="25" spans="1:7" x14ac:dyDescent="0.2">
      <c r="A25" s="130" t="s">
        <v>92</v>
      </c>
      <c r="B25" s="288">
        <v>2.8</v>
      </c>
      <c r="C25" s="288">
        <v>2.2999999999999998</v>
      </c>
      <c r="D25" s="288">
        <v>3.1</v>
      </c>
      <c r="E25" s="288">
        <v>2.2999999999999998</v>
      </c>
      <c r="F25" s="288">
        <v>2.4</v>
      </c>
      <c r="G25" s="118"/>
    </row>
    <row r="26" spans="1:7" x14ac:dyDescent="0.2">
      <c r="A26" s="189"/>
      <c r="B26" s="189"/>
      <c r="C26" s="189"/>
      <c r="D26" s="189"/>
      <c r="E26" s="190"/>
    </row>
    <row r="27" spans="1:7" x14ac:dyDescent="0.2">
      <c r="A27" s="195"/>
    </row>
  </sheetData>
  <mergeCells count="6">
    <mergeCell ref="A1:F1"/>
    <mergeCell ref="A3:A4"/>
    <mergeCell ref="B3:B4"/>
    <mergeCell ref="C3:D3"/>
    <mergeCell ref="E3:E4"/>
    <mergeCell ref="F3:F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1"/>
  <sheetViews>
    <sheetView workbookViewId="0">
      <selection activeCell="A3" sqref="A3:A5"/>
    </sheetView>
  </sheetViews>
  <sheetFormatPr defaultRowHeight="12.75" x14ac:dyDescent="0.2"/>
  <cols>
    <col min="1" max="1" width="19.140625" style="184" customWidth="1"/>
    <col min="2" max="2" width="10.42578125" style="184" customWidth="1"/>
    <col min="3" max="4" width="9.85546875" style="184" customWidth="1"/>
    <col min="5" max="5" width="9.7109375" style="184" customWidth="1"/>
    <col min="6" max="6" width="10.28515625" style="184" customWidth="1"/>
    <col min="7" max="7" width="11" style="184" customWidth="1"/>
    <col min="8" max="252" width="9.140625" style="184"/>
    <col min="253" max="253" width="19.140625" style="184" customWidth="1"/>
    <col min="254" max="254" width="10.42578125" style="184" customWidth="1"/>
    <col min="255" max="256" width="9.85546875" style="184" customWidth="1"/>
    <col min="257" max="257" width="8.7109375" style="184" customWidth="1"/>
    <col min="258" max="258" width="9.42578125" style="184" customWidth="1"/>
    <col min="259" max="259" width="9.7109375" style="184" customWidth="1"/>
    <col min="260" max="260" width="10.28515625" style="184" customWidth="1"/>
    <col min="261" max="261" width="11" style="184" customWidth="1"/>
    <col min="262" max="263" width="8.85546875" style="184" customWidth="1"/>
    <col min="264" max="508" width="9.140625" style="184"/>
    <col min="509" max="509" width="19.140625" style="184" customWidth="1"/>
    <col min="510" max="510" width="10.42578125" style="184" customWidth="1"/>
    <col min="511" max="512" width="9.85546875" style="184" customWidth="1"/>
    <col min="513" max="513" width="8.7109375" style="184" customWidth="1"/>
    <col min="514" max="514" width="9.42578125" style="184" customWidth="1"/>
    <col min="515" max="515" width="9.7109375" style="184" customWidth="1"/>
    <col min="516" max="516" width="10.28515625" style="184" customWidth="1"/>
    <col min="517" max="517" width="11" style="184" customWidth="1"/>
    <col min="518" max="519" width="8.85546875" style="184" customWidth="1"/>
    <col min="520" max="764" width="9.140625" style="184"/>
    <col min="765" max="765" width="19.140625" style="184" customWidth="1"/>
    <col min="766" max="766" width="10.42578125" style="184" customWidth="1"/>
    <col min="767" max="768" width="9.85546875" style="184" customWidth="1"/>
    <col min="769" max="769" width="8.7109375" style="184" customWidth="1"/>
    <col min="770" max="770" width="9.42578125" style="184" customWidth="1"/>
    <col min="771" max="771" width="9.7109375" style="184" customWidth="1"/>
    <col min="772" max="772" width="10.28515625" style="184" customWidth="1"/>
    <col min="773" max="773" width="11" style="184" customWidth="1"/>
    <col min="774" max="775" width="8.85546875" style="184" customWidth="1"/>
    <col min="776" max="1020" width="9.140625" style="184"/>
    <col min="1021" max="1021" width="19.140625" style="184" customWidth="1"/>
    <col min="1022" max="1022" width="10.42578125" style="184" customWidth="1"/>
    <col min="1023" max="1024" width="9.85546875" style="184" customWidth="1"/>
    <col min="1025" max="1025" width="8.7109375" style="184" customWidth="1"/>
    <col min="1026" max="1026" width="9.42578125" style="184" customWidth="1"/>
    <col min="1027" max="1027" width="9.7109375" style="184" customWidth="1"/>
    <col min="1028" max="1028" width="10.28515625" style="184" customWidth="1"/>
    <col min="1029" max="1029" width="11" style="184" customWidth="1"/>
    <col min="1030" max="1031" width="8.85546875" style="184" customWidth="1"/>
    <col min="1032" max="1276" width="9.140625" style="184"/>
    <col min="1277" max="1277" width="19.140625" style="184" customWidth="1"/>
    <col min="1278" max="1278" width="10.42578125" style="184" customWidth="1"/>
    <col min="1279" max="1280" width="9.85546875" style="184" customWidth="1"/>
    <col min="1281" max="1281" width="8.7109375" style="184" customWidth="1"/>
    <col min="1282" max="1282" width="9.42578125" style="184" customWidth="1"/>
    <col min="1283" max="1283" width="9.7109375" style="184" customWidth="1"/>
    <col min="1284" max="1284" width="10.28515625" style="184" customWidth="1"/>
    <col min="1285" max="1285" width="11" style="184" customWidth="1"/>
    <col min="1286" max="1287" width="8.85546875" style="184" customWidth="1"/>
    <col min="1288" max="1532" width="9.140625" style="184"/>
    <col min="1533" max="1533" width="19.140625" style="184" customWidth="1"/>
    <col min="1534" max="1534" width="10.42578125" style="184" customWidth="1"/>
    <col min="1535" max="1536" width="9.85546875" style="184" customWidth="1"/>
    <col min="1537" max="1537" width="8.7109375" style="184" customWidth="1"/>
    <col min="1538" max="1538" width="9.42578125" style="184" customWidth="1"/>
    <col min="1539" max="1539" width="9.7109375" style="184" customWidth="1"/>
    <col min="1540" max="1540" width="10.28515625" style="184" customWidth="1"/>
    <col min="1541" max="1541" width="11" style="184" customWidth="1"/>
    <col min="1542" max="1543" width="8.85546875" style="184" customWidth="1"/>
    <col min="1544" max="1788" width="9.140625" style="184"/>
    <col min="1789" max="1789" width="19.140625" style="184" customWidth="1"/>
    <col min="1790" max="1790" width="10.42578125" style="184" customWidth="1"/>
    <col min="1791" max="1792" width="9.85546875" style="184" customWidth="1"/>
    <col min="1793" max="1793" width="8.7109375" style="184" customWidth="1"/>
    <col min="1794" max="1794" width="9.42578125" style="184" customWidth="1"/>
    <col min="1795" max="1795" width="9.7109375" style="184" customWidth="1"/>
    <col min="1796" max="1796" width="10.28515625" style="184" customWidth="1"/>
    <col min="1797" max="1797" width="11" style="184" customWidth="1"/>
    <col min="1798" max="1799" width="8.85546875" style="184" customWidth="1"/>
    <col min="1800" max="2044" width="9.140625" style="184"/>
    <col min="2045" max="2045" width="19.140625" style="184" customWidth="1"/>
    <col min="2046" max="2046" width="10.42578125" style="184" customWidth="1"/>
    <col min="2047" max="2048" width="9.85546875" style="184" customWidth="1"/>
    <col min="2049" max="2049" width="8.7109375" style="184" customWidth="1"/>
    <col min="2050" max="2050" width="9.42578125" style="184" customWidth="1"/>
    <col min="2051" max="2051" width="9.7109375" style="184" customWidth="1"/>
    <col min="2052" max="2052" width="10.28515625" style="184" customWidth="1"/>
    <col min="2053" max="2053" width="11" style="184" customWidth="1"/>
    <col min="2054" max="2055" width="8.85546875" style="184" customWidth="1"/>
    <col min="2056" max="2300" width="9.140625" style="184"/>
    <col min="2301" max="2301" width="19.140625" style="184" customWidth="1"/>
    <col min="2302" max="2302" width="10.42578125" style="184" customWidth="1"/>
    <col min="2303" max="2304" width="9.85546875" style="184" customWidth="1"/>
    <col min="2305" max="2305" width="8.7109375" style="184" customWidth="1"/>
    <col min="2306" max="2306" width="9.42578125" style="184" customWidth="1"/>
    <col min="2307" max="2307" width="9.7109375" style="184" customWidth="1"/>
    <col min="2308" max="2308" width="10.28515625" style="184" customWidth="1"/>
    <col min="2309" max="2309" width="11" style="184" customWidth="1"/>
    <col min="2310" max="2311" width="8.85546875" style="184" customWidth="1"/>
    <col min="2312" max="2556" width="9.140625" style="184"/>
    <col min="2557" max="2557" width="19.140625" style="184" customWidth="1"/>
    <col min="2558" max="2558" width="10.42578125" style="184" customWidth="1"/>
    <col min="2559" max="2560" width="9.85546875" style="184" customWidth="1"/>
    <col min="2561" max="2561" width="8.7109375" style="184" customWidth="1"/>
    <col min="2562" max="2562" width="9.42578125" style="184" customWidth="1"/>
    <col min="2563" max="2563" width="9.7109375" style="184" customWidth="1"/>
    <col min="2564" max="2564" width="10.28515625" style="184" customWidth="1"/>
    <col min="2565" max="2565" width="11" style="184" customWidth="1"/>
    <col min="2566" max="2567" width="8.85546875" style="184" customWidth="1"/>
    <col min="2568" max="2812" width="9.140625" style="184"/>
    <col min="2813" max="2813" width="19.140625" style="184" customWidth="1"/>
    <col min="2814" max="2814" width="10.42578125" style="184" customWidth="1"/>
    <col min="2815" max="2816" width="9.85546875" style="184" customWidth="1"/>
    <col min="2817" max="2817" width="8.7109375" style="184" customWidth="1"/>
    <col min="2818" max="2818" width="9.42578125" style="184" customWidth="1"/>
    <col min="2819" max="2819" width="9.7109375" style="184" customWidth="1"/>
    <col min="2820" max="2820" width="10.28515625" style="184" customWidth="1"/>
    <col min="2821" max="2821" width="11" style="184" customWidth="1"/>
    <col min="2822" max="2823" width="8.85546875" style="184" customWidth="1"/>
    <col min="2824" max="3068" width="9.140625" style="184"/>
    <col min="3069" max="3069" width="19.140625" style="184" customWidth="1"/>
    <col min="3070" max="3070" width="10.42578125" style="184" customWidth="1"/>
    <col min="3071" max="3072" width="9.85546875" style="184" customWidth="1"/>
    <col min="3073" max="3073" width="8.7109375" style="184" customWidth="1"/>
    <col min="3074" max="3074" width="9.42578125" style="184" customWidth="1"/>
    <col min="3075" max="3075" width="9.7109375" style="184" customWidth="1"/>
    <col min="3076" max="3076" width="10.28515625" style="184" customWidth="1"/>
    <col min="3077" max="3077" width="11" style="184" customWidth="1"/>
    <col min="3078" max="3079" width="8.85546875" style="184" customWidth="1"/>
    <col min="3080" max="3324" width="9.140625" style="184"/>
    <col min="3325" max="3325" width="19.140625" style="184" customWidth="1"/>
    <col min="3326" max="3326" width="10.42578125" style="184" customWidth="1"/>
    <col min="3327" max="3328" width="9.85546875" style="184" customWidth="1"/>
    <col min="3329" max="3329" width="8.7109375" style="184" customWidth="1"/>
    <col min="3330" max="3330" width="9.42578125" style="184" customWidth="1"/>
    <col min="3331" max="3331" width="9.7109375" style="184" customWidth="1"/>
    <col min="3332" max="3332" width="10.28515625" style="184" customWidth="1"/>
    <col min="3333" max="3333" width="11" style="184" customWidth="1"/>
    <col min="3334" max="3335" width="8.85546875" style="184" customWidth="1"/>
    <col min="3336" max="3580" width="9.140625" style="184"/>
    <col min="3581" max="3581" width="19.140625" style="184" customWidth="1"/>
    <col min="3582" max="3582" width="10.42578125" style="184" customWidth="1"/>
    <col min="3583" max="3584" width="9.85546875" style="184" customWidth="1"/>
    <col min="3585" max="3585" width="8.7109375" style="184" customWidth="1"/>
    <col min="3586" max="3586" width="9.42578125" style="184" customWidth="1"/>
    <col min="3587" max="3587" width="9.7109375" style="184" customWidth="1"/>
    <col min="3588" max="3588" width="10.28515625" style="184" customWidth="1"/>
    <col min="3589" max="3589" width="11" style="184" customWidth="1"/>
    <col min="3590" max="3591" width="8.85546875" style="184" customWidth="1"/>
    <col min="3592" max="3836" width="9.140625" style="184"/>
    <col min="3837" max="3837" width="19.140625" style="184" customWidth="1"/>
    <col min="3838" max="3838" width="10.42578125" style="184" customWidth="1"/>
    <col min="3839" max="3840" width="9.85546875" style="184" customWidth="1"/>
    <col min="3841" max="3841" width="8.7109375" style="184" customWidth="1"/>
    <col min="3842" max="3842" width="9.42578125" style="184" customWidth="1"/>
    <col min="3843" max="3843" width="9.7109375" style="184" customWidth="1"/>
    <col min="3844" max="3844" width="10.28515625" style="184" customWidth="1"/>
    <col min="3845" max="3845" width="11" style="184" customWidth="1"/>
    <col min="3846" max="3847" width="8.85546875" style="184" customWidth="1"/>
    <col min="3848" max="4092" width="9.140625" style="184"/>
    <col min="4093" max="4093" width="19.140625" style="184" customWidth="1"/>
    <col min="4094" max="4094" width="10.42578125" style="184" customWidth="1"/>
    <col min="4095" max="4096" width="9.85546875" style="184" customWidth="1"/>
    <col min="4097" max="4097" width="8.7109375" style="184" customWidth="1"/>
    <col min="4098" max="4098" width="9.42578125" style="184" customWidth="1"/>
    <col min="4099" max="4099" width="9.7109375" style="184" customWidth="1"/>
    <col min="4100" max="4100" width="10.28515625" style="184" customWidth="1"/>
    <col min="4101" max="4101" width="11" style="184" customWidth="1"/>
    <col min="4102" max="4103" width="8.85546875" style="184" customWidth="1"/>
    <col min="4104" max="4348" width="9.140625" style="184"/>
    <col min="4349" max="4349" width="19.140625" style="184" customWidth="1"/>
    <col min="4350" max="4350" width="10.42578125" style="184" customWidth="1"/>
    <col min="4351" max="4352" width="9.85546875" style="184" customWidth="1"/>
    <col min="4353" max="4353" width="8.7109375" style="184" customWidth="1"/>
    <col min="4354" max="4354" width="9.42578125" style="184" customWidth="1"/>
    <col min="4355" max="4355" width="9.7109375" style="184" customWidth="1"/>
    <col min="4356" max="4356" width="10.28515625" style="184" customWidth="1"/>
    <col min="4357" max="4357" width="11" style="184" customWidth="1"/>
    <col min="4358" max="4359" width="8.85546875" style="184" customWidth="1"/>
    <col min="4360" max="4604" width="9.140625" style="184"/>
    <col min="4605" max="4605" width="19.140625" style="184" customWidth="1"/>
    <col min="4606" max="4606" width="10.42578125" style="184" customWidth="1"/>
    <col min="4607" max="4608" width="9.85546875" style="184" customWidth="1"/>
    <col min="4609" max="4609" width="8.7109375" style="184" customWidth="1"/>
    <col min="4610" max="4610" width="9.42578125" style="184" customWidth="1"/>
    <col min="4611" max="4611" width="9.7109375" style="184" customWidth="1"/>
    <col min="4612" max="4612" width="10.28515625" style="184" customWidth="1"/>
    <col min="4613" max="4613" width="11" style="184" customWidth="1"/>
    <col min="4614" max="4615" width="8.85546875" style="184" customWidth="1"/>
    <col min="4616" max="4860" width="9.140625" style="184"/>
    <col min="4861" max="4861" width="19.140625" style="184" customWidth="1"/>
    <col min="4862" max="4862" width="10.42578125" style="184" customWidth="1"/>
    <col min="4863" max="4864" width="9.85546875" style="184" customWidth="1"/>
    <col min="4865" max="4865" width="8.7109375" style="184" customWidth="1"/>
    <col min="4866" max="4866" width="9.42578125" style="184" customWidth="1"/>
    <col min="4867" max="4867" width="9.7109375" style="184" customWidth="1"/>
    <col min="4868" max="4868" width="10.28515625" style="184" customWidth="1"/>
    <col min="4869" max="4869" width="11" style="184" customWidth="1"/>
    <col min="4870" max="4871" width="8.85546875" style="184" customWidth="1"/>
    <col min="4872" max="5116" width="9.140625" style="184"/>
    <col min="5117" max="5117" width="19.140625" style="184" customWidth="1"/>
    <col min="5118" max="5118" width="10.42578125" style="184" customWidth="1"/>
    <col min="5119" max="5120" width="9.85546875" style="184" customWidth="1"/>
    <col min="5121" max="5121" width="8.7109375" style="184" customWidth="1"/>
    <col min="5122" max="5122" width="9.42578125" style="184" customWidth="1"/>
    <col min="5123" max="5123" width="9.7109375" style="184" customWidth="1"/>
    <col min="5124" max="5124" width="10.28515625" style="184" customWidth="1"/>
    <col min="5125" max="5125" width="11" style="184" customWidth="1"/>
    <col min="5126" max="5127" width="8.85546875" style="184" customWidth="1"/>
    <col min="5128" max="5372" width="9.140625" style="184"/>
    <col min="5373" max="5373" width="19.140625" style="184" customWidth="1"/>
    <col min="5374" max="5374" width="10.42578125" style="184" customWidth="1"/>
    <col min="5375" max="5376" width="9.85546875" style="184" customWidth="1"/>
    <col min="5377" max="5377" width="8.7109375" style="184" customWidth="1"/>
    <col min="5378" max="5378" width="9.42578125" style="184" customWidth="1"/>
    <col min="5379" max="5379" width="9.7109375" style="184" customWidth="1"/>
    <col min="5380" max="5380" width="10.28515625" style="184" customWidth="1"/>
    <col min="5381" max="5381" width="11" style="184" customWidth="1"/>
    <col min="5382" max="5383" width="8.85546875" style="184" customWidth="1"/>
    <col min="5384" max="5628" width="9.140625" style="184"/>
    <col min="5629" max="5629" width="19.140625" style="184" customWidth="1"/>
    <col min="5630" max="5630" width="10.42578125" style="184" customWidth="1"/>
    <col min="5631" max="5632" width="9.85546875" style="184" customWidth="1"/>
    <col min="5633" max="5633" width="8.7109375" style="184" customWidth="1"/>
    <col min="5634" max="5634" width="9.42578125" style="184" customWidth="1"/>
    <col min="5635" max="5635" width="9.7109375" style="184" customWidth="1"/>
    <col min="5636" max="5636" width="10.28515625" style="184" customWidth="1"/>
    <col min="5637" max="5637" width="11" style="184" customWidth="1"/>
    <col min="5638" max="5639" width="8.85546875" style="184" customWidth="1"/>
    <col min="5640" max="5884" width="9.140625" style="184"/>
    <col min="5885" max="5885" width="19.140625" style="184" customWidth="1"/>
    <col min="5886" max="5886" width="10.42578125" style="184" customWidth="1"/>
    <col min="5887" max="5888" width="9.85546875" style="184" customWidth="1"/>
    <col min="5889" max="5889" width="8.7109375" style="184" customWidth="1"/>
    <col min="5890" max="5890" width="9.42578125" style="184" customWidth="1"/>
    <col min="5891" max="5891" width="9.7109375" style="184" customWidth="1"/>
    <col min="5892" max="5892" width="10.28515625" style="184" customWidth="1"/>
    <col min="5893" max="5893" width="11" style="184" customWidth="1"/>
    <col min="5894" max="5895" width="8.85546875" style="184" customWidth="1"/>
    <col min="5896" max="6140" width="9.140625" style="184"/>
    <col min="6141" max="6141" width="19.140625" style="184" customWidth="1"/>
    <col min="6142" max="6142" width="10.42578125" style="184" customWidth="1"/>
    <col min="6143" max="6144" width="9.85546875" style="184" customWidth="1"/>
    <col min="6145" max="6145" width="8.7109375" style="184" customWidth="1"/>
    <col min="6146" max="6146" width="9.42578125" style="184" customWidth="1"/>
    <col min="6147" max="6147" width="9.7109375" style="184" customWidth="1"/>
    <col min="6148" max="6148" width="10.28515625" style="184" customWidth="1"/>
    <col min="6149" max="6149" width="11" style="184" customWidth="1"/>
    <col min="6150" max="6151" width="8.85546875" style="184" customWidth="1"/>
    <col min="6152" max="6396" width="9.140625" style="184"/>
    <col min="6397" max="6397" width="19.140625" style="184" customWidth="1"/>
    <col min="6398" max="6398" width="10.42578125" style="184" customWidth="1"/>
    <col min="6399" max="6400" width="9.85546875" style="184" customWidth="1"/>
    <col min="6401" max="6401" width="8.7109375" style="184" customWidth="1"/>
    <col min="6402" max="6402" width="9.42578125" style="184" customWidth="1"/>
    <col min="6403" max="6403" width="9.7109375" style="184" customWidth="1"/>
    <col min="6404" max="6404" width="10.28515625" style="184" customWidth="1"/>
    <col min="6405" max="6405" width="11" style="184" customWidth="1"/>
    <col min="6406" max="6407" width="8.85546875" style="184" customWidth="1"/>
    <col min="6408" max="6652" width="9.140625" style="184"/>
    <col min="6653" max="6653" width="19.140625" style="184" customWidth="1"/>
    <col min="6654" max="6654" width="10.42578125" style="184" customWidth="1"/>
    <col min="6655" max="6656" width="9.85546875" style="184" customWidth="1"/>
    <col min="6657" max="6657" width="8.7109375" style="184" customWidth="1"/>
    <col min="6658" max="6658" width="9.42578125" style="184" customWidth="1"/>
    <col min="6659" max="6659" width="9.7109375" style="184" customWidth="1"/>
    <col min="6660" max="6660" width="10.28515625" style="184" customWidth="1"/>
    <col min="6661" max="6661" width="11" style="184" customWidth="1"/>
    <col min="6662" max="6663" width="8.85546875" style="184" customWidth="1"/>
    <col min="6664" max="6908" width="9.140625" style="184"/>
    <col min="6909" max="6909" width="19.140625" style="184" customWidth="1"/>
    <col min="6910" max="6910" width="10.42578125" style="184" customWidth="1"/>
    <col min="6911" max="6912" width="9.85546875" style="184" customWidth="1"/>
    <col min="6913" max="6913" width="8.7109375" style="184" customWidth="1"/>
    <col min="6914" max="6914" width="9.42578125" style="184" customWidth="1"/>
    <col min="6915" max="6915" width="9.7109375" style="184" customWidth="1"/>
    <col min="6916" max="6916" width="10.28515625" style="184" customWidth="1"/>
    <col min="6917" max="6917" width="11" style="184" customWidth="1"/>
    <col min="6918" max="6919" width="8.85546875" style="184" customWidth="1"/>
    <col min="6920" max="7164" width="9.140625" style="184"/>
    <col min="7165" max="7165" width="19.140625" style="184" customWidth="1"/>
    <col min="7166" max="7166" width="10.42578125" style="184" customWidth="1"/>
    <col min="7167" max="7168" width="9.85546875" style="184" customWidth="1"/>
    <col min="7169" max="7169" width="8.7109375" style="184" customWidth="1"/>
    <col min="7170" max="7170" width="9.42578125" style="184" customWidth="1"/>
    <col min="7171" max="7171" width="9.7109375" style="184" customWidth="1"/>
    <col min="7172" max="7172" width="10.28515625" style="184" customWidth="1"/>
    <col min="7173" max="7173" width="11" style="184" customWidth="1"/>
    <col min="7174" max="7175" width="8.85546875" style="184" customWidth="1"/>
    <col min="7176" max="7420" width="9.140625" style="184"/>
    <col min="7421" max="7421" width="19.140625" style="184" customWidth="1"/>
    <col min="7422" max="7422" width="10.42578125" style="184" customWidth="1"/>
    <col min="7423" max="7424" width="9.85546875" style="184" customWidth="1"/>
    <col min="7425" max="7425" width="8.7109375" style="184" customWidth="1"/>
    <col min="7426" max="7426" width="9.42578125" style="184" customWidth="1"/>
    <col min="7427" max="7427" width="9.7109375" style="184" customWidth="1"/>
    <col min="7428" max="7428" width="10.28515625" style="184" customWidth="1"/>
    <col min="7429" max="7429" width="11" style="184" customWidth="1"/>
    <col min="7430" max="7431" width="8.85546875" style="184" customWidth="1"/>
    <col min="7432" max="7676" width="9.140625" style="184"/>
    <col min="7677" max="7677" width="19.140625" style="184" customWidth="1"/>
    <col min="7678" max="7678" width="10.42578125" style="184" customWidth="1"/>
    <col min="7679" max="7680" width="9.85546875" style="184" customWidth="1"/>
    <col min="7681" max="7681" width="8.7109375" style="184" customWidth="1"/>
    <col min="7682" max="7682" width="9.42578125" style="184" customWidth="1"/>
    <col min="7683" max="7683" width="9.7109375" style="184" customWidth="1"/>
    <col min="7684" max="7684" width="10.28515625" style="184" customWidth="1"/>
    <col min="7685" max="7685" width="11" style="184" customWidth="1"/>
    <col min="7686" max="7687" width="8.85546875" style="184" customWidth="1"/>
    <col min="7688" max="7932" width="9.140625" style="184"/>
    <col min="7933" max="7933" width="19.140625" style="184" customWidth="1"/>
    <col min="7934" max="7934" width="10.42578125" style="184" customWidth="1"/>
    <col min="7935" max="7936" width="9.85546875" style="184" customWidth="1"/>
    <col min="7937" max="7937" width="8.7109375" style="184" customWidth="1"/>
    <col min="7938" max="7938" width="9.42578125" style="184" customWidth="1"/>
    <col min="7939" max="7939" width="9.7109375" style="184" customWidth="1"/>
    <col min="7940" max="7940" width="10.28515625" style="184" customWidth="1"/>
    <col min="7941" max="7941" width="11" style="184" customWidth="1"/>
    <col min="7942" max="7943" width="8.85546875" style="184" customWidth="1"/>
    <col min="7944" max="8188" width="9.140625" style="184"/>
    <col min="8189" max="8189" width="19.140625" style="184" customWidth="1"/>
    <col min="8190" max="8190" width="10.42578125" style="184" customWidth="1"/>
    <col min="8191" max="8192" width="9.85546875" style="184" customWidth="1"/>
    <col min="8193" max="8193" width="8.7109375" style="184" customWidth="1"/>
    <col min="8194" max="8194" width="9.42578125" style="184" customWidth="1"/>
    <col min="8195" max="8195" width="9.7109375" style="184" customWidth="1"/>
    <col min="8196" max="8196" width="10.28515625" style="184" customWidth="1"/>
    <col min="8197" max="8197" width="11" style="184" customWidth="1"/>
    <col min="8198" max="8199" width="8.85546875" style="184" customWidth="1"/>
    <col min="8200" max="8444" width="9.140625" style="184"/>
    <col min="8445" max="8445" width="19.140625" style="184" customWidth="1"/>
    <col min="8446" max="8446" width="10.42578125" style="184" customWidth="1"/>
    <col min="8447" max="8448" width="9.85546875" style="184" customWidth="1"/>
    <col min="8449" max="8449" width="8.7109375" style="184" customWidth="1"/>
    <col min="8450" max="8450" width="9.42578125" style="184" customWidth="1"/>
    <col min="8451" max="8451" width="9.7109375" style="184" customWidth="1"/>
    <col min="8452" max="8452" width="10.28515625" style="184" customWidth="1"/>
    <col min="8453" max="8453" width="11" style="184" customWidth="1"/>
    <col min="8454" max="8455" width="8.85546875" style="184" customWidth="1"/>
    <col min="8456" max="8700" width="9.140625" style="184"/>
    <col min="8701" max="8701" width="19.140625" style="184" customWidth="1"/>
    <col min="8702" max="8702" width="10.42578125" style="184" customWidth="1"/>
    <col min="8703" max="8704" width="9.85546875" style="184" customWidth="1"/>
    <col min="8705" max="8705" width="8.7109375" style="184" customWidth="1"/>
    <col min="8706" max="8706" width="9.42578125" style="184" customWidth="1"/>
    <col min="8707" max="8707" width="9.7109375" style="184" customWidth="1"/>
    <col min="8708" max="8708" width="10.28515625" style="184" customWidth="1"/>
    <col min="8709" max="8709" width="11" style="184" customWidth="1"/>
    <col min="8710" max="8711" width="8.85546875" style="184" customWidth="1"/>
    <col min="8712" max="8956" width="9.140625" style="184"/>
    <col min="8957" max="8957" width="19.140625" style="184" customWidth="1"/>
    <col min="8958" max="8958" width="10.42578125" style="184" customWidth="1"/>
    <col min="8959" max="8960" width="9.85546875" style="184" customWidth="1"/>
    <col min="8961" max="8961" width="8.7109375" style="184" customWidth="1"/>
    <col min="8962" max="8962" width="9.42578125" style="184" customWidth="1"/>
    <col min="8963" max="8963" width="9.7109375" style="184" customWidth="1"/>
    <col min="8964" max="8964" width="10.28515625" style="184" customWidth="1"/>
    <col min="8965" max="8965" width="11" style="184" customWidth="1"/>
    <col min="8966" max="8967" width="8.85546875" style="184" customWidth="1"/>
    <col min="8968" max="9212" width="9.140625" style="184"/>
    <col min="9213" max="9213" width="19.140625" style="184" customWidth="1"/>
    <col min="9214" max="9214" width="10.42578125" style="184" customWidth="1"/>
    <col min="9215" max="9216" width="9.85546875" style="184" customWidth="1"/>
    <col min="9217" max="9217" width="8.7109375" style="184" customWidth="1"/>
    <col min="9218" max="9218" width="9.42578125" style="184" customWidth="1"/>
    <col min="9219" max="9219" width="9.7109375" style="184" customWidth="1"/>
    <col min="9220" max="9220" width="10.28515625" style="184" customWidth="1"/>
    <col min="9221" max="9221" width="11" style="184" customWidth="1"/>
    <col min="9222" max="9223" width="8.85546875" style="184" customWidth="1"/>
    <col min="9224" max="9468" width="9.140625" style="184"/>
    <col min="9469" max="9469" width="19.140625" style="184" customWidth="1"/>
    <col min="9470" max="9470" width="10.42578125" style="184" customWidth="1"/>
    <col min="9471" max="9472" width="9.85546875" style="184" customWidth="1"/>
    <col min="9473" max="9473" width="8.7109375" style="184" customWidth="1"/>
    <col min="9474" max="9474" width="9.42578125" style="184" customWidth="1"/>
    <col min="9475" max="9475" width="9.7109375" style="184" customWidth="1"/>
    <col min="9476" max="9476" width="10.28515625" style="184" customWidth="1"/>
    <col min="9477" max="9477" width="11" style="184" customWidth="1"/>
    <col min="9478" max="9479" width="8.85546875" style="184" customWidth="1"/>
    <col min="9480" max="9724" width="9.140625" style="184"/>
    <col min="9725" max="9725" width="19.140625" style="184" customWidth="1"/>
    <col min="9726" max="9726" width="10.42578125" style="184" customWidth="1"/>
    <col min="9727" max="9728" width="9.85546875" style="184" customWidth="1"/>
    <col min="9729" max="9729" width="8.7109375" style="184" customWidth="1"/>
    <col min="9730" max="9730" width="9.42578125" style="184" customWidth="1"/>
    <col min="9731" max="9731" width="9.7109375" style="184" customWidth="1"/>
    <col min="9732" max="9732" width="10.28515625" style="184" customWidth="1"/>
    <col min="9733" max="9733" width="11" style="184" customWidth="1"/>
    <col min="9734" max="9735" width="8.85546875" style="184" customWidth="1"/>
    <col min="9736" max="9980" width="9.140625" style="184"/>
    <col min="9981" max="9981" width="19.140625" style="184" customWidth="1"/>
    <col min="9982" max="9982" width="10.42578125" style="184" customWidth="1"/>
    <col min="9983" max="9984" width="9.85546875" style="184" customWidth="1"/>
    <col min="9985" max="9985" width="8.7109375" style="184" customWidth="1"/>
    <col min="9986" max="9986" width="9.42578125" style="184" customWidth="1"/>
    <col min="9987" max="9987" width="9.7109375" style="184" customWidth="1"/>
    <col min="9988" max="9988" width="10.28515625" style="184" customWidth="1"/>
    <col min="9989" max="9989" width="11" style="184" customWidth="1"/>
    <col min="9990" max="9991" width="8.85546875" style="184" customWidth="1"/>
    <col min="9992" max="10236" width="9.140625" style="184"/>
    <col min="10237" max="10237" width="19.140625" style="184" customWidth="1"/>
    <col min="10238" max="10238" width="10.42578125" style="184" customWidth="1"/>
    <col min="10239" max="10240" width="9.85546875" style="184" customWidth="1"/>
    <col min="10241" max="10241" width="8.7109375" style="184" customWidth="1"/>
    <col min="10242" max="10242" width="9.42578125" style="184" customWidth="1"/>
    <col min="10243" max="10243" width="9.7109375" style="184" customWidth="1"/>
    <col min="10244" max="10244" width="10.28515625" style="184" customWidth="1"/>
    <col min="10245" max="10245" width="11" style="184" customWidth="1"/>
    <col min="10246" max="10247" width="8.85546875" style="184" customWidth="1"/>
    <col min="10248" max="10492" width="9.140625" style="184"/>
    <col min="10493" max="10493" width="19.140625" style="184" customWidth="1"/>
    <col min="10494" max="10494" width="10.42578125" style="184" customWidth="1"/>
    <col min="10495" max="10496" width="9.85546875" style="184" customWidth="1"/>
    <col min="10497" max="10497" width="8.7109375" style="184" customWidth="1"/>
    <col min="10498" max="10498" width="9.42578125" style="184" customWidth="1"/>
    <col min="10499" max="10499" width="9.7109375" style="184" customWidth="1"/>
    <col min="10500" max="10500" width="10.28515625" style="184" customWidth="1"/>
    <col min="10501" max="10501" width="11" style="184" customWidth="1"/>
    <col min="10502" max="10503" width="8.85546875" style="184" customWidth="1"/>
    <col min="10504" max="10748" width="9.140625" style="184"/>
    <col min="10749" max="10749" width="19.140625" style="184" customWidth="1"/>
    <col min="10750" max="10750" width="10.42578125" style="184" customWidth="1"/>
    <col min="10751" max="10752" width="9.85546875" style="184" customWidth="1"/>
    <col min="10753" max="10753" width="8.7109375" style="184" customWidth="1"/>
    <col min="10754" max="10754" width="9.42578125" style="184" customWidth="1"/>
    <col min="10755" max="10755" width="9.7109375" style="184" customWidth="1"/>
    <col min="10756" max="10756" width="10.28515625" style="184" customWidth="1"/>
    <col min="10757" max="10757" width="11" style="184" customWidth="1"/>
    <col min="10758" max="10759" width="8.85546875" style="184" customWidth="1"/>
    <col min="10760" max="11004" width="9.140625" style="184"/>
    <col min="11005" max="11005" width="19.140625" style="184" customWidth="1"/>
    <col min="11006" max="11006" width="10.42578125" style="184" customWidth="1"/>
    <col min="11007" max="11008" width="9.85546875" style="184" customWidth="1"/>
    <col min="11009" max="11009" width="8.7109375" style="184" customWidth="1"/>
    <col min="11010" max="11010" width="9.42578125" style="184" customWidth="1"/>
    <col min="11011" max="11011" width="9.7109375" style="184" customWidth="1"/>
    <col min="11012" max="11012" width="10.28515625" style="184" customWidth="1"/>
    <col min="11013" max="11013" width="11" style="184" customWidth="1"/>
    <col min="11014" max="11015" width="8.85546875" style="184" customWidth="1"/>
    <col min="11016" max="11260" width="9.140625" style="184"/>
    <col min="11261" max="11261" width="19.140625" style="184" customWidth="1"/>
    <col min="11262" max="11262" width="10.42578125" style="184" customWidth="1"/>
    <col min="11263" max="11264" width="9.85546875" style="184" customWidth="1"/>
    <col min="11265" max="11265" width="8.7109375" style="184" customWidth="1"/>
    <col min="11266" max="11266" width="9.42578125" style="184" customWidth="1"/>
    <col min="11267" max="11267" width="9.7109375" style="184" customWidth="1"/>
    <col min="11268" max="11268" width="10.28515625" style="184" customWidth="1"/>
    <col min="11269" max="11269" width="11" style="184" customWidth="1"/>
    <col min="11270" max="11271" width="8.85546875" style="184" customWidth="1"/>
    <col min="11272" max="11516" width="9.140625" style="184"/>
    <col min="11517" max="11517" width="19.140625" style="184" customWidth="1"/>
    <col min="11518" max="11518" width="10.42578125" style="184" customWidth="1"/>
    <col min="11519" max="11520" width="9.85546875" style="184" customWidth="1"/>
    <col min="11521" max="11521" width="8.7109375" style="184" customWidth="1"/>
    <col min="11522" max="11522" width="9.42578125" style="184" customWidth="1"/>
    <col min="11523" max="11523" width="9.7109375" style="184" customWidth="1"/>
    <col min="11524" max="11524" width="10.28515625" style="184" customWidth="1"/>
    <col min="11525" max="11525" width="11" style="184" customWidth="1"/>
    <col min="11526" max="11527" width="8.85546875" style="184" customWidth="1"/>
    <col min="11528" max="11772" width="9.140625" style="184"/>
    <col min="11773" max="11773" width="19.140625" style="184" customWidth="1"/>
    <col min="11774" max="11774" width="10.42578125" style="184" customWidth="1"/>
    <col min="11775" max="11776" width="9.85546875" style="184" customWidth="1"/>
    <col min="11777" max="11777" width="8.7109375" style="184" customWidth="1"/>
    <col min="11778" max="11778" width="9.42578125" style="184" customWidth="1"/>
    <col min="11779" max="11779" width="9.7109375" style="184" customWidth="1"/>
    <col min="11780" max="11780" width="10.28515625" style="184" customWidth="1"/>
    <col min="11781" max="11781" width="11" style="184" customWidth="1"/>
    <col min="11782" max="11783" width="8.85546875" style="184" customWidth="1"/>
    <col min="11784" max="12028" width="9.140625" style="184"/>
    <col min="12029" max="12029" width="19.140625" style="184" customWidth="1"/>
    <col min="12030" max="12030" width="10.42578125" style="184" customWidth="1"/>
    <col min="12031" max="12032" width="9.85546875" style="184" customWidth="1"/>
    <col min="12033" max="12033" width="8.7109375" style="184" customWidth="1"/>
    <col min="12034" max="12034" width="9.42578125" style="184" customWidth="1"/>
    <col min="12035" max="12035" width="9.7109375" style="184" customWidth="1"/>
    <col min="12036" max="12036" width="10.28515625" style="184" customWidth="1"/>
    <col min="12037" max="12037" width="11" style="184" customWidth="1"/>
    <col min="12038" max="12039" width="8.85546875" style="184" customWidth="1"/>
    <col min="12040" max="12284" width="9.140625" style="184"/>
    <col min="12285" max="12285" width="19.140625" style="184" customWidth="1"/>
    <col min="12286" max="12286" width="10.42578125" style="184" customWidth="1"/>
    <col min="12287" max="12288" width="9.85546875" style="184" customWidth="1"/>
    <col min="12289" max="12289" width="8.7109375" style="184" customWidth="1"/>
    <col min="12290" max="12290" width="9.42578125" style="184" customWidth="1"/>
    <col min="12291" max="12291" width="9.7109375" style="184" customWidth="1"/>
    <col min="12292" max="12292" width="10.28515625" style="184" customWidth="1"/>
    <col min="12293" max="12293" width="11" style="184" customWidth="1"/>
    <col min="12294" max="12295" width="8.85546875" style="184" customWidth="1"/>
    <col min="12296" max="12540" width="9.140625" style="184"/>
    <col min="12541" max="12541" width="19.140625" style="184" customWidth="1"/>
    <col min="12542" max="12542" width="10.42578125" style="184" customWidth="1"/>
    <col min="12543" max="12544" width="9.85546875" style="184" customWidth="1"/>
    <col min="12545" max="12545" width="8.7109375" style="184" customWidth="1"/>
    <col min="12546" max="12546" width="9.42578125" style="184" customWidth="1"/>
    <col min="12547" max="12547" width="9.7109375" style="184" customWidth="1"/>
    <col min="12548" max="12548" width="10.28515625" style="184" customWidth="1"/>
    <col min="12549" max="12549" width="11" style="184" customWidth="1"/>
    <col min="12550" max="12551" width="8.85546875" style="184" customWidth="1"/>
    <col min="12552" max="12796" width="9.140625" style="184"/>
    <col min="12797" max="12797" width="19.140625" style="184" customWidth="1"/>
    <col min="12798" max="12798" width="10.42578125" style="184" customWidth="1"/>
    <col min="12799" max="12800" width="9.85546875" style="184" customWidth="1"/>
    <col min="12801" max="12801" width="8.7109375" style="184" customWidth="1"/>
    <col min="12802" max="12802" width="9.42578125" style="184" customWidth="1"/>
    <col min="12803" max="12803" width="9.7109375" style="184" customWidth="1"/>
    <col min="12804" max="12804" width="10.28515625" style="184" customWidth="1"/>
    <col min="12805" max="12805" width="11" style="184" customWidth="1"/>
    <col min="12806" max="12807" width="8.85546875" style="184" customWidth="1"/>
    <col min="12808" max="13052" width="9.140625" style="184"/>
    <col min="13053" max="13053" width="19.140625" style="184" customWidth="1"/>
    <col min="13054" max="13054" width="10.42578125" style="184" customWidth="1"/>
    <col min="13055" max="13056" width="9.85546875" style="184" customWidth="1"/>
    <col min="13057" max="13057" width="8.7109375" style="184" customWidth="1"/>
    <col min="13058" max="13058" width="9.42578125" style="184" customWidth="1"/>
    <col min="13059" max="13059" width="9.7109375" style="184" customWidth="1"/>
    <col min="13060" max="13060" width="10.28515625" style="184" customWidth="1"/>
    <col min="13061" max="13061" width="11" style="184" customWidth="1"/>
    <col min="13062" max="13063" width="8.85546875" style="184" customWidth="1"/>
    <col min="13064" max="13308" width="9.140625" style="184"/>
    <col min="13309" max="13309" width="19.140625" style="184" customWidth="1"/>
    <col min="13310" max="13310" width="10.42578125" style="184" customWidth="1"/>
    <col min="13311" max="13312" width="9.85546875" style="184" customWidth="1"/>
    <col min="13313" max="13313" width="8.7109375" style="184" customWidth="1"/>
    <col min="13314" max="13314" width="9.42578125" style="184" customWidth="1"/>
    <col min="13315" max="13315" width="9.7109375" style="184" customWidth="1"/>
    <col min="13316" max="13316" width="10.28515625" style="184" customWidth="1"/>
    <col min="13317" max="13317" width="11" style="184" customWidth="1"/>
    <col min="13318" max="13319" width="8.85546875" style="184" customWidth="1"/>
    <col min="13320" max="13564" width="9.140625" style="184"/>
    <col min="13565" max="13565" width="19.140625" style="184" customWidth="1"/>
    <col min="13566" max="13566" width="10.42578125" style="184" customWidth="1"/>
    <col min="13567" max="13568" width="9.85546875" style="184" customWidth="1"/>
    <col min="13569" max="13569" width="8.7109375" style="184" customWidth="1"/>
    <col min="13570" max="13570" width="9.42578125" style="184" customWidth="1"/>
    <col min="13571" max="13571" width="9.7109375" style="184" customWidth="1"/>
    <col min="13572" max="13572" width="10.28515625" style="184" customWidth="1"/>
    <col min="13573" max="13573" width="11" style="184" customWidth="1"/>
    <col min="13574" max="13575" width="8.85546875" style="184" customWidth="1"/>
    <col min="13576" max="13820" width="9.140625" style="184"/>
    <col min="13821" max="13821" width="19.140625" style="184" customWidth="1"/>
    <col min="13822" max="13822" width="10.42578125" style="184" customWidth="1"/>
    <col min="13823" max="13824" width="9.85546875" style="184" customWidth="1"/>
    <col min="13825" max="13825" width="8.7109375" style="184" customWidth="1"/>
    <col min="13826" max="13826" width="9.42578125" style="184" customWidth="1"/>
    <col min="13827" max="13827" width="9.7109375" style="184" customWidth="1"/>
    <col min="13828" max="13828" width="10.28515625" style="184" customWidth="1"/>
    <col min="13829" max="13829" width="11" style="184" customWidth="1"/>
    <col min="13830" max="13831" width="8.85546875" style="184" customWidth="1"/>
    <col min="13832" max="14076" width="9.140625" style="184"/>
    <col min="14077" max="14077" width="19.140625" style="184" customWidth="1"/>
    <col min="14078" max="14078" width="10.42578125" style="184" customWidth="1"/>
    <col min="14079" max="14080" width="9.85546875" style="184" customWidth="1"/>
    <col min="14081" max="14081" width="8.7109375" style="184" customWidth="1"/>
    <col min="14082" max="14082" width="9.42578125" style="184" customWidth="1"/>
    <col min="14083" max="14083" width="9.7109375" style="184" customWidth="1"/>
    <col min="14084" max="14084" width="10.28515625" style="184" customWidth="1"/>
    <col min="14085" max="14085" width="11" style="184" customWidth="1"/>
    <col min="14086" max="14087" width="8.85546875" style="184" customWidth="1"/>
    <col min="14088" max="14332" width="9.140625" style="184"/>
    <col min="14333" max="14333" width="19.140625" style="184" customWidth="1"/>
    <col min="14334" max="14334" width="10.42578125" style="184" customWidth="1"/>
    <col min="14335" max="14336" width="9.85546875" style="184" customWidth="1"/>
    <col min="14337" max="14337" width="8.7109375" style="184" customWidth="1"/>
    <col min="14338" max="14338" width="9.42578125" style="184" customWidth="1"/>
    <col min="14339" max="14339" width="9.7109375" style="184" customWidth="1"/>
    <col min="14340" max="14340" width="10.28515625" style="184" customWidth="1"/>
    <col min="14341" max="14341" width="11" style="184" customWidth="1"/>
    <col min="14342" max="14343" width="8.85546875" style="184" customWidth="1"/>
    <col min="14344" max="14588" width="9.140625" style="184"/>
    <col min="14589" max="14589" width="19.140625" style="184" customWidth="1"/>
    <col min="14590" max="14590" width="10.42578125" style="184" customWidth="1"/>
    <col min="14591" max="14592" width="9.85546875" style="184" customWidth="1"/>
    <col min="14593" max="14593" width="8.7109375" style="184" customWidth="1"/>
    <col min="14594" max="14594" width="9.42578125" style="184" customWidth="1"/>
    <col min="14595" max="14595" width="9.7109375" style="184" customWidth="1"/>
    <col min="14596" max="14596" width="10.28515625" style="184" customWidth="1"/>
    <col min="14597" max="14597" width="11" style="184" customWidth="1"/>
    <col min="14598" max="14599" width="8.85546875" style="184" customWidth="1"/>
    <col min="14600" max="14844" width="9.140625" style="184"/>
    <col min="14845" max="14845" width="19.140625" style="184" customWidth="1"/>
    <col min="14846" max="14846" width="10.42578125" style="184" customWidth="1"/>
    <col min="14847" max="14848" width="9.85546875" style="184" customWidth="1"/>
    <col min="14849" max="14849" width="8.7109375" style="184" customWidth="1"/>
    <col min="14850" max="14850" width="9.42578125" style="184" customWidth="1"/>
    <col min="14851" max="14851" width="9.7109375" style="184" customWidth="1"/>
    <col min="14852" max="14852" width="10.28515625" style="184" customWidth="1"/>
    <col min="14853" max="14853" width="11" style="184" customWidth="1"/>
    <col min="14854" max="14855" width="8.85546875" style="184" customWidth="1"/>
    <col min="14856" max="15100" width="9.140625" style="184"/>
    <col min="15101" max="15101" width="19.140625" style="184" customWidth="1"/>
    <col min="15102" max="15102" width="10.42578125" style="184" customWidth="1"/>
    <col min="15103" max="15104" width="9.85546875" style="184" customWidth="1"/>
    <col min="15105" max="15105" width="8.7109375" style="184" customWidth="1"/>
    <col min="15106" max="15106" width="9.42578125" style="184" customWidth="1"/>
    <col min="15107" max="15107" width="9.7109375" style="184" customWidth="1"/>
    <col min="15108" max="15108" width="10.28515625" style="184" customWidth="1"/>
    <col min="15109" max="15109" width="11" style="184" customWidth="1"/>
    <col min="15110" max="15111" width="8.85546875" style="184" customWidth="1"/>
    <col min="15112" max="15356" width="9.140625" style="184"/>
    <col min="15357" max="15357" width="19.140625" style="184" customWidth="1"/>
    <col min="15358" max="15358" width="10.42578125" style="184" customWidth="1"/>
    <col min="15359" max="15360" width="9.85546875" style="184" customWidth="1"/>
    <col min="15361" max="15361" width="8.7109375" style="184" customWidth="1"/>
    <col min="15362" max="15362" width="9.42578125" style="184" customWidth="1"/>
    <col min="15363" max="15363" width="9.7109375" style="184" customWidth="1"/>
    <col min="15364" max="15364" width="10.28515625" style="184" customWidth="1"/>
    <col min="15365" max="15365" width="11" style="184" customWidth="1"/>
    <col min="15366" max="15367" width="8.85546875" style="184" customWidth="1"/>
    <col min="15368" max="15612" width="9.140625" style="184"/>
    <col min="15613" max="15613" width="19.140625" style="184" customWidth="1"/>
    <col min="15614" max="15614" width="10.42578125" style="184" customWidth="1"/>
    <col min="15615" max="15616" width="9.85546875" style="184" customWidth="1"/>
    <col min="15617" max="15617" width="8.7109375" style="184" customWidth="1"/>
    <col min="15618" max="15618" width="9.42578125" style="184" customWidth="1"/>
    <col min="15619" max="15619" width="9.7109375" style="184" customWidth="1"/>
    <col min="15620" max="15620" width="10.28515625" style="184" customWidth="1"/>
    <col min="15621" max="15621" width="11" style="184" customWidth="1"/>
    <col min="15622" max="15623" width="8.85546875" style="184" customWidth="1"/>
    <col min="15624" max="15868" width="9.140625" style="184"/>
    <col min="15869" max="15869" width="19.140625" style="184" customWidth="1"/>
    <col min="15870" max="15870" width="10.42578125" style="184" customWidth="1"/>
    <col min="15871" max="15872" width="9.85546875" style="184" customWidth="1"/>
    <col min="15873" max="15873" width="8.7109375" style="184" customWidth="1"/>
    <col min="15874" max="15874" width="9.42578125" style="184" customWidth="1"/>
    <col min="15875" max="15875" width="9.7109375" style="184" customWidth="1"/>
    <col min="15876" max="15876" width="10.28515625" style="184" customWidth="1"/>
    <col min="15877" max="15877" width="11" style="184" customWidth="1"/>
    <col min="15878" max="15879" width="8.85546875" style="184" customWidth="1"/>
    <col min="15880" max="16124" width="9.140625" style="184"/>
    <col min="16125" max="16125" width="19.140625" style="184" customWidth="1"/>
    <col min="16126" max="16126" width="10.42578125" style="184" customWidth="1"/>
    <col min="16127" max="16128" width="9.85546875" style="184" customWidth="1"/>
    <col min="16129" max="16129" width="8.7109375" style="184" customWidth="1"/>
    <col min="16130" max="16130" width="9.42578125" style="184" customWidth="1"/>
    <col min="16131" max="16131" width="9.7109375" style="184" customWidth="1"/>
    <col min="16132" max="16132" width="10.28515625" style="184" customWidth="1"/>
    <col min="16133" max="16133" width="11" style="184" customWidth="1"/>
    <col min="16134" max="16135" width="8.85546875" style="184" customWidth="1"/>
    <col min="16136" max="16384" width="9.140625" style="184"/>
  </cols>
  <sheetData>
    <row r="1" spans="1:19" s="181" customFormat="1" ht="29.25" customHeight="1" x14ac:dyDescent="0.2">
      <c r="A1" s="479" t="s">
        <v>175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</row>
    <row r="2" spans="1:19" s="181" customFormat="1" ht="15" customHeight="1" x14ac:dyDescent="0.2">
      <c r="A2" s="477" t="s">
        <v>120</v>
      </c>
      <c r="B2" s="477"/>
      <c r="C2" s="477"/>
      <c r="D2" s="477"/>
      <c r="E2" s="477"/>
      <c r="F2" s="477"/>
      <c r="G2" s="477"/>
      <c r="H2" s="477"/>
      <c r="I2" s="477"/>
      <c r="J2" s="477"/>
      <c r="K2" s="477"/>
    </row>
    <row r="3" spans="1:19" s="181" customFormat="1" ht="18" customHeight="1" x14ac:dyDescent="0.2">
      <c r="A3" s="481"/>
      <c r="B3" s="476" t="s">
        <v>122</v>
      </c>
      <c r="C3" s="484"/>
      <c r="D3" s="484"/>
      <c r="E3" s="484"/>
      <c r="F3" s="474"/>
      <c r="G3" s="476" t="s">
        <v>123</v>
      </c>
      <c r="H3" s="484"/>
      <c r="I3" s="484"/>
      <c r="J3" s="484"/>
      <c r="K3" s="484"/>
    </row>
    <row r="4" spans="1:19" s="181" customFormat="1" ht="14.25" customHeight="1" x14ac:dyDescent="0.2">
      <c r="A4" s="482"/>
      <c r="B4" s="476" t="s">
        <v>124</v>
      </c>
      <c r="C4" s="484"/>
      <c r="D4" s="474"/>
      <c r="E4" s="476" t="s">
        <v>147</v>
      </c>
      <c r="F4" s="474"/>
      <c r="G4" s="476" t="s">
        <v>124</v>
      </c>
      <c r="H4" s="484"/>
      <c r="I4" s="474"/>
      <c r="J4" s="476" t="s">
        <v>147</v>
      </c>
      <c r="K4" s="484"/>
    </row>
    <row r="5" spans="1:19" s="181" customFormat="1" ht="42" customHeight="1" x14ac:dyDescent="0.2">
      <c r="A5" s="483"/>
      <c r="B5" s="309" t="s">
        <v>130</v>
      </c>
      <c r="C5" s="309" t="s">
        <v>64</v>
      </c>
      <c r="D5" s="309" t="s">
        <v>165</v>
      </c>
      <c r="E5" s="309" t="s">
        <v>130</v>
      </c>
      <c r="F5" s="309" t="s">
        <v>64</v>
      </c>
      <c r="G5" s="309" t="s">
        <v>130</v>
      </c>
      <c r="H5" s="309" t="s">
        <v>64</v>
      </c>
      <c r="I5" s="309" t="s">
        <v>165</v>
      </c>
      <c r="J5" s="309" t="s">
        <v>130</v>
      </c>
      <c r="K5" s="310" t="s">
        <v>64</v>
      </c>
    </row>
    <row r="6" spans="1:19" s="181" customFormat="1" ht="12.75" customHeight="1" x14ac:dyDescent="0.2">
      <c r="A6" s="369" t="s">
        <v>72</v>
      </c>
      <c r="B6" s="312">
        <f>SUM(B7:B26)</f>
        <v>2347760</v>
      </c>
      <c r="C6" s="312">
        <f>SUM(C7:C26)</f>
        <v>2420890</v>
      </c>
      <c r="D6" s="313">
        <f>B6/C6%</f>
        <v>96.979210125201888</v>
      </c>
      <c r="E6" s="312">
        <v>61</v>
      </c>
      <c r="F6" s="314">
        <v>71</v>
      </c>
      <c r="G6" s="312">
        <f>SUM(G7:G26)</f>
        <v>596979</v>
      </c>
      <c r="H6" s="312">
        <f>SUM(H7:H26)</f>
        <v>668051</v>
      </c>
      <c r="I6" s="313">
        <f>G6/H6*100</f>
        <v>89.361291278659863</v>
      </c>
      <c r="J6" s="312">
        <v>698</v>
      </c>
      <c r="K6" s="314">
        <v>657</v>
      </c>
      <c r="L6" s="182"/>
      <c r="M6" s="315"/>
      <c r="N6" s="315"/>
      <c r="O6" s="182"/>
      <c r="P6" s="315"/>
      <c r="Q6" s="315"/>
      <c r="R6" s="182"/>
      <c r="S6" s="182"/>
    </row>
    <row r="7" spans="1:19" s="181" customFormat="1" ht="12.75" customHeight="1" x14ac:dyDescent="0.2">
      <c r="A7" s="311" t="s">
        <v>73</v>
      </c>
      <c r="B7" s="312">
        <v>214042</v>
      </c>
      <c r="C7" s="312">
        <v>163681</v>
      </c>
      <c r="D7" s="313">
        <f t="shared" ref="D7:D26" si="0">B7/C7%</f>
        <v>130.76777390167462</v>
      </c>
      <c r="E7" s="312">
        <v>68</v>
      </c>
      <c r="F7" s="314">
        <v>83</v>
      </c>
      <c r="G7" s="312">
        <v>6956</v>
      </c>
      <c r="H7" s="312">
        <v>11530</v>
      </c>
      <c r="I7" s="313">
        <f t="shared" ref="I7:I25" si="1">G7/H7*100</f>
        <v>60.329575021682572</v>
      </c>
      <c r="J7" s="312">
        <v>293</v>
      </c>
      <c r="K7" s="314">
        <v>621</v>
      </c>
      <c r="L7" s="182"/>
      <c r="M7" s="315"/>
      <c r="N7" s="315"/>
      <c r="O7" s="182"/>
      <c r="P7" s="315"/>
      <c r="Q7" s="315"/>
      <c r="R7" s="182"/>
      <c r="S7" s="182"/>
    </row>
    <row r="8" spans="1:19" s="181" customFormat="1" ht="12.75" customHeight="1" x14ac:dyDescent="0.2">
      <c r="A8" s="311" t="s">
        <v>74</v>
      </c>
      <c r="B8" s="312">
        <v>141209</v>
      </c>
      <c r="C8" s="312">
        <v>146209</v>
      </c>
      <c r="D8" s="313">
        <f t="shared" si="0"/>
        <v>96.580237878653165</v>
      </c>
      <c r="E8" s="312">
        <v>65</v>
      </c>
      <c r="F8" s="314">
        <v>71</v>
      </c>
      <c r="G8" s="312">
        <v>54606</v>
      </c>
      <c r="H8" s="312">
        <v>76660</v>
      </c>
      <c r="I8" s="313">
        <f t="shared" si="1"/>
        <v>71.231411427080616</v>
      </c>
      <c r="J8" s="312">
        <v>435</v>
      </c>
      <c r="K8" s="314">
        <v>399</v>
      </c>
      <c r="L8" s="182"/>
      <c r="M8" s="315"/>
      <c r="N8" s="315"/>
      <c r="O8" s="182"/>
      <c r="P8" s="315"/>
      <c r="Q8" s="315"/>
      <c r="R8" s="182"/>
      <c r="S8" s="182"/>
    </row>
    <row r="9" spans="1:19" s="181" customFormat="1" ht="12.75" customHeight="1" x14ac:dyDescent="0.2">
      <c r="A9" s="311" t="s">
        <v>75</v>
      </c>
      <c r="B9" s="312">
        <v>159917</v>
      </c>
      <c r="C9" s="312">
        <v>161645</v>
      </c>
      <c r="D9" s="313">
        <f t="shared" si="0"/>
        <v>98.930990751337802</v>
      </c>
      <c r="E9" s="312">
        <v>50</v>
      </c>
      <c r="F9" s="314">
        <v>62</v>
      </c>
      <c r="G9" s="312">
        <v>6736</v>
      </c>
      <c r="H9" s="312">
        <v>7831</v>
      </c>
      <c r="I9" s="313">
        <f t="shared" si="1"/>
        <v>86.01711148001533</v>
      </c>
      <c r="J9" s="312">
        <v>238</v>
      </c>
      <c r="K9" s="314">
        <v>233</v>
      </c>
      <c r="L9" s="182"/>
      <c r="M9" s="315"/>
      <c r="N9" s="315"/>
      <c r="O9" s="182"/>
      <c r="P9" s="315"/>
      <c r="Q9" s="315"/>
      <c r="R9" s="182"/>
      <c r="S9" s="182"/>
    </row>
    <row r="10" spans="1:19" s="181" customFormat="1" ht="12.75" customHeight="1" x14ac:dyDescent="0.2">
      <c r="A10" s="311" t="s">
        <v>76</v>
      </c>
      <c r="B10" s="312">
        <v>159437</v>
      </c>
      <c r="C10" s="312">
        <v>217947</v>
      </c>
      <c r="D10" s="313">
        <f t="shared" si="0"/>
        <v>73.15402368465729</v>
      </c>
      <c r="E10" s="312">
        <v>51</v>
      </c>
      <c r="F10" s="314">
        <v>82</v>
      </c>
      <c r="G10" s="312">
        <v>13780</v>
      </c>
      <c r="H10" s="312">
        <v>32019</v>
      </c>
      <c r="I10" s="313">
        <f t="shared" si="1"/>
        <v>43.036946812829882</v>
      </c>
      <c r="J10" s="312">
        <v>659</v>
      </c>
      <c r="K10" s="314">
        <v>759</v>
      </c>
      <c r="L10" s="182"/>
      <c r="M10" s="315"/>
      <c r="N10" s="316"/>
      <c r="O10" s="182"/>
      <c r="P10" s="315"/>
      <c r="Q10" s="315"/>
      <c r="R10" s="182"/>
      <c r="S10" s="182"/>
    </row>
    <row r="11" spans="1:19" s="181" customFormat="1" ht="12.75" customHeight="1" x14ac:dyDescent="0.2">
      <c r="A11" s="311" t="s">
        <v>77</v>
      </c>
      <c r="B11" s="312">
        <v>54921</v>
      </c>
      <c r="C11" s="312">
        <v>51532</v>
      </c>
      <c r="D11" s="313">
        <f t="shared" si="0"/>
        <v>106.57649615772722</v>
      </c>
      <c r="E11" s="312">
        <v>62</v>
      </c>
      <c r="F11" s="314">
        <v>62</v>
      </c>
      <c r="G11" s="312">
        <v>28</v>
      </c>
      <c r="H11" s="314">
        <v>38</v>
      </c>
      <c r="I11" s="313">
        <f t="shared" si="1"/>
        <v>73.68421052631578</v>
      </c>
      <c r="J11" s="312">
        <v>69</v>
      </c>
      <c r="K11" s="314">
        <v>46</v>
      </c>
      <c r="L11" s="182"/>
      <c r="M11" s="183"/>
      <c r="N11" s="315"/>
      <c r="O11" s="183"/>
      <c r="P11" s="183"/>
      <c r="Q11" s="315"/>
      <c r="R11" s="183"/>
      <c r="S11" s="183"/>
    </row>
    <row r="12" spans="1:19" s="181" customFormat="1" ht="12.75" customHeight="1" x14ac:dyDescent="0.2">
      <c r="A12" s="311" t="s">
        <v>78</v>
      </c>
      <c r="B12" s="312">
        <v>281609</v>
      </c>
      <c r="C12" s="312">
        <v>334365</v>
      </c>
      <c r="D12" s="313">
        <f t="shared" si="0"/>
        <v>84.222032808457826</v>
      </c>
      <c r="E12" s="312">
        <v>66</v>
      </c>
      <c r="F12" s="314">
        <v>72</v>
      </c>
      <c r="G12" s="312">
        <v>17984</v>
      </c>
      <c r="H12" s="312">
        <v>15602</v>
      </c>
      <c r="I12" s="313">
        <f t="shared" si="1"/>
        <v>115.26727342648377</v>
      </c>
      <c r="J12" s="312">
        <v>839</v>
      </c>
      <c r="K12" s="314">
        <v>781</v>
      </c>
      <c r="L12" s="182"/>
      <c r="M12" s="315"/>
      <c r="N12" s="315"/>
      <c r="O12" s="182"/>
      <c r="P12" s="315"/>
      <c r="Q12" s="315"/>
      <c r="R12" s="182"/>
      <c r="S12" s="182"/>
    </row>
    <row r="13" spans="1:19" s="181" customFormat="1" ht="12.75" customHeight="1" x14ac:dyDescent="0.2">
      <c r="A13" s="311" t="s">
        <v>79</v>
      </c>
      <c r="B13" s="312">
        <v>100692</v>
      </c>
      <c r="C13" s="312">
        <v>99803</v>
      </c>
      <c r="D13" s="313">
        <f t="shared" si="0"/>
        <v>100.89075478693026</v>
      </c>
      <c r="E13" s="312">
        <v>62</v>
      </c>
      <c r="F13" s="314">
        <v>62</v>
      </c>
      <c r="G13" s="312">
        <v>2345</v>
      </c>
      <c r="H13" s="312">
        <v>3189</v>
      </c>
      <c r="I13" s="313">
        <f t="shared" si="1"/>
        <v>73.534023204766385</v>
      </c>
      <c r="J13" s="312">
        <v>195</v>
      </c>
      <c r="K13" s="314">
        <v>202</v>
      </c>
      <c r="L13" s="182"/>
      <c r="M13" s="315"/>
      <c r="N13" s="315"/>
      <c r="O13" s="182"/>
      <c r="P13" s="315"/>
      <c r="Q13" s="315"/>
      <c r="R13" s="182"/>
      <c r="S13" s="182"/>
    </row>
    <row r="14" spans="1:19" s="181" customFormat="1" ht="12.75" customHeight="1" x14ac:dyDescent="0.2">
      <c r="A14" s="311" t="s">
        <v>80</v>
      </c>
      <c r="B14" s="312">
        <v>151907</v>
      </c>
      <c r="C14" s="312">
        <v>151436</v>
      </c>
      <c r="D14" s="313">
        <f t="shared" si="0"/>
        <v>100.31102247814259</v>
      </c>
      <c r="E14" s="312">
        <v>67</v>
      </c>
      <c r="F14" s="314">
        <v>77</v>
      </c>
      <c r="G14" s="312">
        <v>19528</v>
      </c>
      <c r="H14" s="312">
        <v>17002</v>
      </c>
      <c r="I14" s="313">
        <f t="shared" si="1"/>
        <v>114.85707563816021</v>
      </c>
      <c r="J14" s="312">
        <v>750</v>
      </c>
      <c r="K14" s="314">
        <v>579</v>
      </c>
      <c r="L14" s="182"/>
      <c r="M14" s="315"/>
      <c r="N14" s="315"/>
      <c r="O14" s="182"/>
      <c r="P14" s="315"/>
      <c r="Q14" s="315"/>
      <c r="R14" s="182"/>
      <c r="S14" s="182"/>
    </row>
    <row r="15" spans="1:19" s="181" customFormat="1" ht="12.75" customHeight="1" x14ac:dyDescent="0.2">
      <c r="A15" s="311" t="s">
        <v>81</v>
      </c>
      <c r="B15" s="312">
        <v>176973</v>
      </c>
      <c r="C15" s="312">
        <v>177663</v>
      </c>
      <c r="D15" s="313">
        <f t="shared" si="0"/>
        <v>99.611624254909572</v>
      </c>
      <c r="E15" s="312">
        <v>78</v>
      </c>
      <c r="F15" s="314">
        <v>86</v>
      </c>
      <c r="G15" s="312">
        <v>85341</v>
      </c>
      <c r="H15" s="312">
        <v>85459</v>
      </c>
      <c r="I15" s="313">
        <f t="shared" si="1"/>
        <v>99.861922091295241</v>
      </c>
      <c r="J15" s="312">
        <v>1065</v>
      </c>
      <c r="K15" s="314">
        <v>911</v>
      </c>
      <c r="L15" s="182"/>
      <c r="M15" s="315"/>
      <c r="N15" s="315"/>
      <c r="O15" s="182"/>
      <c r="P15" s="315"/>
      <c r="Q15" s="315"/>
      <c r="R15" s="182"/>
      <c r="S15" s="182"/>
    </row>
    <row r="16" spans="1:19" s="181" customFormat="1" ht="12.75" customHeight="1" x14ac:dyDescent="0.2">
      <c r="A16" s="311" t="s">
        <v>82</v>
      </c>
      <c r="B16" s="312">
        <v>114777</v>
      </c>
      <c r="C16" s="312">
        <v>115074</v>
      </c>
      <c r="D16" s="313">
        <f t="shared" si="0"/>
        <v>99.741905208822146</v>
      </c>
      <c r="E16" s="312">
        <v>79</v>
      </c>
      <c r="F16" s="314">
        <v>83</v>
      </c>
      <c r="G16" s="312">
        <v>58909</v>
      </c>
      <c r="H16" s="312">
        <v>63095</v>
      </c>
      <c r="I16" s="313">
        <f t="shared" si="1"/>
        <v>93.365559870037245</v>
      </c>
      <c r="J16" s="312">
        <v>560</v>
      </c>
      <c r="K16" s="314">
        <v>566</v>
      </c>
      <c r="L16" s="182"/>
      <c r="M16" s="315"/>
      <c r="N16" s="315"/>
      <c r="O16" s="182"/>
      <c r="P16" s="315"/>
      <c r="Q16" s="315"/>
      <c r="R16" s="182"/>
      <c r="S16" s="182"/>
    </row>
    <row r="17" spans="1:19" s="181" customFormat="1" ht="12.75" customHeight="1" x14ac:dyDescent="0.2">
      <c r="A17" s="311" t="s">
        <v>83</v>
      </c>
      <c r="B17" s="312">
        <v>71171</v>
      </c>
      <c r="C17" s="312">
        <v>61373</v>
      </c>
      <c r="D17" s="313">
        <f t="shared" si="0"/>
        <v>115.96467501995991</v>
      </c>
      <c r="E17" s="312">
        <v>39</v>
      </c>
      <c r="F17" s="314">
        <v>38</v>
      </c>
      <c r="G17" s="312">
        <v>773</v>
      </c>
      <c r="H17" s="312">
        <v>360</v>
      </c>
      <c r="I17" s="313">
        <f t="shared" si="1"/>
        <v>214.72222222222223</v>
      </c>
      <c r="J17" s="312">
        <v>457</v>
      </c>
      <c r="K17" s="314">
        <v>173</v>
      </c>
      <c r="L17" s="182"/>
      <c r="M17" s="315"/>
      <c r="N17" s="315"/>
      <c r="O17" s="182"/>
      <c r="P17" s="315"/>
      <c r="Q17" s="315"/>
      <c r="R17" s="182"/>
      <c r="S17" s="182"/>
    </row>
    <row r="18" spans="1:19" s="181" customFormat="1" ht="12.75" customHeight="1" x14ac:dyDescent="0.2">
      <c r="A18" s="311" t="s">
        <v>84</v>
      </c>
      <c r="B18" s="312">
        <v>6599</v>
      </c>
      <c r="C18" s="312">
        <v>6917</v>
      </c>
      <c r="D18" s="313">
        <f t="shared" si="0"/>
        <v>95.402631198496451</v>
      </c>
      <c r="E18" s="312">
        <v>44</v>
      </c>
      <c r="F18" s="314">
        <v>49</v>
      </c>
      <c r="G18" s="312" t="s">
        <v>136</v>
      </c>
      <c r="H18" s="312" t="s">
        <v>136</v>
      </c>
      <c r="I18" s="313" t="s">
        <v>136</v>
      </c>
      <c r="J18" s="312" t="s">
        <v>136</v>
      </c>
      <c r="K18" s="314" t="s">
        <v>136</v>
      </c>
      <c r="L18" s="182"/>
      <c r="M18" s="315"/>
      <c r="N18" s="315"/>
      <c r="O18" s="182"/>
      <c r="P18" s="315"/>
      <c r="Q18" s="315"/>
      <c r="R18" s="182"/>
      <c r="S18" s="182"/>
    </row>
    <row r="19" spans="1:19" s="181" customFormat="1" ht="12.75" customHeight="1" x14ac:dyDescent="0.2">
      <c r="A19" s="311" t="s">
        <v>85</v>
      </c>
      <c r="B19" s="312">
        <v>154077</v>
      </c>
      <c r="C19" s="312">
        <v>141664</v>
      </c>
      <c r="D19" s="313">
        <f t="shared" si="0"/>
        <v>108.76228258414275</v>
      </c>
      <c r="E19" s="312">
        <v>77</v>
      </c>
      <c r="F19" s="314">
        <v>76</v>
      </c>
      <c r="G19" s="312">
        <v>126966</v>
      </c>
      <c r="H19" s="312">
        <v>155355</v>
      </c>
      <c r="I19" s="313">
        <f t="shared" si="1"/>
        <v>81.72636863956744</v>
      </c>
      <c r="J19" s="312">
        <v>1516</v>
      </c>
      <c r="K19" s="314">
        <v>1330</v>
      </c>
      <c r="L19" s="182"/>
      <c r="M19" s="315"/>
      <c r="N19" s="315"/>
      <c r="O19" s="182"/>
      <c r="P19" s="315"/>
      <c r="Q19" s="315"/>
      <c r="R19" s="182"/>
      <c r="S19" s="182"/>
    </row>
    <row r="20" spans="1:19" s="181" customFormat="1" ht="12.75" customHeight="1" x14ac:dyDescent="0.2">
      <c r="A20" s="311" t="s">
        <v>86</v>
      </c>
      <c r="B20" s="312">
        <v>129764</v>
      </c>
      <c r="C20" s="312">
        <v>136392</v>
      </c>
      <c r="D20" s="313">
        <f t="shared" si="0"/>
        <v>95.140477447357611</v>
      </c>
      <c r="E20" s="312">
        <v>72</v>
      </c>
      <c r="F20" s="314">
        <v>81</v>
      </c>
      <c r="G20" s="312">
        <v>177417</v>
      </c>
      <c r="H20" s="312">
        <v>168488</v>
      </c>
      <c r="I20" s="313">
        <f t="shared" si="1"/>
        <v>105.29948720383648</v>
      </c>
      <c r="J20" s="312">
        <v>737</v>
      </c>
      <c r="K20" s="314">
        <v>712</v>
      </c>
      <c r="L20" s="182"/>
      <c r="M20" s="315"/>
      <c r="N20" s="315"/>
      <c r="O20" s="182"/>
      <c r="P20" s="315"/>
      <c r="Q20" s="315"/>
      <c r="R20" s="182"/>
      <c r="S20" s="182"/>
    </row>
    <row r="21" spans="1:19" s="181" customFormat="1" ht="12.75" customHeight="1" x14ac:dyDescent="0.2">
      <c r="A21" s="311" t="s">
        <v>137</v>
      </c>
      <c r="B21" s="312">
        <v>228254</v>
      </c>
      <c r="C21" s="312">
        <v>255050</v>
      </c>
      <c r="D21" s="313">
        <f t="shared" si="0"/>
        <v>89.493824740247007</v>
      </c>
      <c r="E21" s="312">
        <v>48</v>
      </c>
      <c r="F21" s="314">
        <v>60</v>
      </c>
      <c r="G21" s="312">
        <v>200</v>
      </c>
      <c r="H21" s="312">
        <v>271</v>
      </c>
      <c r="I21" s="313">
        <f t="shared" si="1"/>
        <v>73.800738007380076</v>
      </c>
      <c r="J21" s="312">
        <v>174</v>
      </c>
      <c r="K21" s="314">
        <v>214</v>
      </c>
      <c r="L21" s="182"/>
      <c r="M21" s="315"/>
      <c r="N21" s="315"/>
      <c r="O21" s="182"/>
      <c r="P21" s="315"/>
      <c r="Q21" s="315"/>
      <c r="R21" s="182"/>
      <c r="S21" s="182"/>
    </row>
    <row r="22" spans="1:19" s="181" customFormat="1" ht="12.75" customHeight="1" x14ac:dyDescent="0.2">
      <c r="A22" s="311" t="s">
        <v>88</v>
      </c>
      <c r="B22" s="312">
        <v>44623</v>
      </c>
      <c r="C22" s="312">
        <v>48625</v>
      </c>
      <c r="D22" s="313">
        <f t="shared" si="0"/>
        <v>91.76966580976864</v>
      </c>
      <c r="E22" s="312">
        <v>74</v>
      </c>
      <c r="F22" s="314">
        <v>83</v>
      </c>
      <c r="G22" s="312">
        <v>332</v>
      </c>
      <c r="H22" s="312">
        <v>198</v>
      </c>
      <c r="I22" s="313">
        <f t="shared" si="1"/>
        <v>167.67676767676767</v>
      </c>
      <c r="J22" s="312">
        <v>211</v>
      </c>
      <c r="K22" s="314">
        <v>327</v>
      </c>
      <c r="L22" s="182"/>
      <c r="M22" s="315"/>
      <c r="N22" s="315"/>
      <c r="O22" s="182"/>
      <c r="P22" s="315"/>
      <c r="Q22" s="315"/>
      <c r="R22" s="182"/>
      <c r="S22" s="182"/>
    </row>
    <row r="23" spans="1:19" s="181" customFormat="1" ht="12.75" customHeight="1" x14ac:dyDescent="0.2">
      <c r="A23" s="311" t="s">
        <v>89</v>
      </c>
      <c r="B23" s="312">
        <v>155282</v>
      </c>
      <c r="C23" s="312">
        <v>147821</v>
      </c>
      <c r="D23" s="313">
        <f t="shared" si="0"/>
        <v>105.04732074603743</v>
      </c>
      <c r="E23" s="312">
        <v>71</v>
      </c>
      <c r="F23" s="314">
        <v>82</v>
      </c>
      <c r="G23" s="312">
        <v>24987</v>
      </c>
      <c r="H23" s="312">
        <v>30733</v>
      </c>
      <c r="I23" s="313">
        <f t="shared" si="1"/>
        <v>81.303484853414901</v>
      </c>
      <c r="J23" s="312">
        <v>365</v>
      </c>
      <c r="K23" s="314">
        <v>418</v>
      </c>
      <c r="L23" s="182"/>
      <c r="M23" s="315"/>
      <c r="N23" s="315"/>
      <c r="O23" s="182"/>
      <c r="P23" s="315"/>
      <c r="Q23" s="315"/>
      <c r="R23" s="182"/>
      <c r="S23" s="182"/>
    </row>
    <row r="24" spans="1:19" s="181" customFormat="1" ht="12.75" customHeight="1" x14ac:dyDescent="0.2">
      <c r="A24" s="311" t="s">
        <v>90</v>
      </c>
      <c r="B24" s="312">
        <v>4</v>
      </c>
      <c r="C24" s="312">
        <v>5</v>
      </c>
      <c r="D24" s="313">
        <f t="shared" si="0"/>
        <v>80</v>
      </c>
      <c r="E24" s="312">
        <v>4</v>
      </c>
      <c r="F24" s="314">
        <v>4</v>
      </c>
      <c r="G24" s="314" t="s">
        <v>136</v>
      </c>
      <c r="H24" s="314" t="s">
        <v>136</v>
      </c>
      <c r="I24" s="313" t="s">
        <v>136</v>
      </c>
      <c r="J24" s="314" t="s">
        <v>136</v>
      </c>
      <c r="K24" s="314" t="s">
        <v>136</v>
      </c>
      <c r="L24" s="182"/>
      <c r="M24" s="315"/>
      <c r="N24" s="315"/>
      <c r="O24" s="182"/>
      <c r="P24" s="315"/>
      <c r="Q24" s="315"/>
      <c r="R24" s="182"/>
      <c r="S24" s="182"/>
    </row>
    <row r="25" spans="1:19" s="181" customFormat="1" x14ac:dyDescent="0.2">
      <c r="A25" s="311" t="s">
        <v>91</v>
      </c>
      <c r="B25" s="312">
        <v>659</v>
      </c>
      <c r="C25" s="312">
        <v>600</v>
      </c>
      <c r="D25" s="313">
        <f t="shared" si="0"/>
        <v>109.83333333333333</v>
      </c>
      <c r="E25" s="312">
        <v>65</v>
      </c>
      <c r="F25" s="314">
        <v>55</v>
      </c>
      <c r="G25" s="314">
        <v>8</v>
      </c>
      <c r="H25" s="312">
        <v>16</v>
      </c>
      <c r="I25" s="313">
        <f t="shared" si="1"/>
        <v>50</v>
      </c>
      <c r="J25" s="314">
        <v>5</v>
      </c>
      <c r="K25" s="314">
        <v>100</v>
      </c>
    </row>
    <row r="26" spans="1:19" s="181" customFormat="1" x14ac:dyDescent="0.2">
      <c r="A26" s="317" t="s">
        <v>92</v>
      </c>
      <c r="B26" s="318">
        <v>1843</v>
      </c>
      <c r="C26" s="318">
        <v>3088</v>
      </c>
      <c r="D26" s="319">
        <f t="shared" si="0"/>
        <v>59.682642487046635</v>
      </c>
      <c r="E26" s="318">
        <v>6</v>
      </c>
      <c r="F26" s="320">
        <v>9</v>
      </c>
      <c r="G26" s="320">
        <v>83</v>
      </c>
      <c r="H26" s="320">
        <v>205</v>
      </c>
      <c r="I26" s="319">
        <f t="shared" ref="I26" si="2">G26/H26%</f>
        <v>40.487804878048784</v>
      </c>
      <c r="J26" s="320">
        <v>9</v>
      </c>
      <c r="K26" s="320">
        <v>14</v>
      </c>
    </row>
    <row r="27" spans="1:19" s="181" customFormat="1" x14ac:dyDescent="0.2">
      <c r="A27" s="321"/>
      <c r="B27" s="322"/>
      <c r="C27" s="322"/>
      <c r="D27" s="323"/>
      <c r="E27" s="322"/>
      <c r="F27" s="324"/>
      <c r="G27" s="324"/>
      <c r="H27" s="324"/>
      <c r="I27" s="324"/>
      <c r="J27" s="324"/>
      <c r="K27" s="324"/>
    </row>
    <row r="28" spans="1:19" s="181" customFormat="1" ht="11.25" customHeight="1" x14ac:dyDescent="0.2">
      <c r="A28" s="321"/>
      <c r="B28" s="322"/>
      <c r="C28" s="322"/>
      <c r="D28" s="323"/>
      <c r="E28" s="322"/>
      <c r="F28" s="324"/>
      <c r="G28" s="324"/>
      <c r="H28" s="324"/>
      <c r="I28" s="324"/>
      <c r="J28" s="478"/>
      <c r="K28" s="478"/>
    </row>
    <row r="29" spans="1:19" s="181" customFormat="1" ht="12.75" customHeight="1" x14ac:dyDescent="0.2">
      <c r="B29" s="325"/>
      <c r="C29" s="325"/>
      <c r="D29" s="325"/>
      <c r="E29" s="325"/>
      <c r="F29" s="325"/>
      <c r="G29" s="325"/>
      <c r="H29" s="325"/>
      <c r="I29" s="325"/>
      <c r="J29" s="326"/>
      <c r="K29" s="327" t="s">
        <v>164</v>
      </c>
      <c r="L29" s="328"/>
    </row>
    <row r="30" spans="1:19" s="181" customFormat="1" ht="15.75" customHeight="1" x14ac:dyDescent="0.2">
      <c r="A30" s="474"/>
      <c r="B30" s="475" t="s">
        <v>125</v>
      </c>
      <c r="C30" s="475"/>
      <c r="D30" s="475"/>
      <c r="E30" s="475"/>
      <c r="F30" s="475"/>
      <c r="G30" s="475" t="s">
        <v>126</v>
      </c>
      <c r="H30" s="475"/>
      <c r="I30" s="475"/>
      <c r="J30" s="475"/>
      <c r="K30" s="476"/>
    </row>
    <row r="31" spans="1:19" s="181" customFormat="1" ht="15.75" customHeight="1" x14ac:dyDescent="0.2">
      <c r="A31" s="474"/>
      <c r="B31" s="475" t="s">
        <v>124</v>
      </c>
      <c r="C31" s="475"/>
      <c r="D31" s="475"/>
      <c r="E31" s="475" t="s">
        <v>147</v>
      </c>
      <c r="F31" s="475"/>
      <c r="G31" s="475" t="s">
        <v>124</v>
      </c>
      <c r="H31" s="475"/>
      <c r="I31" s="475"/>
      <c r="J31" s="475" t="s">
        <v>147</v>
      </c>
      <c r="K31" s="476"/>
    </row>
    <row r="32" spans="1:19" s="181" customFormat="1" ht="36" customHeight="1" x14ac:dyDescent="0.2">
      <c r="A32" s="474"/>
      <c r="B32" s="309" t="s">
        <v>130</v>
      </c>
      <c r="C32" s="309" t="s">
        <v>64</v>
      </c>
      <c r="D32" s="309" t="s">
        <v>165</v>
      </c>
      <c r="E32" s="309" t="s">
        <v>130</v>
      </c>
      <c r="F32" s="309" t="s">
        <v>64</v>
      </c>
      <c r="G32" s="309" t="s">
        <v>130</v>
      </c>
      <c r="H32" s="309" t="s">
        <v>64</v>
      </c>
      <c r="I32" s="309" t="s">
        <v>165</v>
      </c>
      <c r="J32" s="309" t="s">
        <v>130</v>
      </c>
      <c r="K32" s="310" t="s">
        <v>64</v>
      </c>
    </row>
    <row r="33" spans="1:19" s="181" customFormat="1" x14ac:dyDescent="0.2">
      <c r="A33" s="369" t="s">
        <v>72</v>
      </c>
      <c r="B33" s="312">
        <f t="shared" ref="B33:C33" si="3">SUM(B34:B53)</f>
        <v>7319141</v>
      </c>
      <c r="C33" s="312">
        <f t="shared" si="3"/>
        <v>7842667</v>
      </c>
      <c r="D33" s="313">
        <f>B33/C33%</f>
        <v>93.324643262298395</v>
      </c>
      <c r="E33" s="312">
        <v>65</v>
      </c>
      <c r="F33" s="314">
        <v>81</v>
      </c>
      <c r="G33" s="312">
        <f>SUM(G34:G53)</f>
        <v>888333</v>
      </c>
      <c r="H33" s="312">
        <f>SUM(H34:H53)</f>
        <v>1046236</v>
      </c>
      <c r="I33" s="313">
        <f>G33/H33%</f>
        <v>84.907516086236754</v>
      </c>
      <c r="J33" s="312">
        <v>79</v>
      </c>
      <c r="K33" s="314">
        <v>91</v>
      </c>
      <c r="L33" s="182"/>
      <c r="M33" s="315"/>
      <c r="N33" s="315"/>
      <c r="O33" s="182"/>
      <c r="P33" s="315"/>
      <c r="Q33" s="315"/>
      <c r="R33" s="182"/>
      <c r="S33" s="182"/>
    </row>
    <row r="34" spans="1:19" s="181" customFormat="1" x14ac:dyDescent="0.2">
      <c r="A34" s="311" t="s">
        <v>73</v>
      </c>
      <c r="B34" s="312">
        <v>477261</v>
      </c>
      <c r="C34" s="312">
        <v>502766</v>
      </c>
      <c r="D34" s="313">
        <f t="shared" ref="D34:D53" si="4">B34/C34%</f>
        <v>94.927063484802076</v>
      </c>
      <c r="E34" s="312">
        <v>71</v>
      </c>
      <c r="F34" s="314">
        <v>87</v>
      </c>
      <c r="G34" s="312">
        <v>55946</v>
      </c>
      <c r="H34" s="312">
        <v>52643</v>
      </c>
      <c r="I34" s="313">
        <f t="shared" ref="I34:I53" si="5">G34/H34%</f>
        <v>106.27433846855233</v>
      </c>
      <c r="J34" s="312">
        <v>88</v>
      </c>
      <c r="K34" s="314">
        <v>97</v>
      </c>
      <c r="L34" s="182"/>
      <c r="M34" s="315"/>
      <c r="N34" s="315"/>
      <c r="O34" s="182"/>
      <c r="P34" s="315"/>
      <c r="Q34" s="315"/>
      <c r="R34" s="182"/>
      <c r="S34" s="182"/>
    </row>
    <row r="35" spans="1:19" s="181" customFormat="1" x14ac:dyDescent="0.2">
      <c r="A35" s="311" t="s">
        <v>74</v>
      </c>
      <c r="B35" s="312">
        <v>226101</v>
      </c>
      <c r="C35" s="312">
        <v>228480</v>
      </c>
      <c r="D35" s="313">
        <f t="shared" si="4"/>
        <v>98.95877100840336</v>
      </c>
      <c r="E35" s="312">
        <v>71</v>
      </c>
      <c r="F35" s="314">
        <v>74</v>
      </c>
      <c r="G35" s="312">
        <v>19318</v>
      </c>
      <c r="H35" s="312">
        <v>19497</v>
      </c>
      <c r="I35" s="313">
        <f t="shared" si="5"/>
        <v>99.081910037441659</v>
      </c>
      <c r="J35" s="312">
        <v>88</v>
      </c>
      <c r="K35" s="314">
        <v>87</v>
      </c>
      <c r="L35" s="182"/>
      <c r="M35" s="315"/>
      <c r="N35" s="315"/>
      <c r="O35" s="182"/>
      <c r="P35" s="315"/>
      <c r="Q35" s="315"/>
      <c r="R35" s="182"/>
      <c r="S35" s="182"/>
    </row>
    <row r="36" spans="1:19" s="181" customFormat="1" x14ac:dyDescent="0.2">
      <c r="A36" s="311" t="s">
        <v>75</v>
      </c>
      <c r="B36" s="312">
        <v>488757</v>
      </c>
      <c r="C36" s="312">
        <v>494974</v>
      </c>
      <c r="D36" s="313">
        <f t="shared" si="4"/>
        <v>98.743974430980217</v>
      </c>
      <c r="E36" s="312">
        <v>72</v>
      </c>
      <c r="F36" s="314">
        <v>81</v>
      </c>
      <c r="G36" s="312">
        <v>65472</v>
      </c>
      <c r="H36" s="312">
        <v>65238</v>
      </c>
      <c r="I36" s="313">
        <f t="shared" si="5"/>
        <v>100.35868665501701</v>
      </c>
      <c r="J36" s="312">
        <v>76</v>
      </c>
      <c r="K36" s="314">
        <v>84</v>
      </c>
      <c r="L36" s="182"/>
      <c r="M36" s="315"/>
      <c r="N36" s="315"/>
      <c r="O36" s="182"/>
      <c r="P36" s="315"/>
      <c r="Q36" s="315"/>
      <c r="R36" s="182"/>
      <c r="S36" s="182"/>
    </row>
    <row r="37" spans="1:19" s="181" customFormat="1" x14ac:dyDescent="0.2">
      <c r="A37" s="311" t="s">
        <v>76</v>
      </c>
      <c r="B37" s="312">
        <v>846364</v>
      </c>
      <c r="C37" s="312">
        <v>947169</v>
      </c>
      <c r="D37" s="313">
        <f t="shared" si="4"/>
        <v>89.357231919541277</v>
      </c>
      <c r="E37" s="312">
        <v>58</v>
      </c>
      <c r="F37" s="314">
        <v>99</v>
      </c>
      <c r="G37" s="312">
        <v>43788</v>
      </c>
      <c r="H37" s="312">
        <v>72225</v>
      </c>
      <c r="I37" s="313">
        <f t="shared" si="5"/>
        <v>60.627206645898234</v>
      </c>
      <c r="J37" s="312">
        <v>54</v>
      </c>
      <c r="K37" s="314">
        <v>149</v>
      </c>
      <c r="L37" s="182"/>
      <c r="M37" s="315"/>
      <c r="N37" s="315"/>
      <c r="O37" s="182"/>
      <c r="P37" s="315"/>
      <c r="Q37" s="315"/>
      <c r="R37" s="182"/>
      <c r="S37" s="182"/>
    </row>
    <row r="38" spans="1:19" s="181" customFormat="1" x14ac:dyDescent="0.2">
      <c r="A38" s="311" t="s">
        <v>77</v>
      </c>
      <c r="B38" s="312">
        <v>195774</v>
      </c>
      <c r="C38" s="312">
        <v>228987</v>
      </c>
      <c r="D38" s="313">
        <f t="shared" si="4"/>
        <v>85.49568316105281</v>
      </c>
      <c r="E38" s="312">
        <v>67</v>
      </c>
      <c r="F38" s="314">
        <v>86</v>
      </c>
      <c r="G38" s="312">
        <v>43640</v>
      </c>
      <c r="H38" s="312">
        <v>47775</v>
      </c>
      <c r="I38" s="313">
        <f t="shared" si="5"/>
        <v>91.344845630559917</v>
      </c>
      <c r="J38" s="312">
        <v>59</v>
      </c>
      <c r="K38" s="314">
        <v>76</v>
      </c>
      <c r="L38" s="182"/>
      <c r="M38" s="315"/>
      <c r="N38" s="315"/>
      <c r="O38" s="182"/>
      <c r="P38" s="315"/>
      <c r="Q38" s="315"/>
      <c r="R38" s="182"/>
      <c r="S38" s="182"/>
    </row>
    <row r="39" spans="1:19" s="181" customFormat="1" x14ac:dyDescent="0.2">
      <c r="A39" s="311" t="s">
        <v>78</v>
      </c>
      <c r="B39" s="312">
        <v>584488</v>
      </c>
      <c r="C39" s="312">
        <v>580481</v>
      </c>
      <c r="D39" s="313">
        <f t="shared" si="4"/>
        <v>100.69028960465545</v>
      </c>
      <c r="E39" s="312">
        <v>83</v>
      </c>
      <c r="F39" s="314">
        <v>95</v>
      </c>
      <c r="G39" s="312">
        <v>101327</v>
      </c>
      <c r="H39" s="312">
        <v>104548</v>
      </c>
      <c r="I39" s="313">
        <f t="shared" si="5"/>
        <v>96.919118491028044</v>
      </c>
      <c r="J39" s="312">
        <v>90</v>
      </c>
      <c r="K39" s="314">
        <v>98</v>
      </c>
      <c r="L39" s="182"/>
      <c r="M39" s="315"/>
      <c r="N39" s="315"/>
      <c r="O39" s="182"/>
      <c r="P39" s="315"/>
      <c r="Q39" s="315"/>
      <c r="R39" s="182"/>
      <c r="S39" s="182"/>
    </row>
    <row r="40" spans="1:19" s="181" customFormat="1" x14ac:dyDescent="0.2">
      <c r="A40" s="311" t="s">
        <v>79</v>
      </c>
      <c r="B40" s="312">
        <v>826042</v>
      </c>
      <c r="C40" s="312">
        <v>815601</v>
      </c>
      <c r="D40" s="313">
        <f t="shared" si="4"/>
        <v>101.28016027444792</v>
      </c>
      <c r="E40" s="312">
        <v>61</v>
      </c>
      <c r="F40" s="314">
        <v>79</v>
      </c>
      <c r="G40" s="312">
        <v>61228</v>
      </c>
      <c r="H40" s="312">
        <v>101131</v>
      </c>
      <c r="I40" s="313">
        <f t="shared" si="5"/>
        <v>60.543255777160319</v>
      </c>
      <c r="J40" s="312">
        <v>107</v>
      </c>
      <c r="K40" s="314">
        <v>102</v>
      </c>
      <c r="L40" s="182"/>
      <c r="M40" s="315"/>
      <c r="N40" s="315"/>
      <c r="O40" s="182"/>
      <c r="P40" s="315"/>
      <c r="Q40" s="315"/>
      <c r="R40" s="182"/>
      <c r="S40" s="182"/>
    </row>
    <row r="41" spans="1:19" s="181" customFormat="1" x14ac:dyDescent="0.2">
      <c r="A41" s="311" t="s">
        <v>80</v>
      </c>
      <c r="B41" s="312">
        <v>569640</v>
      </c>
      <c r="C41" s="312">
        <v>576533</v>
      </c>
      <c r="D41" s="313">
        <f t="shared" si="4"/>
        <v>98.804404951667991</v>
      </c>
      <c r="E41" s="312">
        <v>73</v>
      </c>
      <c r="F41" s="314">
        <v>87</v>
      </c>
      <c r="G41" s="312">
        <v>116011</v>
      </c>
      <c r="H41" s="312">
        <v>116889</v>
      </c>
      <c r="I41" s="313">
        <f t="shared" si="5"/>
        <v>99.248860029600721</v>
      </c>
      <c r="J41" s="312">
        <v>85</v>
      </c>
      <c r="K41" s="314">
        <v>95</v>
      </c>
      <c r="L41" s="182"/>
      <c r="M41" s="315"/>
      <c r="N41" s="315"/>
      <c r="O41" s="182"/>
      <c r="P41" s="315"/>
      <c r="Q41" s="315"/>
      <c r="R41" s="182"/>
      <c r="S41" s="182"/>
    </row>
    <row r="42" spans="1:19" s="181" customFormat="1" x14ac:dyDescent="0.2">
      <c r="A42" s="311" t="s">
        <v>81</v>
      </c>
      <c r="B42" s="312">
        <v>271138</v>
      </c>
      <c r="C42" s="312">
        <v>278887</v>
      </c>
      <c r="D42" s="313">
        <f t="shared" si="4"/>
        <v>97.221455284756914</v>
      </c>
      <c r="E42" s="312">
        <v>91</v>
      </c>
      <c r="F42" s="314">
        <v>92</v>
      </c>
      <c r="G42" s="312">
        <v>80668</v>
      </c>
      <c r="H42" s="312">
        <v>80335</v>
      </c>
      <c r="I42" s="313">
        <f t="shared" si="5"/>
        <v>100.41451422169665</v>
      </c>
      <c r="J42" s="312">
        <v>101</v>
      </c>
      <c r="K42" s="314">
        <v>96</v>
      </c>
      <c r="L42" s="182"/>
      <c r="M42" s="315"/>
      <c r="N42" s="315"/>
      <c r="O42" s="182"/>
      <c r="P42" s="315"/>
      <c r="Q42" s="315"/>
      <c r="R42" s="182"/>
      <c r="S42" s="182"/>
    </row>
    <row r="43" spans="1:19" s="181" customFormat="1" x14ac:dyDescent="0.2">
      <c r="A43" s="311" t="s">
        <v>82</v>
      </c>
      <c r="B43" s="312">
        <v>152551</v>
      </c>
      <c r="C43" s="312">
        <v>148465</v>
      </c>
      <c r="D43" s="313">
        <f t="shared" si="4"/>
        <v>102.7521638096521</v>
      </c>
      <c r="E43" s="312">
        <v>90</v>
      </c>
      <c r="F43" s="314">
        <v>94</v>
      </c>
      <c r="G43" s="312">
        <v>4598</v>
      </c>
      <c r="H43" s="312">
        <v>4385</v>
      </c>
      <c r="I43" s="313">
        <f t="shared" si="5"/>
        <v>104.85746864310148</v>
      </c>
      <c r="J43" s="312">
        <v>30</v>
      </c>
      <c r="K43" s="314">
        <v>40</v>
      </c>
      <c r="L43" s="182"/>
      <c r="M43" s="315"/>
      <c r="N43" s="315"/>
      <c r="O43" s="182"/>
      <c r="P43" s="315"/>
      <c r="Q43" s="315"/>
      <c r="R43" s="182"/>
      <c r="S43" s="182"/>
    </row>
    <row r="44" spans="1:19" s="181" customFormat="1" x14ac:dyDescent="0.2">
      <c r="A44" s="311" t="s">
        <v>83</v>
      </c>
      <c r="B44" s="312">
        <v>194278</v>
      </c>
      <c r="C44" s="312">
        <v>173076</v>
      </c>
      <c r="D44" s="313">
        <f t="shared" si="4"/>
        <v>112.25010977836327</v>
      </c>
      <c r="E44" s="312">
        <v>54</v>
      </c>
      <c r="F44" s="314">
        <v>60</v>
      </c>
      <c r="G44" s="312">
        <v>54965</v>
      </c>
      <c r="H44" s="312">
        <v>78913</v>
      </c>
      <c r="I44" s="313">
        <f t="shared" si="5"/>
        <v>69.652655456008517</v>
      </c>
      <c r="J44" s="312">
        <v>70</v>
      </c>
      <c r="K44" s="314">
        <v>90</v>
      </c>
      <c r="L44" s="182"/>
      <c r="M44" s="315"/>
      <c r="N44" s="315"/>
      <c r="O44" s="182"/>
      <c r="P44" s="315"/>
      <c r="Q44" s="315"/>
      <c r="R44" s="182"/>
      <c r="S44" s="182"/>
    </row>
    <row r="45" spans="1:19" s="181" customFormat="1" x14ac:dyDescent="0.2">
      <c r="A45" s="311" t="s">
        <v>84</v>
      </c>
      <c r="B45" s="312">
        <v>127677</v>
      </c>
      <c r="C45" s="312">
        <v>128495</v>
      </c>
      <c r="D45" s="313">
        <f t="shared" si="4"/>
        <v>99.363399354060462</v>
      </c>
      <c r="E45" s="312">
        <v>73</v>
      </c>
      <c r="F45" s="314">
        <v>78</v>
      </c>
      <c r="G45" s="312">
        <v>47772</v>
      </c>
      <c r="H45" s="312">
        <v>47294</v>
      </c>
      <c r="I45" s="313">
        <f t="shared" si="5"/>
        <v>101.01069903158964</v>
      </c>
      <c r="J45" s="312">
        <v>73</v>
      </c>
      <c r="K45" s="314">
        <v>82</v>
      </c>
      <c r="L45" s="182"/>
      <c r="M45" s="315"/>
      <c r="N45" s="315"/>
      <c r="O45" s="182"/>
      <c r="P45" s="315"/>
      <c r="Q45" s="315"/>
      <c r="R45" s="182"/>
      <c r="S45" s="182"/>
    </row>
    <row r="46" spans="1:19" s="181" customFormat="1" x14ac:dyDescent="0.2">
      <c r="A46" s="311" t="s">
        <v>85</v>
      </c>
      <c r="B46" s="312">
        <v>263786</v>
      </c>
      <c r="C46" s="312">
        <v>229953</v>
      </c>
      <c r="D46" s="313">
        <f t="shared" si="4"/>
        <v>114.71300657090796</v>
      </c>
      <c r="E46" s="312">
        <v>85</v>
      </c>
      <c r="F46" s="314">
        <v>85</v>
      </c>
      <c r="G46" s="312">
        <v>38937</v>
      </c>
      <c r="H46" s="312">
        <v>36826</v>
      </c>
      <c r="I46" s="313">
        <f t="shared" si="5"/>
        <v>105.73236300439906</v>
      </c>
      <c r="J46" s="312">
        <v>103</v>
      </c>
      <c r="K46" s="314">
        <v>100</v>
      </c>
      <c r="L46" s="182"/>
      <c r="M46" s="315"/>
      <c r="N46" s="315"/>
      <c r="O46" s="182"/>
      <c r="P46" s="315"/>
      <c r="Q46" s="315"/>
      <c r="R46" s="182"/>
      <c r="S46" s="182"/>
    </row>
    <row r="47" spans="1:19" s="181" customFormat="1" x14ac:dyDescent="0.2">
      <c r="A47" s="311" t="s">
        <v>86</v>
      </c>
      <c r="B47" s="312">
        <v>230824</v>
      </c>
      <c r="C47" s="312">
        <v>204266</v>
      </c>
      <c r="D47" s="313">
        <f t="shared" si="4"/>
        <v>113.00167428744871</v>
      </c>
      <c r="E47" s="312">
        <v>98</v>
      </c>
      <c r="F47" s="314">
        <v>96</v>
      </c>
      <c r="G47" s="312">
        <v>5659</v>
      </c>
      <c r="H47" s="312">
        <v>5633</v>
      </c>
      <c r="I47" s="313">
        <f t="shared" si="5"/>
        <v>100.46156577312267</v>
      </c>
      <c r="J47" s="312">
        <v>99</v>
      </c>
      <c r="K47" s="314">
        <v>98</v>
      </c>
      <c r="L47" s="182"/>
      <c r="M47" s="315"/>
      <c r="N47" s="315"/>
      <c r="O47" s="182"/>
      <c r="P47" s="315"/>
      <c r="Q47" s="315"/>
      <c r="R47" s="182"/>
      <c r="S47" s="182"/>
    </row>
    <row r="48" spans="1:19" s="181" customFormat="1" x14ac:dyDescent="0.2">
      <c r="A48" s="311" t="s">
        <v>137</v>
      </c>
      <c r="B48" s="312">
        <v>1479636</v>
      </c>
      <c r="C48" s="312">
        <v>1856065</v>
      </c>
      <c r="D48" s="313">
        <f t="shared" si="4"/>
        <v>79.718975359160368</v>
      </c>
      <c r="E48" s="312">
        <v>55</v>
      </c>
      <c r="F48" s="314">
        <v>65</v>
      </c>
      <c r="G48" s="312">
        <v>69515</v>
      </c>
      <c r="H48" s="312">
        <v>103696</v>
      </c>
      <c r="I48" s="313">
        <f t="shared" si="5"/>
        <v>67.037301342385433</v>
      </c>
      <c r="J48" s="312">
        <v>61</v>
      </c>
      <c r="K48" s="314">
        <v>61</v>
      </c>
      <c r="L48" s="182"/>
      <c r="M48" s="315"/>
      <c r="N48" s="315"/>
      <c r="O48" s="182"/>
      <c r="P48" s="315"/>
      <c r="Q48" s="315"/>
      <c r="R48" s="182"/>
      <c r="S48" s="182"/>
    </row>
    <row r="49" spans="1:19" s="181" customFormat="1" x14ac:dyDescent="0.2">
      <c r="A49" s="311" t="s">
        <v>88</v>
      </c>
      <c r="B49" s="312">
        <v>109638</v>
      </c>
      <c r="C49" s="312">
        <v>170832</v>
      </c>
      <c r="D49" s="313">
        <f t="shared" si="4"/>
        <v>64.17884237145266</v>
      </c>
      <c r="E49" s="312">
        <v>65</v>
      </c>
      <c r="F49" s="314">
        <v>91</v>
      </c>
      <c r="G49" s="312">
        <v>17879</v>
      </c>
      <c r="H49" s="312">
        <v>33603</v>
      </c>
      <c r="I49" s="313">
        <f t="shared" si="5"/>
        <v>53.206558938190049</v>
      </c>
      <c r="J49" s="312">
        <v>58</v>
      </c>
      <c r="K49" s="314">
        <v>86</v>
      </c>
      <c r="L49" s="182"/>
      <c r="M49" s="315"/>
      <c r="N49" s="315"/>
      <c r="O49" s="182"/>
      <c r="P49" s="315"/>
      <c r="Q49" s="315"/>
      <c r="R49" s="182"/>
      <c r="S49" s="182"/>
    </row>
    <row r="50" spans="1:19" s="181" customFormat="1" ht="12" customHeight="1" x14ac:dyDescent="0.2">
      <c r="A50" s="311" t="s">
        <v>89</v>
      </c>
      <c r="B50" s="312">
        <v>273625</v>
      </c>
      <c r="C50" s="312">
        <v>274112</v>
      </c>
      <c r="D50" s="313">
        <f t="shared" si="4"/>
        <v>99.822335395750642</v>
      </c>
      <c r="E50" s="312">
        <v>87</v>
      </c>
      <c r="F50" s="314">
        <v>88</v>
      </c>
      <c r="G50" s="312">
        <v>61162</v>
      </c>
      <c r="H50" s="312">
        <v>75054</v>
      </c>
      <c r="I50" s="313">
        <f t="shared" si="5"/>
        <v>81.490660058091507</v>
      </c>
      <c r="J50" s="312">
        <v>91</v>
      </c>
      <c r="K50" s="314">
        <v>98</v>
      </c>
      <c r="L50" s="182"/>
      <c r="M50" s="315"/>
      <c r="N50" s="315"/>
      <c r="O50" s="182"/>
      <c r="P50" s="315"/>
      <c r="Q50" s="315"/>
      <c r="R50" s="182"/>
      <c r="S50" s="182"/>
    </row>
    <row r="51" spans="1:19" s="181" customFormat="1" x14ac:dyDescent="0.2">
      <c r="A51" s="311" t="s">
        <v>90</v>
      </c>
      <c r="B51" s="312">
        <v>26</v>
      </c>
      <c r="C51" s="312">
        <v>16</v>
      </c>
      <c r="D51" s="313">
        <f t="shared" si="4"/>
        <v>162.5</v>
      </c>
      <c r="E51" s="312">
        <v>3</v>
      </c>
      <c r="F51" s="314">
        <v>1</v>
      </c>
      <c r="G51" s="314">
        <v>1</v>
      </c>
      <c r="H51" s="312">
        <v>1</v>
      </c>
      <c r="I51" s="313">
        <f t="shared" si="5"/>
        <v>100</v>
      </c>
      <c r="J51" s="314">
        <v>1</v>
      </c>
      <c r="K51" s="314">
        <v>1</v>
      </c>
      <c r="L51" s="182"/>
      <c r="M51" s="315"/>
      <c r="N51" s="315"/>
      <c r="O51" s="182"/>
      <c r="P51" s="315"/>
      <c r="Q51" s="315"/>
      <c r="R51" s="182"/>
      <c r="S51" s="182"/>
    </row>
    <row r="52" spans="1:19" s="181" customFormat="1" x14ac:dyDescent="0.2">
      <c r="A52" s="321" t="s">
        <v>91</v>
      </c>
      <c r="B52" s="322">
        <v>463</v>
      </c>
      <c r="C52" s="322">
        <v>320</v>
      </c>
      <c r="D52" s="313">
        <f t="shared" si="4"/>
        <v>144.6875</v>
      </c>
      <c r="E52" s="361">
        <v>139</v>
      </c>
      <c r="F52" s="324">
        <v>70</v>
      </c>
      <c r="G52" s="322">
        <v>327</v>
      </c>
      <c r="H52" s="322">
        <v>179</v>
      </c>
      <c r="I52" s="313">
        <f t="shared" si="5"/>
        <v>182.68156424581005</v>
      </c>
      <c r="J52" s="322">
        <v>96</v>
      </c>
      <c r="K52" s="324">
        <v>50</v>
      </c>
    </row>
    <row r="53" spans="1:19" s="181" customFormat="1" x14ac:dyDescent="0.2">
      <c r="A53" s="317" t="s">
        <v>92</v>
      </c>
      <c r="B53" s="318">
        <v>1072</v>
      </c>
      <c r="C53" s="318">
        <v>3189</v>
      </c>
      <c r="D53" s="319">
        <f t="shared" si="4"/>
        <v>33.615553465036058</v>
      </c>
      <c r="E53" s="318">
        <v>2</v>
      </c>
      <c r="F53" s="318">
        <v>8</v>
      </c>
      <c r="G53" s="318">
        <v>120</v>
      </c>
      <c r="H53" s="318">
        <v>371</v>
      </c>
      <c r="I53" s="319">
        <f t="shared" si="5"/>
        <v>32.345013477088948</v>
      </c>
      <c r="J53" s="318">
        <v>5</v>
      </c>
      <c r="K53" s="318">
        <v>25</v>
      </c>
    </row>
    <row r="54" spans="1:19" s="181" customFormat="1" x14ac:dyDescent="0.2">
      <c r="A54" s="321"/>
    </row>
    <row r="55" spans="1:19" s="181" customFormat="1" x14ac:dyDescent="0.2">
      <c r="A55" s="321"/>
      <c r="J55" s="478"/>
      <c r="K55" s="478"/>
    </row>
    <row r="56" spans="1:19" s="181" customFormat="1" ht="12.75" customHeight="1" x14ac:dyDescent="0.2">
      <c r="A56" s="329"/>
      <c r="B56" s="480" t="s">
        <v>164</v>
      </c>
      <c r="C56" s="480" t="s">
        <v>148</v>
      </c>
      <c r="D56" s="480" t="s">
        <v>148</v>
      </c>
      <c r="E56" s="480" t="s">
        <v>148</v>
      </c>
      <c r="F56" s="480" t="s">
        <v>148</v>
      </c>
      <c r="G56" s="480" t="s">
        <v>148</v>
      </c>
      <c r="H56" s="480" t="s">
        <v>148</v>
      </c>
      <c r="I56" s="480" t="s">
        <v>148</v>
      </c>
      <c r="J56" s="480" t="s">
        <v>148</v>
      </c>
      <c r="K56" s="480" t="s">
        <v>148</v>
      </c>
    </row>
    <row r="57" spans="1:19" s="181" customFormat="1" ht="18" customHeight="1" x14ac:dyDescent="0.2">
      <c r="A57" s="474"/>
      <c r="B57" s="475" t="s">
        <v>127</v>
      </c>
      <c r="C57" s="475"/>
      <c r="D57" s="475"/>
      <c r="E57" s="475"/>
      <c r="F57" s="475"/>
      <c r="G57" s="475" t="s">
        <v>128</v>
      </c>
      <c r="H57" s="475"/>
      <c r="I57" s="475"/>
      <c r="J57" s="475"/>
      <c r="K57" s="476"/>
    </row>
    <row r="58" spans="1:19" s="181" customFormat="1" ht="18" customHeight="1" x14ac:dyDescent="0.2">
      <c r="A58" s="474"/>
      <c r="B58" s="475" t="s">
        <v>124</v>
      </c>
      <c r="C58" s="475"/>
      <c r="D58" s="475"/>
      <c r="E58" s="475" t="s">
        <v>147</v>
      </c>
      <c r="F58" s="475"/>
      <c r="G58" s="475" t="s">
        <v>124</v>
      </c>
      <c r="H58" s="475"/>
      <c r="I58" s="475"/>
      <c r="J58" s="475" t="s">
        <v>147</v>
      </c>
      <c r="K58" s="476"/>
    </row>
    <row r="59" spans="1:19" s="181" customFormat="1" ht="22.5" x14ac:dyDescent="0.2">
      <c r="A59" s="474"/>
      <c r="B59" s="309" t="s">
        <v>130</v>
      </c>
      <c r="C59" s="309" t="s">
        <v>64</v>
      </c>
      <c r="D59" s="309" t="s">
        <v>138</v>
      </c>
      <c r="E59" s="309" t="s">
        <v>130</v>
      </c>
      <c r="F59" s="309" t="s">
        <v>64</v>
      </c>
      <c r="G59" s="309" t="s">
        <v>130</v>
      </c>
      <c r="H59" s="309" t="s">
        <v>64</v>
      </c>
      <c r="I59" s="309" t="s">
        <v>138</v>
      </c>
      <c r="J59" s="309" t="s">
        <v>130</v>
      </c>
      <c r="K59" s="310" t="s">
        <v>64</v>
      </c>
    </row>
    <row r="60" spans="1:19" s="181" customFormat="1" x14ac:dyDescent="0.2">
      <c r="A60" s="369" t="s">
        <v>72</v>
      </c>
      <c r="B60" s="312">
        <f>SUM(B61:B80)</f>
        <v>970301</v>
      </c>
      <c r="C60" s="312">
        <f>SUM(C61:C80)</f>
        <v>1031156</v>
      </c>
      <c r="D60" s="313">
        <f t="shared" ref="D60:D80" si="6">B60/C60*100</f>
        <v>94.098371148497421</v>
      </c>
      <c r="E60" s="312">
        <v>46</v>
      </c>
      <c r="F60" s="314">
        <v>56</v>
      </c>
      <c r="G60" s="312">
        <f>SUM(G61:G80)</f>
        <v>50241</v>
      </c>
      <c r="H60" s="312">
        <f>SUM(H61:H80)</f>
        <v>46498</v>
      </c>
      <c r="I60" s="313">
        <f>G60/H60*100</f>
        <v>108.04980859391802</v>
      </c>
      <c r="J60" s="312">
        <v>31</v>
      </c>
      <c r="K60" s="314">
        <v>34</v>
      </c>
      <c r="L60" s="182"/>
      <c r="M60" s="315"/>
      <c r="N60" s="315"/>
      <c r="O60" s="182"/>
      <c r="P60" s="315"/>
      <c r="Q60" s="315"/>
      <c r="R60" s="182"/>
    </row>
    <row r="61" spans="1:19" s="181" customFormat="1" x14ac:dyDescent="0.2">
      <c r="A61" s="311" t="s">
        <v>73</v>
      </c>
      <c r="B61" s="312">
        <v>120568</v>
      </c>
      <c r="C61" s="312">
        <v>134060</v>
      </c>
      <c r="D61" s="313">
        <f t="shared" si="6"/>
        <v>89.935849619573332</v>
      </c>
      <c r="E61" s="312">
        <v>63</v>
      </c>
      <c r="F61" s="314">
        <v>68</v>
      </c>
      <c r="G61" s="314">
        <v>41</v>
      </c>
      <c r="H61" s="314">
        <v>15</v>
      </c>
      <c r="I61" s="313">
        <f t="shared" ref="I61:I77" si="7">G61/H61*100</f>
        <v>273.33333333333331</v>
      </c>
      <c r="J61" s="314">
        <v>17</v>
      </c>
      <c r="K61" s="314">
        <v>7</v>
      </c>
      <c r="L61" s="182"/>
      <c r="M61" s="315"/>
      <c r="N61" s="315"/>
      <c r="O61" s="182"/>
      <c r="P61" s="315"/>
      <c r="Q61" s="315"/>
      <c r="R61" s="182"/>
    </row>
    <row r="62" spans="1:19" s="181" customFormat="1" x14ac:dyDescent="0.2">
      <c r="A62" s="311" t="s">
        <v>74</v>
      </c>
      <c r="B62" s="312">
        <v>58202</v>
      </c>
      <c r="C62" s="312">
        <v>59145</v>
      </c>
      <c r="D62" s="313">
        <f t="shared" si="6"/>
        <v>98.405613323188774</v>
      </c>
      <c r="E62" s="312">
        <v>43</v>
      </c>
      <c r="F62" s="314">
        <v>46</v>
      </c>
      <c r="G62" s="314">
        <v>15</v>
      </c>
      <c r="H62" s="312">
        <v>14</v>
      </c>
      <c r="I62" s="313">
        <f t="shared" si="7"/>
        <v>107.14285714285714</v>
      </c>
      <c r="J62" s="314">
        <v>13</v>
      </c>
      <c r="K62" s="314">
        <v>17</v>
      </c>
      <c r="L62" s="182"/>
      <c r="M62" s="315"/>
      <c r="N62" s="315"/>
      <c r="O62" s="182"/>
      <c r="P62" s="315"/>
      <c r="Q62" s="315"/>
      <c r="R62" s="182"/>
    </row>
    <row r="63" spans="1:19" s="181" customFormat="1" x14ac:dyDescent="0.2">
      <c r="A63" s="311" t="s">
        <v>75</v>
      </c>
      <c r="B63" s="312">
        <v>59270</v>
      </c>
      <c r="C63" s="312">
        <v>58612</v>
      </c>
      <c r="D63" s="313">
        <f>B63/C63*100</f>
        <v>101.12263700266158</v>
      </c>
      <c r="E63" s="312">
        <v>32</v>
      </c>
      <c r="F63" s="314">
        <v>45</v>
      </c>
      <c r="G63" s="314">
        <v>3562</v>
      </c>
      <c r="H63" s="314">
        <v>3492</v>
      </c>
      <c r="I63" s="313">
        <f t="shared" si="7"/>
        <v>102.0045819014891</v>
      </c>
      <c r="J63" s="314">
        <v>29</v>
      </c>
      <c r="K63" s="314">
        <v>36</v>
      </c>
      <c r="L63" s="182"/>
      <c r="M63" s="315"/>
      <c r="N63" s="315"/>
      <c r="O63" s="182"/>
      <c r="P63" s="315"/>
      <c r="Q63" s="315"/>
      <c r="R63" s="182"/>
    </row>
    <row r="64" spans="1:19" s="181" customFormat="1" x14ac:dyDescent="0.2">
      <c r="A64" s="311" t="s">
        <v>76</v>
      </c>
      <c r="B64" s="312">
        <v>37884</v>
      </c>
      <c r="C64" s="312">
        <v>51778</v>
      </c>
      <c r="D64" s="313">
        <f t="shared" si="6"/>
        <v>73.166209587083316</v>
      </c>
      <c r="E64" s="312">
        <v>33</v>
      </c>
      <c r="F64" s="314">
        <v>62</v>
      </c>
      <c r="G64" s="312">
        <v>1327</v>
      </c>
      <c r="H64" s="314">
        <v>873</v>
      </c>
      <c r="I64" s="313">
        <f t="shared" si="7"/>
        <v>152.0045819014891</v>
      </c>
      <c r="J64" s="312">
        <v>34</v>
      </c>
      <c r="K64" s="314">
        <v>31</v>
      </c>
      <c r="L64" s="182"/>
      <c r="M64" s="315"/>
      <c r="N64" s="315"/>
      <c r="O64" s="182"/>
      <c r="P64" s="315"/>
      <c r="Q64" s="315"/>
      <c r="R64" s="182"/>
    </row>
    <row r="65" spans="1:18" s="181" customFormat="1" x14ac:dyDescent="0.2">
      <c r="A65" s="311" t="s">
        <v>77</v>
      </c>
      <c r="B65" s="312">
        <v>21195</v>
      </c>
      <c r="C65" s="312">
        <v>23519</v>
      </c>
      <c r="D65" s="313">
        <f t="shared" si="6"/>
        <v>90.11862749266551</v>
      </c>
      <c r="E65" s="312">
        <v>29</v>
      </c>
      <c r="F65" s="314">
        <v>40</v>
      </c>
      <c r="G65" s="312">
        <v>8398</v>
      </c>
      <c r="H65" s="312">
        <v>6980</v>
      </c>
      <c r="I65" s="313">
        <f t="shared" si="7"/>
        <v>120.31518624641835</v>
      </c>
      <c r="J65" s="312">
        <v>40</v>
      </c>
      <c r="K65" s="314">
        <v>38</v>
      </c>
      <c r="L65" s="182"/>
      <c r="M65" s="315"/>
      <c r="N65" s="315"/>
      <c r="O65" s="182"/>
      <c r="P65" s="315"/>
      <c r="Q65" s="315"/>
      <c r="R65" s="182"/>
    </row>
    <row r="66" spans="1:18" s="181" customFormat="1" x14ac:dyDescent="0.2">
      <c r="A66" s="311" t="s">
        <v>78</v>
      </c>
      <c r="B66" s="312">
        <v>84341</v>
      </c>
      <c r="C66" s="312">
        <v>77642</v>
      </c>
      <c r="D66" s="313">
        <f t="shared" si="6"/>
        <v>108.62806213132068</v>
      </c>
      <c r="E66" s="312">
        <v>56</v>
      </c>
      <c r="F66" s="314">
        <v>62</v>
      </c>
      <c r="G66" s="314">
        <v>444</v>
      </c>
      <c r="H66" s="314">
        <v>512</v>
      </c>
      <c r="I66" s="313">
        <f t="shared" si="7"/>
        <v>86.71875</v>
      </c>
      <c r="J66" s="314">
        <v>34</v>
      </c>
      <c r="K66" s="314">
        <v>35</v>
      </c>
      <c r="L66" s="315"/>
      <c r="M66" s="315"/>
      <c r="N66" s="182"/>
      <c r="O66" s="315"/>
      <c r="P66" s="315"/>
      <c r="Q66" s="182"/>
    </row>
    <row r="67" spans="1:18" s="181" customFormat="1" x14ac:dyDescent="0.2">
      <c r="A67" s="311" t="s">
        <v>79</v>
      </c>
      <c r="B67" s="312">
        <v>31135</v>
      </c>
      <c r="C67" s="312">
        <v>35546</v>
      </c>
      <c r="D67" s="313">
        <f t="shared" si="6"/>
        <v>87.590727508017778</v>
      </c>
      <c r="E67" s="312">
        <v>44</v>
      </c>
      <c r="F67" s="314">
        <v>59</v>
      </c>
      <c r="G67" s="312">
        <v>1369</v>
      </c>
      <c r="H67" s="312">
        <v>1482</v>
      </c>
      <c r="I67" s="313">
        <f t="shared" si="7"/>
        <v>92.375168690958162</v>
      </c>
      <c r="J67" s="312">
        <v>43</v>
      </c>
      <c r="K67" s="314">
        <v>44</v>
      </c>
      <c r="L67" s="182"/>
      <c r="M67" s="315"/>
      <c r="N67" s="315"/>
      <c r="O67" s="182"/>
      <c r="P67" s="315"/>
      <c r="Q67" s="315"/>
      <c r="R67" s="182"/>
    </row>
    <row r="68" spans="1:18" s="181" customFormat="1" x14ac:dyDescent="0.2">
      <c r="A68" s="311" t="s">
        <v>80</v>
      </c>
      <c r="B68" s="312">
        <v>46173</v>
      </c>
      <c r="C68" s="312">
        <v>46416</v>
      </c>
      <c r="D68" s="313">
        <f t="shared" si="6"/>
        <v>99.476473629782831</v>
      </c>
      <c r="E68" s="312">
        <v>48</v>
      </c>
      <c r="F68" s="314">
        <v>69</v>
      </c>
      <c r="G68" s="312">
        <v>297</v>
      </c>
      <c r="H68" s="312">
        <v>322</v>
      </c>
      <c r="I68" s="313">
        <f t="shared" si="7"/>
        <v>92.236024844720504</v>
      </c>
      <c r="J68" s="312">
        <v>31</v>
      </c>
      <c r="K68" s="314">
        <v>44</v>
      </c>
      <c r="L68" s="182"/>
      <c r="M68" s="315"/>
      <c r="N68" s="315"/>
      <c r="O68" s="182"/>
      <c r="P68" s="315"/>
      <c r="Q68" s="315"/>
      <c r="R68" s="182"/>
    </row>
    <row r="69" spans="1:18" s="181" customFormat="1" x14ac:dyDescent="0.2">
      <c r="A69" s="311" t="s">
        <v>81</v>
      </c>
      <c r="B69" s="312">
        <v>119743</v>
      </c>
      <c r="C69" s="312">
        <v>109718</v>
      </c>
      <c r="D69" s="313">
        <f t="shared" si="6"/>
        <v>109.13706046409888</v>
      </c>
      <c r="E69" s="312">
        <v>74</v>
      </c>
      <c r="F69" s="314">
        <v>74</v>
      </c>
      <c r="G69" s="314">
        <v>331</v>
      </c>
      <c r="H69" s="314">
        <v>327</v>
      </c>
      <c r="I69" s="313">
        <f t="shared" si="7"/>
        <v>101.22324159021407</v>
      </c>
      <c r="J69" s="314">
        <v>57</v>
      </c>
      <c r="K69" s="314">
        <v>56</v>
      </c>
      <c r="L69" s="182"/>
      <c r="M69" s="315"/>
      <c r="N69" s="315"/>
      <c r="O69" s="182"/>
      <c r="P69" s="315"/>
      <c r="Q69" s="315"/>
      <c r="R69" s="182"/>
    </row>
    <row r="70" spans="1:18" s="181" customFormat="1" x14ac:dyDescent="0.2">
      <c r="A70" s="311" t="s">
        <v>82</v>
      </c>
      <c r="B70" s="312">
        <v>32182</v>
      </c>
      <c r="C70" s="312">
        <v>33198</v>
      </c>
      <c r="D70" s="313">
        <f t="shared" si="6"/>
        <v>96.939574673173084</v>
      </c>
      <c r="E70" s="312">
        <v>59</v>
      </c>
      <c r="F70" s="314">
        <v>59</v>
      </c>
      <c r="G70" s="314">
        <v>19</v>
      </c>
      <c r="H70" s="312">
        <v>19</v>
      </c>
      <c r="I70" s="313">
        <f t="shared" si="7"/>
        <v>100</v>
      </c>
      <c r="J70" s="314">
        <v>46</v>
      </c>
      <c r="K70" s="314">
        <v>93</v>
      </c>
      <c r="L70" s="182"/>
      <c r="M70" s="315"/>
      <c r="N70" s="315"/>
      <c r="O70" s="182"/>
      <c r="P70" s="315"/>
      <c r="Q70" s="315"/>
      <c r="R70" s="182"/>
    </row>
    <row r="71" spans="1:18" s="181" customFormat="1" x14ac:dyDescent="0.2">
      <c r="A71" s="311" t="s">
        <v>83</v>
      </c>
      <c r="B71" s="312">
        <v>36476</v>
      </c>
      <c r="C71" s="312">
        <v>30759</v>
      </c>
      <c r="D71" s="313">
        <f t="shared" si="6"/>
        <v>118.586429987971</v>
      </c>
      <c r="E71" s="312">
        <v>33</v>
      </c>
      <c r="F71" s="314">
        <v>31</v>
      </c>
      <c r="G71" s="312">
        <v>10361</v>
      </c>
      <c r="H71" s="312">
        <v>9173</v>
      </c>
      <c r="I71" s="313">
        <f t="shared" si="7"/>
        <v>112.95105200043606</v>
      </c>
      <c r="J71" s="312">
        <v>35</v>
      </c>
      <c r="K71" s="314">
        <v>37</v>
      </c>
      <c r="L71" s="182"/>
      <c r="M71" s="315"/>
      <c r="N71" s="315"/>
      <c r="O71" s="182"/>
      <c r="P71" s="315"/>
      <c r="Q71" s="315"/>
      <c r="R71" s="182"/>
    </row>
    <row r="72" spans="1:18" s="181" customFormat="1" x14ac:dyDescent="0.2">
      <c r="A72" s="311" t="s">
        <v>84</v>
      </c>
      <c r="B72" s="312">
        <v>37986</v>
      </c>
      <c r="C72" s="312">
        <v>36874</v>
      </c>
      <c r="D72" s="313">
        <f t="shared" si="6"/>
        <v>103.01567500135597</v>
      </c>
      <c r="E72" s="312">
        <v>38</v>
      </c>
      <c r="F72" s="314">
        <v>41</v>
      </c>
      <c r="G72" s="312">
        <v>18053</v>
      </c>
      <c r="H72" s="312">
        <v>16634</v>
      </c>
      <c r="I72" s="313">
        <f t="shared" si="7"/>
        <v>108.53072021161476</v>
      </c>
      <c r="J72" s="312">
        <v>28</v>
      </c>
      <c r="K72" s="314">
        <v>28</v>
      </c>
      <c r="L72" s="182"/>
      <c r="M72" s="315"/>
      <c r="N72" s="315"/>
      <c r="O72" s="182"/>
      <c r="P72" s="315"/>
      <c r="Q72" s="315"/>
      <c r="R72" s="182"/>
    </row>
    <row r="73" spans="1:18" s="181" customFormat="1" x14ac:dyDescent="0.2">
      <c r="A73" s="311" t="s">
        <v>85</v>
      </c>
      <c r="B73" s="312">
        <v>76471</v>
      </c>
      <c r="C73" s="312">
        <v>62003</v>
      </c>
      <c r="D73" s="313">
        <f t="shared" si="6"/>
        <v>123.33435478928439</v>
      </c>
      <c r="E73" s="312">
        <v>56</v>
      </c>
      <c r="F73" s="314">
        <v>53</v>
      </c>
      <c r="G73" s="314">
        <v>3</v>
      </c>
      <c r="H73" s="314" t="s">
        <v>136</v>
      </c>
      <c r="I73" s="313" t="s">
        <v>136</v>
      </c>
      <c r="J73" s="314">
        <v>4</v>
      </c>
      <c r="K73" s="314" t="s">
        <v>136</v>
      </c>
      <c r="L73" s="182"/>
      <c r="M73" s="315"/>
      <c r="N73" s="315"/>
      <c r="O73" s="182"/>
      <c r="P73" s="315"/>
      <c r="Q73" s="315"/>
      <c r="R73" s="182"/>
    </row>
    <row r="74" spans="1:18" s="181" customFormat="1" x14ac:dyDescent="0.2">
      <c r="A74" s="311" t="s">
        <v>86</v>
      </c>
      <c r="B74" s="312">
        <v>56289</v>
      </c>
      <c r="C74" s="312">
        <v>55407</v>
      </c>
      <c r="D74" s="313">
        <f t="shared" si="6"/>
        <v>101.59185662461421</v>
      </c>
      <c r="E74" s="312">
        <v>71</v>
      </c>
      <c r="F74" s="314">
        <v>74</v>
      </c>
      <c r="G74" s="314" t="s">
        <v>136</v>
      </c>
      <c r="H74" s="314">
        <v>2</v>
      </c>
      <c r="I74" s="313" t="s">
        <v>136</v>
      </c>
      <c r="J74" s="314" t="s">
        <v>136</v>
      </c>
      <c r="K74" s="314">
        <v>100</v>
      </c>
      <c r="L74" s="182"/>
      <c r="M74" s="183"/>
      <c r="N74" s="183"/>
      <c r="O74" s="183"/>
      <c r="P74" s="183"/>
      <c r="Q74" s="183"/>
      <c r="R74" s="183"/>
    </row>
    <row r="75" spans="1:18" s="181" customFormat="1" x14ac:dyDescent="0.2">
      <c r="A75" s="311" t="s">
        <v>137</v>
      </c>
      <c r="B75" s="312">
        <v>76355</v>
      </c>
      <c r="C75" s="312">
        <v>88600</v>
      </c>
      <c r="D75" s="313">
        <f t="shared" si="6"/>
        <v>86.17945823927765</v>
      </c>
      <c r="E75" s="312">
        <v>34</v>
      </c>
      <c r="F75" s="314">
        <v>45</v>
      </c>
      <c r="G75" s="312">
        <v>5963</v>
      </c>
      <c r="H75" s="312">
        <v>6537</v>
      </c>
      <c r="I75" s="313">
        <f t="shared" si="7"/>
        <v>91.219213706593237</v>
      </c>
      <c r="J75" s="312">
        <v>29</v>
      </c>
      <c r="K75" s="314">
        <v>35</v>
      </c>
      <c r="L75" s="182"/>
      <c r="M75" s="315"/>
      <c r="N75" s="315"/>
      <c r="O75" s="182"/>
      <c r="P75" s="315"/>
      <c r="Q75" s="315"/>
      <c r="R75" s="182"/>
    </row>
    <row r="76" spans="1:18" s="181" customFormat="1" x14ac:dyDescent="0.2">
      <c r="A76" s="311" t="s">
        <v>88</v>
      </c>
      <c r="B76" s="312">
        <v>18085</v>
      </c>
      <c r="C76" s="312">
        <v>69153</v>
      </c>
      <c r="D76" s="313">
        <f t="shared" si="6"/>
        <v>26.152155365638514</v>
      </c>
      <c r="E76" s="312">
        <v>20</v>
      </c>
      <c r="F76" s="314">
        <v>74</v>
      </c>
      <c r="G76" s="314">
        <v>38</v>
      </c>
      <c r="H76" s="314">
        <v>91</v>
      </c>
      <c r="I76" s="313">
        <f t="shared" si="7"/>
        <v>41.758241758241759</v>
      </c>
      <c r="J76" s="314">
        <v>32</v>
      </c>
      <c r="K76" s="314">
        <v>22</v>
      </c>
      <c r="L76" s="182"/>
      <c r="M76" s="315"/>
      <c r="N76" s="315"/>
      <c r="O76" s="182"/>
      <c r="P76" s="315"/>
      <c r="Q76" s="315"/>
      <c r="R76" s="182"/>
    </row>
    <row r="77" spans="1:18" s="181" customFormat="1" ht="11.25" customHeight="1" x14ac:dyDescent="0.2">
      <c r="A77" s="311" t="s">
        <v>89</v>
      </c>
      <c r="B77" s="312">
        <v>57321</v>
      </c>
      <c r="C77" s="312">
        <v>57737</v>
      </c>
      <c r="D77" s="313">
        <f t="shared" si="6"/>
        <v>99.279491487261211</v>
      </c>
      <c r="E77" s="312">
        <v>50</v>
      </c>
      <c r="F77" s="314">
        <v>55</v>
      </c>
      <c r="G77" s="314">
        <v>20</v>
      </c>
      <c r="H77" s="314">
        <v>25</v>
      </c>
      <c r="I77" s="313">
        <f t="shared" si="7"/>
        <v>80</v>
      </c>
      <c r="J77" s="314">
        <v>13</v>
      </c>
      <c r="K77" s="314">
        <v>20</v>
      </c>
      <c r="L77" s="182"/>
      <c r="M77" s="315"/>
      <c r="N77" s="315"/>
      <c r="O77" s="182"/>
      <c r="P77" s="315"/>
      <c r="Q77" s="315"/>
      <c r="R77" s="182"/>
    </row>
    <row r="78" spans="1:18" s="181" customFormat="1" x14ac:dyDescent="0.2">
      <c r="A78" s="311" t="s">
        <v>90</v>
      </c>
      <c r="B78" s="312">
        <v>2</v>
      </c>
      <c r="C78" s="314">
        <v>2</v>
      </c>
      <c r="D78" s="313">
        <f t="shared" si="6"/>
        <v>100</v>
      </c>
      <c r="E78" s="312">
        <v>2</v>
      </c>
      <c r="F78" s="314">
        <v>2</v>
      </c>
      <c r="G78" s="314" t="s">
        <v>136</v>
      </c>
      <c r="H78" s="314" t="s">
        <v>136</v>
      </c>
      <c r="I78" s="314" t="s">
        <v>136</v>
      </c>
      <c r="J78" s="314" t="s">
        <v>136</v>
      </c>
      <c r="K78" s="314" t="s">
        <v>136</v>
      </c>
      <c r="L78" s="182"/>
      <c r="M78" s="315"/>
      <c r="N78" s="315"/>
      <c r="O78" s="182"/>
      <c r="P78" s="315"/>
      <c r="Q78" s="315"/>
      <c r="R78" s="182"/>
    </row>
    <row r="79" spans="1:18" s="181" customFormat="1" x14ac:dyDescent="0.2">
      <c r="A79" s="321" t="s">
        <v>91</v>
      </c>
      <c r="B79" s="312">
        <v>250</v>
      </c>
      <c r="C79" s="314">
        <v>115</v>
      </c>
      <c r="D79" s="313">
        <f t="shared" si="6"/>
        <v>217.39130434782606</v>
      </c>
      <c r="E79" s="312">
        <v>39</v>
      </c>
      <c r="F79" s="314">
        <v>21</v>
      </c>
      <c r="G79" s="314" t="s">
        <v>136</v>
      </c>
      <c r="H79" s="314" t="s">
        <v>136</v>
      </c>
      <c r="I79" s="314" t="s">
        <v>136</v>
      </c>
      <c r="J79" s="314" t="s">
        <v>136</v>
      </c>
      <c r="K79" s="314" t="s">
        <v>136</v>
      </c>
      <c r="L79" s="182"/>
      <c r="M79" s="315"/>
      <c r="N79" s="315"/>
      <c r="O79" s="182"/>
      <c r="P79" s="315"/>
      <c r="Q79" s="315"/>
      <c r="R79" s="182"/>
    </row>
    <row r="80" spans="1:18" x14ac:dyDescent="0.2">
      <c r="A80" s="317" t="s">
        <v>92</v>
      </c>
      <c r="B80" s="318">
        <v>373</v>
      </c>
      <c r="C80" s="320">
        <v>872</v>
      </c>
      <c r="D80" s="319">
        <f t="shared" si="6"/>
        <v>42.775229357798167</v>
      </c>
      <c r="E80" s="318">
        <v>5</v>
      </c>
      <c r="F80" s="320">
        <v>9</v>
      </c>
      <c r="G80" s="320" t="s">
        <v>136</v>
      </c>
      <c r="H80" s="320" t="s">
        <v>136</v>
      </c>
      <c r="I80" s="320" t="s">
        <v>136</v>
      </c>
      <c r="J80" s="320" t="s">
        <v>136</v>
      </c>
      <c r="K80" s="320" t="s">
        <v>136</v>
      </c>
    </row>
    <row r="81" spans="1:4" x14ac:dyDescent="0.2">
      <c r="A81" s="195"/>
      <c r="D81" s="221"/>
    </row>
  </sheetData>
  <mergeCells count="26">
    <mergeCell ref="A2:K2"/>
    <mergeCell ref="J55:K55"/>
    <mergeCell ref="A1:K1"/>
    <mergeCell ref="B56:K56"/>
    <mergeCell ref="A30:A32"/>
    <mergeCell ref="A3:A5"/>
    <mergeCell ref="G3:K3"/>
    <mergeCell ref="E4:F4"/>
    <mergeCell ref="G4:I4"/>
    <mergeCell ref="J4:K4"/>
    <mergeCell ref="B31:D31"/>
    <mergeCell ref="B4:D4"/>
    <mergeCell ref="B3:F3"/>
    <mergeCell ref="B30:F30"/>
    <mergeCell ref="G30:K30"/>
    <mergeCell ref="J28:K28"/>
    <mergeCell ref="A57:A59"/>
    <mergeCell ref="B58:D58"/>
    <mergeCell ref="E31:F31"/>
    <mergeCell ref="G31:I31"/>
    <mergeCell ref="J31:K31"/>
    <mergeCell ref="E58:F58"/>
    <mergeCell ref="G58:I58"/>
    <mergeCell ref="J58:K58"/>
    <mergeCell ref="B57:F57"/>
    <mergeCell ref="G57:K57"/>
  </mergeCells>
  <pageMargins left="0.59055118110236227" right="0.59055118110236227" top="0.59055118110236227" bottom="0.59055118110236227" header="0" footer="0.39370078740157483"/>
  <pageSetup paperSize="9" firstPageNumber="35" orientation="landscape" useFirstPageNumber="1" r:id="rId1"/>
  <headerFooter alignWithMargins="0">
    <oddFooter>&amp;R&amp;"-,полужирный"&amp;8&amp;P</oddFooter>
  </headerFooter>
  <rowBreaks count="2" manualBreakCount="2">
    <brk id="28" max="16383" man="1"/>
    <brk id="5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21"/>
  <sheetViews>
    <sheetView zoomScale="85" zoomScaleNormal="85" workbookViewId="0">
      <selection activeCell="B24" sqref="B24"/>
    </sheetView>
  </sheetViews>
  <sheetFormatPr defaultRowHeight="12.75" x14ac:dyDescent="0.2"/>
  <cols>
    <col min="1" max="1" width="4.42578125" style="46" customWidth="1"/>
    <col min="2" max="2" width="53.42578125" style="46" customWidth="1"/>
    <col min="3" max="254" width="9.140625" style="46"/>
    <col min="255" max="255" width="4.42578125" style="46" customWidth="1"/>
    <col min="256" max="256" width="53.42578125" style="46" customWidth="1"/>
    <col min="257" max="510" width="9.140625" style="46"/>
    <col min="511" max="511" width="4.42578125" style="46" customWidth="1"/>
    <col min="512" max="512" width="53.42578125" style="46" customWidth="1"/>
    <col min="513" max="766" width="9.140625" style="46"/>
    <col min="767" max="767" width="4.42578125" style="46" customWidth="1"/>
    <col min="768" max="768" width="53.42578125" style="46" customWidth="1"/>
    <col min="769" max="1022" width="9.140625" style="46"/>
    <col min="1023" max="1023" width="4.42578125" style="46" customWidth="1"/>
    <col min="1024" max="1024" width="53.42578125" style="46" customWidth="1"/>
    <col min="1025" max="1278" width="9.140625" style="46"/>
    <col min="1279" max="1279" width="4.42578125" style="46" customWidth="1"/>
    <col min="1280" max="1280" width="53.42578125" style="46" customWidth="1"/>
    <col min="1281" max="1534" width="9.140625" style="46"/>
    <col min="1535" max="1535" width="4.42578125" style="46" customWidth="1"/>
    <col min="1536" max="1536" width="53.42578125" style="46" customWidth="1"/>
    <col min="1537" max="1790" width="9.140625" style="46"/>
    <col min="1791" max="1791" width="4.42578125" style="46" customWidth="1"/>
    <col min="1792" max="1792" width="53.42578125" style="46" customWidth="1"/>
    <col min="1793" max="2046" width="9.140625" style="46"/>
    <col min="2047" max="2047" width="4.42578125" style="46" customWidth="1"/>
    <col min="2048" max="2048" width="53.42578125" style="46" customWidth="1"/>
    <col min="2049" max="2302" width="9.140625" style="46"/>
    <col min="2303" max="2303" width="4.42578125" style="46" customWidth="1"/>
    <col min="2304" max="2304" width="53.42578125" style="46" customWidth="1"/>
    <col min="2305" max="2558" width="9.140625" style="46"/>
    <col min="2559" max="2559" width="4.42578125" style="46" customWidth="1"/>
    <col min="2560" max="2560" width="53.42578125" style="46" customWidth="1"/>
    <col min="2561" max="2814" width="9.140625" style="46"/>
    <col min="2815" max="2815" width="4.42578125" style="46" customWidth="1"/>
    <col min="2816" max="2816" width="53.42578125" style="46" customWidth="1"/>
    <col min="2817" max="3070" width="9.140625" style="46"/>
    <col min="3071" max="3071" width="4.42578125" style="46" customWidth="1"/>
    <col min="3072" max="3072" width="53.42578125" style="46" customWidth="1"/>
    <col min="3073" max="3326" width="9.140625" style="46"/>
    <col min="3327" max="3327" width="4.42578125" style="46" customWidth="1"/>
    <col min="3328" max="3328" width="53.42578125" style="46" customWidth="1"/>
    <col min="3329" max="3582" width="9.140625" style="46"/>
    <col min="3583" max="3583" width="4.42578125" style="46" customWidth="1"/>
    <col min="3584" max="3584" width="53.42578125" style="46" customWidth="1"/>
    <col min="3585" max="3838" width="9.140625" style="46"/>
    <col min="3839" max="3839" width="4.42578125" style="46" customWidth="1"/>
    <col min="3840" max="3840" width="53.42578125" style="46" customWidth="1"/>
    <col min="3841" max="4094" width="9.140625" style="46"/>
    <col min="4095" max="4095" width="4.42578125" style="46" customWidth="1"/>
    <col min="4096" max="4096" width="53.42578125" style="46" customWidth="1"/>
    <col min="4097" max="4350" width="9.140625" style="46"/>
    <col min="4351" max="4351" width="4.42578125" style="46" customWidth="1"/>
    <col min="4352" max="4352" width="53.42578125" style="46" customWidth="1"/>
    <col min="4353" max="4606" width="9.140625" style="46"/>
    <col min="4607" max="4607" width="4.42578125" style="46" customWidth="1"/>
    <col min="4608" max="4608" width="53.42578125" style="46" customWidth="1"/>
    <col min="4609" max="4862" width="9.140625" style="46"/>
    <col min="4863" max="4863" width="4.42578125" style="46" customWidth="1"/>
    <col min="4864" max="4864" width="53.42578125" style="46" customWidth="1"/>
    <col min="4865" max="5118" width="9.140625" style="46"/>
    <col min="5119" max="5119" width="4.42578125" style="46" customWidth="1"/>
    <col min="5120" max="5120" width="53.42578125" style="46" customWidth="1"/>
    <col min="5121" max="5374" width="9.140625" style="46"/>
    <col min="5375" max="5375" width="4.42578125" style="46" customWidth="1"/>
    <col min="5376" max="5376" width="53.42578125" style="46" customWidth="1"/>
    <col min="5377" max="5630" width="9.140625" style="46"/>
    <col min="5631" max="5631" width="4.42578125" style="46" customWidth="1"/>
    <col min="5632" max="5632" width="53.42578125" style="46" customWidth="1"/>
    <col min="5633" max="5886" width="9.140625" style="46"/>
    <col min="5887" max="5887" width="4.42578125" style="46" customWidth="1"/>
    <col min="5888" max="5888" width="53.42578125" style="46" customWidth="1"/>
    <col min="5889" max="6142" width="9.140625" style="46"/>
    <col min="6143" max="6143" width="4.42578125" style="46" customWidth="1"/>
    <col min="6144" max="6144" width="53.42578125" style="46" customWidth="1"/>
    <col min="6145" max="6398" width="9.140625" style="46"/>
    <col min="6399" max="6399" width="4.42578125" style="46" customWidth="1"/>
    <col min="6400" max="6400" width="53.42578125" style="46" customWidth="1"/>
    <col min="6401" max="6654" width="9.140625" style="46"/>
    <col min="6655" max="6655" width="4.42578125" style="46" customWidth="1"/>
    <col min="6656" max="6656" width="53.42578125" style="46" customWidth="1"/>
    <col min="6657" max="6910" width="9.140625" style="46"/>
    <col min="6911" max="6911" width="4.42578125" style="46" customWidth="1"/>
    <col min="6912" max="6912" width="53.42578125" style="46" customWidth="1"/>
    <col min="6913" max="7166" width="9.140625" style="46"/>
    <col min="7167" max="7167" width="4.42578125" style="46" customWidth="1"/>
    <col min="7168" max="7168" width="53.42578125" style="46" customWidth="1"/>
    <col min="7169" max="7422" width="9.140625" style="46"/>
    <col min="7423" max="7423" width="4.42578125" style="46" customWidth="1"/>
    <col min="7424" max="7424" width="53.42578125" style="46" customWidth="1"/>
    <col min="7425" max="7678" width="9.140625" style="46"/>
    <col min="7679" max="7679" width="4.42578125" style="46" customWidth="1"/>
    <col min="7680" max="7680" width="53.42578125" style="46" customWidth="1"/>
    <col min="7681" max="7934" width="9.140625" style="46"/>
    <col min="7935" max="7935" width="4.42578125" style="46" customWidth="1"/>
    <col min="7936" max="7936" width="53.42578125" style="46" customWidth="1"/>
    <col min="7937" max="8190" width="9.140625" style="46"/>
    <col min="8191" max="8191" width="4.42578125" style="46" customWidth="1"/>
    <col min="8192" max="8192" width="53.42578125" style="46" customWidth="1"/>
    <col min="8193" max="8446" width="9.140625" style="46"/>
    <col min="8447" max="8447" width="4.42578125" style="46" customWidth="1"/>
    <col min="8448" max="8448" width="53.42578125" style="46" customWidth="1"/>
    <col min="8449" max="8702" width="9.140625" style="46"/>
    <col min="8703" max="8703" width="4.42578125" style="46" customWidth="1"/>
    <col min="8704" max="8704" width="53.42578125" style="46" customWidth="1"/>
    <col min="8705" max="8958" width="9.140625" style="46"/>
    <col min="8959" max="8959" width="4.42578125" style="46" customWidth="1"/>
    <col min="8960" max="8960" width="53.42578125" style="46" customWidth="1"/>
    <col min="8961" max="9214" width="9.140625" style="46"/>
    <col min="9215" max="9215" width="4.42578125" style="46" customWidth="1"/>
    <col min="9216" max="9216" width="53.42578125" style="46" customWidth="1"/>
    <col min="9217" max="9470" width="9.140625" style="46"/>
    <col min="9471" max="9471" width="4.42578125" style="46" customWidth="1"/>
    <col min="9472" max="9472" width="53.42578125" style="46" customWidth="1"/>
    <col min="9473" max="9726" width="9.140625" style="46"/>
    <col min="9727" max="9727" width="4.42578125" style="46" customWidth="1"/>
    <col min="9728" max="9728" width="53.42578125" style="46" customWidth="1"/>
    <col min="9729" max="9982" width="9.140625" style="46"/>
    <col min="9983" max="9983" width="4.42578125" style="46" customWidth="1"/>
    <col min="9984" max="9984" width="53.42578125" style="46" customWidth="1"/>
    <col min="9985" max="10238" width="9.140625" style="46"/>
    <col min="10239" max="10239" width="4.42578125" style="46" customWidth="1"/>
    <col min="10240" max="10240" width="53.42578125" style="46" customWidth="1"/>
    <col min="10241" max="10494" width="9.140625" style="46"/>
    <col min="10495" max="10495" width="4.42578125" style="46" customWidth="1"/>
    <col min="10496" max="10496" width="53.42578125" style="46" customWidth="1"/>
    <col min="10497" max="10750" width="9.140625" style="46"/>
    <col min="10751" max="10751" width="4.42578125" style="46" customWidth="1"/>
    <col min="10752" max="10752" width="53.42578125" style="46" customWidth="1"/>
    <col min="10753" max="11006" width="9.140625" style="46"/>
    <col min="11007" max="11007" width="4.42578125" style="46" customWidth="1"/>
    <col min="11008" max="11008" width="53.42578125" style="46" customWidth="1"/>
    <col min="11009" max="11262" width="9.140625" style="46"/>
    <col min="11263" max="11263" width="4.42578125" style="46" customWidth="1"/>
    <col min="11264" max="11264" width="53.42578125" style="46" customWidth="1"/>
    <col min="11265" max="11518" width="9.140625" style="46"/>
    <col min="11519" max="11519" width="4.42578125" style="46" customWidth="1"/>
    <col min="11520" max="11520" width="53.42578125" style="46" customWidth="1"/>
    <col min="11521" max="11774" width="9.140625" style="46"/>
    <col min="11775" max="11775" width="4.42578125" style="46" customWidth="1"/>
    <col min="11776" max="11776" width="53.42578125" style="46" customWidth="1"/>
    <col min="11777" max="12030" width="9.140625" style="46"/>
    <col min="12031" max="12031" width="4.42578125" style="46" customWidth="1"/>
    <col min="12032" max="12032" width="53.42578125" style="46" customWidth="1"/>
    <col min="12033" max="12286" width="9.140625" style="46"/>
    <col min="12287" max="12287" width="4.42578125" style="46" customWidth="1"/>
    <col min="12288" max="12288" width="53.42578125" style="46" customWidth="1"/>
    <col min="12289" max="12542" width="9.140625" style="46"/>
    <col min="12543" max="12543" width="4.42578125" style="46" customWidth="1"/>
    <col min="12544" max="12544" width="53.42578125" style="46" customWidth="1"/>
    <col min="12545" max="12798" width="9.140625" style="46"/>
    <col min="12799" max="12799" width="4.42578125" style="46" customWidth="1"/>
    <col min="12800" max="12800" width="53.42578125" style="46" customWidth="1"/>
    <col min="12801" max="13054" width="9.140625" style="46"/>
    <col min="13055" max="13055" width="4.42578125" style="46" customWidth="1"/>
    <col min="13056" max="13056" width="53.42578125" style="46" customWidth="1"/>
    <col min="13057" max="13310" width="9.140625" style="46"/>
    <col min="13311" max="13311" width="4.42578125" style="46" customWidth="1"/>
    <col min="13312" max="13312" width="53.42578125" style="46" customWidth="1"/>
    <col min="13313" max="13566" width="9.140625" style="46"/>
    <col min="13567" max="13567" width="4.42578125" style="46" customWidth="1"/>
    <col min="13568" max="13568" width="53.42578125" style="46" customWidth="1"/>
    <col min="13569" max="13822" width="9.140625" style="46"/>
    <col min="13823" max="13823" width="4.42578125" style="46" customWidth="1"/>
    <col min="13824" max="13824" width="53.42578125" style="46" customWidth="1"/>
    <col min="13825" max="14078" width="9.140625" style="46"/>
    <col min="14079" max="14079" width="4.42578125" style="46" customWidth="1"/>
    <col min="14080" max="14080" width="53.42578125" style="46" customWidth="1"/>
    <col min="14081" max="14334" width="9.140625" style="46"/>
    <col min="14335" max="14335" width="4.42578125" style="46" customWidth="1"/>
    <col min="14336" max="14336" width="53.42578125" style="46" customWidth="1"/>
    <col min="14337" max="14590" width="9.140625" style="46"/>
    <col min="14591" max="14591" width="4.42578125" style="46" customWidth="1"/>
    <col min="14592" max="14592" width="53.42578125" style="46" customWidth="1"/>
    <col min="14593" max="14846" width="9.140625" style="46"/>
    <col min="14847" max="14847" width="4.42578125" style="46" customWidth="1"/>
    <col min="14848" max="14848" width="53.42578125" style="46" customWidth="1"/>
    <col min="14849" max="15102" width="9.140625" style="46"/>
    <col min="15103" max="15103" width="4.42578125" style="46" customWidth="1"/>
    <col min="15104" max="15104" width="53.42578125" style="46" customWidth="1"/>
    <col min="15105" max="15358" width="9.140625" style="46"/>
    <col min="15359" max="15359" width="4.42578125" style="46" customWidth="1"/>
    <col min="15360" max="15360" width="53.42578125" style="46" customWidth="1"/>
    <col min="15361" max="15614" width="9.140625" style="46"/>
    <col min="15615" max="15615" width="4.42578125" style="46" customWidth="1"/>
    <col min="15616" max="15616" width="53.42578125" style="46" customWidth="1"/>
    <col min="15617" max="15870" width="9.140625" style="46"/>
    <col min="15871" max="15871" width="4.42578125" style="46" customWidth="1"/>
    <col min="15872" max="15872" width="53.42578125" style="46" customWidth="1"/>
    <col min="15873" max="16126" width="9.140625" style="46"/>
    <col min="16127" max="16127" width="4.42578125" style="46" customWidth="1"/>
    <col min="16128" max="16128" width="53.42578125" style="46" customWidth="1"/>
    <col min="16129" max="16384" width="9.140625" style="46"/>
  </cols>
  <sheetData>
    <row r="6" spans="2:2" x14ac:dyDescent="0.2">
      <c r="B6" s="47"/>
    </row>
    <row r="7" spans="2:2" x14ac:dyDescent="0.2">
      <c r="B7" s="47"/>
    </row>
    <row r="9" spans="2:2" x14ac:dyDescent="0.2">
      <c r="B9" s="48" t="s">
        <v>2</v>
      </c>
    </row>
    <row r="10" spans="2:2" x14ac:dyDescent="0.2">
      <c r="B10" s="48" t="s">
        <v>3</v>
      </c>
    </row>
    <row r="11" spans="2:2" x14ac:dyDescent="0.2">
      <c r="B11" s="48" t="s">
        <v>4</v>
      </c>
    </row>
    <row r="12" spans="2:2" x14ac:dyDescent="0.2">
      <c r="B12" s="48" t="s">
        <v>5</v>
      </c>
    </row>
    <row r="13" spans="2:2" x14ac:dyDescent="0.2">
      <c r="B13" s="48" t="s">
        <v>6</v>
      </c>
    </row>
    <row r="14" spans="2:2" ht="40.5" customHeight="1" x14ac:dyDescent="0.2">
      <c r="B14" s="49" t="s">
        <v>7</v>
      </c>
    </row>
    <row r="21" spans="2:5" ht="27" customHeight="1" x14ac:dyDescent="0.2">
      <c r="B21" s="378" t="s">
        <v>150</v>
      </c>
      <c r="C21" s="378"/>
      <c r="D21" s="378"/>
      <c r="E21" s="378"/>
    </row>
  </sheetData>
  <mergeCells count="1">
    <mergeCell ref="B21:E21"/>
  </mergeCells>
  <pageMargins left="0.78740157480314965" right="0.39370078740157483" top="0.39370078740157483" bottom="0.39370078740157483" header="0" footer="0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workbookViewId="0">
      <selection activeCell="A3" sqref="A3:A5"/>
    </sheetView>
  </sheetViews>
  <sheetFormatPr defaultRowHeight="12.75" x14ac:dyDescent="0.2"/>
  <cols>
    <col min="1" max="1" width="23.28515625" style="174" customWidth="1"/>
    <col min="2" max="3" width="10" style="174" customWidth="1"/>
    <col min="4" max="4" width="10.5703125" style="174" customWidth="1"/>
    <col min="5" max="6" width="10.140625" style="174" customWidth="1"/>
    <col min="7" max="7" width="11.28515625" style="174" customWidth="1"/>
    <col min="8" max="241" width="9.140625" style="174"/>
    <col min="242" max="242" width="23.28515625" style="174" customWidth="1"/>
    <col min="243" max="243" width="9.5703125" style="174" customWidth="1"/>
    <col min="244" max="244" width="11" style="174" customWidth="1"/>
    <col min="245" max="245" width="10.5703125" style="174" customWidth="1"/>
    <col min="246" max="247" width="10.85546875" style="174" customWidth="1"/>
    <col min="248" max="248" width="11.42578125" style="174" customWidth="1"/>
    <col min="249" max="249" width="11" style="174" customWidth="1"/>
    <col min="250" max="250" width="10.85546875" style="174" customWidth="1"/>
    <col min="251" max="252" width="11.42578125" style="174" customWidth="1"/>
    <col min="253" max="497" width="9.140625" style="174"/>
    <col min="498" max="498" width="23.28515625" style="174" customWidth="1"/>
    <col min="499" max="499" width="9.5703125" style="174" customWidth="1"/>
    <col min="500" max="500" width="11" style="174" customWidth="1"/>
    <col min="501" max="501" width="10.5703125" style="174" customWidth="1"/>
    <col min="502" max="503" width="10.85546875" style="174" customWidth="1"/>
    <col min="504" max="504" width="11.42578125" style="174" customWidth="1"/>
    <col min="505" max="505" width="11" style="174" customWidth="1"/>
    <col min="506" max="506" width="10.85546875" style="174" customWidth="1"/>
    <col min="507" max="508" width="11.42578125" style="174" customWidth="1"/>
    <col min="509" max="753" width="9.140625" style="174"/>
    <col min="754" max="754" width="23.28515625" style="174" customWidth="1"/>
    <col min="755" max="755" width="9.5703125" style="174" customWidth="1"/>
    <col min="756" max="756" width="11" style="174" customWidth="1"/>
    <col min="757" max="757" width="10.5703125" style="174" customWidth="1"/>
    <col min="758" max="759" width="10.85546875" style="174" customWidth="1"/>
    <col min="760" max="760" width="11.42578125" style="174" customWidth="1"/>
    <col min="761" max="761" width="11" style="174" customWidth="1"/>
    <col min="762" max="762" width="10.85546875" style="174" customWidth="1"/>
    <col min="763" max="764" width="11.42578125" style="174" customWidth="1"/>
    <col min="765" max="1009" width="9.140625" style="174"/>
    <col min="1010" max="1010" width="23.28515625" style="174" customWidth="1"/>
    <col min="1011" max="1011" width="9.5703125" style="174" customWidth="1"/>
    <col min="1012" max="1012" width="11" style="174" customWidth="1"/>
    <col min="1013" max="1013" width="10.5703125" style="174" customWidth="1"/>
    <col min="1014" max="1015" width="10.85546875" style="174" customWidth="1"/>
    <col min="1016" max="1016" width="11.42578125" style="174" customWidth="1"/>
    <col min="1017" max="1017" width="11" style="174" customWidth="1"/>
    <col min="1018" max="1018" width="10.85546875" style="174" customWidth="1"/>
    <col min="1019" max="1020" width="11.42578125" style="174" customWidth="1"/>
    <col min="1021" max="1265" width="9.140625" style="174"/>
    <col min="1266" max="1266" width="23.28515625" style="174" customWidth="1"/>
    <col min="1267" max="1267" width="9.5703125" style="174" customWidth="1"/>
    <col min="1268" max="1268" width="11" style="174" customWidth="1"/>
    <col min="1269" max="1269" width="10.5703125" style="174" customWidth="1"/>
    <col min="1270" max="1271" width="10.85546875" style="174" customWidth="1"/>
    <col min="1272" max="1272" width="11.42578125" style="174" customWidth="1"/>
    <col min="1273" max="1273" width="11" style="174" customWidth="1"/>
    <col min="1274" max="1274" width="10.85546875" style="174" customWidth="1"/>
    <col min="1275" max="1276" width="11.42578125" style="174" customWidth="1"/>
    <col min="1277" max="1521" width="9.140625" style="174"/>
    <col min="1522" max="1522" width="23.28515625" style="174" customWidth="1"/>
    <col min="1523" max="1523" width="9.5703125" style="174" customWidth="1"/>
    <col min="1524" max="1524" width="11" style="174" customWidth="1"/>
    <col min="1525" max="1525" width="10.5703125" style="174" customWidth="1"/>
    <col min="1526" max="1527" width="10.85546875" style="174" customWidth="1"/>
    <col min="1528" max="1528" width="11.42578125" style="174" customWidth="1"/>
    <col min="1529" max="1529" width="11" style="174" customWidth="1"/>
    <col min="1530" max="1530" width="10.85546875" style="174" customWidth="1"/>
    <col min="1531" max="1532" width="11.42578125" style="174" customWidth="1"/>
    <col min="1533" max="1777" width="9.140625" style="174"/>
    <col min="1778" max="1778" width="23.28515625" style="174" customWidth="1"/>
    <col min="1779" max="1779" width="9.5703125" style="174" customWidth="1"/>
    <col min="1780" max="1780" width="11" style="174" customWidth="1"/>
    <col min="1781" max="1781" width="10.5703125" style="174" customWidth="1"/>
    <col min="1782" max="1783" width="10.85546875" style="174" customWidth="1"/>
    <col min="1784" max="1784" width="11.42578125" style="174" customWidth="1"/>
    <col min="1785" max="1785" width="11" style="174" customWidth="1"/>
    <col min="1786" max="1786" width="10.85546875" style="174" customWidth="1"/>
    <col min="1787" max="1788" width="11.42578125" style="174" customWidth="1"/>
    <col min="1789" max="2033" width="9.140625" style="174"/>
    <col min="2034" max="2034" width="23.28515625" style="174" customWidth="1"/>
    <col min="2035" max="2035" width="9.5703125" style="174" customWidth="1"/>
    <col min="2036" max="2036" width="11" style="174" customWidth="1"/>
    <col min="2037" max="2037" width="10.5703125" style="174" customWidth="1"/>
    <col min="2038" max="2039" width="10.85546875" style="174" customWidth="1"/>
    <col min="2040" max="2040" width="11.42578125" style="174" customWidth="1"/>
    <col min="2041" max="2041" width="11" style="174" customWidth="1"/>
    <col min="2042" max="2042" width="10.85546875" style="174" customWidth="1"/>
    <col min="2043" max="2044" width="11.42578125" style="174" customWidth="1"/>
    <col min="2045" max="2289" width="9.140625" style="174"/>
    <col min="2290" max="2290" width="23.28515625" style="174" customWidth="1"/>
    <col min="2291" max="2291" width="9.5703125" style="174" customWidth="1"/>
    <col min="2292" max="2292" width="11" style="174" customWidth="1"/>
    <col min="2293" max="2293" width="10.5703125" style="174" customWidth="1"/>
    <col min="2294" max="2295" width="10.85546875" style="174" customWidth="1"/>
    <col min="2296" max="2296" width="11.42578125" style="174" customWidth="1"/>
    <col min="2297" max="2297" width="11" style="174" customWidth="1"/>
    <col min="2298" max="2298" width="10.85546875" style="174" customWidth="1"/>
    <col min="2299" max="2300" width="11.42578125" style="174" customWidth="1"/>
    <col min="2301" max="2545" width="9.140625" style="174"/>
    <col min="2546" max="2546" width="23.28515625" style="174" customWidth="1"/>
    <col min="2547" max="2547" width="9.5703125" style="174" customWidth="1"/>
    <col min="2548" max="2548" width="11" style="174" customWidth="1"/>
    <col min="2549" max="2549" width="10.5703125" style="174" customWidth="1"/>
    <col min="2550" max="2551" width="10.85546875" style="174" customWidth="1"/>
    <col min="2552" max="2552" width="11.42578125" style="174" customWidth="1"/>
    <col min="2553" max="2553" width="11" style="174" customWidth="1"/>
    <col min="2554" max="2554" width="10.85546875" style="174" customWidth="1"/>
    <col min="2555" max="2556" width="11.42578125" style="174" customWidth="1"/>
    <col min="2557" max="2801" width="9.140625" style="174"/>
    <col min="2802" max="2802" width="23.28515625" style="174" customWidth="1"/>
    <col min="2803" max="2803" width="9.5703125" style="174" customWidth="1"/>
    <col min="2804" max="2804" width="11" style="174" customWidth="1"/>
    <col min="2805" max="2805" width="10.5703125" style="174" customWidth="1"/>
    <col min="2806" max="2807" width="10.85546875" style="174" customWidth="1"/>
    <col min="2808" max="2808" width="11.42578125" style="174" customWidth="1"/>
    <col min="2809" max="2809" width="11" style="174" customWidth="1"/>
    <col min="2810" max="2810" width="10.85546875" style="174" customWidth="1"/>
    <col min="2811" max="2812" width="11.42578125" style="174" customWidth="1"/>
    <col min="2813" max="3057" width="9.140625" style="174"/>
    <col min="3058" max="3058" width="23.28515625" style="174" customWidth="1"/>
    <col min="3059" max="3059" width="9.5703125" style="174" customWidth="1"/>
    <col min="3060" max="3060" width="11" style="174" customWidth="1"/>
    <col min="3061" max="3061" width="10.5703125" style="174" customWidth="1"/>
    <col min="3062" max="3063" width="10.85546875" style="174" customWidth="1"/>
    <col min="3064" max="3064" width="11.42578125" style="174" customWidth="1"/>
    <col min="3065" max="3065" width="11" style="174" customWidth="1"/>
    <col min="3066" max="3066" width="10.85546875" style="174" customWidth="1"/>
    <col min="3067" max="3068" width="11.42578125" style="174" customWidth="1"/>
    <col min="3069" max="3313" width="9.140625" style="174"/>
    <col min="3314" max="3314" width="23.28515625" style="174" customWidth="1"/>
    <col min="3315" max="3315" width="9.5703125" style="174" customWidth="1"/>
    <col min="3316" max="3316" width="11" style="174" customWidth="1"/>
    <col min="3317" max="3317" width="10.5703125" style="174" customWidth="1"/>
    <col min="3318" max="3319" width="10.85546875" style="174" customWidth="1"/>
    <col min="3320" max="3320" width="11.42578125" style="174" customWidth="1"/>
    <col min="3321" max="3321" width="11" style="174" customWidth="1"/>
    <col min="3322" max="3322" width="10.85546875" style="174" customWidth="1"/>
    <col min="3323" max="3324" width="11.42578125" style="174" customWidth="1"/>
    <col min="3325" max="3569" width="9.140625" style="174"/>
    <col min="3570" max="3570" width="23.28515625" style="174" customWidth="1"/>
    <col min="3571" max="3571" width="9.5703125" style="174" customWidth="1"/>
    <col min="3572" max="3572" width="11" style="174" customWidth="1"/>
    <col min="3573" max="3573" width="10.5703125" style="174" customWidth="1"/>
    <col min="3574" max="3575" width="10.85546875" style="174" customWidth="1"/>
    <col min="3576" max="3576" width="11.42578125" style="174" customWidth="1"/>
    <col min="3577" max="3577" width="11" style="174" customWidth="1"/>
    <col min="3578" max="3578" width="10.85546875" style="174" customWidth="1"/>
    <col min="3579" max="3580" width="11.42578125" style="174" customWidth="1"/>
    <col min="3581" max="3825" width="9.140625" style="174"/>
    <col min="3826" max="3826" width="23.28515625" style="174" customWidth="1"/>
    <col min="3827" max="3827" width="9.5703125" style="174" customWidth="1"/>
    <col min="3828" max="3828" width="11" style="174" customWidth="1"/>
    <col min="3829" max="3829" width="10.5703125" style="174" customWidth="1"/>
    <col min="3830" max="3831" width="10.85546875" style="174" customWidth="1"/>
    <col min="3832" max="3832" width="11.42578125" style="174" customWidth="1"/>
    <col min="3833" max="3833" width="11" style="174" customWidth="1"/>
    <col min="3834" max="3834" width="10.85546875" style="174" customWidth="1"/>
    <col min="3835" max="3836" width="11.42578125" style="174" customWidth="1"/>
    <col min="3837" max="4081" width="9.140625" style="174"/>
    <col min="4082" max="4082" width="23.28515625" style="174" customWidth="1"/>
    <col min="4083" max="4083" width="9.5703125" style="174" customWidth="1"/>
    <col min="4084" max="4084" width="11" style="174" customWidth="1"/>
    <col min="4085" max="4085" width="10.5703125" style="174" customWidth="1"/>
    <col min="4086" max="4087" width="10.85546875" style="174" customWidth="1"/>
    <col min="4088" max="4088" width="11.42578125" style="174" customWidth="1"/>
    <col min="4089" max="4089" width="11" style="174" customWidth="1"/>
    <col min="4090" max="4090" width="10.85546875" style="174" customWidth="1"/>
    <col min="4091" max="4092" width="11.42578125" style="174" customWidth="1"/>
    <col min="4093" max="4337" width="9.140625" style="174"/>
    <col min="4338" max="4338" width="23.28515625" style="174" customWidth="1"/>
    <col min="4339" max="4339" width="9.5703125" style="174" customWidth="1"/>
    <col min="4340" max="4340" width="11" style="174" customWidth="1"/>
    <col min="4341" max="4341" width="10.5703125" style="174" customWidth="1"/>
    <col min="4342" max="4343" width="10.85546875" style="174" customWidth="1"/>
    <col min="4344" max="4344" width="11.42578125" style="174" customWidth="1"/>
    <col min="4345" max="4345" width="11" style="174" customWidth="1"/>
    <col min="4346" max="4346" width="10.85546875" style="174" customWidth="1"/>
    <col min="4347" max="4348" width="11.42578125" style="174" customWidth="1"/>
    <col min="4349" max="4593" width="9.140625" style="174"/>
    <col min="4594" max="4594" width="23.28515625" style="174" customWidth="1"/>
    <col min="4595" max="4595" width="9.5703125" style="174" customWidth="1"/>
    <col min="4596" max="4596" width="11" style="174" customWidth="1"/>
    <col min="4597" max="4597" width="10.5703125" style="174" customWidth="1"/>
    <col min="4598" max="4599" width="10.85546875" style="174" customWidth="1"/>
    <col min="4600" max="4600" width="11.42578125" style="174" customWidth="1"/>
    <col min="4601" max="4601" width="11" style="174" customWidth="1"/>
    <col min="4602" max="4602" width="10.85546875" style="174" customWidth="1"/>
    <col min="4603" max="4604" width="11.42578125" style="174" customWidth="1"/>
    <col min="4605" max="4849" width="9.140625" style="174"/>
    <col min="4850" max="4850" width="23.28515625" style="174" customWidth="1"/>
    <col min="4851" max="4851" width="9.5703125" style="174" customWidth="1"/>
    <col min="4852" max="4852" width="11" style="174" customWidth="1"/>
    <col min="4853" max="4853" width="10.5703125" style="174" customWidth="1"/>
    <col min="4854" max="4855" width="10.85546875" style="174" customWidth="1"/>
    <col min="4856" max="4856" width="11.42578125" style="174" customWidth="1"/>
    <col min="4857" max="4857" width="11" style="174" customWidth="1"/>
    <col min="4858" max="4858" width="10.85546875" style="174" customWidth="1"/>
    <col min="4859" max="4860" width="11.42578125" style="174" customWidth="1"/>
    <col min="4861" max="5105" width="9.140625" style="174"/>
    <col min="5106" max="5106" width="23.28515625" style="174" customWidth="1"/>
    <col min="5107" max="5107" width="9.5703125" style="174" customWidth="1"/>
    <col min="5108" max="5108" width="11" style="174" customWidth="1"/>
    <col min="5109" max="5109" width="10.5703125" style="174" customWidth="1"/>
    <col min="5110" max="5111" width="10.85546875" style="174" customWidth="1"/>
    <col min="5112" max="5112" width="11.42578125" style="174" customWidth="1"/>
    <col min="5113" max="5113" width="11" style="174" customWidth="1"/>
    <col min="5114" max="5114" width="10.85546875" style="174" customWidth="1"/>
    <col min="5115" max="5116" width="11.42578125" style="174" customWidth="1"/>
    <col min="5117" max="5361" width="9.140625" style="174"/>
    <col min="5362" max="5362" width="23.28515625" style="174" customWidth="1"/>
    <col min="5363" max="5363" width="9.5703125" style="174" customWidth="1"/>
    <col min="5364" max="5364" width="11" style="174" customWidth="1"/>
    <col min="5365" max="5365" width="10.5703125" style="174" customWidth="1"/>
    <col min="5366" max="5367" width="10.85546875" style="174" customWidth="1"/>
    <col min="5368" max="5368" width="11.42578125" style="174" customWidth="1"/>
    <col min="5369" max="5369" width="11" style="174" customWidth="1"/>
    <col min="5370" max="5370" width="10.85546875" style="174" customWidth="1"/>
    <col min="5371" max="5372" width="11.42578125" style="174" customWidth="1"/>
    <col min="5373" max="5617" width="9.140625" style="174"/>
    <col min="5618" max="5618" width="23.28515625" style="174" customWidth="1"/>
    <col min="5619" max="5619" width="9.5703125" style="174" customWidth="1"/>
    <col min="5620" max="5620" width="11" style="174" customWidth="1"/>
    <col min="5621" max="5621" width="10.5703125" style="174" customWidth="1"/>
    <col min="5622" max="5623" width="10.85546875" style="174" customWidth="1"/>
    <col min="5624" max="5624" width="11.42578125" style="174" customWidth="1"/>
    <col min="5625" max="5625" width="11" style="174" customWidth="1"/>
    <col min="5626" max="5626" width="10.85546875" style="174" customWidth="1"/>
    <col min="5627" max="5628" width="11.42578125" style="174" customWidth="1"/>
    <col min="5629" max="5873" width="9.140625" style="174"/>
    <col min="5874" max="5874" width="23.28515625" style="174" customWidth="1"/>
    <col min="5875" max="5875" width="9.5703125" style="174" customWidth="1"/>
    <col min="5876" max="5876" width="11" style="174" customWidth="1"/>
    <col min="5877" max="5877" width="10.5703125" style="174" customWidth="1"/>
    <col min="5878" max="5879" width="10.85546875" style="174" customWidth="1"/>
    <col min="5880" max="5880" width="11.42578125" style="174" customWidth="1"/>
    <col min="5881" max="5881" width="11" style="174" customWidth="1"/>
    <col min="5882" max="5882" width="10.85546875" style="174" customWidth="1"/>
    <col min="5883" max="5884" width="11.42578125" style="174" customWidth="1"/>
    <col min="5885" max="6129" width="9.140625" style="174"/>
    <col min="6130" max="6130" width="23.28515625" style="174" customWidth="1"/>
    <col min="6131" max="6131" width="9.5703125" style="174" customWidth="1"/>
    <col min="6132" max="6132" width="11" style="174" customWidth="1"/>
    <col min="6133" max="6133" width="10.5703125" style="174" customWidth="1"/>
    <col min="6134" max="6135" width="10.85546875" style="174" customWidth="1"/>
    <col min="6136" max="6136" width="11.42578125" style="174" customWidth="1"/>
    <col min="6137" max="6137" width="11" style="174" customWidth="1"/>
    <col min="6138" max="6138" width="10.85546875" style="174" customWidth="1"/>
    <col min="6139" max="6140" width="11.42578125" style="174" customWidth="1"/>
    <col min="6141" max="6385" width="9.140625" style="174"/>
    <col min="6386" max="6386" width="23.28515625" style="174" customWidth="1"/>
    <col min="6387" max="6387" width="9.5703125" style="174" customWidth="1"/>
    <col min="6388" max="6388" width="11" style="174" customWidth="1"/>
    <col min="6389" max="6389" width="10.5703125" style="174" customWidth="1"/>
    <col min="6390" max="6391" width="10.85546875" style="174" customWidth="1"/>
    <col min="6392" max="6392" width="11.42578125" style="174" customWidth="1"/>
    <col min="6393" max="6393" width="11" style="174" customWidth="1"/>
    <col min="6394" max="6394" width="10.85546875" style="174" customWidth="1"/>
    <col min="6395" max="6396" width="11.42578125" style="174" customWidth="1"/>
    <col min="6397" max="6641" width="9.140625" style="174"/>
    <col min="6642" max="6642" width="23.28515625" style="174" customWidth="1"/>
    <col min="6643" max="6643" width="9.5703125" style="174" customWidth="1"/>
    <col min="6644" max="6644" width="11" style="174" customWidth="1"/>
    <col min="6645" max="6645" width="10.5703125" style="174" customWidth="1"/>
    <col min="6646" max="6647" width="10.85546875" style="174" customWidth="1"/>
    <col min="6648" max="6648" width="11.42578125" style="174" customWidth="1"/>
    <col min="6649" max="6649" width="11" style="174" customWidth="1"/>
    <col min="6650" max="6650" width="10.85546875" style="174" customWidth="1"/>
    <col min="6651" max="6652" width="11.42578125" style="174" customWidth="1"/>
    <col min="6653" max="6897" width="9.140625" style="174"/>
    <col min="6898" max="6898" width="23.28515625" style="174" customWidth="1"/>
    <col min="6899" max="6899" width="9.5703125" style="174" customWidth="1"/>
    <col min="6900" max="6900" width="11" style="174" customWidth="1"/>
    <col min="6901" max="6901" width="10.5703125" style="174" customWidth="1"/>
    <col min="6902" max="6903" width="10.85546875" style="174" customWidth="1"/>
    <col min="6904" max="6904" width="11.42578125" style="174" customWidth="1"/>
    <col min="6905" max="6905" width="11" style="174" customWidth="1"/>
    <col min="6906" max="6906" width="10.85546875" style="174" customWidth="1"/>
    <col min="6907" max="6908" width="11.42578125" style="174" customWidth="1"/>
    <col min="6909" max="7153" width="9.140625" style="174"/>
    <col min="7154" max="7154" width="23.28515625" style="174" customWidth="1"/>
    <col min="7155" max="7155" width="9.5703125" style="174" customWidth="1"/>
    <col min="7156" max="7156" width="11" style="174" customWidth="1"/>
    <col min="7157" max="7157" width="10.5703125" style="174" customWidth="1"/>
    <col min="7158" max="7159" width="10.85546875" style="174" customWidth="1"/>
    <col min="7160" max="7160" width="11.42578125" style="174" customWidth="1"/>
    <col min="7161" max="7161" width="11" style="174" customWidth="1"/>
    <col min="7162" max="7162" width="10.85546875" style="174" customWidth="1"/>
    <col min="7163" max="7164" width="11.42578125" style="174" customWidth="1"/>
    <col min="7165" max="7409" width="9.140625" style="174"/>
    <col min="7410" max="7410" width="23.28515625" style="174" customWidth="1"/>
    <col min="7411" max="7411" width="9.5703125" style="174" customWidth="1"/>
    <col min="7412" max="7412" width="11" style="174" customWidth="1"/>
    <col min="7413" max="7413" width="10.5703125" style="174" customWidth="1"/>
    <col min="7414" max="7415" width="10.85546875" style="174" customWidth="1"/>
    <col min="7416" max="7416" width="11.42578125" style="174" customWidth="1"/>
    <col min="7417" max="7417" width="11" style="174" customWidth="1"/>
    <col min="7418" max="7418" width="10.85546875" style="174" customWidth="1"/>
    <col min="7419" max="7420" width="11.42578125" style="174" customWidth="1"/>
    <col min="7421" max="7665" width="9.140625" style="174"/>
    <col min="7666" max="7666" width="23.28515625" style="174" customWidth="1"/>
    <col min="7667" max="7667" width="9.5703125" style="174" customWidth="1"/>
    <col min="7668" max="7668" width="11" style="174" customWidth="1"/>
    <col min="7669" max="7669" width="10.5703125" style="174" customWidth="1"/>
    <col min="7670" max="7671" width="10.85546875" style="174" customWidth="1"/>
    <col min="7672" max="7672" width="11.42578125" style="174" customWidth="1"/>
    <col min="7673" max="7673" width="11" style="174" customWidth="1"/>
    <col min="7674" max="7674" width="10.85546875" style="174" customWidth="1"/>
    <col min="7675" max="7676" width="11.42578125" style="174" customWidth="1"/>
    <col min="7677" max="7921" width="9.140625" style="174"/>
    <col min="7922" max="7922" width="23.28515625" style="174" customWidth="1"/>
    <col min="7923" max="7923" width="9.5703125" style="174" customWidth="1"/>
    <col min="7924" max="7924" width="11" style="174" customWidth="1"/>
    <col min="7925" max="7925" width="10.5703125" style="174" customWidth="1"/>
    <col min="7926" max="7927" width="10.85546875" style="174" customWidth="1"/>
    <col min="7928" max="7928" width="11.42578125" style="174" customWidth="1"/>
    <col min="7929" max="7929" width="11" style="174" customWidth="1"/>
    <col min="7930" max="7930" width="10.85546875" style="174" customWidth="1"/>
    <col min="7931" max="7932" width="11.42578125" style="174" customWidth="1"/>
    <col min="7933" max="8177" width="9.140625" style="174"/>
    <col min="8178" max="8178" width="23.28515625" style="174" customWidth="1"/>
    <col min="8179" max="8179" width="9.5703125" style="174" customWidth="1"/>
    <col min="8180" max="8180" width="11" style="174" customWidth="1"/>
    <col min="8181" max="8181" width="10.5703125" style="174" customWidth="1"/>
    <col min="8182" max="8183" width="10.85546875" style="174" customWidth="1"/>
    <col min="8184" max="8184" width="11.42578125" style="174" customWidth="1"/>
    <col min="8185" max="8185" width="11" style="174" customWidth="1"/>
    <col min="8186" max="8186" width="10.85546875" style="174" customWidth="1"/>
    <col min="8187" max="8188" width="11.42578125" style="174" customWidth="1"/>
    <col min="8189" max="8433" width="9.140625" style="174"/>
    <col min="8434" max="8434" width="23.28515625" style="174" customWidth="1"/>
    <col min="8435" max="8435" width="9.5703125" style="174" customWidth="1"/>
    <col min="8436" max="8436" width="11" style="174" customWidth="1"/>
    <col min="8437" max="8437" width="10.5703125" style="174" customWidth="1"/>
    <col min="8438" max="8439" width="10.85546875" style="174" customWidth="1"/>
    <col min="8440" max="8440" width="11.42578125" style="174" customWidth="1"/>
    <col min="8441" max="8441" width="11" style="174" customWidth="1"/>
    <col min="8442" max="8442" width="10.85546875" style="174" customWidth="1"/>
    <col min="8443" max="8444" width="11.42578125" style="174" customWidth="1"/>
    <col min="8445" max="8689" width="9.140625" style="174"/>
    <col min="8690" max="8690" width="23.28515625" style="174" customWidth="1"/>
    <col min="8691" max="8691" width="9.5703125" style="174" customWidth="1"/>
    <col min="8692" max="8692" width="11" style="174" customWidth="1"/>
    <col min="8693" max="8693" width="10.5703125" style="174" customWidth="1"/>
    <col min="8694" max="8695" width="10.85546875" style="174" customWidth="1"/>
    <col min="8696" max="8696" width="11.42578125" style="174" customWidth="1"/>
    <col min="8697" max="8697" width="11" style="174" customWidth="1"/>
    <col min="8698" max="8698" width="10.85546875" style="174" customWidth="1"/>
    <col min="8699" max="8700" width="11.42578125" style="174" customWidth="1"/>
    <col min="8701" max="8945" width="9.140625" style="174"/>
    <col min="8946" max="8946" width="23.28515625" style="174" customWidth="1"/>
    <col min="8947" max="8947" width="9.5703125" style="174" customWidth="1"/>
    <col min="8948" max="8948" width="11" style="174" customWidth="1"/>
    <col min="8949" max="8949" width="10.5703125" style="174" customWidth="1"/>
    <col min="8950" max="8951" width="10.85546875" style="174" customWidth="1"/>
    <col min="8952" max="8952" width="11.42578125" style="174" customWidth="1"/>
    <col min="8953" max="8953" width="11" style="174" customWidth="1"/>
    <col min="8954" max="8954" width="10.85546875" style="174" customWidth="1"/>
    <col min="8955" max="8956" width="11.42578125" style="174" customWidth="1"/>
    <col min="8957" max="9201" width="9.140625" style="174"/>
    <col min="9202" max="9202" width="23.28515625" style="174" customWidth="1"/>
    <col min="9203" max="9203" width="9.5703125" style="174" customWidth="1"/>
    <col min="9204" max="9204" width="11" style="174" customWidth="1"/>
    <col min="9205" max="9205" width="10.5703125" style="174" customWidth="1"/>
    <col min="9206" max="9207" width="10.85546875" style="174" customWidth="1"/>
    <col min="9208" max="9208" width="11.42578125" style="174" customWidth="1"/>
    <col min="9209" max="9209" width="11" style="174" customWidth="1"/>
    <col min="9210" max="9210" width="10.85546875" style="174" customWidth="1"/>
    <col min="9211" max="9212" width="11.42578125" style="174" customWidth="1"/>
    <col min="9213" max="9457" width="9.140625" style="174"/>
    <col min="9458" max="9458" width="23.28515625" style="174" customWidth="1"/>
    <col min="9459" max="9459" width="9.5703125" style="174" customWidth="1"/>
    <col min="9460" max="9460" width="11" style="174" customWidth="1"/>
    <col min="9461" max="9461" width="10.5703125" style="174" customWidth="1"/>
    <col min="9462" max="9463" width="10.85546875" style="174" customWidth="1"/>
    <col min="9464" max="9464" width="11.42578125" style="174" customWidth="1"/>
    <col min="9465" max="9465" width="11" style="174" customWidth="1"/>
    <col min="9466" max="9466" width="10.85546875" style="174" customWidth="1"/>
    <col min="9467" max="9468" width="11.42578125" style="174" customWidth="1"/>
    <col min="9469" max="9713" width="9.140625" style="174"/>
    <col min="9714" max="9714" width="23.28515625" style="174" customWidth="1"/>
    <col min="9715" max="9715" width="9.5703125" style="174" customWidth="1"/>
    <col min="9716" max="9716" width="11" style="174" customWidth="1"/>
    <col min="9717" max="9717" width="10.5703125" style="174" customWidth="1"/>
    <col min="9718" max="9719" width="10.85546875" style="174" customWidth="1"/>
    <col min="9720" max="9720" width="11.42578125" style="174" customWidth="1"/>
    <col min="9721" max="9721" width="11" style="174" customWidth="1"/>
    <col min="9722" max="9722" width="10.85546875" style="174" customWidth="1"/>
    <col min="9723" max="9724" width="11.42578125" style="174" customWidth="1"/>
    <col min="9725" max="9969" width="9.140625" style="174"/>
    <col min="9970" max="9970" width="23.28515625" style="174" customWidth="1"/>
    <col min="9971" max="9971" width="9.5703125" style="174" customWidth="1"/>
    <col min="9972" max="9972" width="11" style="174" customWidth="1"/>
    <col min="9973" max="9973" width="10.5703125" style="174" customWidth="1"/>
    <col min="9974" max="9975" width="10.85546875" style="174" customWidth="1"/>
    <col min="9976" max="9976" width="11.42578125" style="174" customWidth="1"/>
    <col min="9977" max="9977" width="11" style="174" customWidth="1"/>
    <col min="9978" max="9978" width="10.85546875" style="174" customWidth="1"/>
    <col min="9979" max="9980" width="11.42578125" style="174" customWidth="1"/>
    <col min="9981" max="10225" width="9.140625" style="174"/>
    <col min="10226" max="10226" width="23.28515625" style="174" customWidth="1"/>
    <col min="10227" max="10227" width="9.5703125" style="174" customWidth="1"/>
    <col min="10228" max="10228" width="11" style="174" customWidth="1"/>
    <col min="10229" max="10229" width="10.5703125" style="174" customWidth="1"/>
    <col min="10230" max="10231" width="10.85546875" style="174" customWidth="1"/>
    <col min="10232" max="10232" width="11.42578125" style="174" customWidth="1"/>
    <col min="10233" max="10233" width="11" style="174" customWidth="1"/>
    <col min="10234" max="10234" width="10.85546875" style="174" customWidth="1"/>
    <col min="10235" max="10236" width="11.42578125" style="174" customWidth="1"/>
    <col min="10237" max="10481" width="9.140625" style="174"/>
    <col min="10482" max="10482" width="23.28515625" style="174" customWidth="1"/>
    <col min="10483" max="10483" width="9.5703125" style="174" customWidth="1"/>
    <col min="10484" max="10484" width="11" style="174" customWidth="1"/>
    <col min="10485" max="10485" width="10.5703125" style="174" customWidth="1"/>
    <col min="10486" max="10487" width="10.85546875" style="174" customWidth="1"/>
    <col min="10488" max="10488" width="11.42578125" style="174" customWidth="1"/>
    <col min="10489" max="10489" width="11" style="174" customWidth="1"/>
    <col min="10490" max="10490" width="10.85546875" style="174" customWidth="1"/>
    <col min="10491" max="10492" width="11.42578125" style="174" customWidth="1"/>
    <col min="10493" max="10737" width="9.140625" style="174"/>
    <col min="10738" max="10738" width="23.28515625" style="174" customWidth="1"/>
    <col min="10739" max="10739" width="9.5703125" style="174" customWidth="1"/>
    <col min="10740" max="10740" width="11" style="174" customWidth="1"/>
    <col min="10741" max="10741" width="10.5703125" style="174" customWidth="1"/>
    <col min="10742" max="10743" width="10.85546875" style="174" customWidth="1"/>
    <col min="10744" max="10744" width="11.42578125" style="174" customWidth="1"/>
    <col min="10745" max="10745" width="11" style="174" customWidth="1"/>
    <col min="10746" max="10746" width="10.85546875" style="174" customWidth="1"/>
    <col min="10747" max="10748" width="11.42578125" style="174" customWidth="1"/>
    <col min="10749" max="10993" width="9.140625" style="174"/>
    <col min="10994" max="10994" width="23.28515625" style="174" customWidth="1"/>
    <col min="10995" max="10995" width="9.5703125" style="174" customWidth="1"/>
    <col min="10996" max="10996" width="11" style="174" customWidth="1"/>
    <col min="10997" max="10997" width="10.5703125" style="174" customWidth="1"/>
    <col min="10998" max="10999" width="10.85546875" style="174" customWidth="1"/>
    <col min="11000" max="11000" width="11.42578125" style="174" customWidth="1"/>
    <col min="11001" max="11001" width="11" style="174" customWidth="1"/>
    <col min="11002" max="11002" width="10.85546875" style="174" customWidth="1"/>
    <col min="11003" max="11004" width="11.42578125" style="174" customWidth="1"/>
    <col min="11005" max="11249" width="9.140625" style="174"/>
    <col min="11250" max="11250" width="23.28515625" style="174" customWidth="1"/>
    <col min="11251" max="11251" width="9.5703125" style="174" customWidth="1"/>
    <col min="11252" max="11252" width="11" style="174" customWidth="1"/>
    <col min="11253" max="11253" width="10.5703125" style="174" customWidth="1"/>
    <col min="11254" max="11255" width="10.85546875" style="174" customWidth="1"/>
    <col min="11256" max="11256" width="11.42578125" style="174" customWidth="1"/>
    <col min="11257" max="11257" width="11" style="174" customWidth="1"/>
    <col min="11258" max="11258" width="10.85546875" style="174" customWidth="1"/>
    <col min="11259" max="11260" width="11.42578125" style="174" customWidth="1"/>
    <col min="11261" max="11505" width="9.140625" style="174"/>
    <col min="11506" max="11506" width="23.28515625" style="174" customWidth="1"/>
    <col min="11507" max="11507" width="9.5703125" style="174" customWidth="1"/>
    <col min="11508" max="11508" width="11" style="174" customWidth="1"/>
    <col min="11509" max="11509" width="10.5703125" style="174" customWidth="1"/>
    <col min="11510" max="11511" width="10.85546875" style="174" customWidth="1"/>
    <col min="11512" max="11512" width="11.42578125" style="174" customWidth="1"/>
    <col min="11513" max="11513" width="11" style="174" customWidth="1"/>
    <col min="11514" max="11514" width="10.85546875" style="174" customWidth="1"/>
    <col min="11515" max="11516" width="11.42578125" style="174" customWidth="1"/>
    <col min="11517" max="11761" width="9.140625" style="174"/>
    <col min="11762" max="11762" width="23.28515625" style="174" customWidth="1"/>
    <col min="11763" max="11763" width="9.5703125" style="174" customWidth="1"/>
    <col min="11764" max="11764" width="11" style="174" customWidth="1"/>
    <col min="11765" max="11765" width="10.5703125" style="174" customWidth="1"/>
    <col min="11766" max="11767" width="10.85546875" style="174" customWidth="1"/>
    <col min="11768" max="11768" width="11.42578125" style="174" customWidth="1"/>
    <col min="11769" max="11769" width="11" style="174" customWidth="1"/>
    <col min="11770" max="11770" width="10.85546875" style="174" customWidth="1"/>
    <col min="11771" max="11772" width="11.42578125" style="174" customWidth="1"/>
    <col min="11773" max="12017" width="9.140625" style="174"/>
    <col min="12018" max="12018" width="23.28515625" style="174" customWidth="1"/>
    <col min="12019" max="12019" width="9.5703125" style="174" customWidth="1"/>
    <col min="12020" max="12020" width="11" style="174" customWidth="1"/>
    <col min="12021" max="12021" width="10.5703125" style="174" customWidth="1"/>
    <col min="12022" max="12023" width="10.85546875" style="174" customWidth="1"/>
    <col min="12024" max="12024" width="11.42578125" style="174" customWidth="1"/>
    <col min="12025" max="12025" width="11" style="174" customWidth="1"/>
    <col min="12026" max="12026" width="10.85546875" style="174" customWidth="1"/>
    <col min="12027" max="12028" width="11.42578125" style="174" customWidth="1"/>
    <col min="12029" max="12273" width="9.140625" style="174"/>
    <col min="12274" max="12274" width="23.28515625" style="174" customWidth="1"/>
    <col min="12275" max="12275" width="9.5703125" style="174" customWidth="1"/>
    <col min="12276" max="12276" width="11" style="174" customWidth="1"/>
    <col min="12277" max="12277" width="10.5703125" style="174" customWidth="1"/>
    <col min="12278" max="12279" width="10.85546875" style="174" customWidth="1"/>
    <col min="12280" max="12280" width="11.42578125" style="174" customWidth="1"/>
    <col min="12281" max="12281" width="11" style="174" customWidth="1"/>
    <col min="12282" max="12282" width="10.85546875" style="174" customWidth="1"/>
    <col min="12283" max="12284" width="11.42578125" style="174" customWidth="1"/>
    <col min="12285" max="12529" width="9.140625" style="174"/>
    <col min="12530" max="12530" width="23.28515625" style="174" customWidth="1"/>
    <col min="12531" max="12531" width="9.5703125" style="174" customWidth="1"/>
    <col min="12532" max="12532" width="11" style="174" customWidth="1"/>
    <col min="12533" max="12533" width="10.5703125" style="174" customWidth="1"/>
    <col min="12534" max="12535" width="10.85546875" style="174" customWidth="1"/>
    <col min="12536" max="12536" width="11.42578125" style="174" customWidth="1"/>
    <col min="12537" max="12537" width="11" style="174" customWidth="1"/>
    <col min="12538" max="12538" width="10.85546875" style="174" customWidth="1"/>
    <col min="12539" max="12540" width="11.42578125" style="174" customWidth="1"/>
    <col min="12541" max="12785" width="9.140625" style="174"/>
    <col min="12786" max="12786" width="23.28515625" style="174" customWidth="1"/>
    <col min="12787" max="12787" width="9.5703125" style="174" customWidth="1"/>
    <col min="12788" max="12788" width="11" style="174" customWidth="1"/>
    <col min="12789" max="12789" width="10.5703125" style="174" customWidth="1"/>
    <col min="12790" max="12791" width="10.85546875" style="174" customWidth="1"/>
    <col min="12792" max="12792" width="11.42578125" style="174" customWidth="1"/>
    <col min="12793" max="12793" width="11" style="174" customWidth="1"/>
    <col min="12794" max="12794" width="10.85546875" style="174" customWidth="1"/>
    <col min="12795" max="12796" width="11.42578125" style="174" customWidth="1"/>
    <col min="12797" max="13041" width="9.140625" style="174"/>
    <col min="13042" max="13042" width="23.28515625" style="174" customWidth="1"/>
    <col min="13043" max="13043" width="9.5703125" style="174" customWidth="1"/>
    <col min="13044" max="13044" width="11" style="174" customWidth="1"/>
    <col min="13045" max="13045" width="10.5703125" style="174" customWidth="1"/>
    <col min="13046" max="13047" width="10.85546875" style="174" customWidth="1"/>
    <col min="13048" max="13048" width="11.42578125" style="174" customWidth="1"/>
    <col min="13049" max="13049" width="11" style="174" customWidth="1"/>
    <col min="13050" max="13050" width="10.85546875" style="174" customWidth="1"/>
    <col min="13051" max="13052" width="11.42578125" style="174" customWidth="1"/>
    <col min="13053" max="13297" width="9.140625" style="174"/>
    <col min="13298" max="13298" width="23.28515625" style="174" customWidth="1"/>
    <col min="13299" max="13299" width="9.5703125" style="174" customWidth="1"/>
    <col min="13300" max="13300" width="11" style="174" customWidth="1"/>
    <col min="13301" max="13301" width="10.5703125" style="174" customWidth="1"/>
    <col min="13302" max="13303" width="10.85546875" style="174" customWidth="1"/>
    <col min="13304" max="13304" width="11.42578125" style="174" customWidth="1"/>
    <col min="13305" max="13305" width="11" style="174" customWidth="1"/>
    <col min="13306" max="13306" width="10.85546875" style="174" customWidth="1"/>
    <col min="13307" max="13308" width="11.42578125" style="174" customWidth="1"/>
    <col min="13309" max="13553" width="9.140625" style="174"/>
    <col min="13554" max="13554" width="23.28515625" style="174" customWidth="1"/>
    <col min="13555" max="13555" width="9.5703125" style="174" customWidth="1"/>
    <col min="13556" max="13556" width="11" style="174" customWidth="1"/>
    <col min="13557" max="13557" width="10.5703125" style="174" customWidth="1"/>
    <col min="13558" max="13559" width="10.85546875" style="174" customWidth="1"/>
    <col min="13560" max="13560" width="11.42578125" style="174" customWidth="1"/>
    <col min="13561" max="13561" width="11" style="174" customWidth="1"/>
    <col min="13562" max="13562" width="10.85546875" style="174" customWidth="1"/>
    <col min="13563" max="13564" width="11.42578125" style="174" customWidth="1"/>
    <col min="13565" max="13809" width="9.140625" style="174"/>
    <col min="13810" max="13810" width="23.28515625" style="174" customWidth="1"/>
    <col min="13811" max="13811" width="9.5703125" style="174" customWidth="1"/>
    <col min="13812" max="13812" width="11" style="174" customWidth="1"/>
    <col min="13813" max="13813" width="10.5703125" style="174" customWidth="1"/>
    <col min="13814" max="13815" width="10.85546875" style="174" customWidth="1"/>
    <col min="13816" max="13816" width="11.42578125" style="174" customWidth="1"/>
    <col min="13817" max="13817" width="11" style="174" customWidth="1"/>
    <col min="13818" max="13818" width="10.85546875" style="174" customWidth="1"/>
    <col min="13819" max="13820" width="11.42578125" style="174" customWidth="1"/>
    <col min="13821" max="14065" width="9.140625" style="174"/>
    <col min="14066" max="14066" width="23.28515625" style="174" customWidth="1"/>
    <col min="14067" max="14067" width="9.5703125" style="174" customWidth="1"/>
    <col min="14068" max="14068" width="11" style="174" customWidth="1"/>
    <col min="14069" max="14069" width="10.5703125" style="174" customWidth="1"/>
    <col min="14070" max="14071" width="10.85546875" style="174" customWidth="1"/>
    <col min="14072" max="14072" width="11.42578125" style="174" customWidth="1"/>
    <col min="14073" max="14073" width="11" style="174" customWidth="1"/>
    <col min="14074" max="14074" width="10.85546875" style="174" customWidth="1"/>
    <col min="14075" max="14076" width="11.42578125" style="174" customWidth="1"/>
    <col min="14077" max="14321" width="9.140625" style="174"/>
    <col min="14322" max="14322" width="23.28515625" style="174" customWidth="1"/>
    <col min="14323" max="14323" width="9.5703125" style="174" customWidth="1"/>
    <col min="14324" max="14324" width="11" style="174" customWidth="1"/>
    <col min="14325" max="14325" width="10.5703125" style="174" customWidth="1"/>
    <col min="14326" max="14327" width="10.85546875" style="174" customWidth="1"/>
    <col min="14328" max="14328" width="11.42578125" style="174" customWidth="1"/>
    <col min="14329" max="14329" width="11" style="174" customWidth="1"/>
    <col min="14330" max="14330" width="10.85546875" style="174" customWidth="1"/>
    <col min="14331" max="14332" width="11.42578125" style="174" customWidth="1"/>
    <col min="14333" max="14577" width="9.140625" style="174"/>
    <col min="14578" max="14578" width="23.28515625" style="174" customWidth="1"/>
    <col min="14579" max="14579" width="9.5703125" style="174" customWidth="1"/>
    <col min="14580" max="14580" width="11" style="174" customWidth="1"/>
    <col min="14581" max="14581" width="10.5703125" style="174" customWidth="1"/>
    <col min="14582" max="14583" width="10.85546875" style="174" customWidth="1"/>
    <col min="14584" max="14584" width="11.42578125" style="174" customWidth="1"/>
    <col min="14585" max="14585" width="11" style="174" customWidth="1"/>
    <col min="14586" max="14586" width="10.85546875" style="174" customWidth="1"/>
    <col min="14587" max="14588" width="11.42578125" style="174" customWidth="1"/>
    <col min="14589" max="14833" width="9.140625" style="174"/>
    <col min="14834" max="14834" width="23.28515625" style="174" customWidth="1"/>
    <col min="14835" max="14835" width="9.5703125" style="174" customWidth="1"/>
    <col min="14836" max="14836" width="11" style="174" customWidth="1"/>
    <col min="14837" max="14837" width="10.5703125" style="174" customWidth="1"/>
    <col min="14838" max="14839" width="10.85546875" style="174" customWidth="1"/>
    <col min="14840" max="14840" width="11.42578125" style="174" customWidth="1"/>
    <col min="14841" max="14841" width="11" style="174" customWidth="1"/>
    <col min="14842" max="14842" width="10.85546875" style="174" customWidth="1"/>
    <col min="14843" max="14844" width="11.42578125" style="174" customWidth="1"/>
    <col min="14845" max="15089" width="9.140625" style="174"/>
    <col min="15090" max="15090" width="23.28515625" style="174" customWidth="1"/>
    <col min="15091" max="15091" width="9.5703125" style="174" customWidth="1"/>
    <col min="15092" max="15092" width="11" style="174" customWidth="1"/>
    <col min="15093" max="15093" width="10.5703125" style="174" customWidth="1"/>
    <col min="15094" max="15095" width="10.85546875" style="174" customWidth="1"/>
    <col min="15096" max="15096" width="11.42578125" style="174" customWidth="1"/>
    <col min="15097" max="15097" width="11" style="174" customWidth="1"/>
    <col min="15098" max="15098" width="10.85546875" style="174" customWidth="1"/>
    <col min="15099" max="15100" width="11.42578125" style="174" customWidth="1"/>
    <col min="15101" max="15345" width="9.140625" style="174"/>
    <col min="15346" max="15346" width="23.28515625" style="174" customWidth="1"/>
    <col min="15347" max="15347" width="9.5703125" style="174" customWidth="1"/>
    <col min="15348" max="15348" width="11" style="174" customWidth="1"/>
    <col min="15349" max="15349" width="10.5703125" style="174" customWidth="1"/>
    <col min="15350" max="15351" width="10.85546875" style="174" customWidth="1"/>
    <col min="15352" max="15352" width="11.42578125" style="174" customWidth="1"/>
    <col min="15353" max="15353" width="11" style="174" customWidth="1"/>
    <col min="15354" max="15354" width="10.85546875" style="174" customWidth="1"/>
    <col min="15355" max="15356" width="11.42578125" style="174" customWidth="1"/>
    <col min="15357" max="15601" width="9.140625" style="174"/>
    <col min="15602" max="15602" width="23.28515625" style="174" customWidth="1"/>
    <col min="15603" max="15603" width="9.5703125" style="174" customWidth="1"/>
    <col min="15604" max="15604" width="11" style="174" customWidth="1"/>
    <col min="15605" max="15605" width="10.5703125" style="174" customWidth="1"/>
    <col min="15606" max="15607" width="10.85546875" style="174" customWidth="1"/>
    <col min="15608" max="15608" width="11.42578125" style="174" customWidth="1"/>
    <col min="15609" max="15609" width="11" style="174" customWidth="1"/>
    <col min="15610" max="15610" width="10.85546875" style="174" customWidth="1"/>
    <col min="15611" max="15612" width="11.42578125" style="174" customWidth="1"/>
    <col min="15613" max="15857" width="9.140625" style="174"/>
    <col min="15858" max="15858" width="23.28515625" style="174" customWidth="1"/>
    <col min="15859" max="15859" width="9.5703125" style="174" customWidth="1"/>
    <col min="15860" max="15860" width="11" style="174" customWidth="1"/>
    <col min="15861" max="15861" width="10.5703125" style="174" customWidth="1"/>
    <col min="15862" max="15863" width="10.85546875" style="174" customWidth="1"/>
    <col min="15864" max="15864" width="11.42578125" style="174" customWidth="1"/>
    <col min="15865" max="15865" width="11" style="174" customWidth="1"/>
    <col min="15866" max="15866" width="10.85546875" style="174" customWidth="1"/>
    <col min="15867" max="15868" width="11.42578125" style="174" customWidth="1"/>
    <col min="15869" max="16113" width="9.140625" style="174"/>
    <col min="16114" max="16114" width="23.28515625" style="174" customWidth="1"/>
    <col min="16115" max="16115" width="9.5703125" style="174" customWidth="1"/>
    <col min="16116" max="16116" width="11" style="174" customWidth="1"/>
    <col min="16117" max="16117" width="10.5703125" style="174" customWidth="1"/>
    <col min="16118" max="16119" width="10.85546875" style="174" customWidth="1"/>
    <col min="16120" max="16120" width="11.42578125" style="174" customWidth="1"/>
    <col min="16121" max="16121" width="11" style="174" customWidth="1"/>
    <col min="16122" max="16122" width="10.85546875" style="174" customWidth="1"/>
    <col min="16123" max="16124" width="11.42578125" style="174" customWidth="1"/>
    <col min="16125" max="16384" width="9.140625" style="174"/>
  </cols>
  <sheetData>
    <row r="1" spans="1:8" ht="28.5" customHeight="1" x14ac:dyDescent="0.2">
      <c r="A1" s="491" t="s">
        <v>174</v>
      </c>
      <c r="B1" s="491"/>
      <c r="C1" s="491"/>
      <c r="D1" s="491"/>
      <c r="E1" s="491"/>
      <c r="F1" s="491"/>
      <c r="G1" s="491"/>
    </row>
    <row r="2" spans="1:8" ht="12" customHeight="1" x14ac:dyDescent="0.2">
      <c r="A2" s="175"/>
      <c r="B2" s="175"/>
      <c r="C2" s="175"/>
      <c r="D2" s="175"/>
      <c r="G2" s="176" t="s">
        <v>120</v>
      </c>
    </row>
    <row r="3" spans="1:8" ht="18.75" customHeight="1" x14ac:dyDescent="0.2">
      <c r="A3" s="474"/>
      <c r="B3" s="475" t="s">
        <v>129</v>
      </c>
      <c r="C3" s="475"/>
      <c r="D3" s="475"/>
      <c r="E3" s="475" t="s">
        <v>57</v>
      </c>
      <c r="F3" s="475"/>
      <c r="G3" s="485"/>
      <c r="H3" s="358"/>
    </row>
    <row r="4" spans="1:8" ht="16.5" customHeight="1" x14ac:dyDescent="0.2">
      <c r="A4" s="474"/>
      <c r="B4" s="475" t="s">
        <v>124</v>
      </c>
      <c r="C4" s="475"/>
      <c r="D4" s="475"/>
      <c r="E4" s="475" t="s">
        <v>124</v>
      </c>
      <c r="F4" s="475"/>
      <c r="G4" s="485"/>
      <c r="H4" s="358"/>
    </row>
    <row r="5" spans="1:8" ht="39.75" customHeight="1" x14ac:dyDescent="0.2">
      <c r="A5" s="474"/>
      <c r="B5" s="309" t="s">
        <v>130</v>
      </c>
      <c r="C5" s="309" t="s">
        <v>64</v>
      </c>
      <c r="D5" s="309" t="s">
        <v>165</v>
      </c>
      <c r="E5" s="309" t="s">
        <v>130</v>
      </c>
      <c r="F5" s="309" t="s">
        <v>64</v>
      </c>
      <c r="G5" s="355" t="s">
        <v>165</v>
      </c>
      <c r="H5" s="358"/>
    </row>
    <row r="6" spans="1:8" x14ac:dyDescent="0.2">
      <c r="A6" s="369" t="s">
        <v>72</v>
      </c>
      <c r="B6" s="330">
        <f>SUM(B7:B25)</f>
        <v>22828</v>
      </c>
      <c r="C6" s="330">
        <f>SUM(C7:C25)</f>
        <v>16009</v>
      </c>
      <c r="D6" s="331">
        <f>B6/C6%</f>
        <v>142.59479043038291</v>
      </c>
      <c r="E6" s="330">
        <f>SUM(E7:E25)</f>
        <v>37480</v>
      </c>
      <c r="F6" s="330">
        <f>SUM(F7:F25)</f>
        <v>30171</v>
      </c>
      <c r="G6" s="331">
        <f>E6/F6%</f>
        <v>124.22524941168673</v>
      </c>
      <c r="H6" s="359"/>
    </row>
    <row r="7" spans="1:8" x14ac:dyDescent="0.2">
      <c r="A7" s="311" t="s">
        <v>73</v>
      </c>
      <c r="B7" s="330">
        <v>463</v>
      </c>
      <c r="C7" s="330">
        <v>517</v>
      </c>
      <c r="D7" s="331">
        <f t="shared" ref="D7:D23" si="0">B7/C7%</f>
        <v>89.555125725338499</v>
      </c>
      <c r="E7" s="330">
        <v>2828</v>
      </c>
      <c r="F7" s="330">
        <v>4026</v>
      </c>
      <c r="G7" s="331">
        <f t="shared" ref="G7:G25" si="1">E7/F7%</f>
        <v>70.243417784401387</v>
      </c>
      <c r="H7" s="332"/>
    </row>
    <row r="8" spans="1:8" x14ac:dyDescent="0.2">
      <c r="A8" s="311" t="s">
        <v>74</v>
      </c>
      <c r="B8" s="330">
        <v>2295</v>
      </c>
      <c r="C8" s="330">
        <v>2804</v>
      </c>
      <c r="D8" s="331">
        <f t="shared" si="0"/>
        <v>81.847360912981458</v>
      </c>
      <c r="E8" s="330">
        <v>1853</v>
      </c>
      <c r="F8" s="330">
        <v>1125</v>
      </c>
      <c r="G8" s="331">
        <f t="shared" si="1"/>
        <v>164.71111111111111</v>
      </c>
      <c r="H8" s="332"/>
    </row>
    <row r="9" spans="1:8" x14ac:dyDescent="0.2">
      <c r="A9" s="311" t="s">
        <v>75</v>
      </c>
      <c r="B9" s="330">
        <v>3211</v>
      </c>
      <c r="C9" s="330">
        <v>504</v>
      </c>
      <c r="D9" s="331">
        <f t="shared" si="0"/>
        <v>637.10317460317458</v>
      </c>
      <c r="E9" s="330">
        <v>10564</v>
      </c>
      <c r="F9" s="330">
        <v>776</v>
      </c>
      <c r="G9" s="331">
        <f>E9/F9%</f>
        <v>1361.340206185567</v>
      </c>
      <c r="H9" s="332"/>
    </row>
    <row r="10" spans="1:8" x14ac:dyDescent="0.2">
      <c r="A10" s="311" t="s">
        <v>76</v>
      </c>
      <c r="B10" s="330">
        <v>1683</v>
      </c>
      <c r="C10" s="330">
        <v>1487</v>
      </c>
      <c r="D10" s="331">
        <f t="shared" si="0"/>
        <v>113.18090114324143</v>
      </c>
      <c r="E10" s="330">
        <v>3882</v>
      </c>
      <c r="F10" s="330">
        <v>5602</v>
      </c>
      <c r="G10" s="331">
        <f t="shared" si="1"/>
        <v>69.296679757229555</v>
      </c>
      <c r="H10" s="332"/>
    </row>
    <row r="11" spans="1:8" x14ac:dyDescent="0.2">
      <c r="A11" s="311" t="s">
        <v>77</v>
      </c>
      <c r="B11" s="330">
        <v>343</v>
      </c>
      <c r="C11" s="330">
        <v>103</v>
      </c>
      <c r="D11" s="331">
        <f t="shared" si="0"/>
        <v>333.00970873786406</v>
      </c>
      <c r="E11" s="330">
        <v>3133</v>
      </c>
      <c r="F11" s="330">
        <v>1983</v>
      </c>
      <c r="G11" s="331">
        <f t="shared" si="1"/>
        <v>157.99293998991428</v>
      </c>
      <c r="H11" s="332"/>
    </row>
    <row r="12" spans="1:8" x14ac:dyDescent="0.2">
      <c r="A12" s="311" t="s">
        <v>78</v>
      </c>
      <c r="B12" s="330">
        <v>654</v>
      </c>
      <c r="C12" s="330">
        <v>312</v>
      </c>
      <c r="D12" s="331">
        <f t="shared" si="0"/>
        <v>209.61538461538461</v>
      </c>
      <c r="E12" s="330">
        <v>2263</v>
      </c>
      <c r="F12" s="330">
        <v>657</v>
      </c>
      <c r="G12" s="331">
        <f t="shared" si="1"/>
        <v>344.44444444444446</v>
      </c>
      <c r="H12" s="332"/>
    </row>
    <row r="13" spans="1:8" x14ac:dyDescent="0.2">
      <c r="A13" s="311" t="s">
        <v>79</v>
      </c>
      <c r="B13" s="330">
        <v>761</v>
      </c>
      <c r="C13" s="330">
        <v>748</v>
      </c>
      <c r="D13" s="331">
        <f t="shared" si="0"/>
        <v>101.7379679144385</v>
      </c>
      <c r="E13" s="330">
        <v>546</v>
      </c>
      <c r="F13" s="330">
        <v>446</v>
      </c>
      <c r="G13" s="331">
        <f t="shared" si="1"/>
        <v>122.42152466367713</v>
      </c>
      <c r="H13" s="332"/>
    </row>
    <row r="14" spans="1:8" x14ac:dyDescent="0.2">
      <c r="A14" s="311" t="s">
        <v>80</v>
      </c>
      <c r="B14" s="330">
        <v>896</v>
      </c>
      <c r="C14" s="330">
        <v>900</v>
      </c>
      <c r="D14" s="331">
        <f t="shared" si="0"/>
        <v>99.555555555555557</v>
      </c>
      <c r="E14" s="330">
        <v>4941</v>
      </c>
      <c r="F14" s="330">
        <v>9824</v>
      </c>
      <c r="G14" s="331">
        <f t="shared" si="1"/>
        <v>50.295195439739416</v>
      </c>
      <c r="H14" s="332"/>
    </row>
    <row r="15" spans="1:8" x14ac:dyDescent="0.2">
      <c r="A15" s="311" t="s">
        <v>81</v>
      </c>
      <c r="B15" s="330">
        <v>647</v>
      </c>
      <c r="C15" s="330">
        <v>232</v>
      </c>
      <c r="D15" s="331">
        <f t="shared" si="0"/>
        <v>278.87931034482762</v>
      </c>
      <c r="E15" s="330">
        <v>2075</v>
      </c>
      <c r="F15" s="330">
        <v>980</v>
      </c>
      <c r="G15" s="331">
        <f t="shared" si="1"/>
        <v>211.734693877551</v>
      </c>
      <c r="H15" s="332"/>
    </row>
    <row r="16" spans="1:8" ht="14.25" customHeight="1" x14ac:dyDescent="0.2">
      <c r="A16" s="311" t="s">
        <v>82</v>
      </c>
      <c r="B16" s="330">
        <v>5959</v>
      </c>
      <c r="C16" s="330">
        <v>2717</v>
      </c>
      <c r="D16" s="331">
        <f>B16/C16%</f>
        <v>219.3227824806772</v>
      </c>
      <c r="E16" s="330">
        <v>1286</v>
      </c>
      <c r="F16" s="330">
        <v>489</v>
      </c>
      <c r="G16" s="331">
        <f>E16/F16%</f>
        <v>262.98568507157466</v>
      </c>
      <c r="H16" s="332"/>
    </row>
    <row r="17" spans="1:9" ht="14.25" customHeight="1" x14ac:dyDescent="0.2">
      <c r="A17" s="311" t="s">
        <v>83</v>
      </c>
      <c r="B17" s="330">
        <v>44</v>
      </c>
      <c r="C17" s="330">
        <v>107</v>
      </c>
      <c r="D17" s="331">
        <f t="shared" si="0"/>
        <v>41.121495327102799</v>
      </c>
      <c r="E17" s="330">
        <v>46</v>
      </c>
      <c r="F17" s="330">
        <v>21</v>
      </c>
      <c r="G17" s="331">
        <f t="shared" si="1"/>
        <v>219.04761904761907</v>
      </c>
      <c r="H17" s="332"/>
    </row>
    <row r="18" spans="1:9" ht="14.25" customHeight="1" x14ac:dyDescent="0.2">
      <c r="A18" s="311" t="s">
        <v>84</v>
      </c>
      <c r="B18" s="330">
        <v>36</v>
      </c>
      <c r="C18" s="330">
        <v>72</v>
      </c>
      <c r="D18" s="331">
        <f t="shared" si="0"/>
        <v>50</v>
      </c>
      <c r="E18" s="330">
        <v>679</v>
      </c>
      <c r="F18" s="330">
        <v>1078</v>
      </c>
      <c r="G18" s="331">
        <f t="shared" si="1"/>
        <v>62.987012987012989</v>
      </c>
      <c r="H18" s="332"/>
    </row>
    <row r="19" spans="1:9" ht="14.25" customHeight="1" x14ac:dyDescent="0.2">
      <c r="A19" s="311" t="s">
        <v>85</v>
      </c>
      <c r="B19" s="330">
        <v>2044</v>
      </c>
      <c r="C19" s="330">
        <v>2121</v>
      </c>
      <c r="D19" s="331">
        <f t="shared" si="0"/>
        <v>96.369636963696365</v>
      </c>
      <c r="E19" s="330">
        <v>552</v>
      </c>
      <c r="F19" s="330">
        <v>356</v>
      </c>
      <c r="G19" s="331">
        <f t="shared" si="1"/>
        <v>155.0561797752809</v>
      </c>
      <c r="H19" s="332"/>
    </row>
    <row r="20" spans="1:9" ht="14.25" customHeight="1" x14ac:dyDescent="0.2">
      <c r="A20" s="311" t="s">
        <v>86</v>
      </c>
      <c r="B20" s="330">
        <v>2487</v>
      </c>
      <c r="C20" s="330">
        <v>2251</v>
      </c>
      <c r="D20" s="331">
        <f t="shared" si="0"/>
        <v>110.48422923145267</v>
      </c>
      <c r="E20" s="330">
        <v>379</v>
      </c>
      <c r="F20" s="330">
        <v>296</v>
      </c>
      <c r="G20" s="331">
        <f t="shared" si="1"/>
        <v>128.04054054054055</v>
      </c>
      <c r="H20" s="332"/>
    </row>
    <row r="21" spans="1:9" ht="14.25" customHeight="1" x14ac:dyDescent="0.2">
      <c r="A21" s="311" t="s">
        <v>137</v>
      </c>
      <c r="B21" s="330">
        <v>292</v>
      </c>
      <c r="C21" s="330">
        <v>337</v>
      </c>
      <c r="D21" s="331">
        <f t="shared" si="0"/>
        <v>86.646884272997028</v>
      </c>
      <c r="E21" s="330">
        <v>1986</v>
      </c>
      <c r="F21" s="330">
        <v>2132</v>
      </c>
      <c r="G21" s="333">
        <f t="shared" si="1"/>
        <v>93.151969981238267</v>
      </c>
      <c r="H21" s="332"/>
    </row>
    <row r="22" spans="1:9" ht="14.25" customHeight="1" x14ac:dyDescent="0.2">
      <c r="A22" s="311" t="s">
        <v>88</v>
      </c>
      <c r="B22" s="330">
        <v>81</v>
      </c>
      <c r="C22" s="334" t="s">
        <v>136</v>
      </c>
      <c r="D22" s="331" t="s">
        <v>136</v>
      </c>
      <c r="E22" s="330">
        <v>285</v>
      </c>
      <c r="F22" s="330">
        <v>238</v>
      </c>
      <c r="G22" s="333">
        <f t="shared" si="1"/>
        <v>119.74789915966387</v>
      </c>
      <c r="H22" s="332"/>
    </row>
    <row r="23" spans="1:9" ht="14.25" customHeight="1" x14ac:dyDescent="0.2">
      <c r="A23" s="321" t="s">
        <v>89</v>
      </c>
      <c r="B23" s="335">
        <v>932</v>
      </c>
      <c r="C23" s="335">
        <v>787</v>
      </c>
      <c r="D23" s="333">
        <f t="shared" si="0"/>
        <v>118.42439644218551</v>
      </c>
      <c r="E23" s="335">
        <v>135</v>
      </c>
      <c r="F23" s="335">
        <v>91</v>
      </c>
      <c r="G23" s="333">
        <f t="shared" si="1"/>
        <v>148.35164835164835</v>
      </c>
      <c r="H23" s="332"/>
    </row>
    <row r="24" spans="1:9" ht="14.25" customHeight="1" x14ac:dyDescent="0.2">
      <c r="A24" s="321" t="s">
        <v>91</v>
      </c>
      <c r="B24" s="335" t="s">
        <v>136</v>
      </c>
      <c r="C24" s="335">
        <v>1</v>
      </c>
      <c r="D24" s="331" t="s">
        <v>136</v>
      </c>
      <c r="E24" s="335" t="s">
        <v>136</v>
      </c>
      <c r="F24" s="335" t="s">
        <v>136</v>
      </c>
      <c r="G24" s="331" t="s">
        <v>136</v>
      </c>
      <c r="H24" s="332"/>
    </row>
    <row r="25" spans="1:9" x14ac:dyDescent="0.2">
      <c r="A25" s="317" t="s">
        <v>92</v>
      </c>
      <c r="B25" s="336" t="s">
        <v>136</v>
      </c>
      <c r="C25" s="336">
        <v>9</v>
      </c>
      <c r="D25" s="337" t="s">
        <v>136</v>
      </c>
      <c r="E25" s="338">
        <v>47</v>
      </c>
      <c r="F25" s="338">
        <v>51</v>
      </c>
      <c r="G25" s="337">
        <f t="shared" si="1"/>
        <v>92.156862745098039</v>
      </c>
    </row>
    <row r="26" spans="1:9" x14ac:dyDescent="0.2">
      <c r="D26" s="222"/>
    </row>
    <row r="27" spans="1:9" x14ac:dyDescent="0.2">
      <c r="A27" s="178"/>
      <c r="B27" s="175"/>
      <c r="C27" s="175"/>
      <c r="D27" s="175"/>
      <c r="F27" s="478" t="s">
        <v>164</v>
      </c>
      <c r="G27" s="478"/>
    </row>
    <row r="28" spans="1:9" ht="13.5" customHeight="1" x14ac:dyDescent="0.2">
      <c r="A28" s="474"/>
      <c r="B28" s="475" t="s">
        <v>56</v>
      </c>
      <c r="C28" s="475"/>
      <c r="D28" s="485"/>
      <c r="E28" s="485" t="s">
        <v>55</v>
      </c>
      <c r="F28" s="486"/>
      <c r="G28" s="486"/>
    </row>
    <row r="29" spans="1:9" ht="13.5" customHeight="1" x14ac:dyDescent="0.2">
      <c r="A29" s="474"/>
      <c r="B29" s="475" t="s">
        <v>124</v>
      </c>
      <c r="C29" s="475"/>
      <c r="D29" s="485"/>
      <c r="E29" s="487" t="s">
        <v>124</v>
      </c>
      <c r="F29" s="488"/>
      <c r="G29" s="488"/>
    </row>
    <row r="30" spans="1:9" ht="33.75" x14ac:dyDescent="0.2">
      <c r="A30" s="474"/>
      <c r="B30" s="309" t="s">
        <v>130</v>
      </c>
      <c r="C30" s="309" t="s">
        <v>64</v>
      </c>
      <c r="D30" s="339" t="s">
        <v>165</v>
      </c>
      <c r="E30" s="340" t="s">
        <v>130</v>
      </c>
      <c r="F30" s="340" t="s">
        <v>64</v>
      </c>
      <c r="G30" s="339" t="s">
        <v>165</v>
      </c>
    </row>
    <row r="31" spans="1:9" x14ac:dyDescent="0.2">
      <c r="A31" s="369" t="s">
        <v>72</v>
      </c>
      <c r="B31" s="330">
        <f>SUM(B32:B46)</f>
        <v>2315</v>
      </c>
      <c r="C31" s="330">
        <f>SUM(C32:C46)</f>
        <v>1559</v>
      </c>
      <c r="D31" s="331">
        <f>B31/C31*100</f>
        <v>148.49262347658757</v>
      </c>
      <c r="E31" s="330">
        <f>SUM(E32:E46)</f>
        <v>33531</v>
      </c>
      <c r="F31" s="330">
        <f>SUM(F32:F46)</f>
        <v>27220</v>
      </c>
      <c r="G31" s="331">
        <f t="shared" ref="G31:G39" si="2">E31/F31*100</f>
        <v>123.18515797207937</v>
      </c>
      <c r="H31" s="332"/>
      <c r="I31" s="332"/>
    </row>
    <row r="32" spans="1:9" x14ac:dyDescent="0.2">
      <c r="A32" s="311" t="s">
        <v>74</v>
      </c>
      <c r="B32" s="334">
        <v>24</v>
      </c>
      <c r="C32" s="330">
        <v>35</v>
      </c>
      <c r="D32" s="331">
        <f t="shared" ref="D32:D45" si="3">B32/C32*100</f>
        <v>68.571428571428569</v>
      </c>
      <c r="E32" s="330">
        <v>594</v>
      </c>
      <c r="F32" s="330">
        <v>479</v>
      </c>
      <c r="G32" s="331">
        <f t="shared" si="2"/>
        <v>124.00835073068895</v>
      </c>
      <c r="H32" s="332"/>
      <c r="I32" s="332"/>
    </row>
    <row r="33" spans="1:9" x14ac:dyDescent="0.2">
      <c r="A33" s="311" t="s">
        <v>75</v>
      </c>
      <c r="B33" s="330">
        <v>511</v>
      </c>
      <c r="C33" s="330">
        <v>11</v>
      </c>
      <c r="D33" s="331">
        <f t="shared" si="3"/>
        <v>4645.454545454545</v>
      </c>
      <c r="E33" s="334" t="s">
        <v>136</v>
      </c>
      <c r="F33" s="334" t="s">
        <v>136</v>
      </c>
      <c r="G33" s="331" t="s">
        <v>136</v>
      </c>
      <c r="H33" s="341"/>
      <c r="I33" s="341"/>
    </row>
    <row r="34" spans="1:9" x14ac:dyDescent="0.2">
      <c r="A34" s="311" t="s">
        <v>76</v>
      </c>
      <c r="B34" s="330">
        <v>404</v>
      </c>
      <c r="C34" s="330">
        <v>689</v>
      </c>
      <c r="D34" s="331">
        <f t="shared" si="3"/>
        <v>58.635703918722783</v>
      </c>
      <c r="E34" s="330">
        <v>9494</v>
      </c>
      <c r="F34" s="330">
        <v>6471</v>
      </c>
      <c r="G34" s="331">
        <f t="shared" si="2"/>
        <v>146.71611806521403</v>
      </c>
      <c r="H34" s="332"/>
      <c r="I34" s="332"/>
    </row>
    <row r="35" spans="1:9" x14ac:dyDescent="0.2">
      <c r="A35" s="311" t="s">
        <v>77</v>
      </c>
      <c r="B35" s="330">
        <v>578</v>
      </c>
      <c r="C35" s="330">
        <v>23</v>
      </c>
      <c r="D35" s="331">
        <f t="shared" si="3"/>
        <v>2513.0434782608695</v>
      </c>
      <c r="E35" s="330">
        <v>17</v>
      </c>
      <c r="F35" s="334" t="s">
        <v>136</v>
      </c>
      <c r="G35" s="331" t="s">
        <v>136</v>
      </c>
      <c r="H35" s="341"/>
      <c r="I35" s="341"/>
    </row>
    <row r="36" spans="1:9" x14ac:dyDescent="0.2">
      <c r="A36" s="311" t="s">
        <v>78</v>
      </c>
      <c r="B36" s="334">
        <v>310</v>
      </c>
      <c r="C36" s="330">
        <v>3</v>
      </c>
      <c r="D36" s="331">
        <f t="shared" si="3"/>
        <v>10333.333333333332</v>
      </c>
      <c r="E36" s="330">
        <v>58</v>
      </c>
      <c r="F36" s="330">
        <v>19</v>
      </c>
      <c r="G36" s="331">
        <f t="shared" si="2"/>
        <v>305.26315789473688</v>
      </c>
      <c r="H36" s="332"/>
      <c r="I36" s="332"/>
    </row>
    <row r="37" spans="1:9" x14ac:dyDescent="0.2">
      <c r="A37" s="311" t="s">
        <v>79</v>
      </c>
      <c r="B37" s="330">
        <v>174</v>
      </c>
      <c r="C37" s="330">
        <v>352</v>
      </c>
      <c r="D37" s="331">
        <f t="shared" si="3"/>
        <v>49.43181818181818</v>
      </c>
      <c r="E37" s="334">
        <v>4</v>
      </c>
      <c r="F37" s="330">
        <v>13</v>
      </c>
      <c r="G37" s="331">
        <f t="shared" si="2"/>
        <v>30.76923076923077</v>
      </c>
      <c r="H37" s="332"/>
      <c r="I37" s="332"/>
    </row>
    <row r="38" spans="1:9" x14ac:dyDescent="0.2">
      <c r="A38" s="311" t="s">
        <v>80</v>
      </c>
      <c r="B38" s="330">
        <v>41</v>
      </c>
      <c r="C38" s="330">
        <v>4</v>
      </c>
      <c r="D38" s="331">
        <f t="shared" si="3"/>
        <v>1025</v>
      </c>
      <c r="E38" s="330">
        <v>3268</v>
      </c>
      <c r="F38" s="330">
        <v>2806</v>
      </c>
      <c r="G38" s="331">
        <f t="shared" si="2"/>
        <v>116.4647184604419</v>
      </c>
      <c r="H38" s="332"/>
      <c r="I38" s="332"/>
    </row>
    <row r="39" spans="1:9" x14ac:dyDescent="0.2">
      <c r="A39" s="311" t="s">
        <v>81</v>
      </c>
      <c r="B39" s="334">
        <v>27</v>
      </c>
      <c r="C39" s="334">
        <v>3</v>
      </c>
      <c r="D39" s="331">
        <f t="shared" si="3"/>
        <v>900</v>
      </c>
      <c r="E39" s="330">
        <v>7682</v>
      </c>
      <c r="F39" s="330">
        <v>6120</v>
      </c>
      <c r="G39" s="331">
        <f t="shared" si="2"/>
        <v>125.52287581699346</v>
      </c>
      <c r="H39" s="332"/>
      <c r="I39" s="332"/>
    </row>
    <row r="40" spans="1:9" x14ac:dyDescent="0.2">
      <c r="A40" s="311" t="s">
        <v>82</v>
      </c>
      <c r="B40" s="334">
        <v>12</v>
      </c>
      <c r="C40" s="334">
        <v>10</v>
      </c>
      <c r="D40" s="331">
        <f t="shared" si="3"/>
        <v>120</v>
      </c>
      <c r="E40" s="330">
        <v>1410</v>
      </c>
      <c r="F40" s="330">
        <v>1268</v>
      </c>
      <c r="G40" s="331">
        <f>E40/F40*100</f>
        <v>111.198738170347</v>
      </c>
      <c r="H40" s="332"/>
      <c r="I40" s="332"/>
    </row>
    <row r="41" spans="1:9" x14ac:dyDescent="0.2">
      <c r="A41" s="311" t="s">
        <v>83</v>
      </c>
      <c r="B41" s="330" t="s">
        <v>136</v>
      </c>
      <c r="C41" s="330">
        <v>13</v>
      </c>
      <c r="D41" s="331" t="s">
        <v>136</v>
      </c>
      <c r="E41" s="334" t="s">
        <v>136</v>
      </c>
      <c r="F41" s="334" t="s">
        <v>136</v>
      </c>
      <c r="G41" s="334" t="s">
        <v>136</v>
      </c>
      <c r="H41" s="341"/>
      <c r="I41" s="341"/>
    </row>
    <row r="42" spans="1:9" x14ac:dyDescent="0.2">
      <c r="A42" s="311" t="s">
        <v>84</v>
      </c>
      <c r="B42" s="330">
        <v>201</v>
      </c>
      <c r="C42" s="330">
        <v>338</v>
      </c>
      <c r="D42" s="331">
        <f t="shared" si="3"/>
        <v>59.467455621301781</v>
      </c>
      <c r="E42" s="334" t="s">
        <v>136</v>
      </c>
      <c r="F42" s="334" t="s">
        <v>136</v>
      </c>
      <c r="G42" s="334" t="s">
        <v>136</v>
      </c>
      <c r="H42" s="341"/>
      <c r="I42" s="341"/>
    </row>
    <row r="43" spans="1:9" x14ac:dyDescent="0.2">
      <c r="A43" s="311" t="s">
        <v>85</v>
      </c>
      <c r="B43" s="334" t="s">
        <v>136</v>
      </c>
      <c r="C43" s="334">
        <v>62</v>
      </c>
      <c r="D43" s="331" t="s">
        <v>136</v>
      </c>
      <c r="E43" s="330">
        <v>4</v>
      </c>
      <c r="F43" s="334" t="s">
        <v>136</v>
      </c>
      <c r="G43" s="334" t="s">
        <v>136</v>
      </c>
      <c r="H43" s="332"/>
      <c r="I43" s="332"/>
    </row>
    <row r="44" spans="1:9" x14ac:dyDescent="0.2">
      <c r="A44" s="311" t="s">
        <v>86</v>
      </c>
      <c r="B44" s="330">
        <v>11</v>
      </c>
      <c r="C44" s="334">
        <v>1</v>
      </c>
      <c r="D44" s="331">
        <f t="shared" si="3"/>
        <v>1100</v>
      </c>
      <c r="E44" s="330">
        <v>10044</v>
      </c>
      <c r="F44" s="330">
        <v>8692</v>
      </c>
      <c r="G44" s="331">
        <f>E44/F44*100</f>
        <v>115.55453290381961</v>
      </c>
      <c r="H44" s="332"/>
      <c r="I44" s="332"/>
    </row>
    <row r="45" spans="1:9" x14ac:dyDescent="0.2">
      <c r="A45" s="311" t="s">
        <v>137</v>
      </c>
      <c r="B45" s="330">
        <v>16</v>
      </c>
      <c r="C45" s="330">
        <v>15</v>
      </c>
      <c r="D45" s="331">
        <f t="shared" si="3"/>
        <v>106.66666666666667</v>
      </c>
      <c r="E45" s="334" t="s">
        <v>136</v>
      </c>
      <c r="F45" s="334" t="s">
        <v>136</v>
      </c>
      <c r="G45" s="331" t="s">
        <v>136</v>
      </c>
      <c r="H45" s="341"/>
      <c r="I45" s="341"/>
    </row>
    <row r="46" spans="1:9" x14ac:dyDescent="0.2">
      <c r="A46" s="317" t="s">
        <v>89</v>
      </c>
      <c r="B46" s="336">
        <v>6</v>
      </c>
      <c r="C46" s="336" t="s">
        <v>136</v>
      </c>
      <c r="D46" s="336" t="s">
        <v>136</v>
      </c>
      <c r="E46" s="338">
        <v>956</v>
      </c>
      <c r="F46" s="338">
        <v>1352</v>
      </c>
      <c r="G46" s="337">
        <f t="shared" ref="G46" si="4">E46/F46*100</f>
        <v>70.710059171597635</v>
      </c>
    </row>
    <row r="47" spans="1:9" x14ac:dyDescent="0.2">
      <c r="B47" s="56"/>
    </row>
    <row r="48" spans="1:9" x14ac:dyDescent="0.2">
      <c r="A48" s="179"/>
      <c r="B48" s="180"/>
      <c r="C48" s="180"/>
      <c r="D48" s="180"/>
      <c r="F48" s="478" t="s">
        <v>164</v>
      </c>
      <c r="G48" s="478"/>
    </row>
    <row r="49" spans="1:8" ht="18.75" customHeight="1" x14ac:dyDescent="0.2">
      <c r="A49" s="474"/>
      <c r="B49" s="475" t="s">
        <v>54</v>
      </c>
      <c r="C49" s="475"/>
      <c r="D49" s="485"/>
      <c r="E49" s="485" t="s">
        <v>53</v>
      </c>
      <c r="F49" s="486"/>
      <c r="G49" s="486"/>
    </row>
    <row r="50" spans="1:8" ht="16.5" customHeight="1" x14ac:dyDescent="0.2">
      <c r="A50" s="474"/>
      <c r="B50" s="475" t="s">
        <v>124</v>
      </c>
      <c r="C50" s="475"/>
      <c r="D50" s="485"/>
      <c r="E50" s="487" t="s">
        <v>124</v>
      </c>
      <c r="F50" s="488"/>
      <c r="G50" s="488"/>
    </row>
    <row r="51" spans="1:8" ht="33.75" x14ac:dyDescent="0.2">
      <c r="A51" s="474"/>
      <c r="B51" s="309" t="s">
        <v>130</v>
      </c>
      <c r="C51" s="309" t="s">
        <v>64</v>
      </c>
      <c r="D51" s="339" t="s">
        <v>165</v>
      </c>
      <c r="E51" s="340" t="s">
        <v>130</v>
      </c>
      <c r="F51" s="340" t="s">
        <v>64</v>
      </c>
      <c r="G51" s="339" t="s">
        <v>165</v>
      </c>
    </row>
    <row r="52" spans="1:8" x14ac:dyDescent="0.2">
      <c r="A52" s="369" t="s">
        <v>72</v>
      </c>
      <c r="B52" s="330">
        <f>SUM(B53:B70)</f>
        <v>8961</v>
      </c>
      <c r="C52" s="330">
        <f>SUM(C53:C70)</f>
        <v>3573</v>
      </c>
      <c r="D52" s="331">
        <f>B52/C52%</f>
        <v>250.79764903442486</v>
      </c>
      <c r="E52" s="330">
        <f>SUM(E53:E70)</f>
        <v>399</v>
      </c>
      <c r="F52" s="330">
        <f>SUM(F53:F70)</f>
        <v>457</v>
      </c>
      <c r="G52" s="331">
        <f>E52/F52*100</f>
        <v>87.308533916849015</v>
      </c>
      <c r="H52" s="332"/>
    </row>
    <row r="53" spans="1:8" x14ac:dyDescent="0.2">
      <c r="A53" s="311" t="s">
        <v>73</v>
      </c>
      <c r="B53" s="330">
        <v>125</v>
      </c>
      <c r="C53" s="330">
        <v>93</v>
      </c>
      <c r="D53" s="331">
        <f>B53/C53%</f>
        <v>134.40860215053763</v>
      </c>
      <c r="E53" s="334" t="s">
        <v>136</v>
      </c>
      <c r="F53" s="334" t="s">
        <v>136</v>
      </c>
      <c r="G53" s="334" t="s">
        <v>136</v>
      </c>
      <c r="H53" s="341"/>
    </row>
    <row r="54" spans="1:8" x14ac:dyDescent="0.2">
      <c r="A54" s="311" t="s">
        <v>74</v>
      </c>
      <c r="B54" s="330">
        <v>1440</v>
      </c>
      <c r="C54" s="330">
        <v>683</v>
      </c>
      <c r="D54" s="331">
        <f t="shared" ref="D54:D70" si="5">B54/C54%</f>
        <v>210.83455344070279</v>
      </c>
      <c r="E54" s="334" t="s">
        <v>136</v>
      </c>
      <c r="F54" s="334" t="s">
        <v>136</v>
      </c>
      <c r="G54" s="334" t="s">
        <v>136</v>
      </c>
      <c r="H54" s="341"/>
    </row>
    <row r="55" spans="1:8" x14ac:dyDescent="0.2">
      <c r="A55" s="311" t="s">
        <v>75</v>
      </c>
      <c r="B55" s="330">
        <v>1945</v>
      </c>
      <c r="C55" s="330">
        <v>256</v>
      </c>
      <c r="D55" s="331">
        <f>B55/C55%</f>
        <v>759.765625</v>
      </c>
      <c r="E55" s="330">
        <v>5</v>
      </c>
      <c r="F55" s="334" t="s">
        <v>136</v>
      </c>
      <c r="G55" s="334" t="s">
        <v>136</v>
      </c>
      <c r="H55" s="341"/>
    </row>
    <row r="56" spans="1:8" x14ac:dyDescent="0.2">
      <c r="A56" s="311" t="s">
        <v>76</v>
      </c>
      <c r="B56" s="330">
        <v>509</v>
      </c>
      <c r="C56" s="330">
        <v>365</v>
      </c>
      <c r="D56" s="331">
        <f t="shared" si="5"/>
        <v>139.45205479452056</v>
      </c>
      <c r="E56" s="330">
        <v>30</v>
      </c>
      <c r="F56" s="330">
        <v>86</v>
      </c>
      <c r="G56" s="331">
        <f>E56/F56*100</f>
        <v>34.883720930232556</v>
      </c>
      <c r="H56" s="332"/>
    </row>
    <row r="57" spans="1:8" x14ac:dyDescent="0.2">
      <c r="A57" s="311" t="s">
        <v>77</v>
      </c>
      <c r="B57" s="330">
        <v>225</v>
      </c>
      <c r="C57" s="330">
        <v>46</v>
      </c>
      <c r="D57" s="331">
        <f t="shared" si="5"/>
        <v>489.13043478260869</v>
      </c>
      <c r="E57" s="330">
        <v>177</v>
      </c>
      <c r="F57" s="330">
        <v>43</v>
      </c>
      <c r="G57" s="331">
        <f>E57/F57*100</f>
        <v>411.62790697674421</v>
      </c>
      <c r="H57" s="332"/>
    </row>
    <row r="58" spans="1:8" x14ac:dyDescent="0.2">
      <c r="A58" s="311" t="s">
        <v>78</v>
      </c>
      <c r="B58" s="330">
        <v>198</v>
      </c>
      <c r="C58" s="330">
        <v>101</v>
      </c>
      <c r="D58" s="331">
        <f t="shared" si="5"/>
        <v>196.03960396039605</v>
      </c>
      <c r="E58" s="334" t="s">
        <v>136</v>
      </c>
      <c r="F58" s="334" t="s">
        <v>136</v>
      </c>
      <c r="G58" s="334" t="s">
        <v>136</v>
      </c>
      <c r="H58" s="341"/>
    </row>
    <row r="59" spans="1:8" x14ac:dyDescent="0.2">
      <c r="A59" s="311" t="s">
        <v>79</v>
      </c>
      <c r="B59" s="330">
        <v>19</v>
      </c>
      <c r="C59" s="330">
        <v>24</v>
      </c>
      <c r="D59" s="331">
        <f t="shared" si="5"/>
        <v>79.166666666666671</v>
      </c>
      <c r="E59" s="334" t="s">
        <v>136</v>
      </c>
      <c r="F59" s="334">
        <v>1</v>
      </c>
      <c r="G59" s="334" t="s">
        <v>136</v>
      </c>
      <c r="H59" s="341"/>
    </row>
    <row r="60" spans="1:8" ht="13.5" customHeight="1" x14ac:dyDescent="0.2">
      <c r="A60" s="311" t="s">
        <v>80</v>
      </c>
      <c r="B60" s="330">
        <v>243</v>
      </c>
      <c r="C60" s="330">
        <v>171</v>
      </c>
      <c r="D60" s="331">
        <f t="shared" si="5"/>
        <v>142.10526315789474</v>
      </c>
      <c r="E60" s="334">
        <v>12</v>
      </c>
      <c r="F60" s="334">
        <v>8</v>
      </c>
      <c r="G60" s="331">
        <f>E60/F60*100</f>
        <v>150</v>
      </c>
      <c r="H60" s="341"/>
    </row>
    <row r="61" spans="1:8" x14ac:dyDescent="0.2">
      <c r="A61" s="311" t="s">
        <v>81</v>
      </c>
      <c r="B61" s="330">
        <v>802</v>
      </c>
      <c r="C61" s="330">
        <v>222</v>
      </c>
      <c r="D61" s="331">
        <f t="shared" si="5"/>
        <v>361.26126126126121</v>
      </c>
      <c r="E61" s="334" t="s">
        <v>136</v>
      </c>
      <c r="F61" s="334" t="s">
        <v>136</v>
      </c>
      <c r="G61" s="334" t="s">
        <v>136</v>
      </c>
      <c r="H61" s="341"/>
    </row>
    <row r="62" spans="1:8" x14ac:dyDescent="0.2">
      <c r="A62" s="311" t="s">
        <v>82</v>
      </c>
      <c r="B62" s="330">
        <v>1663</v>
      </c>
      <c r="C62" s="330">
        <v>412</v>
      </c>
      <c r="D62" s="331">
        <f t="shared" si="5"/>
        <v>403.64077669902912</v>
      </c>
      <c r="E62" s="334">
        <v>2</v>
      </c>
      <c r="F62" s="334">
        <v>2</v>
      </c>
      <c r="G62" s="331">
        <f>E62/F62*100</f>
        <v>100</v>
      </c>
      <c r="H62" s="341"/>
    </row>
    <row r="63" spans="1:8" x14ac:dyDescent="0.2">
      <c r="A63" s="311" t="s">
        <v>83</v>
      </c>
      <c r="B63" s="330">
        <v>29</v>
      </c>
      <c r="C63" s="330">
        <v>48</v>
      </c>
      <c r="D63" s="331">
        <f t="shared" si="5"/>
        <v>60.416666666666671</v>
      </c>
      <c r="E63" s="334" t="s">
        <v>136</v>
      </c>
      <c r="F63" s="330">
        <v>14</v>
      </c>
      <c r="G63" s="334" t="s">
        <v>136</v>
      </c>
      <c r="H63" s="332"/>
    </row>
    <row r="64" spans="1:8" x14ac:dyDescent="0.2">
      <c r="A64" s="311" t="s">
        <v>84</v>
      </c>
      <c r="B64" s="330">
        <v>264</v>
      </c>
      <c r="C64" s="330">
        <v>458</v>
      </c>
      <c r="D64" s="331">
        <f t="shared" si="5"/>
        <v>57.64192139737991</v>
      </c>
      <c r="E64" s="330">
        <v>153</v>
      </c>
      <c r="F64" s="330">
        <v>293</v>
      </c>
      <c r="G64" s="331">
        <f>E64/F64*100</f>
        <v>52.218430034129696</v>
      </c>
      <c r="H64" s="332"/>
    </row>
    <row r="65" spans="1:10" x14ac:dyDescent="0.2">
      <c r="A65" s="311" t="s">
        <v>85</v>
      </c>
      <c r="B65" s="330">
        <v>170</v>
      </c>
      <c r="C65" s="330">
        <v>212</v>
      </c>
      <c r="D65" s="331">
        <f t="shared" si="5"/>
        <v>80.188679245283012</v>
      </c>
      <c r="E65" s="334" t="s">
        <v>136</v>
      </c>
      <c r="F65" s="334" t="s">
        <v>136</v>
      </c>
      <c r="G65" s="331" t="s">
        <v>136</v>
      </c>
      <c r="H65" s="341"/>
    </row>
    <row r="66" spans="1:10" x14ac:dyDescent="0.2">
      <c r="A66" s="311" t="s">
        <v>86</v>
      </c>
      <c r="B66" s="330">
        <v>474</v>
      </c>
      <c r="C66" s="330">
        <v>273</v>
      </c>
      <c r="D66" s="331">
        <f t="shared" si="5"/>
        <v>173.62637362637363</v>
      </c>
      <c r="E66" s="334" t="s">
        <v>136</v>
      </c>
      <c r="F66" s="334" t="s">
        <v>136</v>
      </c>
      <c r="G66" s="331" t="s">
        <v>136</v>
      </c>
      <c r="H66" s="341"/>
    </row>
    <row r="67" spans="1:10" x14ac:dyDescent="0.2">
      <c r="A67" s="311" t="s">
        <v>137</v>
      </c>
      <c r="B67" s="330">
        <v>42</v>
      </c>
      <c r="C67" s="330">
        <v>60</v>
      </c>
      <c r="D67" s="331">
        <f t="shared" si="5"/>
        <v>70</v>
      </c>
      <c r="E67" s="330">
        <v>19</v>
      </c>
      <c r="F67" s="330">
        <v>10</v>
      </c>
      <c r="G67" s="331">
        <f t="shared" ref="G67" si="6">E67/F67*100</f>
        <v>190</v>
      </c>
      <c r="H67" s="332"/>
    </row>
    <row r="68" spans="1:10" x14ac:dyDescent="0.2">
      <c r="A68" s="311" t="s">
        <v>88</v>
      </c>
      <c r="B68" s="330">
        <v>644</v>
      </c>
      <c r="C68" s="330">
        <v>13</v>
      </c>
      <c r="D68" s="331">
        <f t="shared" si="5"/>
        <v>4953.8461538461534</v>
      </c>
      <c r="E68" s="334">
        <v>1</v>
      </c>
      <c r="F68" s="334" t="s">
        <v>136</v>
      </c>
      <c r="G68" s="334" t="s">
        <v>136</v>
      </c>
      <c r="H68" s="341"/>
    </row>
    <row r="69" spans="1:10" x14ac:dyDescent="0.2">
      <c r="A69" s="311" t="s">
        <v>89</v>
      </c>
      <c r="B69" s="330">
        <v>168</v>
      </c>
      <c r="C69" s="330">
        <v>135</v>
      </c>
      <c r="D69" s="331">
        <f t="shared" si="5"/>
        <v>124.44444444444444</v>
      </c>
      <c r="E69" s="334" t="s">
        <v>136</v>
      </c>
      <c r="F69" s="334" t="s">
        <v>136</v>
      </c>
      <c r="G69" s="334" t="s">
        <v>136</v>
      </c>
      <c r="H69" s="341"/>
    </row>
    <row r="70" spans="1:10" x14ac:dyDescent="0.2">
      <c r="A70" s="317" t="s">
        <v>90</v>
      </c>
      <c r="B70" s="338">
        <v>1</v>
      </c>
      <c r="C70" s="338">
        <v>1</v>
      </c>
      <c r="D70" s="337">
        <f t="shared" si="5"/>
        <v>100</v>
      </c>
      <c r="E70" s="336" t="s">
        <v>136</v>
      </c>
      <c r="F70" s="336" t="s">
        <v>136</v>
      </c>
      <c r="G70" s="336" t="s">
        <v>136</v>
      </c>
    </row>
    <row r="71" spans="1:10" x14ac:dyDescent="0.2">
      <c r="A71" s="195"/>
    </row>
    <row r="72" spans="1:10" s="177" customFormat="1" ht="12" customHeight="1" x14ac:dyDescent="0.2">
      <c r="A72" s="300" t="s">
        <v>227</v>
      </c>
      <c r="B72" s="192"/>
      <c r="C72" s="192"/>
      <c r="D72" s="193"/>
      <c r="E72" s="192"/>
      <c r="F72" s="192"/>
      <c r="G72" s="192"/>
    </row>
    <row r="73" spans="1:10" s="177" customFormat="1" ht="11.25" x14ac:dyDescent="0.2">
      <c r="A73" s="233" t="s">
        <v>225</v>
      </c>
      <c r="B73" s="59"/>
      <c r="C73" s="59"/>
      <c r="D73" s="59"/>
      <c r="E73" s="59"/>
      <c r="F73" s="59"/>
      <c r="G73" s="59"/>
      <c r="I73" s="344"/>
      <c r="J73" s="344"/>
    </row>
    <row r="74" spans="1:10" s="177" customFormat="1" ht="15" x14ac:dyDescent="0.25">
      <c r="A74" s="228" t="s">
        <v>133</v>
      </c>
      <c r="B74" s="229"/>
      <c r="C74" s="230" t="s">
        <v>139</v>
      </c>
      <c r="D74" s="342"/>
      <c r="E74" s="194" t="s">
        <v>172</v>
      </c>
      <c r="G74" s="229"/>
      <c r="H74" s="345" t="s">
        <v>166</v>
      </c>
      <c r="I74" s="348"/>
    </row>
    <row r="75" spans="1:10" s="177" customFormat="1" ht="14.25" customHeight="1" x14ac:dyDescent="0.25">
      <c r="A75" s="489" t="s">
        <v>152</v>
      </c>
      <c r="B75" s="489"/>
      <c r="C75" s="231" t="s">
        <v>135</v>
      </c>
      <c r="D75" s="342"/>
      <c r="E75" s="30" t="s">
        <v>134</v>
      </c>
      <c r="G75" s="194"/>
      <c r="H75" s="346" t="s">
        <v>167</v>
      </c>
      <c r="I75" s="348"/>
    </row>
    <row r="76" spans="1:10" s="177" customFormat="1" ht="15" x14ac:dyDescent="0.25">
      <c r="A76" s="490" t="s">
        <v>151</v>
      </c>
      <c r="B76" s="490"/>
      <c r="C76" s="59" t="s">
        <v>140</v>
      </c>
      <c r="D76" s="343"/>
      <c r="E76" s="232" t="s">
        <v>153</v>
      </c>
      <c r="F76" s="344"/>
      <c r="G76" s="191"/>
      <c r="H76" s="347" t="s">
        <v>168</v>
      </c>
      <c r="I76" s="349"/>
      <c r="J76" s="344"/>
    </row>
  </sheetData>
  <mergeCells count="20">
    <mergeCell ref="F27:G27"/>
    <mergeCell ref="F48:G48"/>
    <mergeCell ref="A28:A30"/>
    <mergeCell ref="B29:D29"/>
    <mergeCell ref="B28:D28"/>
    <mergeCell ref="E28:G28"/>
    <mergeCell ref="E29:G29"/>
    <mergeCell ref="A1:G1"/>
    <mergeCell ref="A3:A5"/>
    <mergeCell ref="B4:D4"/>
    <mergeCell ref="B3:D3"/>
    <mergeCell ref="E3:G3"/>
    <mergeCell ref="E4:G4"/>
    <mergeCell ref="B49:D49"/>
    <mergeCell ref="E49:G49"/>
    <mergeCell ref="E50:G50"/>
    <mergeCell ref="A75:B75"/>
    <mergeCell ref="A76:B76"/>
    <mergeCell ref="A49:A51"/>
    <mergeCell ref="B50:D50"/>
  </mergeCells>
  <pageMargins left="0.78740157480314965" right="0.59055118110236227" top="0.59055118110236227" bottom="0.59055118110236227" header="0" footer="0.39370078740157483"/>
  <pageSetup paperSize="9" scale="80" firstPageNumber="38" orientation="landscape" useFirstPageNumber="1" r:id="rId1"/>
  <headerFooter alignWithMargins="0">
    <oddFooter>&amp;R&amp;"-,полужирный"&amp;8&amp;P</oddFooter>
  </headerFooter>
  <rowBreaks count="2" manualBreakCount="2">
    <brk id="26" max="16383" man="1"/>
    <brk id="47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workbookViewId="0">
      <selection activeCell="B2" sqref="B2"/>
    </sheetView>
  </sheetViews>
  <sheetFormatPr defaultRowHeight="12.75" x14ac:dyDescent="0.2"/>
  <cols>
    <col min="1" max="1" width="8.7109375" style="50" customWidth="1"/>
    <col min="2" max="2" width="112.28515625" style="56" customWidth="1"/>
    <col min="3" max="3" width="9.140625" style="277"/>
    <col min="4" max="256" width="9.140625" style="46"/>
    <col min="257" max="257" width="8.7109375" style="46" customWidth="1"/>
    <col min="258" max="258" width="112.28515625" style="46" customWidth="1"/>
    <col min="259" max="512" width="9.140625" style="46"/>
    <col min="513" max="513" width="8.7109375" style="46" customWidth="1"/>
    <col min="514" max="514" width="112.28515625" style="46" customWidth="1"/>
    <col min="515" max="768" width="9.140625" style="46"/>
    <col min="769" max="769" width="8.7109375" style="46" customWidth="1"/>
    <col min="770" max="770" width="112.28515625" style="46" customWidth="1"/>
    <col min="771" max="1024" width="9.140625" style="46"/>
    <col min="1025" max="1025" width="8.7109375" style="46" customWidth="1"/>
    <col min="1026" max="1026" width="112.28515625" style="46" customWidth="1"/>
    <col min="1027" max="1280" width="9.140625" style="46"/>
    <col min="1281" max="1281" width="8.7109375" style="46" customWidth="1"/>
    <col min="1282" max="1282" width="112.28515625" style="46" customWidth="1"/>
    <col min="1283" max="1536" width="9.140625" style="46"/>
    <col min="1537" max="1537" width="8.7109375" style="46" customWidth="1"/>
    <col min="1538" max="1538" width="112.28515625" style="46" customWidth="1"/>
    <col min="1539" max="1792" width="9.140625" style="46"/>
    <col min="1793" max="1793" width="8.7109375" style="46" customWidth="1"/>
    <col min="1794" max="1794" width="112.28515625" style="46" customWidth="1"/>
    <col min="1795" max="2048" width="9.140625" style="46"/>
    <col min="2049" max="2049" width="8.7109375" style="46" customWidth="1"/>
    <col min="2050" max="2050" width="112.28515625" style="46" customWidth="1"/>
    <col min="2051" max="2304" width="9.140625" style="46"/>
    <col min="2305" max="2305" width="8.7109375" style="46" customWidth="1"/>
    <col min="2306" max="2306" width="112.28515625" style="46" customWidth="1"/>
    <col min="2307" max="2560" width="9.140625" style="46"/>
    <col min="2561" max="2561" width="8.7109375" style="46" customWidth="1"/>
    <col min="2562" max="2562" width="112.28515625" style="46" customWidth="1"/>
    <col min="2563" max="2816" width="9.140625" style="46"/>
    <col min="2817" max="2817" width="8.7109375" style="46" customWidth="1"/>
    <col min="2818" max="2818" width="112.28515625" style="46" customWidth="1"/>
    <col min="2819" max="3072" width="9.140625" style="46"/>
    <col min="3073" max="3073" width="8.7109375" style="46" customWidth="1"/>
    <col min="3074" max="3074" width="112.28515625" style="46" customWidth="1"/>
    <col min="3075" max="3328" width="9.140625" style="46"/>
    <col min="3329" max="3329" width="8.7109375" style="46" customWidth="1"/>
    <col min="3330" max="3330" width="112.28515625" style="46" customWidth="1"/>
    <col min="3331" max="3584" width="9.140625" style="46"/>
    <col min="3585" max="3585" width="8.7109375" style="46" customWidth="1"/>
    <col min="3586" max="3586" width="112.28515625" style="46" customWidth="1"/>
    <col min="3587" max="3840" width="9.140625" style="46"/>
    <col min="3841" max="3841" width="8.7109375" style="46" customWidth="1"/>
    <col min="3842" max="3842" width="112.28515625" style="46" customWidth="1"/>
    <col min="3843" max="4096" width="9.140625" style="46"/>
    <col min="4097" max="4097" width="8.7109375" style="46" customWidth="1"/>
    <col min="4098" max="4098" width="112.28515625" style="46" customWidth="1"/>
    <col min="4099" max="4352" width="9.140625" style="46"/>
    <col min="4353" max="4353" width="8.7109375" style="46" customWidth="1"/>
    <col min="4354" max="4354" width="112.28515625" style="46" customWidth="1"/>
    <col min="4355" max="4608" width="9.140625" style="46"/>
    <col min="4609" max="4609" width="8.7109375" style="46" customWidth="1"/>
    <col min="4610" max="4610" width="112.28515625" style="46" customWidth="1"/>
    <col min="4611" max="4864" width="9.140625" style="46"/>
    <col min="4865" max="4865" width="8.7109375" style="46" customWidth="1"/>
    <col min="4866" max="4866" width="112.28515625" style="46" customWidth="1"/>
    <col min="4867" max="5120" width="9.140625" style="46"/>
    <col min="5121" max="5121" width="8.7109375" style="46" customWidth="1"/>
    <col min="5122" max="5122" width="112.28515625" style="46" customWidth="1"/>
    <col min="5123" max="5376" width="9.140625" style="46"/>
    <col min="5377" max="5377" width="8.7109375" style="46" customWidth="1"/>
    <col min="5378" max="5378" width="112.28515625" style="46" customWidth="1"/>
    <col min="5379" max="5632" width="9.140625" style="46"/>
    <col min="5633" max="5633" width="8.7109375" style="46" customWidth="1"/>
    <col min="5634" max="5634" width="112.28515625" style="46" customWidth="1"/>
    <col min="5635" max="5888" width="9.140625" style="46"/>
    <col min="5889" max="5889" width="8.7109375" style="46" customWidth="1"/>
    <col min="5890" max="5890" width="112.28515625" style="46" customWidth="1"/>
    <col min="5891" max="6144" width="9.140625" style="46"/>
    <col min="6145" max="6145" width="8.7109375" style="46" customWidth="1"/>
    <col min="6146" max="6146" width="112.28515625" style="46" customWidth="1"/>
    <col min="6147" max="6400" width="9.140625" style="46"/>
    <col min="6401" max="6401" width="8.7109375" style="46" customWidth="1"/>
    <col min="6402" max="6402" width="112.28515625" style="46" customWidth="1"/>
    <col min="6403" max="6656" width="9.140625" style="46"/>
    <col min="6657" max="6657" width="8.7109375" style="46" customWidth="1"/>
    <col min="6658" max="6658" width="112.28515625" style="46" customWidth="1"/>
    <col min="6659" max="6912" width="9.140625" style="46"/>
    <col min="6913" max="6913" width="8.7109375" style="46" customWidth="1"/>
    <col min="6914" max="6914" width="112.28515625" style="46" customWidth="1"/>
    <col min="6915" max="7168" width="9.140625" style="46"/>
    <col min="7169" max="7169" width="8.7109375" style="46" customWidth="1"/>
    <col min="7170" max="7170" width="112.28515625" style="46" customWidth="1"/>
    <col min="7171" max="7424" width="9.140625" style="46"/>
    <col min="7425" max="7425" width="8.7109375" style="46" customWidth="1"/>
    <col min="7426" max="7426" width="112.28515625" style="46" customWidth="1"/>
    <col min="7427" max="7680" width="9.140625" style="46"/>
    <col min="7681" max="7681" width="8.7109375" style="46" customWidth="1"/>
    <col min="7682" max="7682" width="112.28515625" style="46" customWidth="1"/>
    <col min="7683" max="7936" width="9.140625" style="46"/>
    <col min="7937" max="7937" width="8.7109375" style="46" customWidth="1"/>
    <col min="7938" max="7938" width="112.28515625" style="46" customWidth="1"/>
    <col min="7939" max="8192" width="9.140625" style="46"/>
    <col min="8193" max="8193" width="8.7109375" style="46" customWidth="1"/>
    <col min="8194" max="8194" width="112.28515625" style="46" customWidth="1"/>
    <col min="8195" max="8448" width="9.140625" style="46"/>
    <col min="8449" max="8449" width="8.7109375" style="46" customWidth="1"/>
    <col min="8450" max="8450" width="112.28515625" style="46" customWidth="1"/>
    <col min="8451" max="8704" width="9.140625" style="46"/>
    <col min="8705" max="8705" width="8.7109375" style="46" customWidth="1"/>
    <col min="8706" max="8706" width="112.28515625" style="46" customWidth="1"/>
    <col min="8707" max="8960" width="9.140625" style="46"/>
    <col min="8961" max="8961" width="8.7109375" style="46" customWidth="1"/>
    <col min="8962" max="8962" width="112.28515625" style="46" customWidth="1"/>
    <col min="8963" max="9216" width="9.140625" style="46"/>
    <col min="9217" max="9217" width="8.7109375" style="46" customWidth="1"/>
    <col min="9218" max="9218" width="112.28515625" style="46" customWidth="1"/>
    <col min="9219" max="9472" width="9.140625" style="46"/>
    <col min="9473" max="9473" width="8.7109375" style="46" customWidth="1"/>
    <col min="9474" max="9474" width="112.28515625" style="46" customWidth="1"/>
    <col min="9475" max="9728" width="9.140625" style="46"/>
    <col min="9729" max="9729" width="8.7109375" style="46" customWidth="1"/>
    <col min="9730" max="9730" width="112.28515625" style="46" customWidth="1"/>
    <col min="9731" max="9984" width="9.140625" style="46"/>
    <col min="9985" max="9985" width="8.7109375" style="46" customWidth="1"/>
    <col min="9986" max="9986" width="112.28515625" style="46" customWidth="1"/>
    <col min="9987" max="10240" width="9.140625" style="46"/>
    <col min="10241" max="10241" width="8.7109375" style="46" customWidth="1"/>
    <col min="10242" max="10242" width="112.28515625" style="46" customWidth="1"/>
    <col min="10243" max="10496" width="9.140625" style="46"/>
    <col min="10497" max="10497" width="8.7109375" style="46" customWidth="1"/>
    <col min="10498" max="10498" width="112.28515625" style="46" customWidth="1"/>
    <col min="10499" max="10752" width="9.140625" style="46"/>
    <col min="10753" max="10753" width="8.7109375" style="46" customWidth="1"/>
    <col min="10754" max="10754" width="112.28515625" style="46" customWidth="1"/>
    <col min="10755" max="11008" width="9.140625" style="46"/>
    <col min="11009" max="11009" width="8.7109375" style="46" customWidth="1"/>
    <col min="11010" max="11010" width="112.28515625" style="46" customWidth="1"/>
    <col min="11011" max="11264" width="9.140625" style="46"/>
    <col min="11265" max="11265" width="8.7109375" style="46" customWidth="1"/>
    <col min="11266" max="11266" width="112.28515625" style="46" customWidth="1"/>
    <col min="11267" max="11520" width="9.140625" style="46"/>
    <col min="11521" max="11521" width="8.7109375" style="46" customWidth="1"/>
    <col min="11522" max="11522" width="112.28515625" style="46" customWidth="1"/>
    <col min="11523" max="11776" width="9.140625" style="46"/>
    <col min="11777" max="11777" width="8.7109375" style="46" customWidth="1"/>
    <col min="11778" max="11778" width="112.28515625" style="46" customWidth="1"/>
    <col min="11779" max="12032" width="9.140625" style="46"/>
    <col min="12033" max="12033" width="8.7109375" style="46" customWidth="1"/>
    <col min="12034" max="12034" width="112.28515625" style="46" customWidth="1"/>
    <col min="12035" max="12288" width="9.140625" style="46"/>
    <col min="12289" max="12289" width="8.7109375" style="46" customWidth="1"/>
    <col min="12290" max="12290" width="112.28515625" style="46" customWidth="1"/>
    <col min="12291" max="12544" width="9.140625" style="46"/>
    <col min="12545" max="12545" width="8.7109375" style="46" customWidth="1"/>
    <col min="12546" max="12546" width="112.28515625" style="46" customWidth="1"/>
    <col min="12547" max="12800" width="9.140625" style="46"/>
    <col min="12801" max="12801" width="8.7109375" style="46" customWidth="1"/>
    <col min="12802" max="12802" width="112.28515625" style="46" customWidth="1"/>
    <col min="12803" max="13056" width="9.140625" style="46"/>
    <col min="13057" max="13057" width="8.7109375" style="46" customWidth="1"/>
    <col min="13058" max="13058" width="112.28515625" style="46" customWidth="1"/>
    <col min="13059" max="13312" width="9.140625" style="46"/>
    <col min="13313" max="13313" width="8.7109375" style="46" customWidth="1"/>
    <col min="13314" max="13314" width="112.28515625" style="46" customWidth="1"/>
    <col min="13315" max="13568" width="9.140625" style="46"/>
    <col min="13569" max="13569" width="8.7109375" style="46" customWidth="1"/>
    <col min="13570" max="13570" width="112.28515625" style="46" customWidth="1"/>
    <col min="13571" max="13824" width="9.140625" style="46"/>
    <col min="13825" max="13825" width="8.7109375" style="46" customWidth="1"/>
    <col min="13826" max="13826" width="112.28515625" style="46" customWidth="1"/>
    <col min="13827" max="14080" width="9.140625" style="46"/>
    <col min="14081" max="14081" width="8.7109375" style="46" customWidth="1"/>
    <col min="14082" max="14082" width="112.28515625" style="46" customWidth="1"/>
    <col min="14083" max="14336" width="9.140625" style="46"/>
    <col min="14337" max="14337" width="8.7109375" style="46" customWidth="1"/>
    <col min="14338" max="14338" width="112.28515625" style="46" customWidth="1"/>
    <col min="14339" max="14592" width="9.140625" style="46"/>
    <col min="14593" max="14593" width="8.7109375" style="46" customWidth="1"/>
    <col min="14594" max="14594" width="112.28515625" style="46" customWidth="1"/>
    <col min="14595" max="14848" width="9.140625" style="46"/>
    <col min="14849" max="14849" width="8.7109375" style="46" customWidth="1"/>
    <col min="14850" max="14850" width="112.28515625" style="46" customWidth="1"/>
    <col min="14851" max="15104" width="9.140625" style="46"/>
    <col min="15105" max="15105" width="8.7109375" style="46" customWidth="1"/>
    <col min="15106" max="15106" width="112.28515625" style="46" customWidth="1"/>
    <col min="15107" max="15360" width="9.140625" style="46"/>
    <col min="15361" max="15361" width="8.7109375" style="46" customWidth="1"/>
    <col min="15362" max="15362" width="112.28515625" style="46" customWidth="1"/>
    <col min="15363" max="15616" width="9.140625" style="46"/>
    <col min="15617" max="15617" width="8.7109375" style="46" customWidth="1"/>
    <col min="15618" max="15618" width="112.28515625" style="46" customWidth="1"/>
    <col min="15619" max="15872" width="9.140625" style="46"/>
    <col min="15873" max="15873" width="8.7109375" style="46" customWidth="1"/>
    <col min="15874" max="15874" width="112.28515625" style="46" customWidth="1"/>
    <col min="15875" max="16128" width="9.140625" style="46"/>
    <col min="16129" max="16129" width="8.7109375" style="46" customWidth="1"/>
    <col min="16130" max="16130" width="112.28515625" style="46" customWidth="1"/>
    <col min="16131" max="16384" width="9.140625" style="46"/>
  </cols>
  <sheetData>
    <row r="1" spans="1:2" x14ac:dyDescent="0.2">
      <c r="B1" s="51" t="s">
        <v>8</v>
      </c>
    </row>
    <row r="2" spans="1:2" x14ac:dyDescent="0.2">
      <c r="B2" s="51"/>
    </row>
    <row r="3" spans="1:2" x14ac:dyDescent="0.2">
      <c r="A3" s="52" t="s">
        <v>9</v>
      </c>
      <c r="B3" s="53" t="s">
        <v>10</v>
      </c>
    </row>
    <row r="4" spans="1:2" x14ac:dyDescent="0.2">
      <c r="A4" s="52" t="s">
        <v>11</v>
      </c>
      <c r="B4" s="53" t="s">
        <v>12</v>
      </c>
    </row>
    <row r="5" spans="1:2" x14ac:dyDescent="0.2">
      <c r="A5" s="54" t="s">
        <v>13</v>
      </c>
      <c r="B5" s="53" t="s">
        <v>14</v>
      </c>
    </row>
    <row r="6" spans="1:2" x14ac:dyDescent="0.2">
      <c r="A6" s="54" t="s">
        <v>15</v>
      </c>
      <c r="B6" s="53" t="s">
        <v>16</v>
      </c>
    </row>
    <row r="7" spans="1:2" ht="13.15" customHeight="1" x14ac:dyDescent="0.2">
      <c r="A7" s="54" t="s">
        <v>17</v>
      </c>
      <c r="B7" s="53" t="s">
        <v>18</v>
      </c>
    </row>
    <row r="8" spans="1:2" ht="15" customHeight="1" x14ac:dyDescent="0.2">
      <c r="A8" s="54" t="s">
        <v>19</v>
      </c>
      <c r="B8" s="53" t="s">
        <v>20</v>
      </c>
    </row>
    <row r="9" spans="1:2" x14ac:dyDescent="0.2">
      <c r="A9" s="52" t="s">
        <v>21</v>
      </c>
      <c r="B9" s="55" t="s">
        <v>22</v>
      </c>
    </row>
    <row r="10" spans="1:2" x14ac:dyDescent="0.2">
      <c r="A10" s="52" t="s">
        <v>23</v>
      </c>
      <c r="B10" s="55" t="s">
        <v>24</v>
      </c>
    </row>
    <row r="11" spans="1:2" x14ac:dyDescent="0.2">
      <c r="A11" s="52" t="s">
        <v>25</v>
      </c>
      <c r="B11" s="354" t="s">
        <v>197</v>
      </c>
    </row>
    <row r="12" spans="1:2" x14ac:dyDescent="0.2">
      <c r="A12" s="52" t="s">
        <v>27</v>
      </c>
      <c r="B12" s="55" t="s">
        <v>26</v>
      </c>
    </row>
    <row r="13" spans="1:2" x14ac:dyDescent="0.2">
      <c r="A13" s="52" t="s">
        <v>29</v>
      </c>
      <c r="B13" s="55" t="s">
        <v>28</v>
      </c>
    </row>
    <row r="14" spans="1:2" x14ac:dyDescent="0.2">
      <c r="A14" s="52" t="s">
        <v>198</v>
      </c>
      <c r="B14" s="55" t="s">
        <v>30</v>
      </c>
    </row>
    <row r="15" spans="1:2" x14ac:dyDescent="0.2">
      <c r="A15" s="54" t="s">
        <v>199</v>
      </c>
      <c r="B15" s="55" t="s">
        <v>31</v>
      </c>
    </row>
    <row r="16" spans="1:2" x14ac:dyDescent="0.2">
      <c r="A16" s="54" t="s">
        <v>142</v>
      </c>
      <c r="B16" s="55" t="s">
        <v>32</v>
      </c>
    </row>
    <row r="17" spans="1:2" x14ac:dyDescent="0.2">
      <c r="A17" s="54" t="s">
        <v>143</v>
      </c>
      <c r="B17" s="55" t="s">
        <v>33</v>
      </c>
    </row>
    <row r="18" spans="1:2" x14ac:dyDescent="0.2">
      <c r="A18" s="54" t="s">
        <v>144</v>
      </c>
      <c r="B18" s="354" t="s">
        <v>200</v>
      </c>
    </row>
    <row r="19" spans="1:2" x14ac:dyDescent="0.2">
      <c r="A19" s="54" t="s">
        <v>145</v>
      </c>
      <c r="B19" s="55" t="s">
        <v>34</v>
      </c>
    </row>
    <row r="20" spans="1:2" x14ac:dyDescent="0.2">
      <c r="A20" s="54" t="s">
        <v>146</v>
      </c>
      <c r="B20" s="55" t="s">
        <v>35</v>
      </c>
    </row>
    <row r="21" spans="1:2" x14ac:dyDescent="0.2">
      <c r="A21" s="52" t="s">
        <v>201</v>
      </c>
      <c r="B21" s="55" t="s">
        <v>141</v>
      </c>
    </row>
    <row r="22" spans="1:2" x14ac:dyDescent="0.2">
      <c r="A22" s="54" t="s">
        <v>202</v>
      </c>
      <c r="B22" s="55" t="s">
        <v>221</v>
      </c>
    </row>
    <row r="23" spans="1:2" ht="13.9" customHeight="1" x14ac:dyDescent="0.2">
      <c r="A23" s="379" t="s">
        <v>203</v>
      </c>
      <c r="B23" s="55" t="s">
        <v>36</v>
      </c>
    </row>
    <row r="24" spans="1:2" x14ac:dyDescent="0.2">
      <c r="A24" s="379"/>
      <c r="B24" s="55" t="s">
        <v>37</v>
      </c>
    </row>
    <row r="25" spans="1:2" x14ac:dyDescent="0.2">
      <c r="A25" s="54" t="s">
        <v>204</v>
      </c>
      <c r="B25" s="55" t="s">
        <v>38</v>
      </c>
    </row>
    <row r="26" spans="1:2" x14ac:dyDescent="0.2">
      <c r="A26" s="54" t="s">
        <v>205</v>
      </c>
      <c r="B26" s="55" t="s">
        <v>39</v>
      </c>
    </row>
    <row r="27" spans="1:2" x14ac:dyDescent="0.2">
      <c r="A27" s="54" t="s">
        <v>206</v>
      </c>
      <c r="B27" s="55" t="s">
        <v>40</v>
      </c>
    </row>
    <row r="28" spans="1:2" ht="13.9" customHeight="1" x14ac:dyDescent="0.2">
      <c r="A28" s="54" t="s">
        <v>207</v>
      </c>
      <c r="B28" s="55" t="s">
        <v>41</v>
      </c>
    </row>
    <row r="29" spans="1:2" x14ac:dyDescent="0.2">
      <c r="A29" s="54" t="s">
        <v>208</v>
      </c>
      <c r="B29" s="55" t="s">
        <v>42</v>
      </c>
    </row>
    <row r="30" spans="1:2" ht="14.45" customHeight="1" x14ac:dyDescent="0.2">
      <c r="A30" s="54" t="s">
        <v>209</v>
      </c>
      <c r="B30" s="55" t="s">
        <v>43</v>
      </c>
    </row>
    <row r="31" spans="1:2" x14ac:dyDescent="0.2">
      <c r="A31" s="54" t="s">
        <v>210</v>
      </c>
      <c r="B31" s="55" t="s">
        <v>44</v>
      </c>
    </row>
    <row r="32" spans="1:2" ht="13.9" customHeight="1" x14ac:dyDescent="0.2">
      <c r="A32" s="52" t="s">
        <v>45</v>
      </c>
      <c r="B32" s="55" t="s">
        <v>46</v>
      </c>
    </row>
    <row r="33" spans="1:2" x14ac:dyDescent="0.2">
      <c r="A33" s="52" t="s">
        <v>47</v>
      </c>
      <c r="B33" s="55" t="s">
        <v>48</v>
      </c>
    </row>
    <row r="34" spans="1:2" x14ac:dyDescent="0.2">
      <c r="A34" s="52" t="s">
        <v>49</v>
      </c>
      <c r="B34" s="354" t="s">
        <v>212</v>
      </c>
    </row>
    <row r="35" spans="1:2" x14ac:dyDescent="0.2">
      <c r="A35" s="52" t="s">
        <v>213</v>
      </c>
      <c r="B35" s="55" t="s">
        <v>50</v>
      </c>
    </row>
    <row r="36" spans="1:2" x14ac:dyDescent="0.2">
      <c r="A36" s="52" t="s">
        <v>214</v>
      </c>
      <c r="B36" s="55" t="s">
        <v>51</v>
      </c>
    </row>
  </sheetData>
  <mergeCells count="1">
    <mergeCell ref="A23:A24"/>
  </mergeCells>
  <hyperlinks>
    <hyperlink ref="B3" location="'1.'!A1" display="Основные показатели развития животноводства во всех категориях хозяйств"/>
    <hyperlink ref="B4" location="'2.1'!A1" display="Забито в хозяйстве или реализовано на убой скота и птицы"/>
    <hyperlink ref="B5" location="'2.1'!A1" display="Забито в хозяйстве или реализовано на убой скота и птицы (в живом весе)"/>
    <hyperlink ref="B6" location="'2.2'!A1" display="Забито в хозяйстве или реализовано на убой скота и птицы (в живом весе) по всем  категориям хозяйств"/>
    <hyperlink ref="B7" location="'2.3'!A1" display="Забито в хозяйстве или реализовано на убой скота и птицы (в убойном весе)"/>
    <hyperlink ref="B8" location="'2.4'!A1" display="Забито в хозяйстве или реализовано на убой скота и птицы (в убойном весе) во всех категориях хозяйств"/>
    <hyperlink ref="B9" location="'3'!A1" display="Надоено молока коровьего"/>
    <hyperlink ref="B10" location="'4'!A1" display="Получено яиц куриных "/>
    <hyperlink ref="B12" location="'5'!A1" display="Получено шкур крупных"/>
    <hyperlink ref="B13" location="'6'!A1" display="Получено шкур мелких"/>
    <hyperlink ref="B14" location="'7'!A1" display="Реализовано продукции животноводства сельскохозяйственными предприятиями"/>
    <hyperlink ref="B15" location="'7'!A1" display="Реализовано на убой всех видов скота и птицы в живом весе"/>
    <hyperlink ref="B16" location="'7'!A1" display="Реализовано молока коровьего"/>
    <hyperlink ref="B17" location="'7'!A1" display="Реализовано яиц куриных "/>
    <hyperlink ref="B19" location="'7'!A1" display="Реализовано шкур крупных "/>
    <hyperlink ref="B20" location="'7'!A1" display="Реализовано шкур мелких "/>
    <hyperlink ref="B23" location="'8'!A1" display="Крупный рогатый скот "/>
    <hyperlink ref="B24" location="'8'!A1" display="из них коровы "/>
    <hyperlink ref="B25" location="'8'!A1" display="Численность крупного рогатого скота по направлению продуктивности"/>
    <hyperlink ref="B26" location="'8'!A1" display="Овцы "/>
    <hyperlink ref="B27" location="'8'!A1" display="Козы "/>
    <hyperlink ref="B28" location="'8'!A1" display="Свиньи "/>
    <hyperlink ref="B29" location="'8'!A1" display="Лошади  "/>
    <hyperlink ref="B30" location="'8'!A1" display="Верблюды  "/>
    <hyperlink ref="B31" location="'8'!A1" display="Птица "/>
    <hyperlink ref="B32" location="'9'!A1" display="Средний надой молока на одну дойную корову"/>
    <hyperlink ref="B33" location="'10'!A1" display="Средний выход яиц на одну курицу-несушку"/>
    <hyperlink ref="B35" location="'11'!A1" display="Получено приплода от сельскохозяйственных животных"/>
    <hyperlink ref="B36" location="'12'!A1" display="Падеж скота"/>
    <hyperlink ref="B22" location="'8'!A1" display="Численность скота и птицы по состоянию на 1 октября"/>
    <hyperlink ref="B11" location="'5'!A1" display="Настрижено шерсти овечьей"/>
    <hyperlink ref="B18" location="'8'!A1" display="Реализовано шерсти овечьей"/>
    <hyperlink ref="B34" location="'12'!A1" display="Средний настриг шерсти на одну овцу"/>
  </hyperlinks>
  <pageMargins left="0.78740157480314965" right="0.39370078740157483" top="0.39370078740157483" bottom="0.39370078740157483" header="0" footer="0"/>
  <pageSetup paperSize="9" scale="98" orientation="landscape" r:id="rId1"/>
  <headerFooter>
    <oddFooter>&amp;R&amp;"+,полужирный"&amp;8&amp;P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zoomScaleSheetLayoutView="75" workbookViewId="0">
      <selection activeCell="A3" sqref="A3:A5"/>
    </sheetView>
  </sheetViews>
  <sheetFormatPr defaultRowHeight="12" x14ac:dyDescent="0.2"/>
  <cols>
    <col min="1" max="1" width="23.140625" style="17" customWidth="1"/>
    <col min="2" max="2" width="11.28515625" style="17" customWidth="1"/>
    <col min="3" max="3" width="10.28515625" style="17" customWidth="1"/>
    <col min="4" max="4" width="10.140625" style="17" customWidth="1"/>
    <col min="5" max="5" width="10.85546875" style="17" customWidth="1"/>
    <col min="6" max="6" width="10" style="17" customWidth="1"/>
    <col min="7" max="7" width="10.28515625" style="17" customWidth="1"/>
    <col min="8" max="9" width="9.85546875" style="17" customWidth="1"/>
    <col min="10" max="10" width="10.7109375" style="17" customWidth="1"/>
    <col min="11" max="11" width="11.140625" style="17" customWidth="1"/>
    <col min="12" max="12" width="10.140625" style="17" customWidth="1"/>
    <col min="13" max="13" width="9.42578125" style="34" customWidth="1"/>
    <col min="14" max="16" width="10.140625" style="17" customWidth="1"/>
    <col min="17" max="18" width="9.85546875" style="17" bestFit="1" customWidth="1"/>
    <col min="19" max="16384" width="9.140625" style="17"/>
  </cols>
  <sheetData>
    <row r="1" spans="1:18" ht="32.25" customHeight="1" x14ac:dyDescent="0.2">
      <c r="A1" s="381" t="s">
        <v>163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</row>
    <row r="2" spans="1:18" ht="15" customHeight="1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364"/>
    </row>
    <row r="3" spans="1:18" ht="18" customHeight="1" x14ac:dyDescent="0.2">
      <c r="A3" s="392"/>
      <c r="B3" s="390" t="s">
        <v>132</v>
      </c>
      <c r="C3" s="390"/>
      <c r="D3" s="390"/>
      <c r="E3" s="391" t="s">
        <v>67</v>
      </c>
      <c r="F3" s="393"/>
      <c r="G3" s="393"/>
      <c r="H3" s="393"/>
      <c r="I3" s="393"/>
      <c r="J3" s="393"/>
      <c r="K3" s="384" t="s">
        <v>149</v>
      </c>
      <c r="L3" s="385"/>
      <c r="M3" s="386"/>
      <c r="N3" s="390" t="s">
        <v>68</v>
      </c>
      <c r="O3" s="390"/>
      <c r="P3" s="391"/>
      <c r="Q3" s="19"/>
    </row>
    <row r="4" spans="1:18" ht="33.75" customHeight="1" x14ac:dyDescent="0.2">
      <c r="A4" s="392"/>
      <c r="B4" s="390"/>
      <c r="C4" s="390"/>
      <c r="D4" s="390"/>
      <c r="E4" s="390" t="s">
        <v>66</v>
      </c>
      <c r="F4" s="390"/>
      <c r="G4" s="390"/>
      <c r="H4" s="390" t="s">
        <v>65</v>
      </c>
      <c r="I4" s="390"/>
      <c r="J4" s="390"/>
      <c r="K4" s="387"/>
      <c r="L4" s="388"/>
      <c r="M4" s="389"/>
      <c r="N4" s="390"/>
      <c r="O4" s="390"/>
      <c r="P4" s="391"/>
      <c r="Q4" s="19"/>
    </row>
    <row r="5" spans="1:18" ht="39.75" customHeight="1" x14ac:dyDescent="0.2">
      <c r="A5" s="392"/>
      <c r="B5" s="20" t="s">
        <v>130</v>
      </c>
      <c r="C5" s="20" t="s">
        <v>64</v>
      </c>
      <c r="D5" s="20" t="s">
        <v>131</v>
      </c>
      <c r="E5" s="20" t="s">
        <v>130</v>
      </c>
      <c r="F5" s="20" t="s">
        <v>64</v>
      </c>
      <c r="G5" s="20" t="s">
        <v>131</v>
      </c>
      <c r="H5" s="20" t="s">
        <v>130</v>
      </c>
      <c r="I5" s="20" t="s">
        <v>64</v>
      </c>
      <c r="J5" s="20" t="s">
        <v>131</v>
      </c>
      <c r="K5" s="20" t="s">
        <v>130</v>
      </c>
      <c r="L5" s="20" t="s">
        <v>64</v>
      </c>
      <c r="M5" s="362" t="s">
        <v>131</v>
      </c>
      <c r="N5" s="20" t="s">
        <v>130</v>
      </c>
      <c r="O5" s="20" t="s">
        <v>64</v>
      </c>
      <c r="P5" s="21" t="s">
        <v>131</v>
      </c>
      <c r="Q5" s="19"/>
    </row>
    <row r="6" spans="1:18" ht="26.25" customHeight="1" x14ac:dyDescent="0.2">
      <c r="A6" s="382" t="s">
        <v>223</v>
      </c>
      <c r="B6" s="382"/>
      <c r="C6" s="382"/>
      <c r="D6" s="382"/>
      <c r="E6" s="382"/>
      <c r="F6" s="382"/>
      <c r="G6" s="382"/>
      <c r="H6" s="382"/>
      <c r="I6" s="382"/>
      <c r="J6" s="382"/>
      <c r="K6" s="382"/>
      <c r="L6" s="382"/>
      <c r="M6" s="382"/>
      <c r="N6" s="382"/>
      <c r="O6" s="382"/>
      <c r="P6" s="382"/>
    </row>
    <row r="7" spans="1:18" ht="33.75" x14ac:dyDescent="0.2">
      <c r="A7" s="22" t="s">
        <v>170</v>
      </c>
      <c r="B7" s="23">
        <f>E7+H7</f>
        <v>762154.9700000002</v>
      </c>
      <c r="C7" s="23">
        <f>F7+I7</f>
        <v>694306.59</v>
      </c>
      <c r="D7" s="23">
        <f>B7/C7*100</f>
        <v>109.77210658478702</v>
      </c>
      <c r="E7" s="24">
        <f>'2.1'!E7</f>
        <v>498471.91000000009</v>
      </c>
      <c r="F7" s="24">
        <f>'2.1'!F7</f>
        <v>442854.43999999989</v>
      </c>
      <c r="G7" s="23">
        <f>E7/F7*100</f>
        <v>112.55886019794681</v>
      </c>
      <c r="H7" s="24">
        <f>'2.1'!H7</f>
        <v>263683.06000000006</v>
      </c>
      <c r="I7" s="24">
        <f>'2.1'!I7</f>
        <v>251452.15000000005</v>
      </c>
      <c r="J7" s="23">
        <f>H7/I7*100</f>
        <v>104.86411032874446</v>
      </c>
      <c r="K7" s="24">
        <f>'2.1'!K7</f>
        <v>581151.1</v>
      </c>
      <c r="L7" s="24">
        <f>'2.1'!L7</f>
        <v>597965.90999999992</v>
      </c>
      <c r="M7" s="211">
        <f>K7/L7*100</f>
        <v>97.187998559984806</v>
      </c>
      <c r="N7" s="25">
        <f>B7+K7</f>
        <v>1343306.0700000003</v>
      </c>
      <c r="O7" s="25">
        <f>C7+L7</f>
        <v>1292272.5</v>
      </c>
      <c r="P7" s="25">
        <f>N7/O7*100</f>
        <v>103.94913379337565</v>
      </c>
      <c r="Q7" s="224"/>
      <c r="R7" s="207"/>
    </row>
    <row r="8" spans="1:18" ht="33.75" x14ac:dyDescent="0.2">
      <c r="A8" s="26" t="s">
        <v>171</v>
      </c>
      <c r="B8" s="23">
        <f t="shared" ref="B8:C13" si="0">E8+H8</f>
        <v>494346.14</v>
      </c>
      <c r="C8" s="23">
        <f t="shared" si="0"/>
        <v>450280.30999999994</v>
      </c>
      <c r="D8" s="23">
        <f t="shared" ref="D8:D13" si="1">B8/C8*100</f>
        <v>109.78631066501666</v>
      </c>
      <c r="E8" s="24">
        <f>'2.3'!E6</f>
        <v>358587.47000000003</v>
      </c>
      <c r="F8" s="24">
        <f>'2.3'!F6</f>
        <v>319462.38999999996</v>
      </c>
      <c r="G8" s="23">
        <f t="shared" ref="G8:G13" si="2">E8/F8*100</f>
        <v>112.24716311676003</v>
      </c>
      <c r="H8" s="25">
        <f>'2.3'!H6</f>
        <v>135758.66999999998</v>
      </c>
      <c r="I8" s="25">
        <f>'2.3'!I6</f>
        <v>130817.92</v>
      </c>
      <c r="J8" s="23">
        <f t="shared" ref="J8:J13" si="3">H8/I8*100</f>
        <v>103.77681436916286</v>
      </c>
      <c r="K8" s="25">
        <f>'2.3'!K6</f>
        <v>301530.09999999998</v>
      </c>
      <c r="L8" s="25">
        <f>'2.3'!L6</f>
        <v>311396.59999999998</v>
      </c>
      <c r="M8" s="211">
        <f t="shared" ref="M8:M13" si="4">K8/L8*100</f>
        <v>96.83153252154969</v>
      </c>
      <c r="N8" s="25">
        <f t="shared" ref="N8:O13" si="5">B8+K8</f>
        <v>795876.24</v>
      </c>
      <c r="O8" s="25">
        <f t="shared" si="5"/>
        <v>761676.90999999992</v>
      </c>
      <c r="P8" s="25">
        <f t="shared" ref="P8:P13" si="6">N8/O8*100</f>
        <v>104.49000482369881</v>
      </c>
      <c r="Q8" s="224"/>
    </row>
    <row r="9" spans="1:18" ht="16.5" customHeight="1" x14ac:dyDescent="0.2">
      <c r="A9" s="26" t="s">
        <v>63</v>
      </c>
      <c r="B9" s="23">
        <f t="shared" si="0"/>
        <v>1070993.3</v>
      </c>
      <c r="C9" s="23">
        <f t="shared" si="0"/>
        <v>993935.6</v>
      </c>
      <c r="D9" s="23">
        <f t="shared" si="1"/>
        <v>107.75278599539044</v>
      </c>
      <c r="E9" s="25">
        <f>'3'!E6</f>
        <v>512951.6</v>
      </c>
      <c r="F9" s="25">
        <f>'3'!F6</f>
        <v>447306.9</v>
      </c>
      <c r="G9" s="23">
        <f t="shared" si="2"/>
        <v>114.67553932210748</v>
      </c>
      <c r="H9" s="25">
        <f>'3'!H6</f>
        <v>558041.70000000007</v>
      </c>
      <c r="I9" s="25">
        <f>'3'!I6</f>
        <v>546628.69999999995</v>
      </c>
      <c r="J9" s="23">
        <f t="shared" si="3"/>
        <v>102.08788890886997</v>
      </c>
      <c r="K9" s="25">
        <f>'3'!K6</f>
        <v>1747355.9</v>
      </c>
      <c r="L9" s="25">
        <f>'3'!L6</f>
        <v>1711010.8999999997</v>
      </c>
      <c r="M9" s="211">
        <f t="shared" si="4"/>
        <v>102.12418284418878</v>
      </c>
      <c r="N9" s="25">
        <f t="shared" si="5"/>
        <v>2818349.2</v>
      </c>
      <c r="O9" s="25">
        <f t="shared" si="5"/>
        <v>2704946.4999999995</v>
      </c>
      <c r="P9" s="25">
        <f t="shared" si="6"/>
        <v>104.19241933250809</v>
      </c>
      <c r="Q9" s="224"/>
    </row>
    <row r="10" spans="1:18" ht="16.5" customHeight="1" x14ac:dyDescent="0.2">
      <c r="A10" s="26" t="s">
        <v>62</v>
      </c>
      <c r="B10" s="23">
        <f>E10+H10</f>
        <v>2793327.6000000006</v>
      </c>
      <c r="C10" s="23">
        <f t="shared" si="0"/>
        <v>2747808.5</v>
      </c>
      <c r="D10" s="23">
        <f t="shared" si="1"/>
        <v>101.65656012782551</v>
      </c>
      <c r="E10" s="25">
        <f>'4'!E6</f>
        <v>2775621.4000000004</v>
      </c>
      <c r="F10" s="25">
        <f>'4'!F6</f>
        <v>2729729.5</v>
      </c>
      <c r="G10" s="23">
        <f t="shared" si="2"/>
        <v>101.68118855732777</v>
      </c>
      <c r="H10" s="25">
        <f>'4'!H6</f>
        <v>17706.199999999997</v>
      </c>
      <c r="I10" s="25">
        <f>'4'!I6</f>
        <v>18079.000000000004</v>
      </c>
      <c r="J10" s="23">
        <f t="shared" si="3"/>
        <v>97.93793904530115</v>
      </c>
      <c r="K10" s="25">
        <f>'4'!K6</f>
        <v>569972.19999999984</v>
      </c>
      <c r="L10" s="25">
        <f>'4'!L6</f>
        <v>583348.19999999995</v>
      </c>
      <c r="M10" s="211">
        <f>K10/L10*100</f>
        <v>97.7070298665531</v>
      </c>
      <c r="N10" s="25">
        <f>B10+K10</f>
        <v>3363299.8000000003</v>
      </c>
      <c r="O10" s="25">
        <f t="shared" si="5"/>
        <v>3331156.7</v>
      </c>
      <c r="P10" s="25">
        <f t="shared" si="6"/>
        <v>100.96492308512536</v>
      </c>
      <c r="Q10" s="224"/>
    </row>
    <row r="11" spans="1:18" ht="16.5" customHeight="1" x14ac:dyDescent="0.2">
      <c r="A11" s="26" t="s">
        <v>215</v>
      </c>
      <c r="B11" s="23">
        <f>E11+H11</f>
        <v>18075.099999999999</v>
      </c>
      <c r="C11" s="23">
        <f>F11+I11</f>
        <v>16972.3</v>
      </c>
      <c r="D11" s="23">
        <f t="shared" ref="D11" si="7">B11/C11*100</f>
        <v>106.49764616463295</v>
      </c>
      <c r="E11" s="25">
        <f>'5'!E6</f>
        <v>1541.2999999999997</v>
      </c>
      <c r="F11" s="25">
        <f>'5'!F6</f>
        <v>1668.6000000000001</v>
      </c>
      <c r="G11" s="23">
        <f t="shared" si="2"/>
        <v>92.370849814215489</v>
      </c>
      <c r="H11" s="25">
        <f>'5'!H6</f>
        <v>16533.8</v>
      </c>
      <c r="I11" s="25">
        <f>'5'!I6</f>
        <v>15303.699999999999</v>
      </c>
      <c r="J11" s="23">
        <f t="shared" si="3"/>
        <v>108.03792546900424</v>
      </c>
      <c r="K11" s="25">
        <f>'5'!K6</f>
        <v>17319.5</v>
      </c>
      <c r="L11" s="25">
        <f>'5'!L6</f>
        <v>18703.3</v>
      </c>
      <c r="M11" s="211">
        <f>K11/L11*100</f>
        <v>92.601305651943775</v>
      </c>
      <c r="N11" s="25">
        <f>B11+K11</f>
        <v>35394.6</v>
      </c>
      <c r="O11" s="25">
        <f t="shared" ref="O11" si="8">C11+L11</f>
        <v>35675.599999999999</v>
      </c>
      <c r="P11" s="25">
        <f t="shared" ref="P11" si="9">N11/O11*100</f>
        <v>99.212346814068994</v>
      </c>
      <c r="Q11" s="224"/>
    </row>
    <row r="12" spans="1:18" ht="16.5" customHeight="1" x14ac:dyDescent="0.2">
      <c r="A12" s="22" t="s">
        <v>61</v>
      </c>
      <c r="B12" s="32">
        <f t="shared" si="0"/>
        <v>762756</v>
      </c>
      <c r="C12" s="32">
        <f t="shared" si="0"/>
        <v>645474</v>
      </c>
      <c r="D12" s="23">
        <f t="shared" si="1"/>
        <v>118.16990304799265</v>
      </c>
      <c r="E12" s="27">
        <f>'6'!E6</f>
        <v>207877</v>
      </c>
      <c r="F12" s="27">
        <f>'6'!F6</f>
        <v>174106</v>
      </c>
      <c r="G12" s="23">
        <f t="shared" si="2"/>
        <v>119.39680424568941</v>
      </c>
      <c r="H12" s="27">
        <f>'6'!H6</f>
        <v>554879</v>
      </c>
      <c r="I12" s="27">
        <f>'6'!I6</f>
        <v>471368</v>
      </c>
      <c r="J12" s="23">
        <f t="shared" si="3"/>
        <v>117.71673087693692</v>
      </c>
      <c r="K12" s="27">
        <f>'6'!K6</f>
        <v>1098508</v>
      </c>
      <c r="L12" s="27">
        <f>'6'!L6</f>
        <v>1033021</v>
      </c>
      <c r="M12" s="365">
        <f>'6'!M6</f>
        <v>106.33936773792594</v>
      </c>
      <c r="N12" s="302">
        <f t="shared" si="5"/>
        <v>1861264</v>
      </c>
      <c r="O12" s="302">
        <f t="shared" si="5"/>
        <v>1678495</v>
      </c>
      <c r="P12" s="25">
        <f t="shared" si="6"/>
        <v>110.88886174817321</v>
      </c>
    </row>
    <row r="13" spans="1:18" ht="16.5" customHeight="1" x14ac:dyDescent="0.2">
      <c r="A13" s="22" t="s">
        <v>60</v>
      </c>
      <c r="B13" s="32">
        <f t="shared" si="0"/>
        <v>1380173</v>
      </c>
      <c r="C13" s="32">
        <f>F13+I13</f>
        <v>1293997</v>
      </c>
      <c r="D13" s="23">
        <f t="shared" si="1"/>
        <v>106.65967540883017</v>
      </c>
      <c r="E13" s="28">
        <f>'7'!E6</f>
        <v>147473</v>
      </c>
      <c r="F13" s="28">
        <f>'7'!F6</f>
        <v>93088</v>
      </c>
      <c r="G13" s="23">
        <f t="shared" si="2"/>
        <v>158.42321244413887</v>
      </c>
      <c r="H13" s="28">
        <f>'7'!H6</f>
        <v>1232700</v>
      </c>
      <c r="I13" s="28">
        <f>'7'!I6</f>
        <v>1200909</v>
      </c>
      <c r="J13" s="23">
        <f t="shared" si="3"/>
        <v>102.64724471213056</v>
      </c>
      <c r="K13" s="28">
        <f>'7'!K6</f>
        <v>2940952</v>
      </c>
      <c r="L13" s="28">
        <f>'7'!L6</f>
        <v>3312325</v>
      </c>
      <c r="M13" s="211">
        <f t="shared" si="4"/>
        <v>88.788147298347837</v>
      </c>
      <c r="N13" s="302">
        <f t="shared" si="5"/>
        <v>4321125</v>
      </c>
      <c r="O13" s="302">
        <f t="shared" si="5"/>
        <v>4606322</v>
      </c>
      <c r="P13" s="25">
        <f t="shared" si="6"/>
        <v>93.808574389719169</v>
      </c>
    </row>
    <row r="14" spans="1:18" s="29" customFormat="1" ht="28.5" customHeight="1" x14ac:dyDescent="0.25">
      <c r="A14" s="383" t="s">
        <v>222</v>
      </c>
      <c r="B14" s="383"/>
      <c r="C14" s="383"/>
      <c r="D14" s="383"/>
      <c r="E14" s="383"/>
      <c r="F14" s="383"/>
      <c r="G14" s="383"/>
      <c r="H14" s="383"/>
      <c r="I14" s="383"/>
      <c r="J14" s="383"/>
      <c r="K14" s="383"/>
      <c r="L14" s="383"/>
      <c r="M14" s="383"/>
      <c r="N14" s="383"/>
      <c r="O14" s="383"/>
      <c r="P14" s="383"/>
    </row>
    <row r="15" spans="1:18" ht="12.75" customHeight="1" x14ac:dyDescent="0.2">
      <c r="A15" s="30" t="s">
        <v>59</v>
      </c>
      <c r="B15" s="32">
        <f>E15+H15</f>
        <v>4578184</v>
      </c>
      <c r="C15" s="32">
        <f>F15+I15</f>
        <v>3887663</v>
      </c>
      <c r="D15" s="23">
        <f>B15/C15*100</f>
        <v>117.76185332936522</v>
      </c>
      <c r="E15" s="28">
        <f>'9'!E8</f>
        <v>868419</v>
      </c>
      <c r="F15" s="28">
        <f>'9'!F8</f>
        <v>876358</v>
      </c>
      <c r="G15" s="23">
        <f>E15/F15*100</f>
        <v>99.094091683992161</v>
      </c>
      <c r="H15" s="28">
        <f>'9'!H8</f>
        <v>3709765</v>
      </c>
      <c r="I15" s="28">
        <f>'9'!I8</f>
        <v>3011305</v>
      </c>
      <c r="J15" s="23">
        <f>H15/I15*100</f>
        <v>123.19459503437878</v>
      </c>
      <c r="K15" s="28">
        <f>'9'!K8</f>
        <v>3817475</v>
      </c>
      <c r="L15" s="28">
        <f>'9'!L8</f>
        <v>3121527</v>
      </c>
      <c r="M15" s="211">
        <f>K15/L15*100</f>
        <v>122.29511389778145</v>
      </c>
      <c r="N15" s="32">
        <f>B15+K15</f>
        <v>8395659</v>
      </c>
      <c r="O15" s="32">
        <f>C15+L15</f>
        <v>7009190</v>
      </c>
      <c r="P15" s="58">
        <f>N15/O15*100</f>
        <v>119.78073072637494</v>
      </c>
    </row>
    <row r="16" spans="1:18" ht="13.15" customHeight="1" x14ac:dyDescent="0.2">
      <c r="A16" s="31" t="s">
        <v>58</v>
      </c>
      <c r="B16" s="32">
        <f t="shared" ref="B16:B22" si="10">E16+H16</f>
        <v>2366335</v>
      </c>
      <c r="C16" s="32">
        <f t="shared" ref="C16:C22" si="11">F16+I16</f>
        <v>1993980</v>
      </c>
      <c r="D16" s="23">
        <f t="shared" ref="D16:D22" si="12">B16/C16*100</f>
        <v>118.67395861543247</v>
      </c>
      <c r="E16" s="32">
        <f>'9'!E35</f>
        <v>362432</v>
      </c>
      <c r="F16" s="32">
        <f>'9'!F35</f>
        <v>338344</v>
      </c>
      <c r="G16" s="23">
        <f t="shared" ref="G16:G22" si="13">E16/F16*100</f>
        <v>107.11938145792448</v>
      </c>
      <c r="H16" s="32">
        <f>'9'!H35</f>
        <v>2003903</v>
      </c>
      <c r="I16" s="32">
        <f>'9'!I35</f>
        <v>1655636</v>
      </c>
      <c r="J16" s="23">
        <f t="shared" ref="J16:J22" si="14">H16/I16*100</f>
        <v>121.03523962996698</v>
      </c>
      <c r="K16" s="32">
        <f>'9'!K35</f>
        <v>2053704</v>
      </c>
      <c r="L16" s="32">
        <f>'9'!L35</f>
        <v>1589766</v>
      </c>
      <c r="M16" s="211">
        <f t="shared" ref="M16:M22" si="15">K16/L16*100</f>
        <v>129.18278539105754</v>
      </c>
      <c r="N16" s="32">
        <f t="shared" ref="N16:N22" si="16">B16+K16</f>
        <v>4420039</v>
      </c>
      <c r="O16" s="32">
        <f t="shared" ref="O16:O22" si="17">C16+L16</f>
        <v>3583746</v>
      </c>
      <c r="P16" s="58">
        <f t="shared" ref="P16:P22" si="18">N16/O16*100</f>
        <v>123.33572189546915</v>
      </c>
    </row>
    <row r="17" spans="1:18" ht="13.15" customHeight="1" x14ac:dyDescent="0.2">
      <c r="A17" s="30" t="s">
        <v>57</v>
      </c>
      <c r="B17" s="32">
        <f t="shared" si="10"/>
        <v>12679429</v>
      </c>
      <c r="C17" s="32">
        <f t="shared" si="11"/>
        <v>10918699</v>
      </c>
      <c r="D17" s="23">
        <f t="shared" si="12"/>
        <v>116.12582231637671</v>
      </c>
      <c r="E17" s="28">
        <f>'9'!E145</f>
        <v>1363774</v>
      </c>
      <c r="F17" s="28">
        <f>'9'!F145</f>
        <v>1336908</v>
      </c>
      <c r="G17" s="23">
        <f t="shared" si="13"/>
        <v>102.00956236330398</v>
      </c>
      <c r="H17" s="28">
        <f>'9'!H145</f>
        <v>11315655</v>
      </c>
      <c r="I17" s="28">
        <f>'9'!I145</f>
        <v>9581791</v>
      </c>
      <c r="J17" s="23">
        <f t="shared" si="14"/>
        <v>118.09540617197767</v>
      </c>
      <c r="K17" s="28">
        <f>'9'!K145</f>
        <v>8275735</v>
      </c>
      <c r="L17" s="28">
        <f>'9'!L145</f>
        <v>7942854</v>
      </c>
      <c r="M17" s="211">
        <f t="shared" si="15"/>
        <v>104.19094950001599</v>
      </c>
      <c r="N17" s="32">
        <f t="shared" si="16"/>
        <v>20955164</v>
      </c>
      <c r="O17" s="32">
        <f t="shared" si="17"/>
        <v>18861553</v>
      </c>
      <c r="P17" s="58">
        <f t="shared" si="18"/>
        <v>111.09988663181657</v>
      </c>
      <c r="Q17" s="225"/>
      <c r="R17" s="225"/>
    </row>
    <row r="18" spans="1:18" ht="13.9" customHeight="1" x14ac:dyDescent="0.2">
      <c r="A18" s="30" t="s">
        <v>56</v>
      </c>
      <c r="B18" s="32">
        <f t="shared" si="10"/>
        <v>664447</v>
      </c>
      <c r="C18" s="32">
        <f t="shared" si="11"/>
        <v>833794</v>
      </c>
      <c r="D18" s="23">
        <f t="shared" si="12"/>
        <v>79.689587595976946</v>
      </c>
      <c r="E18" s="28">
        <f>'9'!E173</f>
        <v>29774</v>
      </c>
      <c r="F18" s="28">
        <f>'9'!F173</f>
        <v>27244</v>
      </c>
      <c r="G18" s="23">
        <f t="shared" si="13"/>
        <v>109.28644839230657</v>
      </c>
      <c r="H18" s="28">
        <f>'9'!H173</f>
        <v>634673</v>
      </c>
      <c r="I18" s="28">
        <f>'9'!I173</f>
        <v>806550</v>
      </c>
      <c r="J18" s="23">
        <f t="shared" si="14"/>
        <v>78.689851838075754</v>
      </c>
      <c r="K18" s="28">
        <f>'9'!K173</f>
        <v>1170481</v>
      </c>
      <c r="L18" s="28">
        <f>'9'!L173</f>
        <v>1304175</v>
      </c>
      <c r="M18" s="211">
        <f t="shared" si="15"/>
        <v>89.748768378476811</v>
      </c>
      <c r="N18" s="32">
        <f t="shared" si="16"/>
        <v>1834928</v>
      </c>
      <c r="O18" s="32">
        <f t="shared" si="17"/>
        <v>2137969</v>
      </c>
      <c r="P18" s="58">
        <f t="shared" si="18"/>
        <v>85.825753320090243</v>
      </c>
    </row>
    <row r="19" spans="1:18" ht="13.9" customHeight="1" x14ac:dyDescent="0.2">
      <c r="A19" s="30" t="s">
        <v>55</v>
      </c>
      <c r="B19" s="32">
        <f>E19+H19</f>
        <v>314726</v>
      </c>
      <c r="C19" s="32">
        <f t="shared" si="11"/>
        <v>323828</v>
      </c>
      <c r="D19" s="23">
        <f t="shared" si="12"/>
        <v>97.189248613461459</v>
      </c>
      <c r="E19" s="28">
        <f>'9'!E201</f>
        <v>265917</v>
      </c>
      <c r="F19" s="28">
        <f>'9'!F201</f>
        <v>277512</v>
      </c>
      <c r="G19" s="23">
        <f t="shared" si="13"/>
        <v>95.821802300441064</v>
      </c>
      <c r="H19" s="28">
        <f>'9'!H201</f>
        <v>48809</v>
      </c>
      <c r="I19" s="28">
        <f>'9'!I201</f>
        <v>46316</v>
      </c>
      <c r="J19" s="23">
        <f t="shared" si="14"/>
        <v>105.38258917004923</v>
      </c>
      <c r="K19" s="28">
        <f>'9'!K201</f>
        <v>174882</v>
      </c>
      <c r="L19" s="28">
        <f>'9'!L201</f>
        <v>218989</v>
      </c>
      <c r="M19" s="211">
        <f t="shared" si="15"/>
        <v>79.858805693436651</v>
      </c>
      <c r="N19" s="32">
        <f t="shared" si="16"/>
        <v>489608</v>
      </c>
      <c r="O19" s="32">
        <f t="shared" si="17"/>
        <v>542817</v>
      </c>
      <c r="P19" s="58">
        <f t="shared" si="18"/>
        <v>90.197617244854158</v>
      </c>
    </row>
    <row r="20" spans="1:18" ht="12" customHeight="1" x14ac:dyDescent="0.2">
      <c r="A20" s="30" t="s">
        <v>54</v>
      </c>
      <c r="B20" s="32">
        <f t="shared" si="10"/>
        <v>2574856</v>
      </c>
      <c r="C20" s="32">
        <f t="shared" si="11"/>
        <v>2362053</v>
      </c>
      <c r="D20" s="23">
        <f t="shared" si="12"/>
        <v>109.00923899675409</v>
      </c>
      <c r="E20" s="28">
        <f>'9'!E227</f>
        <v>394196</v>
      </c>
      <c r="F20" s="28">
        <f>'9'!F227</f>
        <v>337485</v>
      </c>
      <c r="G20" s="23">
        <f t="shared" si="13"/>
        <v>116.80400610397498</v>
      </c>
      <c r="H20" s="28">
        <f>'9'!H227</f>
        <v>2180660</v>
      </c>
      <c r="I20" s="28">
        <f>'9'!I227</f>
        <v>2024568</v>
      </c>
      <c r="J20" s="23">
        <f t="shared" si="14"/>
        <v>107.70989169047422</v>
      </c>
      <c r="K20" s="28">
        <f>'9'!K227</f>
        <v>1619396</v>
      </c>
      <c r="L20" s="28">
        <f>'9'!L227</f>
        <v>1640061</v>
      </c>
      <c r="M20" s="211">
        <f t="shared" si="15"/>
        <v>98.739985890768693</v>
      </c>
      <c r="N20" s="32">
        <f t="shared" si="16"/>
        <v>4194252</v>
      </c>
      <c r="O20" s="32">
        <f t="shared" si="17"/>
        <v>4002114</v>
      </c>
      <c r="P20" s="58">
        <f t="shared" si="18"/>
        <v>104.80091271762872</v>
      </c>
    </row>
    <row r="21" spans="1:18" s="34" customFormat="1" x14ac:dyDescent="0.2">
      <c r="A21" s="33" t="s">
        <v>53</v>
      </c>
      <c r="B21" s="32">
        <f t="shared" si="10"/>
        <v>163439</v>
      </c>
      <c r="C21" s="32">
        <f t="shared" si="11"/>
        <v>148741</v>
      </c>
      <c r="D21" s="23">
        <f t="shared" si="12"/>
        <v>109.88160628206076</v>
      </c>
      <c r="E21" s="28">
        <f>'9'!E255</f>
        <v>18486</v>
      </c>
      <c r="F21" s="28">
        <f>'9'!F255</f>
        <v>19371</v>
      </c>
      <c r="G21" s="23">
        <f t="shared" si="13"/>
        <v>95.43131485209851</v>
      </c>
      <c r="H21" s="28">
        <f>'9'!H255</f>
        <v>144953</v>
      </c>
      <c r="I21" s="28">
        <f>'9'!I255</f>
        <v>129370</v>
      </c>
      <c r="J21" s="23">
        <f t="shared" si="14"/>
        <v>112.04529643657726</v>
      </c>
      <c r="K21" s="28">
        <f>'9'!K255</f>
        <v>123228</v>
      </c>
      <c r="L21" s="28">
        <f>'9'!L255</f>
        <v>124069</v>
      </c>
      <c r="M21" s="211">
        <f t="shared" si="15"/>
        <v>99.322151383504348</v>
      </c>
      <c r="N21" s="32">
        <f t="shared" si="16"/>
        <v>286667</v>
      </c>
      <c r="O21" s="32">
        <f t="shared" si="17"/>
        <v>272810</v>
      </c>
      <c r="P21" s="58">
        <f t="shared" si="18"/>
        <v>105.07935926102417</v>
      </c>
    </row>
    <row r="22" spans="1:18" x14ac:dyDescent="0.2">
      <c r="A22" s="35" t="s">
        <v>52</v>
      </c>
      <c r="B22" s="299">
        <f t="shared" si="10"/>
        <v>38307309</v>
      </c>
      <c r="C22" s="299">
        <f t="shared" si="11"/>
        <v>38551112</v>
      </c>
      <c r="D22" s="57">
        <f t="shared" si="12"/>
        <v>99.367585038792143</v>
      </c>
      <c r="E22" s="36">
        <f>'9'!E279</f>
        <v>37868697</v>
      </c>
      <c r="F22" s="36">
        <f>'9'!F279</f>
        <v>37756626</v>
      </c>
      <c r="G22" s="57">
        <f t="shared" si="13"/>
        <v>100.29682472157337</v>
      </c>
      <c r="H22" s="36">
        <f>'9'!H279</f>
        <v>438612</v>
      </c>
      <c r="I22" s="36">
        <f>'9'!I279</f>
        <v>794486</v>
      </c>
      <c r="J22" s="57">
        <f t="shared" si="14"/>
        <v>55.207014346382444</v>
      </c>
      <c r="K22" s="36">
        <f>'9'!K279</f>
        <v>7723578</v>
      </c>
      <c r="L22" s="36">
        <f>'9'!L279</f>
        <v>8300888</v>
      </c>
      <c r="M22" s="74">
        <f t="shared" si="15"/>
        <v>93.045201910928085</v>
      </c>
      <c r="N22" s="299">
        <f t="shared" si="16"/>
        <v>46030887</v>
      </c>
      <c r="O22" s="299">
        <f t="shared" si="17"/>
        <v>46852000</v>
      </c>
      <c r="P22" s="60">
        <f t="shared" si="18"/>
        <v>98.247432340134893</v>
      </c>
    </row>
    <row r="24" spans="1:18" ht="25.5" customHeight="1" x14ac:dyDescent="0.2">
      <c r="A24" s="380" t="s">
        <v>217</v>
      </c>
      <c r="B24" s="380"/>
      <c r="C24" s="380"/>
      <c r="D24" s="380"/>
      <c r="E24" s="380"/>
      <c r="F24" s="380"/>
      <c r="G24" s="380"/>
      <c r="H24" s="380"/>
      <c r="I24" s="380"/>
      <c r="J24" s="380"/>
      <c r="K24" s="380"/>
      <c r="L24" s="380"/>
      <c r="M24" s="380"/>
      <c r="N24" s="380"/>
      <c r="O24" s="380"/>
      <c r="P24" s="380"/>
    </row>
  </sheetData>
  <mergeCells count="11">
    <mergeCell ref="A24:P24"/>
    <mergeCell ref="A1:P1"/>
    <mergeCell ref="A6:P6"/>
    <mergeCell ref="A14:P14"/>
    <mergeCell ref="K3:M4"/>
    <mergeCell ref="N3:P4"/>
    <mergeCell ref="A3:A5"/>
    <mergeCell ref="B3:D4"/>
    <mergeCell ref="E4:G4"/>
    <mergeCell ref="H4:J4"/>
    <mergeCell ref="E3:J3"/>
  </mergeCells>
  <pageMargins left="0.23622047244094491" right="0.15748031496062992" top="0.43307086614173229" bottom="7.874015748031496E-2" header="0.15748031496062992" footer="0"/>
  <pageSetup paperSize="9" scale="81" firstPageNumber="4" orientation="landscape" useFirstPageNumber="1" r:id="rId1"/>
  <headerFooter alignWithMargins="0">
    <oddFooter>&amp;R&amp;"-,полужирный"&amp;8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0"/>
  <sheetViews>
    <sheetView workbookViewId="0">
      <selection activeCell="A4" sqref="A4:A6"/>
    </sheetView>
  </sheetViews>
  <sheetFormatPr defaultRowHeight="12.75" x14ac:dyDescent="0.2"/>
  <cols>
    <col min="1" max="1" width="22.85546875" style="61" customWidth="1"/>
    <col min="2" max="2" width="10.28515625" style="61" customWidth="1"/>
    <col min="3" max="3" width="9.85546875" style="61" customWidth="1"/>
    <col min="4" max="5" width="9.140625" style="61" customWidth="1"/>
    <col min="6" max="6" width="10" style="61" customWidth="1"/>
    <col min="7" max="8" width="9.140625" style="61" customWidth="1"/>
    <col min="9" max="9" width="9.42578125" style="61" customWidth="1"/>
    <col min="10" max="11" width="9.140625" style="61" customWidth="1"/>
    <col min="12" max="12" width="9.5703125" style="61" customWidth="1"/>
    <col min="13" max="13" width="9.140625" style="61" customWidth="1"/>
    <col min="14" max="14" width="10.28515625" style="61" customWidth="1"/>
    <col min="15" max="15" width="9.85546875" style="61" customWidth="1"/>
    <col min="16" max="16" width="9.140625" style="61" customWidth="1"/>
    <col min="17" max="256" width="9.140625" style="61"/>
    <col min="257" max="257" width="22.85546875" style="61" customWidth="1"/>
    <col min="258" max="258" width="10.28515625" style="61" customWidth="1"/>
    <col min="259" max="259" width="9.85546875" style="61" customWidth="1"/>
    <col min="260" max="261" width="9.140625" style="61" customWidth="1"/>
    <col min="262" max="262" width="10" style="61" customWidth="1"/>
    <col min="263" max="264" width="9.140625" style="61" customWidth="1"/>
    <col min="265" max="265" width="9.42578125" style="61" customWidth="1"/>
    <col min="266" max="267" width="9.140625" style="61" customWidth="1"/>
    <col min="268" max="268" width="9.5703125" style="61" customWidth="1"/>
    <col min="269" max="269" width="9.140625" style="61" customWidth="1"/>
    <col min="270" max="270" width="13.7109375" style="61" customWidth="1"/>
    <col min="271" max="271" width="10.28515625" style="61" customWidth="1"/>
    <col min="272" max="272" width="10.85546875" style="61" customWidth="1"/>
    <col min="273" max="512" width="9.140625" style="61"/>
    <col min="513" max="513" width="22.85546875" style="61" customWidth="1"/>
    <col min="514" max="514" width="10.28515625" style="61" customWidth="1"/>
    <col min="515" max="515" width="9.85546875" style="61" customWidth="1"/>
    <col min="516" max="517" width="9.140625" style="61" customWidth="1"/>
    <col min="518" max="518" width="10" style="61" customWidth="1"/>
    <col min="519" max="520" width="9.140625" style="61" customWidth="1"/>
    <col min="521" max="521" width="9.42578125" style="61" customWidth="1"/>
    <col min="522" max="523" width="9.140625" style="61" customWidth="1"/>
    <col min="524" max="524" width="9.5703125" style="61" customWidth="1"/>
    <col min="525" max="525" width="9.140625" style="61" customWidth="1"/>
    <col min="526" max="526" width="13.7109375" style="61" customWidth="1"/>
    <col min="527" max="527" width="10.28515625" style="61" customWidth="1"/>
    <col min="528" max="528" width="10.85546875" style="61" customWidth="1"/>
    <col min="529" max="768" width="9.140625" style="61"/>
    <col min="769" max="769" width="22.85546875" style="61" customWidth="1"/>
    <col min="770" max="770" width="10.28515625" style="61" customWidth="1"/>
    <col min="771" max="771" width="9.85546875" style="61" customWidth="1"/>
    <col min="772" max="773" width="9.140625" style="61" customWidth="1"/>
    <col min="774" max="774" width="10" style="61" customWidth="1"/>
    <col min="775" max="776" width="9.140625" style="61" customWidth="1"/>
    <col min="777" max="777" width="9.42578125" style="61" customWidth="1"/>
    <col min="778" max="779" width="9.140625" style="61" customWidth="1"/>
    <col min="780" max="780" width="9.5703125" style="61" customWidth="1"/>
    <col min="781" max="781" width="9.140625" style="61" customWidth="1"/>
    <col min="782" max="782" width="13.7109375" style="61" customWidth="1"/>
    <col min="783" max="783" width="10.28515625" style="61" customWidth="1"/>
    <col min="784" max="784" width="10.85546875" style="61" customWidth="1"/>
    <col min="785" max="1024" width="9.140625" style="61"/>
    <col min="1025" max="1025" width="22.85546875" style="61" customWidth="1"/>
    <col min="1026" max="1026" width="10.28515625" style="61" customWidth="1"/>
    <col min="1027" max="1027" width="9.85546875" style="61" customWidth="1"/>
    <col min="1028" max="1029" width="9.140625" style="61" customWidth="1"/>
    <col min="1030" max="1030" width="10" style="61" customWidth="1"/>
    <col min="1031" max="1032" width="9.140625" style="61" customWidth="1"/>
    <col min="1033" max="1033" width="9.42578125" style="61" customWidth="1"/>
    <col min="1034" max="1035" width="9.140625" style="61" customWidth="1"/>
    <col min="1036" max="1036" width="9.5703125" style="61" customWidth="1"/>
    <col min="1037" max="1037" width="9.140625" style="61" customWidth="1"/>
    <col min="1038" max="1038" width="13.7109375" style="61" customWidth="1"/>
    <col min="1039" max="1039" width="10.28515625" style="61" customWidth="1"/>
    <col min="1040" max="1040" width="10.85546875" style="61" customWidth="1"/>
    <col min="1041" max="1280" width="9.140625" style="61"/>
    <col min="1281" max="1281" width="22.85546875" style="61" customWidth="1"/>
    <col min="1282" max="1282" width="10.28515625" style="61" customWidth="1"/>
    <col min="1283" max="1283" width="9.85546875" style="61" customWidth="1"/>
    <col min="1284" max="1285" width="9.140625" style="61" customWidth="1"/>
    <col min="1286" max="1286" width="10" style="61" customWidth="1"/>
    <col min="1287" max="1288" width="9.140625" style="61" customWidth="1"/>
    <col min="1289" max="1289" width="9.42578125" style="61" customWidth="1"/>
    <col min="1290" max="1291" width="9.140625" style="61" customWidth="1"/>
    <col min="1292" max="1292" width="9.5703125" style="61" customWidth="1"/>
    <col min="1293" max="1293" width="9.140625" style="61" customWidth="1"/>
    <col min="1294" max="1294" width="13.7109375" style="61" customWidth="1"/>
    <col min="1295" max="1295" width="10.28515625" style="61" customWidth="1"/>
    <col min="1296" max="1296" width="10.85546875" style="61" customWidth="1"/>
    <col min="1297" max="1536" width="9.140625" style="61"/>
    <col min="1537" max="1537" width="22.85546875" style="61" customWidth="1"/>
    <col min="1538" max="1538" width="10.28515625" style="61" customWidth="1"/>
    <col min="1539" max="1539" width="9.85546875" style="61" customWidth="1"/>
    <col min="1540" max="1541" width="9.140625" style="61" customWidth="1"/>
    <col min="1542" max="1542" width="10" style="61" customWidth="1"/>
    <col min="1543" max="1544" width="9.140625" style="61" customWidth="1"/>
    <col min="1545" max="1545" width="9.42578125" style="61" customWidth="1"/>
    <col min="1546" max="1547" width="9.140625" style="61" customWidth="1"/>
    <col min="1548" max="1548" width="9.5703125" style="61" customWidth="1"/>
    <col min="1549" max="1549" width="9.140625" style="61" customWidth="1"/>
    <col min="1550" max="1550" width="13.7109375" style="61" customWidth="1"/>
    <col min="1551" max="1551" width="10.28515625" style="61" customWidth="1"/>
    <col min="1552" max="1552" width="10.85546875" style="61" customWidth="1"/>
    <col min="1553" max="1792" width="9.140625" style="61"/>
    <col min="1793" max="1793" width="22.85546875" style="61" customWidth="1"/>
    <col min="1794" max="1794" width="10.28515625" style="61" customWidth="1"/>
    <col min="1795" max="1795" width="9.85546875" style="61" customWidth="1"/>
    <col min="1796" max="1797" width="9.140625" style="61" customWidth="1"/>
    <col min="1798" max="1798" width="10" style="61" customWidth="1"/>
    <col min="1799" max="1800" width="9.140625" style="61" customWidth="1"/>
    <col min="1801" max="1801" width="9.42578125" style="61" customWidth="1"/>
    <col min="1802" max="1803" width="9.140625" style="61" customWidth="1"/>
    <col min="1804" max="1804" width="9.5703125" style="61" customWidth="1"/>
    <col min="1805" max="1805" width="9.140625" style="61" customWidth="1"/>
    <col min="1806" max="1806" width="13.7109375" style="61" customWidth="1"/>
    <col min="1807" max="1807" width="10.28515625" style="61" customWidth="1"/>
    <col min="1808" max="1808" width="10.85546875" style="61" customWidth="1"/>
    <col min="1809" max="2048" width="9.140625" style="61"/>
    <col min="2049" max="2049" width="22.85546875" style="61" customWidth="1"/>
    <col min="2050" max="2050" width="10.28515625" style="61" customWidth="1"/>
    <col min="2051" max="2051" width="9.85546875" style="61" customWidth="1"/>
    <col min="2052" max="2053" width="9.140625" style="61" customWidth="1"/>
    <col min="2054" max="2054" width="10" style="61" customWidth="1"/>
    <col min="2055" max="2056" width="9.140625" style="61" customWidth="1"/>
    <col min="2057" max="2057" width="9.42578125" style="61" customWidth="1"/>
    <col min="2058" max="2059" width="9.140625" style="61" customWidth="1"/>
    <col min="2060" max="2060" width="9.5703125" style="61" customWidth="1"/>
    <col min="2061" max="2061" width="9.140625" style="61" customWidth="1"/>
    <col min="2062" max="2062" width="13.7109375" style="61" customWidth="1"/>
    <col min="2063" max="2063" width="10.28515625" style="61" customWidth="1"/>
    <col min="2064" max="2064" width="10.85546875" style="61" customWidth="1"/>
    <col min="2065" max="2304" width="9.140625" style="61"/>
    <col min="2305" max="2305" width="22.85546875" style="61" customWidth="1"/>
    <col min="2306" max="2306" width="10.28515625" style="61" customWidth="1"/>
    <col min="2307" max="2307" width="9.85546875" style="61" customWidth="1"/>
    <col min="2308" max="2309" width="9.140625" style="61" customWidth="1"/>
    <col min="2310" max="2310" width="10" style="61" customWidth="1"/>
    <col min="2311" max="2312" width="9.140625" style="61" customWidth="1"/>
    <col min="2313" max="2313" width="9.42578125" style="61" customWidth="1"/>
    <col min="2314" max="2315" width="9.140625" style="61" customWidth="1"/>
    <col min="2316" max="2316" width="9.5703125" style="61" customWidth="1"/>
    <col min="2317" max="2317" width="9.140625" style="61" customWidth="1"/>
    <col min="2318" max="2318" width="13.7109375" style="61" customWidth="1"/>
    <col min="2319" max="2319" width="10.28515625" style="61" customWidth="1"/>
    <col min="2320" max="2320" width="10.85546875" style="61" customWidth="1"/>
    <col min="2321" max="2560" width="9.140625" style="61"/>
    <col min="2561" max="2561" width="22.85546875" style="61" customWidth="1"/>
    <col min="2562" max="2562" width="10.28515625" style="61" customWidth="1"/>
    <col min="2563" max="2563" width="9.85546875" style="61" customWidth="1"/>
    <col min="2564" max="2565" width="9.140625" style="61" customWidth="1"/>
    <col min="2566" max="2566" width="10" style="61" customWidth="1"/>
    <col min="2567" max="2568" width="9.140625" style="61" customWidth="1"/>
    <col min="2569" max="2569" width="9.42578125" style="61" customWidth="1"/>
    <col min="2570" max="2571" width="9.140625" style="61" customWidth="1"/>
    <col min="2572" max="2572" width="9.5703125" style="61" customWidth="1"/>
    <col min="2573" max="2573" width="9.140625" style="61" customWidth="1"/>
    <col min="2574" max="2574" width="13.7109375" style="61" customWidth="1"/>
    <col min="2575" max="2575" width="10.28515625" style="61" customWidth="1"/>
    <col min="2576" max="2576" width="10.85546875" style="61" customWidth="1"/>
    <col min="2577" max="2816" width="9.140625" style="61"/>
    <col min="2817" max="2817" width="22.85546875" style="61" customWidth="1"/>
    <col min="2818" max="2818" width="10.28515625" style="61" customWidth="1"/>
    <col min="2819" max="2819" width="9.85546875" style="61" customWidth="1"/>
    <col min="2820" max="2821" width="9.140625" style="61" customWidth="1"/>
    <col min="2822" max="2822" width="10" style="61" customWidth="1"/>
    <col min="2823" max="2824" width="9.140625" style="61" customWidth="1"/>
    <col min="2825" max="2825" width="9.42578125" style="61" customWidth="1"/>
    <col min="2826" max="2827" width="9.140625" style="61" customWidth="1"/>
    <col min="2828" max="2828" width="9.5703125" style="61" customWidth="1"/>
    <col min="2829" max="2829" width="9.140625" style="61" customWidth="1"/>
    <col min="2830" max="2830" width="13.7109375" style="61" customWidth="1"/>
    <col min="2831" max="2831" width="10.28515625" style="61" customWidth="1"/>
    <col min="2832" max="2832" width="10.85546875" style="61" customWidth="1"/>
    <col min="2833" max="3072" width="9.140625" style="61"/>
    <col min="3073" max="3073" width="22.85546875" style="61" customWidth="1"/>
    <col min="3074" max="3074" width="10.28515625" style="61" customWidth="1"/>
    <col min="3075" max="3075" width="9.85546875" style="61" customWidth="1"/>
    <col min="3076" max="3077" width="9.140625" style="61" customWidth="1"/>
    <col min="3078" max="3078" width="10" style="61" customWidth="1"/>
    <col min="3079" max="3080" width="9.140625" style="61" customWidth="1"/>
    <col min="3081" max="3081" width="9.42578125" style="61" customWidth="1"/>
    <col min="3082" max="3083" width="9.140625" style="61" customWidth="1"/>
    <col min="3084" max="3084" width="9.5703125" style="61" customWidth="1"/>
    <col min="3085" max="3085" width="9.140625" style="61" customWidth="1"/>
    <col min="3086" max="3086" width="13.7109375" style="61" customWidth="1"/>
    <col min="3087" max="3087" width="10.28515625" style="61" customWidth="1"/>
    <col min="3088" max="3088" width="10.85546875" style="61" customWidth="1"/>
    <col min="3089" max="3328" width="9.140625" style="61"/>
    <col min="3329" max="3329" width="22.85546875" style="61" customWidth="1"/>
    <col min="3330" max="3330" width="10.28515625" style="61" customWidth="1"/>
    <col min="3331" max="3331" width="9.85546875" style="61" customWidth="1"/>
    <col min="3332" max="3333" width="9.140625" style="61" customWidth="1"/>
    <col min="3334" max="3334" width="10" style="61" customWidth="1"/>
    <col min="3335" max="3336" width="9.140625" style="61" customWidth="1"/>
    <col min="3337" max="3337" width="9.42578125" style="61" customWidth="1"/>
    <col min="3338" max="3339" width="9.140625" style="61" customWidth="1"/>
    <col min="3340" max="3340" width="9.5703125" style="61" customWidth="1"/>
    <col min="3341" max="3341" width="9.140625" style="61" customWidth="1"/>
    <col min="3342" max="3342" width="13.7109375" style="61" customWidth="1"/>
    <col min="3343" max="3343" width="10.28515625" style="61" customWidth="1"/>
    <col min="3344" max="3344" width="10.85546875" style="61" customWidth="1"/>
    <col min="3345" max="3584" width="9.140625" style="61"/>
    <col min="3585" max="3585" width="22.85546875" style="61" customWidth="1"/>
    <col min="3586" max="3586" width="10.28515625" style="61" customWidth="1"/>
    <col min="3587" max="3587" width="9.85546875" style="61" customWidth="1"/>
    <col min="3588" max="3589" width="9.140625" style="61" customWidth="1"/>
    <col min="3590" max="3590" width="10" style="61" customWidth="1"/>
    <col min="3591" max="3592" width="9.140625" style="61" customWidth="1"/>
    <col min="3593" max="3593" width="9.42578125" style="61" customWidth="1"/>
    <col min="3594" max="3595" width="9.140625" style="61" customWidth="1"/>
    <col min="3596" max="3596" width="9.5703125" style="61" customWidth="1"/>
    <col min="3597" max="3597" width="9.140625" style="61" customWidth="1"/>
    <col min="3598" max="3598" width="13.7109375" style="61" customWidth="1"/>
    <col min="3599" max="3599" width="10.28515625" style="61" customWidth="1"/>
    <col min="3600" max="3600" width="10.85546875" style="61" customWidth="1"/>
    <col min="3601" max="3840" width="9.140625" style="61"/>
    <col min="3841" max="3841" width="22.85546875" style="61" customWidth="1"/>
    <col min="3842" max="3842" width="10.28515625" style="61" customWidth="1"/>
    <col min="3843" max="3843" width="9.85546875" style="61" customWidth="1"/>
    <col min="3844" max="3845" width="9.140625" style="61" customWidth="1"/>
    <col min="3846" max="3846" width="10" style="61" customWidth="1"/>
    <col min="3847" max="3848" width="9.140625" style="61" customWidth="1"/>
    <col min="3849" max="3849" width="9.42578125" style="61" customWidth="1"/>
    <col min="3850" max="3851" width="9.140625" style="61" customWidth="1"/>
    <col min="3852" max="3852" width="9.5703125" style="61" customWidth="1"/>
    <col min="3853" max="3853" width="9.140625" style="61" customWidth="1"/>
    <col min="3854" max="3854" width="13.7109375" style="61" customWidth="1"/>
    <col min="3855" max="3855" width="10.28515625" style="61" customWidth="1"/>
    <col min="3856" max="3856" width="10.85546875" style="61" customWidth="1"/>
    <col min="3857" max="4096" width="9.140625" style="61"/>
    <col min="4097" max="4097" width="22.85546875" style="61" customWidth="1"/>
    <col min="4098" max="4098" width="10.28515625" style="61" customWidth="1"/>
    <col min="4099" max="4099" width="9.85546875" style="61" customWidth="1"/>
    <col min="4100" max="4101" width="9.140625" style="61" customWidth="1"/>
    <col min="4102" max="4102" width="10" style="61" customWidth="1"/>
    <col min="4103" max="4104" width="9.140625" style="61" customWidth="1"/>
    <col min="4105" max="4105" width="9.42578125" style="61" customWidth="1"/>
    <col min="4106" max="4107" width="9.140625" style="61" customWidth="1"/>
    <col min="4108" max="4108" width="9.5703125" style="61" customWidth="1"/>
    <col min="4109" max="4109" width="9.140625" style="61" customWidth="1"/>
    <col min="4110" max="4110" width="13.7109375" style="61" customWidth="1"/>
    <col min="4111" max="4111" width="10.28515625" style="61" customWidth="1"/>
    <col min="4112" max="4112" width="10.85546875" style="61" customWidth="1"/>
    <col min="4113" max="4352" width="9.140625" style="61"/>
    <col min="4353" max="4353" width="22.85546875" style="61" customWidth="1"/>
    <col min="4354" max="4354" width="10.28515625" style="61" customWidth="1"/>
    <col min="4355" max="4355" width="9.85546875" style="61" customWidth="1"/>
    <col min="4356" max="4357" width="9.140625" style="61" customWidth="1"/>
    <col min="4358" max="4358" width="10" style="61" customWidth="1"/>
    <col min="4359" max="4360" width="9.140625" style="61" customWidth="1"/>
    <col min="4361" max="4361" width="9.42578125" style="61" customWidth="1"/>
    <col min="4362" max="4363" width="9.140625" style="61" customWidth="1"/>
    <col min="4364" max="4364" width="9.5703125" style="61" customWidth="1"/>
    <col min="4365" max="4365" width="9.140625" style="61" customWidth="1"/>
    <col min="4366" max="4366" width="13.7109375" style="61" customWidth="1"/>
    <col min="4367" max="4367" width="10.28515625" style="61" customWidth="1"/>
    <col min="4368" max="4368" width="10.85546875" style="61" customWidth="1"/>
    <col min="4369" max="4608" width="9.140625" style="61"/>
    <col min="4609" max="4609" width="22.85546875" style="61" customWidth="1"/>
    <col min="4610" max="4610" width="10.28515625" style="61" customWidth="1"/>
    <col min="4611" max="4611" width="9.85546875" style="61" customWidth="1"/>
    <col min="4612" max="4613" width="9.140625" style="61" customWidth="1"/>
    <col min="4614" max="4614" width="10" style="61" customWidth="1"/>
    <col min="4615" max="4616" width="9.140625" style="61" customWidth="1"/>
    <col min="4617" max="4617" width="9.42578125" style="61" customWidth="1"/>
    <col min="4618" max="4619" width="9.140625" style="61" customWidth="1"/>
    <col min="4620" max="4620" width="9.5703125" style="61" customWidth="1"/>
    <col min="4621" max="4621" width="9.140625" style="61" customWidth="1"/>
    <col min="4622" max="4622" width="13.7109375" style="61" customWidth="1"/>
    <col min="4623" max="4623" width="10.28515625" style="61" customWidth="1"/>
    <col min="4624" max="4624" width="10.85546875" style="61" customWidth="1"/>
    <col min="4625" max="4864" width="9.140625" style="61"/>
    <col min="4865" max="4865" width="22.85546875" style="61" customWidth="1"/>
    <col min="4866" max="4866" width="10.28515625" style="61" customWidth="1"/>
    <col min="4867" max="4867" width="9.85546875" style="61" customWidth="1"/>
    <col min="4868" max="4869" width="9.140625" style="61" customWidth="1"/>
    <col min="4870" max="4870" width="10" style="61" customWidth="1"/>
    <col min="4871" max="4872" width="9.140625" style="61" customWidth="1"/>
    <col min="4873" max="4873" width="9.42578125" style="61" customWidth="1"/>
    <col min="4874" max="4875" width="9.140625" style="61" customWidth="1"/>
    <col min="4876" max="4876" width="9.5703125" style="61" customWidth="1"/>
    <col min="4877" max="4877" width="9.140625" style="61" customWidth="1"/>
    <col min="4878" max="4878" width="13.7109375" style="61" customWidth="1"/>
    <col min="4879" max="4879" width="10.28515625" style="61" customWidth="1"/>
    <col min="4880" max="4880" width="10.85546875" style="61" customWidth="1"/>
    <col min="4881" max="5120" width="9.140625" style="61"/>
    <col min="5121" max="5121" width="22.85546875" style="61" customWidth="1"/>
    <col min="5122" max="5122" width="10.28515625" style="61" customWidth="1"/>
    <col min="5123" max="5123" width="9.85546875" style="61" customWidth="1"/>
    <col min="5124" max="5125" width="9.140625" style="61" customWidth="1"/>
    <col min="5126" max="5126" width="10" style="61" customWidth="1"/>
    <col min="5127" max="5128" width="9.140625" style="61" customWidth="1"/>
    <col min="5129" max="5129" width="9.42578125" style="61" customWidth="1"/>
    <col min="5130" max="5131" width="9.140625" style="61" customWidth="1"/>
    <col min="5132" max="5132" width="9.5703125" style="61" customWidth="1"/>
    <col min="5133" max="5133" width="9.140625" style="61" customWidth="1"/>
    <col min="5134" max="5134" width="13.7109375" style="61" customWidth="1"/>
    <col min="5135" max="5135" width="10.28515625" style="61" customWidth="1"/>
    <col min="5136" max="5136" width="10.85546875" style="61" customWidth="1"/>
    <col min="5137" max="5376" width="9.140625" style="61"/>
    <col min="5377" max="5377" width="22.85546875" style="61" customWidth="1"/>
    <col min="5378" max="5378" width="10.28515625" style="61" customWidth="1"/>
    <col min="5379" max="5379" width="9.85546875" style="61" customWidth="1"/>
    <col min="5380" max="5381" width="9.140625" style="61" customWidth="1"/>
    <col min="5382" max="5382" width="10" style="61" customWidth="1"/>
    <col min="5383" max="5384" width="9.140625" style="61" customWidth="1"/>
    <col min="5385" max="5385" width="9.42578125" style="61" customWidth="1"/>
    <col min="5386" max="5387" width="9.140625" style="61" customWidth="1"/>
    <col min="5388" max="5388" width="9.5703125" style="61" customWidth="1"/>
    <col min="5389" max="5389" width="9.140625" style="61" customWidth="1"/>
    <col min="5390" max="5390" width="13.7109375" style="61" customWidth="1"/>
    <col min="5391" max="5391" width="10.28515625" style="61" customWidth="1"/>
    <col min="5392" max="5392" width="10.85546875" style="61" customWidth="1"/>
    <col min="5393" max="5632" width="9.140625" style="61"/>
    <col min="5633" max="5633" width="22.85546875" style="61" customWidth="1"/>
    <col min="5634" max="5634" width="10.28515625" style="61" customWidth="1"/>
    <col min="5635" max="5635" width="9.85546875" style="61" customWidth="1"/>
    <col min="5636" max="5637" width="9.140625" style="61" customWidth="1"/>
    <col min="5638" max="5638" width="10" style="61" customWidth="1"/>
    <col min="5639" max="5640" width="9.140625" style="61" customWidth="1"/>
    <col min="5641" max="5641" width="9.42578125" style="61" customWidth="1"/>
    <col min="5642" max="5643" width="9.140625" style="61" customWidth="1"/>
    <col min="5644" max="5644" width="9.5703125" style="61" customWidth="1"/>
    <col min="5645" max="5645" width="9.140625" style="61" customWidth="1"/>
    <col min="5646" max="5646" width="13.7109375" style="61" customWidth="1"/>
    <col min="5647" max="5647" width="10.28515625" style="61" customWidth="1"/>
    <col min="5648" max="5648" width="10.85546875" style="61" customWidth="1"/>
    <col min="5649" max="5888" width="9.140625" style="61"/>
    <col min="5889" max="5889" width="22.85546875" style="61" customWidth="1"/>
    <col min="5890" max="5890" width="10.28515625" style="61" customWidth="1"/>
    <col min="5891" max="5891" width="9.85546875" style="61" customWidth="1"/>
    <col min="5892" max="5893" width="9.140625" style="61" customWidth="1"/>
    <col min="5894" max="5894" width="10" style="61" customWidth="1"/>
    <col min="5895" max="5896" width="9.140625" style="61" customWidth="1"/>
    <col min="5897" max="5897" width="9.42578125" style="61" customWidth="1"/>
    <col min="5898" max="5899" width="9.140625" style="61" customWidth="1"/>
    <col min="5900" max="5900" width="9.5703125" style="61" customWidth="1"/>
    <col min="5901" max="5901" width="9.140625" style="61" customWidth="1"/>
    <col min="5902" max="5902" width="13.7109375" style="61" customWidth="1"/>
    <col min="5903" max="5903" width="10.28515625" style="61" customWidth="1"/>
    <col min="5904" max="5904" width="10.85546875" style="61" customWidth="1"/>
    <col min="5905" max="6144" width="9.140625" style="61"/>
    <col min="6145" max="6145" width="22.85546875" style="61" customWidth="1"/>
    <col min="6146" max="6146" width="10.28515625" style="61" customWidth="1"/>
    <col min="6147" max="6147" width="9.85546875" style="61" customWidth="1"/>
    <col min="6148" max="6149" width="9.140625" style="61" customWidth="1"/>
    <col min="6150" max="6150" width="10" style="61" customWidth="1"/>
    <col min="6151" max="6152" width="9.140625" style="61" customWidth="1"/>
    <col min="6153" max="6153" width="9.42578125" style="61" customWidth="1"/>
    <col min="6154" max="6155" width="9.140625" style="61" customWidth="1"/>
    <col min="6156" max="6156" width="9.5703125" style="61" customWidth="1"/>
    <col min="6157" max="6157" width="9.140625" style="61" customWidth="1"/>
    <col min="6158" max="6158" width="13.7109375" style="61" customWidth="1"/>
    <col min="6159" max="6159" width="10.28515625" style="61" customWidth="1"/>
    <col min="6160" max="6160" width="10.85546875" style="61" customWidth="1"/>
    <col min="6161" max="6400" width="9.140625" style="61"/>
    <col min="6401" max="6401" width="22.85546875" style="61" customWidth="1"/>
    <col min="6402" max="6402" width="10.28515625" style="61" customWidth="1"/>
    <col min="6403" max="6403" width="9.85546875" style="61" customWidth="1"/>
    <col min="6404" max="6405" width="9.140625" style="61" customWidth="1"/>
    <col min="6406" max="6406" width="10" style="61" customWidth="1"/>
    <col min="6407" max="6408" width="9.140625" style="61" customWidth="1"/>
    <col min="6409" max="6409" width="9.42578125" style="61" customWidth="1"/>
    <col min="6410" max="6411" width="9.140625" style="61" customWidth="1"/>
    <col min="6412" max="6412" width="9.5703125" style="61" customWidth="1"/>
    <col min="6413" max="6413" width="9.140625" style="61" customWidth="1"/>
    <col min="6414" max="6414" width="13.7109375" style="61" customWidth="1"/>
    <col min="6415" max="6415" width="10.28515625" style="61" customWidth="1"/>
    <col min="6416" max="6416" width="10.85546875" style="61" customWidth="1"/>
    <col min="6417" max="6656" width="9.140625" style="61"/>
    <col min="6657" max="6657" width="22.85546875" style="61" customWidth="1"/>
    <col min="6658" max="6658" width="10.28515625" style="61" customWidth="1"/>
    <col min="6659" max="6659" width="9.85546875" style="61" customWidth="1"/>
    <col min="6660" max="6661" width="9.140625" style="61" customWidth="1"/>
    <col min="6662" max="6662" width="10" style="61" customWidth="1"/>
    <col min="6663" max="6664" width="9.140625" style="61" customWidth="1"/>
    <col min="6665" max="6665" width="9.42578125" style="61" customWidth="1"/>
    <col min="6666" max="6667" width="9.140625" style="61" customWidth="1"/>
    <col min="6668" max="6668" width="9.5703125" style="61" customWidth="1"/>
    <col min="6669" max="6669" width="9.140625" style="61" customWidth="1"/>
    <col min="6670" max="6670" width="13.7109375" style="61" customWidth="1"/>
    <col min="6671" max="6671" width="10.28515625" style="61" customWidth="1"/>
    <col min="6672" max="6672" width="10.85546875" style="61" customWidth="1"/>
    <col min="6673" max="6912" width="9.140625" style="61"/>
    <col min="6913" max="6913" width="22.85546875" style="61" customWidth="1"/>
    <col min="6914" max="6914" width="10.28515625" style="61" customWidth="1"/>
    <col min="6915" max="6915" width="9.85546875" style="61" customWidth="1"/>
    <col min="6916" max="6917" width="9.140625" style="61" customWidth="1"/>
    <col min="6918" max="6918" width="10" style="61" customWidth="1"/>
    <col min="6919" max="6920" width="9.140625" style="61" customWidth="1"/>
    <col min="6921" max="6921" width="9.42578125" style="61" customWidth="1"/>
    <col min="6922" max="6923" width="9.140625" style="61" customWidth="1"/>
    <col min="6924" max="6924" width="9.5703125" style="61" customWidth="1"/>
    <col min="6925" max="6925" width="9.140625" style="61" customWidth="1"/>
    <col min="6926" max="6926" width="13.7109375" style="61" customWidth="1"/>
    <col min="6927" max="6927" width="10.28515625" style="61" customWidth="1"/>
    <col min="6928" max="6928" width="10.85546875" style="61" customWidth="1"/>
    <col min="6929" max="7168" width="9.140625" style="61"/>
    <col min="7169" max="7169" width="22.85546875" style="61" customWidth="1"/>
    <col min="7170" max="7170" width="10.28515625" style="61" customWidth="1"/>
    <col min="7171" max="7171" width="9.85546875" style="61" customWidth="1"/>
    <col min="7172" max="7173" width="9.140625" style="61" customWidth="1"/>
    <col min="7174" max="7174" width="10" style="61" customWidth="1"/>
    <col min="7175" max="7176" width="9.140625" style="61" customWidth="1"/>
    <col min="7177" max="7177" width="9.42578125" style="61" customWidth="1"/>
    <col min="7178" max="7179" width="9.140625" style="61" customWidth="1"/>
    <col min="7180" max="7180" width="9.5703125" style="61" customWidth="1"/>
    <col min="7181" max="7181" width="9.140625" style="61" customWidth="1"/>
    <col min="7182" max="7182" width="13.7109375" style="61" customWidth="1"/>
    <col min="7183" max="7183" width="10.28515625" style="61" customWidth="1"/>
    <col min="7184" max="7184" width="10.85546875" style="61" customWidth="1"/>
    <col min="7185" max="7424" width="9.140625" style="61"/>
    <col min="7425" max="7425" width="22.85546875" style="61" customWidth="1"/>
    <col min="7426" max="7426" width="10.28515625" style="61" customWidth="1"/>
    <col min="7427" max="7427" width="9.85546875" style="61" customWidth="1"/>
    <col min="7428" max="7429" width="9.140625" style="61" customWidth="1"/>
    <col min="7430" max="7430" width="10" style="61" customWidth="1"/>
    <col min="7431" max="7432" width="9.140625" style="61" customWidth="1"/>
    <col min="7433" max="7433" width="9.42578125" style="61" customWidth="1"/>
    <col min="7434" max="7435" width="9.140625" style="61" customWidth="1"/>
    <col min="7436" max="7436" width="9.5703125" style="61" customWidth="1"/>
    <col min="7437" max="7437" width="9.140625" style="61" customWidth="1"/>
    <col min="7438" max="7438" width="13.7109375" style="61" customWidth="1"/>
    <col min="7439" max="7439" width="10.28515625" style="61" customWidth="1"/>
    <col min="7440" max="7440" width="10.85546875" style="61" customWidth="1"/>
    <col min="7441" max="7680" width="9.140625" style="61"/>
    <col min="7681" max="7681" width="22.85546875" style="61" customWidth="1"/>
    <col min="7682" max="7682" width="10.28515625" style="61" customWidth="1"/>
    <col min="7683" max="7683" width="9.85546875" style="61" customWidth="1"/>
    <col min="7684" max="7685" width="9.140625" style="61" customWidth="1"/>
    <col min="7686" max="7686" width="10" style="61" customWidth="1"/>
    <col min="7687" max="7688" width="9.140625" style="61" customWidth="1"/>
    <col min="7689" max="7689" width="9.42578125" style="61" customWidth="1"/>
    <col min="7690" max="7691" width="9.140625" style="61" customWidth="1"/>
    <col min="7692" max="7692" width="9.5703125" style="61" customWidth="1"/>
    <col min="7693" max="7693" width="9.140625" style="61" customWidth="1"/>
    <col min="7694" max="7694" width="13.7109375" style="61" customWidth="1"/>
    <col min="7695" max="7695" width="10.28515625" style="61" customWidth="1"/>
    <col min="7696" max="7696" width="10.85546875" style="61" customWidth="1"/>
    <col min="7697" max="7936" width="9.140625" style="61"/>
    <col min="7937" max="7937" width="22.85546875" style="61" customWidth="1"/>
    <col min="7938" max="7938" width="10.28515625" style="61" customWidth="1"/>
    <col min="7939" max="7939" width="9.85546875" style="61" customWidth="1"/>
    <col min="7940" max="7941" width="9.140625" style="61" customWidth="1"/>
    <col min="7942" max="7942" width="10" style="61" customWidth="1"/>
    <col min="7943" max="7944" width="9.140625" style="61" customWidth="1"/>
    <col min="7945" max="7945" width="9.42578125" style="61" customWidth="1"/>
    <col min="7946" max="7947" width="9.140625" style="61" customWidth="1"/>
    <col min="7948" max="7948" width="9.5703125" style="61" customWidth="1"/>
    <col min="7949" max="7949" width="9.140625" style="61" customWidth="1"/>
    <col min="7950" max="7950" width="13.7109375" style="61" customWidth="1"/>
    <col min="7951" max="7951" width="10.28515625" style="61" customWidth="1"/>
    <col min="7952" max="7952" width="10.85546875" style="61" customWidth="1"/>
    <col min="7953" max="8192" width="9.140625" style="61"/>
    <col min="8193" max="8193" width="22.85546875" style="61" customWidth="1"/>
    <col min="8194" max="8194" width="10.28515625" style="61" customWidth="1"/>
    <col min="8195" max="8195" width="9.85546875" style="61" customWidth="1"/>
    <col min="8196" max="8197" width="9.140625" style="61" customWidth="1"/>
    <col min="8198" max="8198" width="10" style="61" customWidth="1"/>
    <col min="8199" max="8200" width="9.140625" style="61" customWidth="1"/>
    <col min="8201" max="8201" width="9.42578125" style="61" customWidth="1"/>
    <col min="8202" max="8203" width="9.140625" style="61" customWidth="1"/>
    <col min="8204" max="8204" width="9.5703125" style="61" customWidth="1"/>
    <col min="8205" max="8205" width="9.140625" style="61" customWidth="1"/>
    <col min="8206" max="8206" width="13.7109375" style="61" customWidth="1"/>
    <col min="8207" max="8207" width="10.28515625" style="61" customWidth="1"/>
    <col min="8208" max="8208" width="10.85546875" style="61" customWidth="1"/>
    <col min="8209" max="8448" width="9.140625" style="61"/>
    <col min="8449" max="8449" width="22.85546875" style="61" customWidth="1"/>
    <col min="8450" max="8450" width="10.28515625" style="61" customWidth="1"/>
    <col min="8451" max="8451" width="9.85546875" style="61" customWidth="1"/>
    <col min="8452" max="8453" width="9.140625" style="61" customWidth="1"/>
    <col min="8454" max="8454" width="10" style="61" customWidth="1"/>
    <col min="8455" max="8456" width="9.140625" style="61" customWidth="1"/>
    <col min="8457" max="8457" width="9.42578125" style="61" customWidth="1"/>
    <col min="8458" max="8459" width="9.140625" style="61" customWidth="1"/>
    <col min="8460" max="8460" width="9.5703125" style="61" customWidth="1"/>
    <col min="8461" max="8461" width="9.140625" style="61" customWidth="1"/>
    <col min="8462" max="8462" width="13.7109375" style="61" customWidth="1"/>
    <col min="8463" max="8463" width="10.28515625" style="61" customWidth="1"/>
    <col min="8464" max="8464" width="10.85546875" style="61" customWidth="1"/>
    <col min="8465" max="8704" width="9.140625" style="61"/>
    <col min="8705" max="8705" width="22.85546875" style="61" customWidth="1"/>
    <col min="8706" max="8706" width="10.28515625" style="61" customWidth="1"/>
    <col min="8707" max="8707" width="9.85546875" style="61" customWidth="1"/>
    <col min="8708" max="8709" width="9.140625" style="61" customWidth="1"/>
    <col min="8710" max="8710" width="10" style="61" customWidth="1"/>
    <col min="8711" max="8712" width="9.140625" style="61" customWidth="1"/>
    <col min="8713" max="8713" width="9.42578125" style="61" customWidth="1"/>
    <col min="8714" max="8715" width="9.140625" style="61" customWidth="1"/>
    <col min="8716" max="8716" width="9.5703125" style="61" customWidth="1"/>
    <col min="8717" max="8717" width="9.140625" style="61" customWidth="1"/>
    <col min="8718" max="8718" width="13.7109375" style="61" customWidth="1"/>
    <col min="8719" max="8719" width="10.28515625" style="61" customWidth="1"/>
    <col min="8720" max="8720" width="10.85546875" style="61" customWidth="1"/>
    <col min="8721" max="8960" width="9.140625" style="61"/>
    <col min="8961" max="8961" width="22.85546875" style="61" customWidth="1"/>
    <col min="8962" max="8962" width="10.28515625" style="61" customWidth="1"/>
    <col min="8963" max="8963" width="9.85546875" style="61" customWidth="1"/>
    <col min="8964" max="8965" width="9.140625" style="61" customWidth="1"/>
    <col min="8966" max="8966" width="10" style="61" customWidth="1"/>
    <col min="8967" max="8968" width="9.140625" style="61" customWidth="1"/>
    <col min="8969" max="8969" width="9.42578125" style="61" customWidth="1"/>
    <col min="8970" max="8971" width="9.140625" style="61" customWidth="1"/>
    <col min="8972" max="8972" width="9.5703125" style="61" customWidth="1"/>
    <col min="8973" max="8973" width="9.140625" style="61" customWidth="1"/>
    <col min="8974" max="8974" width="13.7109375" style="61" customWidth="1"/>
    <col min="8975" max="8975" width="10.28515625" style="61" customWidth="1"/>
    <col min="8976" max="8976" width="10.85546875" style="61" customWidth="1"/>
    <col min="8977" max="9216" width="9.140625" style="61"/>
    <col min="9217" max="9217" width="22.85546875" style="61" customWidth="1"/>
    <col min="9218" max="9218" width="10.28515625" style="61" customWidth="1"/>
    <col min="9219" max="9219" width="9.85546875" style="61" customWidth="1"/>
    <col min="9220" max="9221" width="9.140625" style="61" customWidth="1"/>
    <col min="9222" max="9222" width="10" style="61" customWidth="1"/>
    <col min="9223" max="9224" width="9.140625" style="61" customWidth="1"/>
    <col min="9225" max="9225" width="9.42578125" style="61" customWidth="1"/>
    <col min="9226" max="9227" width="9.140625" style="61" customWidth="1"/>
    <col min="9228" max="9228" width="9.5703125" style="61" customWidth="1"/>
    <col min="9229" max="9229" width="9.140625" style="61" customWidth="1"/>
    <col min="9230" max="9230" width="13.7109375" style="61" customWidth="1"/>
    <col min="9231" max="9231" width="10.28515625" style="61" customWidth="1"/>
    <col min="9232" max="9232" width="10.85546875" style="61" customWidth="1"/>
    <col min="9233" max="9472" width="9.140625" style="61"/>
    <col min="9473" max="9473" width="22.85546875" style="61" customWidth="1"/>
    <col min="9474" max="9474" width="10.28515625" style="61" customWidth="1"/>
    <col min="9475" max="9475" width="9.85546875" style="61" customWidth="1"/>
    <col min="9476" max="9477" width="9.140625" style="61" customWidth="1"/>
    <col min="9478" max="9478" width="10" style="61" customWidth="1"/>
    <col min="9479" max="9480" width="9.140625" style="61" customWidth="1"/>
    <col min="9481" max="9481" width="9.42578125" style="61" customWidth="1"/>
    <col min="9482" max="9483" width="9.140625" style="61" customWidth="1"/>
    <col min="9484" max="9484" width="9.5703125" style="61" customWidth="1"/>
    <col min="9485" max="9485" width="9.140625" style="61" customWidth="1"/>
    <col min="9486" max="9486" width="13.7109375" style="61" customWidth="1"/>
    <col min="9487" max="9487" width="10.28515625" style="61" customWidth="1"/>
    <col min="9488" max="9488" width="10.85546875" style="61" customWidth="1"/>
    <col min="9489" max="9728" width="9.140625" style="61"/>
    <col min="9729" max="9729" width="22.85546875" style="61" customWidth="1"/>
    <col min="9730" max="9730" width="10.28515625" style="61" customWidth="1"/>
    <col min="9731" max="9731" width="9.85546875" style="61" customWidth="1"/>
    <col min="9732" max="9733" width="9.140625" style="61" customWidth="1"/>
    <col min="9734" max="9734" width="10" style="61" customWidth="1"/>
    <col min="9735" max="9736" width="9.140625" style="61" customWidth="1"/>
    <col min="9737" max="9737" width="9.42578125" style="61" customWidth="1"/>
    <col min="9738" max="9739" width="9.140625" style="61" customWidth="1"/>
    <col min="9740" max="9740" width="9.5703125" style="61" customWidth="1"/>
    <col min="9741" max="9741" width="9.140625" style="61" customWidth="1"/>
    <col min="9742" max="9742" width="13.7109375" style="61" customWidth="1"/>
    <col min="9743" max="9743" width="10.28515625" style="61" customWidth="1"/>
    <col min="9744" max="9744" width="10.85546875" style="61" customWidth="1"/>
    <col min="9745" max="9984" width="9.140625" style="61"/>
    <col min="9985" max="9985" width="22.85546875" style="61" customWidth="1"/>
    <col min="9986" max="9986" width="10.28515625" style="61" customWidth="1"/>
    <col min="9987" max="9987" width="9.85546875" style="61" customWidth="1"/>
    <col min="9988" max="9989" width="9.140625" style="61" customWidth="1"/>
    <col min="9990" max="9990" width="10" style="61" customWidth="1"/>
    <col min="9991" max="9992" width="9.140625" style="61" customWidth="1"/>
    <col min="9993" max="9993" width="9.42578125" style="61" customWidth="1"/>
    <col min="9994" max="9995" width="9.140625" style="61" customWidth="1"/>
    <col min="9996" max="9996" width="9.5703125" style="61" customWidth="1"/>
    <col min="9997" max="9997" width="9.140625" style="61" customWidth="1"/>
    <col min="9998" max="9998" width="13.7109375" style="61" customWidth="1"/>
    <col min="9999" max="9999" width="10.28515625" style="61" customWidth="1"/>
    <col min="10000" max="10000" width="10.85546875" style="61" customWidth="1"/>
    <col min="10001" max="10240" width="9.140625" style="61"/>
    <col min="10241" max="10241" width="22.85546875" style="61" customWidth="1"/>
    <col min="10242" max="10242" width="10.28515625" style="61" customWidth="1"/>
    <col min="10243" max="10243" width="9.85546875" style="61" customWidth="1"/>
    <col min="10244" max="10245" width="9.140625" style="61" customWidth="1"/>
    <col min="10246" max="10246" width="10" style="61" customWidth="1"/>
    <col min="10247" max="10248" width="9.140625" style="61" customWidth="1"/>
    <col min="10249" max="10249" width="9.42578125" style="61" customWidth="1"/>
    <col min="10250" max="10251" width="9.140625" style="61" customWidth="1"/>
    <col min="10252" max="10252" width="9.5703125" style="61" customWidth="1"/>
    <col min="10253" max="10253" width="9.140625" style="61" customWidth="1"/>
    <col min="10254" max="10254" width="13.7109375" style="61" customWidth="1"/>
    <col min="10255" max="10255" width="10.28515625" style="61" customWidth="1"/>
    <col min="10256" max="10256" width="10.85546875" style="61" customWidth="1"/>
    <col min="10257" max="10496" width="9.140625" style="61"/>
    <col min="10497" max="10497" width="22.85546875" style="61" customWidth="1"/>
    <col min="10498" max="10498" width="10.28515625" style="61" customWidth="1"/>
    <col min="10499" max="10499" width="9.85546875" style="61" customWidth="1"/>
    <col min="10500" max="10501" width="9.140625" style="61" customWidth="1"/>
    <col min="10502" max="10502" width="10" style="61" customWidth="1"/>
    <col min="10503" max="10504" width="9.140625" style="61" customWidth="1"/>
    <col min="10505" max="10505" width="9.42578125" style="61" customWidth="1"/>
    <col min="10506" max="10507" width="9.140625" style="61" customWidth="1"/>
    <col min="10508" max="10508" width="9.5703125" style="61" customWidth="1"/>
    <col min="10509" max="10509" width="9.140625" style="61" customWidth="1"/>
    <col min="10510" max="10510" width="13.7109375" style="61" customWidth="1"/>
    <col min="10511" max="10511" width="10.28515625" style="61" customWidth="1"/>
    <col min="10512" max="10512" width="10.85546875" style="61" customWidth="1"/>
    <col min="10513" max="10752" width="9.140625" style="61"/>
    <col min="10753" max="10753" width="22.85546875" style="61" customWidth="1"/>
    <col min="10754" max="10754" width="10.28515625" style="61" customWidth="1"/>
    <col min="10755" max="10755" width="9.85546875" style="61" customWidth="1"/>
    <col min="10756" max="10757" width="9.140625" style="61" customWidth="1"/>
    <col min="10758" max="10758" width="10" style="61" customWidth="1"/>
    <col min="10759" max="10760" width="9.140625" style="61" customWidth="1"/>
    <col min="10761" max="10761" width="9.42578125" style="61" customWidth="1"/>
    <col min="10762" max="10763" width="9.140625" style="61" customWidth="1"/>
    <col min="10764" max="10764" width="9.5703125" style="61" customWidth="1"/>
    <col min="10765" max="10765" width="9.140625" style="61" customWidth="1"/>
    <col min="10766" max="10766" width="13.7109375" style="61" customWidth="1"/>
    <col min="10767" max="10767" width="10.28515625" style="61" customWidth="1"/>
    <col min="10768" max="10768" width="10.85546875" style="61" customWidth="1"/>
    <col min="10769" max="11008" width="9.140625" style="61"/>
    <col min="11009" max="11009" width="22.85546875" style="61" customWidth="1"/>
    <col min="11010" max="11010" width="10.28515625" style="61" customWidth="1"/>
    <col min="11011" max="11011" width="9.85546875" style="61" customWidth="1"/>
    <col min="11012" max="11013" width="9.140625" style="61" customWidth="1"/>
    <col min="11014" max="11014" width="10" style="61" customWidth="1"/>
    <col min="11015" max="11016" width="9.140625" style="61" customWidth="1"/>
    <col min="11017" max="11017" width="9.42578125" style="61" customWidth="1"/>
    <col min="11018" max="11019" width="9.140625" style="61" customWidth="1"/>
    <col min="11020" max="11020" width="9.5703125" style="61" customWidth="1"/>
    <col min="11021" max="11021" width="9.140625" style="61" customWidth="1"/>
    <col min="11022" max="11022" width="13.7109375" style="61" customWidth="1"/>
    <col min="11023" max="11023" width="10.28515625" style="61" customWidth="1"/>
    <col min="11024" max="11024" width="10.85546875" style="61" customWidth="1"/>
    <col min="11025" max="11264" width="9.140625" style="61"/>
    <col min="11265" max="11265" width="22.85546875" style="61" customWidth="1"/>
    <col min="11266" max="11266" width="10.28515625" style="61" customWidth="1"/>
    <col min="11267" max="11267" width="9.85546875" style="61" customWidth="1"/>
    <col min="11268" max="11269" width="9.140625" style="61" customWidth="1"/>
    <col min="11270" max="11270" width="10" style="61" customWidth="1"/>
    <col min="11271" max="11272" width="9.140625" style="61" customWidth="1"/>
    <col min="11273" max="11273" width="9.42578125" style="61" customWidth="1"/>
    <col min="11274" max="11275" width="9.140625" style="61" customWidth="1"/>
    <col min="11276" max="11276" width="9.5703125" style="61" customWidth="1"/>
    <col min="11277" max="11277" width="9.140625" style="61" customWidth="1"/>
    <col min="11278" max="11278" width="13.7109375" style="61" customWidth="1"/>
    <col min="11279" max="11279" width="10.28515625" style="61" customWidth="1"/>
    <col min="11280" max="11280" width="10.85546875" style="61" customWidth="1"/>
    <col min="11281" max="11520" width="9.140625" style="61"/>
    <col min="11521" max="11521" width="22.85546875" style="61" customWidth="1"/>
    <col min="11522" max="11522" width="10.28515625" style="61" customWidth="1"/>
    <col min="11523" max="11523" width="9.85546875" style="61" customWidth="1"/>
    <col min="11524" max="11525" width="9.140625" style="61" customWidth="1"/>
    <col min="11526" max="11526" width="10" style="61" customWidth="1"/>
    <col min="11527" max="11528" width="9.140625" style="61" customWidth="1"/>
    <col min="11529" max="11529" width="9.42578125" style="61" customWidth="1"/>
    <col min="11530" max="11531" width="9.140625" style="61" customWidth="1"/>
    <col min="11532" max="11532" width="9.5703125" style="61" customWidth="1"/>
    <col min="11533" max="11533" width="9.140625" style="61" customWidth="1"/>
    <col min="11534" max="11534" width="13.7109375" style="61" customWidth="1"/>
    <col min="11535" max="11535" width="10.28515625" style="61" customWidth="1"/>
    <col min="11536" max="11536" width="10.85546875" style="61" customWidth="1"/>
    <col min="11537" max="11776" width="9.140625" style="61"/>
    <col min="11777" max="11777" width="22.85546875" style="61" customWidth="1"/>
    <col min="11778" max="11778" width="10.28515625" style="61" customWidth="1"/>
    <col min="11779" max="11779" width="9.85546875" style="61" customWidth="1"/>
    <col min="11780" max="11781" width="9.140625" style="61" customWidth="1"/>
    <col min="11782" max="11782" width="10" style="61" customWidth="1"/>
    <col min="11783" max="11784" width="9.140625" style="61" customWidth="1"/>
    <col min="11785" max="11785" width="9.42578125" style="61" customWidth="1"/>
    <col min="11786" max="11787" width="9.140625" style="61" customWidth="1"/>
    <col min="11788" max="11788" width="9.5703125" style="61" customWidth="1"/>
    <col min="11789" max="11789" width="9.140625" style="61" customWidth="1"/>
    <col min="11790" max="11790" width="13.7109375" style="61" customWidth="1"/>
    <col min="11791" max="11791" width="10.28515625" style="61" customWidth="1"/>
    <col min="11792" max="11792" width="10.85546875" style="61" customWidth="1"/>
    <col min="11793" max="12032" width="9.140625" style="61"/>
    <col min="12033" max="12033" width="22.85546875" style="61" customWidth="1"/>
    <col min="12034" max="12034" width="10.28515625" style="61" customWidth="1"/>
    <col min="12035" max="12035" width="9.85546875" style="61" customWidth="1"/>
    <col min="12036" max="12037" width="9.140625" style="61" customWidth="1"/>
    <col min="12038" max="12038" width="10" style="61" customWidth="1"/>
    <col min="12039" max="12040" width="9.140625" style="61" customWidth="1"/>
    <col min="12041" max="12041" width="9.42578125" style="61" customWidth="1"/>
    <col min="12042" max="12043" width="9.140625" style="61" customWidth="1"/>
    <col min="12044" max="12044" width="9.5703125" style="61" customWidth="1"/>
    <col min="12045" max="12045" width="9.140625" style="61" customWidth="1"/>
    <col min="12046" max="12046" width="13.7109375" style="61" customWidth="1"/>
    <col min="12047" max="12047" width="10.28515625" style="61" customWidth="1"/>
    <col min="12048" max="12048" width="10.85546875" style="61" customWidth="1"/>
    <col min="12049" max="12288" width="9.140625" style="61"/>
    <col min="12289" max="12289" width="22.85546875" style="61" customWidth="1"/>
    <col min="12290" max="12290" width="10.28515625" style="61" customWidth="1"/>
    <col min="12291" max="12291" width="9.85546875" style="61" customWidth="1"/>
    <col min="12292" max="12293" width="9.140625" style="61" customWidth="1"/>
    <col min="12294" max="12294" width="10" style="61" customWidth="1"/>
    <col min="12295" max="12296" width="9.140625" style="61" customWidth="1"/>
    <col min="12297" max="12297" width="9.42578125" style="61" customWidth="1"/>
    <col min="12298" max="12299" width="9.140625" style="61" customWidth="1"/>
    <col min="12300" max="12300" width="9.5703125" style="61" customWidth="1"/>
    <col min="12301" max="12301" width="9.140625" style="61" customWidth="1"/>
    <col min="12302" max="12302" width="13.7109375" style="61" customWidth="1"/>
    <col min="12303" max="12303" width="10.28515625" style="61" customWidth="1"/>
    <col min="12304" max="12304" width="10.85546875" style="61" customWidth="1"/>
    <col min="12305" max="12544" width="9.140625" style="61"/>
    <col min="12545" max="12545" width="22.85546875" style="61" customWidth="1"/>
    <col min="12546" max="12546" width="10.28515625" style="61" customWidth="1"/>
    <col min="12547" max="12547" width="9.85546875" style="61" customWidth="1"/>
    <col min="12548" max="12549" width="9.140625" style="61" customWidth="1"/>
    <col min="12550" max="12550" width="10" style="61" customWidth="1"/>
    <col min="12551" max="12552" width="9.140625" style="61" customWidth="1"/>
    <col min="12553" max="12553" width="9.42578125" style="61" customWidth="1"/>
    <col min="12554" max="12555" width="9.140625" style="61" customWidth="1"/>
    <col min="12556" max="12556" width="9.5703125" style="61" customWidth="1"/>
    <col min="12557" max="12557" width="9.140625" style="61" customWidth="1"/>
    <col min="12558" max="12558" width="13.7109375" style="61" customWidth="1"/>
    <col min="12559" max="12559" width="10.28515625" style="61" customWidth="1"/>
    <col min="12560" max="12560" width="10.85546875" style="61" customWidth="1"/>
    <col min="12561" max="12800" width="9.140625" style="61"/>
    <col min="12801" max="12801" width="22.85546875" style="61" customWidth="1"/>
    <col min="12802" max="12802" width="10.28515625" style="61" customWidth="1"/>
    <col min="12803" max="12803" width="9.85546875" style="61" customWidth="1"/>
    <col min="12804" max="12805" width="9.140625" style="61" customWidth="1"/>
    <col min="12806" max="12806" width="10" style="61" customWidth="1"/>
    <col min="12807" max="12808" width="9.140625" style="61" customWidth="1"/>
    <col min="12809" max="12809" width="9.42578125" style="61" customWidth="1"/>
    <col min="12810" max="12811" width="9.140625" style="61" customWidth="1"/>
    <col min="12812" max="12812" width="9.5703125" style="61" customWidth="1"/>
    <col min="12813" max="12813" width="9.140625" style="61" customWidth="1"/>
    <col min="12814" max="12814" width="13.7109375" style="61" customWidth="1"/>
    <col min="12815" max="12815" width="10.28515625" style="61" customWidth="1"/>
    <col min="12816" max="12816" width="10.85546875" style="61" customWidth="1"/>
    <col min="12817" max="13056" width="9.140625" style="61"/>
    <col min="13057" max="13057" width="22.85546875" style="61" customWidth="1"/>
    <col min="13058" max="13058" width="10.28515625" style="61" customWidth="1"/>
    <col min="13059" max="13059" width="9.85546875" style="61" customWidth="1"/>
    <col min="13060" max="13061" width="9.140625" style="61" customWidth="1"/>
    <col min="13062" max="13062" width="10" style="61" customWidth="1"/>
    <col min="13063" max="13064" width="9.140625" style="61" customWidth="1"/>
    <col min="13065" max="13065" width="9.42578125" style="61" customWidth="1"/>
    <col min="13066" max="13067" width="9.140625" style="61" customWidth="1"/>
    <col min="13068" max="13068" width="9.5703125" style="61" customWidth="1"/>
    <col min="13069" max="13069" width="9.140625" style="61" customWidth="1"/>
    <col min="13070" max="13070" width="13.7109375" style="61" customWidth="1"/>
    <col min="13071" max="13071" width="10.28515625" style="61" customWidth="1"/>
    <col min="13072" max="13072" width="10.85546875" style="61" customWidth="1"/>
    <col min="13073" max="13312" width="9.140625" style="61"/>
    <col min="13313" max="13313" width="22.85546875" style="61" customWidth="1"/>
    <col min="13314" max="13314" width="10.28515625" style="61" customWidth="1"/>
    <col min="13315" max="13315" width="9.85546875" style="61" customWidth="1"/>
    <col min="13316" max="13317" width="9.140625" style="61" customWidth="1"/>
    <col min="13318" max="13318" width="10" style="61" customWidth="1"/>
    <col min="13319" max="13320" width="9.140625" style="61" customWidth="1"/>
    <col min="13321" max="13321" width="9.42578125" style="61" customWidth="1"/>
    <col min="13322" max="13323" width="9.140625" style="61" customWidth="1"/>
    <col min="13324" max="13324" width="9.5703125" style="61" customWidth="1"/>
    <col min="13325" max="13325" width="9.140625" style="61" customWidth="1"/>
    <col min="13326" max="13326" width="13.7109375" style="61" customWidth="1"/>
    <col min="13327" max="13327" width="10.28515625" style="61" customWidth="1"/>
    <col min="13328" max="13328" width="10.85546875" style="61" customWidth="1"/>
    <col min="13329" max="13568" width="9.140625" style="61"/>
    <col min="13569" max="13569" width="22.85546875" style="61" customWidth="1"/>
    <col min="13570" max="13570" width="10.28515625" style="61" customWidth="1"/>
    <col min="13571" max="13571" width="9.85546875" style="61" customWidth="1"/>
    <col min="13572" max="13573" width="9.140625" style="61" customWidth="1"/>
    <col min="13574" max="13574" width="10" style="61" customWidth="1"/>
    <col min="13575" max="13576" width="9.140625" style="61" customWidth="1"/>
    <col min="13577" max="13577" width="9.42578125" style="61" customWidth="1"/>
    <col min="13578" max="13579" width="9.140625" style="61" customWidth="1"/>
    <col min="13580" max="13580" width="9.5703125" style="61" customWidth="1"/>
    <col min="13581" max="13581" width="9.140625" style="61" customWidth="1"/>
    <col min="13582" max="13582" width="13.7109375" style="61" customWidth="1"/>
    <col min="13583" max="13583" width="10.28515625" style="61" customWidth="1"/>
    <col min="13584" max="13584" width="10.85546875" style="61" customWidth="1"/>
    <col min="13585" max="13824" width="9.140625" style="61"/>
    <col min="13825" max="13825" width="22.85546875" style="61" customWidth="1"/>
    <col min="13826" max="13826" width="10.28515625" style="61" customWidth="1"/>
    <col min="13827" max="13827" width="9.85546875" style="61" customWidth="1"/>
    <col min="13828" max="13829" width="9.140625" style="61" customWidth="1"/>
    <col min="13830" max="13830" width="10" style="61" customWidth="1"/>
    <col min="13831" max="13832" width="9.140625" style="61" customWidth="1"/>
    <col min="13833" max="13833" width="9.42578125" style="61" customWidth="1"/>
    <col min="13834" max="13835" width="9.140625" style="61" customWidth="1"/>
    <col min="13836" max="13836" width="9.5703125" style="61" customWidth="1"/>
    <col min="13837" max="13837" width="9.140625" style="61" customWidth="1"/>
    <col min="13838" max="13838" width="13.7109375" style="61" customWidth="1"/>
    <col min="13839" max="13839" width="10.28515625" style="61" customWidth="1"/>
    <col min="13840" max="13840" width="10.85546875" style="61" customWidth="1"/>
    <col min="13841" max="14080" width="9.140625" style="61"/>
    <col min="14081" max="14081" width="22.85546875" style="61" customWidth="1"/>
    <col min="14082" max="14082" width="10.28515625" style="61" customWidth="1"/>
    <col min="14083" max="14083" width="9.85546875" style="61" customWidth="1"/>
    <col min="14084" max="14085" width="9.140625" style="61" customWidth="1"/>
    <col min="14086" max="14086" width="10" style="61" customWidth="1"/>
    <col min="14087" max="14088" width="9.140625" style="61" customWidth="1"/>
    <col min="14089" max="14089" width="9.42578125" style="61" customWidth="1"/>
    <col min="14090" max="14091" width="9.140625" style="61" customWidth="1"/>
    <col min="14092" max="14092" width="9.5703125" style="61" customWidth="1"/>
    <col min="14093" max="14093" width="9.140625" style="61" customWidth="1"/>
    <col min="14094" max="14094" width="13.7109375" style="61" customWidth="1"/>
    <col min="14095" max="14095" width="10.28515625" style="61" customWidth="1"/>
    <col min="14096" max="14096" width="10.85546875" style="61" customWidth="1"/>
    <col min="14097" max="14336" width="9.140625" style="61"/>
    <col min="14337" max="14337" width="22.85546875" style="61" customWidth="1"/>
    <col min="14338" max="14338" width="10.28515625" style="61" customWidth="1"/>
    <col min="14339" max="14339" width="9.85546875" style="61" customWidth="1"/>
    <col min="14340" max="14341" width="9.140625" style="61" customWidth="1"/>
    <col min="14342" max="14342" width="10" style="61" customWidth="1"/>
    <col min="14343" max="14344" width="9.140625" style="61" customWidth="1"/>
    <col min="14345" max="14345" width="9.42578125" style="61" customWidth="1"/>
    <col min="14346" max="14347" width="9.140625" style="61" customWidth="1"/>
    <col min="14348" max="14348" width="9.5703125" style="61" customWidth="1"/>
    <col min="14349" max="14349" width="9.140625" style="61" customWidth="1"/>
    <col min="14350" max="14350" width="13.7109375" style="61" customWidth="1"/>
    <col min="14351" max="14351" width="10.28515625" style="61" customWidth="1"/>
    <col min="14352" max="14352" width="10.85546875" style="61" customWidth="1"/>
    <col min="14353" max="14592" width="9.140625" style="61"/>
    <col min="14593" max="14593" width="22.85546875" style="61" customWidth="1"/>
    <col min="14594" max="14594" width="10.28515625" style="61" customWidth="1"/>
    <col min="14595" max="14595" width="9.85546875" style="61" customWidth="1"/>
    <col min="14596" max="14597" width="9.140625" style="61" customWidth="1"/>
    <col min="14598" max="14598" width="10" style="61" customWidth="1"/>
    <col min="14599" max="14600" width="9.140625" style="61" customWidth="1"/>
    <col min="14601" max="14601" width="9.42578125" style="61" customWidth="1"/>
    <col min="14602" max="14603" width="9.140625" style="61" customWidth="1"/>
    <col min="14604" max="14604" width="9.5703125" style="61" customWidth="1"/>
    <col min="14605" max="14605" width="9.140625" style="61" customWidth="1"/>
    <col min="14606" max="14606" width="13.7109375" style="61" customWidth="1"/>
    <col min="14607" max="14607" width="10.28515625" style="61" customWidth="1"/>
    <col min="14608" max="14608" width="10.85546875" style="61" customWidth="1"/>
    <col min="14609" max="14848" width="9.140625" style="61"/>
    <col min="14849" max="14849" width="22.85546875" style="61" customWidth="1"/>
    <col min="14850" max="14850" width="10.28515625" style="61" customWidth="1"/>
    <col min="14851" max="14851" width="9.85546875" style="61" customWidth="1"/>
    <col min="14852" max="14853" width="9.140625" style="61" customWidth="1"/>
    <col min="14854" max="14854" width="10" style="61" customWidth="1"/>
    <col min="14855" max="14856" width="9.140625" style="61" customWidth="1"/>
    <col min="14857" max="14857" width="9.42578125" style="61" customWidth="1"/>
    <col min="14858" max="14859" width="9.140625" style="61" customWidth="1"/>
    <col min="14860" max="14860" width="9.5703125" style="61" customWidth="1"/>
    <col min="14861" max="14861" width="9.140625" style="61" customWidth="1"/>
    <col min="14862" max="14862" width="13.7109375" style="61" customWidth="1"/>
    <col min="14863" max="14863" width="10.28515625" style="61" customWidth="1"/>
    <col min="14864" max="14864" width="10.85546875" style="61" customWidth="1"/>
    <col min="14865" max="15104" width="9.140625" style="61"/>
    <col min="15105" max="15105" width="22.85546875" style="61" customWidth="1"/>
    <col min="15106" max="15106" width="10.28515625" style="61" customWidth="1"/>
    <col min="15107" max="15107" width="9.85546875" style="61" customWidth="1"/>
    <col min="15108" max="15109" width="9.140625" style="61" customWidth="1"/>
    <col min="15110" max="15110" width="10" style="61" customWidth="1"/>
    <col min="15111" max="15112" width="9.140625" style="61" customWidth="1"/>
    <col min="15113" max="15113" width="9.42578125" style="61" customWidth="1"/>
    <col min="15114" max="15115" width="9.140625" style="61" customWidth="1"/>
    <col min="15116" max="15116" width="9.5703125" style="61" customWidth="1"/>
    <col min="15117" max="15117" width="9.140625" style="61" customWidth="1"/>
    <col min="15118" max="15118" width="13.7109375" style="61" customWidth="1"/>
    <col min="15119" max="15119" width="10.28515625" style="61" customWidth="1"/>
    <col min="15120" max="15120" width="10.85546875" style="61" customWidth="1"/>
    <col min="15121" max="15360" width="9.140625" style="61"/>
    <col min="15361" max="15361" width="22.85546875" style="61" customWidth="1"/>
    <col min="15362" max="15362" width="10.28515625" style="61" customWidth="1"/>
    <col min="15363" max="15363" width="9.85546875" style="61" customWidth="1"/>
    <col min="15364" max="15365" width="9.140625" style="61" customWidth="1"/>
    <col min="15366" max="15366" width="10" style="61" customWidth="1"/>
    <col min="15367" max="15368" width="9.140625" style="61" customWidth="1"/>
    <col min="15369" max="15369" width="9.42578125" style="61" customWidth="1"/>
    <col min="15370" max="15371" width="9.140625" style="61" customWidth="1"/>
    <col min="15372" max="15372" width="9.5703125" style="61" customWidth="1"/>
    <col min="15373" max="15373" width="9.140625" style="61" customWidth="1"/>
    <col min="15374" max="15374" width="13.7109375" style="61" customWidth="1"/>
    <col min="15375" max="15375" width="10.28515625" style="61" customWidth="1"/>
    <col min="15376" max="15376" width="10.85546875" style="61" customWidth="1"/>
    <col min="15377" max="15616" width="9.140625" style="61"/>
    <col min="15617" max="15617" width="22.85546875" style="61" customWidth="1"/>
    <col min="15618" max="15618" width="10.28515625" style="61" customWidth="1"/>
    <col min="15619" max="15619" width="9.85546875" style="61" customWidth="1"/>
    <col min="15620" max="15621" width="9.140625" style="61" customWidth="1"/>
    <col min="15622" max="15622" width="10" style="61" customWidth="1"/>
    <col min="15623" max="15624" width="9.140625" style="61" customWidth="1"/>
    <col min="15625" max="15625" width="9.42578125" style="61" customWidth="1"/>
    <col min="15626" max="15627" width="9.140625" style="61" customWidth="1"/>
    <col min="15628" max="15628" width="9.5703125" style="61" customWidth="1"/>
    <col min="15629" max="15629" width="9.140625" style="61" customWidth="1"/>
    <col min="15630" max="15630" width="13.7109375" style="61" customWidth="1"/>
    <col min="15631" max="15631" width="10.28515625" style="61" customWidth="1"/>
    <col min="15632" max="15632" width="10.85546875" style="61" customWidth="1"/>
    <col min="15633" max="15872" width="9.140625" style="61"/>
    <col min="15873" max="15873" width="22.85546875" style="61" customWidth="1"/>
    <col min="15874" max="15874" width="10.28515625" style="61" customWidth="1"/>
    <col min="15875" max="15875" width="9.85546875" style="61" customWidth="1"/>
    <col min="15876" max="15877" width="9.140625" style="61" customWidth="1"/>
    <col min="15878" max="15878" width="10" style="61" customWidth="1"/>
    <col min="15879" max="15880" width="9.140625" style="61" customWidth="1"/>
    <col min="15881" max="15881" width="9.42578125" style="61" customWidth="1"/>
    <col min="15882" max="15883" width="9.140625" style="61" customWidth="1"/>
    <col min="15884" max="15884" width="9.5703125" style="61" customWidth="1"/>
    <col min="15885" max="15885" width="9.140625" style="61" customWidth="1"/>
    <col min="15886" max="15886" width="13.7109375" style="61" customWidth="1"/>
    <col min="15887" max="15887" width="10.28515625" style="61" customWidth="1"/>
    <col min="15888" max="15888" width="10.85546875" style="61" customWidth="1"/>
    <col min="15889" max="16128" width="9.140625" style="61"/>
    <col min="16129" max="16129" width="22.85546875" style="61" customWidth="1"/>
    <col min="16130" max="16130" width="10.28515625" style="61" customWidth="1"/>
    <col min="16131" max="16131" width="9.85546875" style="61" customWidth="1"/>
    <col min="16132" max="16133" width="9.140625" style="61" customWidth="1"/>
    <col min="16134" max="16134" width="10" style="61" customWidth="1"/>
    <col min="16135" max="16136" width="9.140625" style="61" customWidth="1"/>
    <col min="16137" max="16137" width="9.42578125" style="61" customWidth="1"/>
    <col min="16138" max="16139" width="9.140625" style="61" customWidth="1"/>
    <col min="16140" max="16140" width="9.5703125" style="61" customWidth="1"/>
    <col min="16141" max="16141" width="9.140625" style="61" customWidth="1"/>
    <col min="16142" max="16142" width="13.7109375" style="61" customWidth="1"/>
    <col min="16143" max="16143" width="10.28515625" style="61" customWidth="1"/>
    <col min="16144" max="16144" width="10.85546875" style="61" customWidth="1"/>
    <col min="16145" max="16384" width="9.140625" style="61"/>
  </cols>
  <sheetData>
    <row r="1" spans="1:26" ht="34.5" customHeight="1" x14ac:dyDescent="0.2">
      <c r="A1" s="397" t="s">
        <v>69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</row>
    <row r="2" spans="1:26" ht="32.25" customHeight="1" x14ac:dyDescent="0.2">
      <c r="A2" s="398" t="s">
        <v>70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</row>
    <row r="3" spans="1:26" x14ac:dyDescent="0.2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N3" s="62"/>
      <c r="O3" s="62"/>
      <c r="P3" s="63" t="s">
        <v>71</v>
      </c>
    </row>
    <row r="4" spans="1:26" ht="15.75" customHeight="1" x14ac:dyDescent="0.2">
      <c r="A4" s="405"/>
      <c r="B4" s="394" t="s">
        <v>132</v>
      </c>
      <c r="C4" s="394"/>
      <c r="D4" s="394"/>
      <c r="E4" s="395" t="s">
        <v>67</v>
      </c>
      <c r="F4" s="396"/>
      <c r="G4" s="396"/>
      <c r="H4" s="396"/>
      <c r="I4" s="396"/>
      <c r="J4" s="396"/>
      <c r="K4" s="399" t="s">
        <v>149</v>
      </c>
      <c r="L4" s="400"/>
      <c r="M4" s="401"/>
      <c r="N4" s="394" t="s">
        <v>68</v>
      </c>
      <c r="O4" s="394"/>
      <c r="P4" s="395"/>
      <c r="Q4" s="64"/>
    </row>
    <row r="5" spans="1:26" ht="36.75" customHeight="1" x14ac:dyDescent="0.2">
      <c r="A5" s="405"/>
      <c r="B5" s="394"/>
      <c r="C5" s="394"/>
      <c r="D5" s="394"/>
      <c r="E5" s="394" t="s">
        <v>66</v>
      </c>
      <c r="F5" s="394"/>
      <c r="G5" s="394"/>
      <c r="H5" s="394" t="s">
        <v>65</v>
      </c>
      <c r="I5" s="394"/>
      <c r="J5" s="394"/>
      <c r="K5" s="402"/>
      <c r="L5" s="403"/>
      <c r="M5" s="404"/>
      <c r="N5" s="394"/>
      <c r="O5" s="394"/>
      <c r="P5" s="395"/>
      <c r="Q5" s="64"/>
    </row>
    <row r="6" spans="1:26" ht="35.25" customHeight="1" x14ac:dyDescent="0.2">
      <c r="A6" s="405"/>
      <c r="B6" s="262" t="s">
        <v>130</v>
      </c>
      <c r="C6" s="262" t="s">
        <v>64</v>
      </c>
      <c r="D6" s="262" t="s">
        <v>131</v>
      </c>
      <c r="E6" s="262" t="s">
        <v>130</v>
      </c>
      <c r="F6" s="262" t="s">
        <v>64</v>
      </c>
      <c r="G6" s="262" t="s">
        <v>131</v>
      </c>
      <c r="H6" s="262" t="s">
        <v>130</v>
      </c>
      <c r="I6" s="262" t="s">
        <v>64</v>
      </c>
      <c r="J6" s="262" t="s">
        <v>131</v>
      </c>
      <c r="K6" s="262" t="s">
        <v>130</v>
      </c>
      <c r="L6" s="262" t="s">
        <v>64</v>
      </c>
      <c r="M6" s="263" t="s">
        <v>131</v>
      </c>
      <c r="N6" s="262" t="s">
        <v>130</v>
      </c>
      <c r="O6" s="262" t="s">
        <v>64</v>
      </c>
      <c r="P6" s="263" t="s">
        <v>131</v>
      </c>
      <c r="Q6" s="64"/>
    </row>
    <row r="7" spans="1:26" ht="12.75" customHeight="1" x14ac:dyDescent="0.2">
      <c r="A7" s="65" t="s">
        <v>72</v>
      </c>
      <c r="B7" s="66">
        <f>SUM(B8:B27)</f>
        <v>762154.97</v>
      </c>
      <c r="C7" s="66">
        <f>SUM(C8:C27)</f>
        <v>694306.59000000032</v>
      </c>
      <c r="D7" s="66">
        <f>B7/C7*100</f>
        <v>109.77210658478694</v>
      </c>
      <c r="E7" s="66">
        <f>SUM(E8:E27)</f>
        <v>498471.91000000009</v>
      </c>
      <c r="F7" s="66">
        <f>SUM(F8:F27)</f>
        <v>442854.43999999989</v>
      </c>
      <c r="G7" s="203">
        <f>E7/F7%</f>
        <v>112.5588601979468</v>
      </c>
      <c r="H7" s="66">
        <f>SUM(H8:H27)</f>
        <v>263683.06000000006</v>
      </c>
      <c r="I7" s="66">
        <f>SUM(I8:I27)</f>
        <v>251452.15000000005</v>
      </c>
      <c r="J7" s="66">
        <f>H7/I7*100</f>
        <v>104.86411032874446</v>
      </c>
      <c r="K7" s="66">
        <f>SUM(K8:K27)</f>
        <v>581151.1</v>
      </c>
      <c r="L7" s="66">
        <f>SUM(L8:L27)</f>
        <v>597965.90999999992</v>
      </c>
      <c r="M7" s="66">
        <f>K7/L7*100</f>
        <v>97.187998559984806</v>
      </c>
      <c r="N7" s="66">
        <f>SUM(N8:N27)</f>
        <v>1343306.07</v>
      </c>
      <c r="O7" s="66">
        <f>SUM(O8:O27)</f>
        <v>1292272.5</v>
      </c>
      <c r="P7" s="66">
        <f>N7/O7*100</f>
        <v>103.94913379337562</v>
      </c>
      <c r="Q7" s="265"/>
      <c r="R7" s="266"/>
      <c r="S7" s="266"/>
      <c r="T7" s="265"/>
      <c r="U7" s="266"/>
      <c r="V7" s="266"/>
      <c r="W7" s="265"/>
      <c r="X7" s="266"/>
      <c r="Y7" s="266"/>
      <c r="Z7" s="265"/>
    </row>
    <row r="8" spans="1:26" ht="12.75" customHeight="1" x14ac:dyDescent="0.2">
      <c r="A8" s="80" t="s">
        <v>73</v>
      </c>
      <c r="B8" s="211">
        <f>E8+H8</f>
        <v>69770.22</v>
      </c>
      <c r="C8" s="211">
        <f>F8+I8</f>
        <v>67409.010000000009</v>
      </c>
      <c r="D8" s="66">
        <f t="shared" ref="D8:D27" si="0">B8/C8*100</f>
        <v>103.50281067768239</v>
      </c>
      <c r="E8" s="267">
        <v>17510.38</v>
      </c>
      <c r="F8" s="267">
        <v>17311.61</v>
      </c>
      <c r="G8" s="203">
        <f t="shared" ref="G8:G25" si="1">E8/F8%</f>
        <v>101.14818898993218</v>
      </c>
      <c r="H8" s="267">
        <v>52259.839999999997</v>
      </c>
      <c r="I8" s="267">
        <v>50097.4</v>
      </c>
      <c r="J8" s="66">
        <f t="shared" ref="J8:J24" si="2">H8/I8*100</f>
        <v>104.31647151349171</v>
      </c>
      <c r="K8" s="267">
        <v>26357.599999999999</v>
      </c>
      <c r="L8" s="267">
        <v>26089.66</v>
      </c>
      <c r="M8" s="66">
        <f t="shared" ref="M8:M26" si="3">K8/L8*100</f>
        <v>101.02699690222103</v>
      </c>
      <c r="N8" s="206">
        <f>B8+K8</f>
        <v>96127.82</v>
      </c>
      <c r="O8" s="206">
        <f>C8+L8</f>
        <v>93498.670000000013</v>
      </c>
      <c r="P8" s="66">
        <f>N8/O8*100</f>
        <v>102.81196513276605</v>
      </c>
      <c r="Q8" s="265"/>
      <c r="R8" s="266"/>
      <c r="S8" s="266"/>
      <c r="T8" s="265"/>
      <c r="U8" s="266"/>
      <c r="V8" s="266"/>
      <c r="W8" s="265"/>
      <c r="X8" s="266"/>
      <c r="Y8" s="266"/>
      <c r="Z8" s="265"/>
    </row>
    <row r="9" spans="1:26" ht="12.75" customHeight="1" x14ac:dyDescent="0.2">
      <c r="A9" s="71" t="s">
        <v>74</v>
      </c>
      <c r="B9" s="211">
        <f t="shared" ref="B9:C27" si="4">E9+H9</f>
        <v>110346.17</v>
      </c>
      <c r="C9" s="211">
        <f t="shared" si="4"/>
        <v>110581.52</v>
      </c>
      <c r="D9" s="66">
        <f t="shared" si="0"/>
        <v>99.787170586911799</v>
      </c>
      <c r="E9" s="267">
        <v>104902.37</v>
      </c>
      <c r="F9" s="267">
        <v>104462.57</v>
      </c>
      <c r="G9" s="203">
        <f>E9/F9%</f>
        <v>100.42101204287812</v>
      </c>
      <c r="H9" s="267">
        <v>5443.8</v>
      </c>
      <c r="I9" s="267">
        <v>6118.95</v>
      </c>
      <c r="J9" s="66">
        <f t="shared" si="2"/>
        <v>88.9662442085652</v>
      </c>
      <c r="K9" s="267">
        <v>35671.5</v>
      </c>
      <c r="L9" s="267">
        <v>36134.519999999997</v>
      </c>
      <c r="M9" s="66">
        <f t="shared" si="3"/>
        <v>98.718621417968194</v>
      </c>
      <c r="N9" s="206">
        <f t="shared" ref="N9:O27" si="5">B9+K9</f>
        <v>146017.66999999998</v>
      </c>
      <c r="O9" s="206">
        <f t="shared" si="5"/>
        <v>146716.04</v>
      </c>
      <c r="P9" s="66">
        <f>N9/O9*100</f>
        <v>99.523998875651216</v>
      </c>
      <c r="Q9" s="265"/>
      <c r="R9" s="266"/>
      <c r="S9" s="266"/>
      <c r="T9" s="265"/>
      <c r="U9" s="266"/>
      <c r="V9" s="266"/>
      <c r="W9" s="265"/>
      <c r="X9" s="266"/>
      <c r="Y9" s="266"/>
      <c r="Z9" s="265"/>
    </row>
    <row r="10" spans="1:26" ht="12.75" customHeight="1" x14ac:dyDescent="0.2">
      <c r="A10" s="71" t="s">
        <v>75</v>
      </c>
      <c r="B10" s="211">
        <f t="shared" si="4"/>
        <v>31285.8</v>
      </c>
      <c r="C10" s="211">
        <f t="shared" si="4"/>
        <v>32607.260000000002</v>
      </c>
      <c r="D10" s="66">
        <f t="shared" si="0"/>
        <v>95.947344241742471</v>
      </c>
      <c r="E10" s="267">
        <v>14182</v>
      </c>
      <c r="F10" s="267">
        <v>17215</v>
      </c>
      <c r="G10" s="203">
        <f t="shared" si="1"/>
        <v>82.381643915190239</v>
      </c>
      <c r="H10" s="267">
        <v>17103.8</v>
      </c>
      <c r="I10" s="267">
        <v>15392.26</v>
      </c>
      <c r="J10" s="66">
        <f t="shared" si="2"/>
        <v>111.11948472803863</v>
      </c>
      <c r="K10" s="267">
        <v>45921</v>
      </c>
      <c r="L10" s="267">
        <v>45194.09</v>
      </c>
      <c r="M10" s="66">
        <f t="shared" si="3"/>
        <v>101.60841826884888</v>
      </c>
      <c r="N10" s="206">
        <f t="shared" si="5"/>
        <v>77206.8</v>
      </c>
      <c r="O10" s="206">
        <f t="shared" si="5"/>
        <v>77801.350000000006</v>
      </c>
      <c r="P10" s="66">
        <f t="shared" ref="P10:P25" si="6">N10/O10*100</f>
        <v>99.235810175530375</v>
      </c>
      <c r="Q10" s="265"/>
      <c r="R10" s="266"/>
      <c r="S10" s="266"/>
      <c r="T10" s="265"/>
      <c r="U10" s="266"/>
      <c r="V10" s="266"/>
      <c r="W10" s="265"/>
      <c r="X10" s="266"/>
      <c r="Y10" s="266"/>
      <c r="Z10" s="265"/>
    </row>
    <row r="11" spans="1:26" ht="12.75" customHeight="1" x14ac:dyDescent="0.2">
      <c r="A11" s="71" t="s">
        <v>76</v>
      </c>
      <c r="B11" s="211">
        <f t="shared" si="4"/>
        <v>134804.47</v>
      </c>
      <c r="C11" s="211">
        <f t="shared" si="4"/>
        <v>111564.25</v>
      </c>
      <c r="D11" s="66">
        <f t="shared" si="0"/>
        <v>120.83124298330334</v>
      </c>
      <c r="E11" s="267">
        <v>106309.17</v>
      </c>
      <c r="F11" s="267">
        <v>84287.12</v>
      </c>
      <c r="G11" s="203">
        <f t="shared" si="1"/>
        <v>126.12742017997532</v>
      </c>
      <c r="H11" s="267">
        <v>28495.3</v>
      </c>
      <c r="I11" s="267">
        <v>27277.13</v>
      </c>
      <c r="J11" s="66">
        <f t="shared" si="2"/>
        <v>104.46590238782451</v>
      </c>
      <c r="K11" s="267">
        <v>55416.2</v>
      </c>
      <c r="L11" s="267">
        <v>54386.96</v>
      </c>
      <c r="M11" s="66">
        <f t="shared" si="3"/>
        <v>101.89243892285944</v>
      </c>
      <c r="N11" s="206">
        <f t="shared" si="5"/>
        <v>190220.66999999998</v>
      </c>
      <c r="O11" s="206">
        <f t="shared" si="5"/>
        <v>165951.21</v>
      </c>
      <c r="P11" s="66">
        <f t="shared" si="6"/>
        <v>114.62445498288322</v>
      </c>
      <c r="Q11" s="265"/>
      <c r="R11" s="266"/>
      <c r="S11" s="266"/>
      <c r="T11" s="265"/>
      <c r="U11" s="266"/>
      <c r="V11" s="266"/>
      <c r="W11" s="265"/>
      <c r="X11" s="266"/>
      <c r="Y11" s="266"/>
      <c r="Z11" s="265"/>
    </row>
    <row r="12" spans="1:26" ht="12.75" customHeight="1" x14ac:dyDescent="0.2">
      <c r="A12" s="71" t="s">
        <v>77</v>
      </c>
      <c r="B12" s="211">
        <f t="shared" si="4"/>
        <v>10279.560000000001</v>
      </c>
      <c r="C12" s="211">
        <f t="shared" si="4"/>
        <v>9683.8900000000012</v>
      </c>
      <c r="D12" s="66">
        <f t="shared" si="0"/>
        <v>106.15114380687926</v>
      </c>
      <c r="E12" s="267">
        <v>629.36</v>
      </c>
      <c r="F12" s="267">
        <v>397.45</v>
      </c>
      <c r="G12" s="203">
        <f>E12/F12*100</f>
        <v>158.34947792175117</v>
      </c>
      <c r="H12" s="267">
        <v>9650.2000000000007</v>
      </c>
      <c r="I12" s="267">
        <v>9286.44</v>
      </c>
      <c r="J12" s="66">
        <f t="shared" si="2"/>
        <v>103.91710924746189</v>
      </c>
      <c r="K12" s="267">
        <v>22786.1</v>
      </c>
      <c r="L12" s="267">
        <v>22057.040000000001</v>
      </c>
      <c r="M12" s="66">
        <f t="shared" si="3"/>
        <v>103.30533924769595</v>
      </c>
      <c r="N12" s="206">
        <f t="shared" si="5"/>
        <v>33065.660000000003</v>
      </c>
      <c r="O12" s="206">
        <f t="shared" si="5"/>
        <v>31740.93</v>
      </c>
      <c r="P12" s="66">
        <f t="shared" si="6"/>
        <v>104.17357021360118</v>
      </c>
      <c r="Q12" s="265"/>
      <c r="R12" s="266"/>
      <c r="S12" s="266"/>
      <c r="T12" s="265"/>
      <c r="U12" s="266"/>
      <c r="V12" s="266"/>
      <c r="W12" s="265"/>
      <c r="X12" s="266"/>
      <c r="Y12" s="266"/>
      <c r="Z12" s="265"/>
    </row>
    <row r="13" spans="1:26" ht="12.75" customHeight="1" x14ac:dyDescent="0.2">
      <c r="A13" s="71" t="s">
        <v>78</v>
      </c>
      <c r="B13" s="211">
        <f t="shared" si="4"/>
        <v>41636.100000000006</v>
      </c>
      <c r="C13" s="211">
        <f t="shared" si="4"/>
        <v>38230.759999999995</v>
      </c>
      <c r="D13" s="66">
        <f t="shared" si="0"/>
        <v>108.90733011847007</v>
      </c>
      <c r="E13" s="267">
        <v>15258.7</v>
      </c>
      <c r="F13" s="267">
        <v>13758.91</v>
      </c>
      <c r="G13" s="203">
        <f t="shared" si="1"/>
        <v>110.90050011229087</v>
      </c>
      <c r="H13" s="267">
        <v>26377.4</v>
      </c>
      <c r="I13" s="267">
        <v>24471.85</v>
      </c>
      <c r="J13" s="66">
        <f t="shared" si="2"/>
        <v>107.78670186356977</v>
      </c>
      <c r="K13" s="267">
        <v>29401.4</v>
      </c>
      <c r="L13" s="267">
        <v>29142.21</v>
      </c>
      <c r="M13" s="66">
        <f t="shared" si="3"/>
        <v>100.88939720083002</v>
      </c>
      <c r="N13" s="206">
        <f t="shared" si="5"/>
        <v>71037.5</v>
      </c>
      <c r="O13" s="206">
        <f t="shared" si="5"/>
        <v>67372.97</v>
      </c>
      <c r="P13" s="66">
        <f t="shared" si="6"/>
        <v>105.43916944733176</v>
      </c>
      <c r="Q13" s="265"/>
      <c r="R13" s="266"/>
      <c r="S13" s="266"/>
      <c r="T13" s="265"/>
      <c r="U13" s="266"/>
      <c r="V13" s="266"/>
      <c r="W13" s="265"/>
      <c r="X13" s="266"/>
      <c r="Y13" s="266"/>
      <c r="Z13" s="265"/>
    </row>
    <row r="14" spans="1:26" ht="12.75" customHeight="1" x14ac:dyDescent="0.2">
      <c r="A14" s="71" t="s">
        <v>79</v>
      </c>
      <c r="B14" s="211">
        <f t="shared" si="4"/>
        <v>35025.800000000003</v>
      </c>
      <c r="C14" s="211">
        <f t="shared" si="4"/>
        <v>33291.899999999994</v>
      </c>
      <c r="D14" s="66">
        <f t="shared" si="0"/>
        <v>105.20817375998368</v>
      </c>
      <c r="E14" s="267">
        <v>17330.400000000001</v>
      </c>
      <c r="F14" s="267">
        <v>15978.64</v>
      </c>
      <c r="G14" s="203">
        <f t="shared" si="1"/>
        <v>108.45979382475606</v>
      </c>
      <c r="H14" s="267">
        <v>17695.400000000001</v>
      </c>
      <c r="I14" s="267">
        <v>17313.259999999998</v>
      </c>
      <c r="J14" s="66">
        <f t="shared" si="2"/>
        <v>102.20720996507882</v>
      </c>
      <c r="K14" s="267">
        <v>47978</v>
      </c>
      <c r="L14" s="267">
        <v>47728.75</v>
      </c>
      <c r="M14" s="66">
        <f t="shared" si="3"/>
        <v>100.52222193122593</v>
      </c>
      <c r="N14" s="206">
        <f t="shared" si="5"/>
        <v>83003.8</v>
      </c>
      <c r="O14" s="206">
        <f t="shared" si="5"/>
        <v>81020.649999999994</v>
      </c>
      <c r="P14" s="66">
        <f t="shared" si="6"/>
        <v>102.44770931855027</v>
      </c>
      <c r="Q14" s="265"/>
      <c r="R14" s="266"/>
      <c r="S14" s="266"/>
      <c r="T14" s="265"/>
      <c r="U14" s="266"/>
      <c r="V14" s="266"/>
      <c r="W14" s="265"/>
      <c r="X14" s="266"/>
      <c r="Y14" s="266"/>
      <c r="Z14" s="265"/>
    </row>
    <row r="15" spans="1:26" ht="12.75" customHeight="1" x14ac:dyDescent="0.2">
      <c r="A15" s="71" t="s">
        <v>80</v>
      </c>
      <c r="B15" s="211">
        <f t="shared" si="4"/>
        <v>24329.78</v>
      </c>
      <c r="C15" s="211">
        <f t="shared" si="4"/>
        <v>22099.64</v>
      </c>
      <c r="D15" s="66">
        <f t="shared" si="0"/>
        <v>110.09129560481527</v>
      </c>
      <c r="E15" s="267">
        <v>5319.58</v>
      </c>
      <c r="F15" s="267">
        <v>3566.78</v>
      </c>
      <c r="G15" s="203">
        <f t="shared" si="1"/>
        <v>149.14236370059268</v>
      </c>
      <c r="H15" s="267">
        <v>19010.2</v>
      </c>
      <c r="I15" s="267">
        <v>18532.86</v>
      </c>
      <c r="J15" s="66">
        <f t="shared" si="2"/>
        <v>102.57564132033588</v>
      </c>
      <c r="K15" s="267">
        <v>41673</v>
      </c>
      <c r="L15" s="267">
        <v>40633.82</v>
      </c>
      <c r="M15" s="66">
        <f t="shared" si="3"/>
        <v>102.55742630153897</v>
      </c>
      <c r="N15" s="206">
        <f t="shared" si="5"/>
        <v>66002.78</v>
      </c>
      <c r="O15" s="206">
        <f t="shared" si="5"/>
        <v>62733.46</v>
      </c>
      <c r="P15" s="66">
        <f t="shared" si="6"/>
        <v>105.21144537540255</v>
      </c>
      <c r="Q15" s="265"/>
      <c r="R15" s="266"/>
      <c r="S15" s="266"/>
      <c r="T15" s="265"/>
      <c r="U15" s="266"/>
      <c r="V15" s="266"/>
      <c r="W15" s="265"/>
      <c r="X15" s="266"/>
      <c r="Y15" s="266"/>
      <c r="Z15" s="265"/>
    </row>
    <row r="16" spans="1:26" ht="12.75" customHeight="1" x14ac:dyDescent="0.2">
      <c r="A16" s="71" t="s">
        <v>81</v>
      </c>
      <c r="B16" s="211">
        <f t="shared" si="4"/>
        <v>36561.300000000003</v>
      </c>
      <c r="C16" s="211">
        <f t="shared" si="4"/>
        <v>34262.660000000003</v>
      </c>
      <c r="D16" s="66">
        <f t="shared" si="0"/>
        <v>106.7088778279328</v>
      </c>
      <c r="E16" s="267">
        <v>16495.7</v>
      </c>
      <c r="F16" s="267">
        <v>14829.52</v>
      </c>
      <c r="G16" s="203">
        <f t="shared" si="1"/>
        <v>111.23556258058252</v>
      </c>
      <c r="H16" s="267">
        <v>20065.599999999999</v>
      </c>
      <c r="I16" s="267">
        <v>19433.14</v>
      </c>
      <c r="J16" s="66">
        <f t="shared" si="2"/>
        <v>103.25454352719117</v>
      </c>
      <c r="K16" s="267">
        <v>30174.9</v>
      </c>
      <c r="L16" s="267">
        <v>29999.1</v>
      </c>
      <c r="M16" s="66">
        <f t="shared" si="3"/>
        <v>100.58601758052743</v>
      </c>
      <c r="N16" s="206">
        <f t="shared" si="5"/>
        <v>66736.200000000012</v>
      </c>
      <c r="O16" s="206">
        <f t="shared" si="5"/>
        <v>64261.760000000002</v>
      </c>
      <c r="P16" s="66">
        <f t="shared" si="6"/>
        <v>103.85056369448955</v>
      </c>
      <c r="Q16" s="265"/>
      <c r="R16" s="266"/>
      <c r="S16" s="266"/>
      <c r="T16" s="265"/>
      <c r="U16" s="266"/>
      <c r="V16" s="266"/>
      <c r="W16" s="265"/>
      <c r="X16" s="266"/>
      <c r="Y16" s="266"/>
      <c r="Z16" s="265"/>
    </row>
    <row r="17" spans="1:26" ht="12.75" customHeight="1" x14ac:dyDescent="0.2">
      <c r="A17" s="71" t="s">
        <v>82</v>
      </c>
      <c r="B17" s="211">
        <f t="shared" si="4"/>
        <v>29205.75</v>
      </c>
      <c r="C17" s="211">
        <f t="shared" si="4"/>
        <v>24751.7</v>
      </c>
      <c r="D17" s="66">
        <f t="shared" si="0"/>
        <v>117.99492560106981</v>
      </c>
      <c r="E17" s="267">
        <v>27964.45</v>
      </c>
      <c r="F17" s="267">
        <v>23563.91</v>
      </c>
      <c r="G17" s="203">
        <f t="shared" si="1"/>
        <v>118.67491430751519</v>
      </c>
      <c r="H17" s="267">
        <v>1241.3</v>
      </c>
      <c r="I17" s="267">
        <v>1187.79</v>
      </c>
      <c r="J17" s="66">
        <f t="shared" si="2"/>
        <v>104.50500509349297</v>
      </c>
      <c r="K17" s="267">
        <v>25109.599999999999</v>
      </c>
      <c r="L17" s="267">
        <v>26044.86</v>
      </c>
      <c r="M17" s="66">
        <f t="shared" si="3"/>
        <v>96.409041937641433</v>
      </c>
      <c r="N17" s="206">
        <f t="shared" si="5"/>
        <v>54315.35</v>
      </c>
      <c r="O17" s="206">
        <f t="shared" si="5"/>
        <v>50796.56</v>
      </c>
      <c r="P17" s="66">
        <f t="shared" si="6"/>
        <v>106.92722105591403</v>
      </c>
      <c r="Q17" s="265"/>
      <c r="R17" s="266"/>
      <c r="S17" s="266"/>
      <c r="T17" s="265"/>
      <c r="U17" s="266"/>
      <c r="V17" s="266"/>
      <c r="W17" s="265"/>
      <c r="X17" s="266"/>
      <c r="Y17" s="266"/>
      <c r="Z17" s="265"/>
    </row>
    <row r="18" spans="1:26" ht="12.75" customHeight="1" x14ac:dyDescent="0.2">
      <c r="A18" s="71" t="s">
        <v>83</v>
      </c>
      <c r="B18" s="211">
        <f t="shared" si="4"/>
        <v>4734.93</v>
      </c>
      <c r="C18" s="211">
        <f t="shared" si="4"/>
        <v>4539.05</v>
      </c>
      <c r="D18" s="66">
        <f t="shared" si="0"/>
        <v>104.31544045560194</v>
      </c>
      <c r="E18" s="267">
        <v>1055.83</v>
      </c>
      <c r="F18" s="267">
        <v>1015.95</v>
      </c>
      <c r="G18" s="203">
        <f t="shared" si="1"/>
        <v>103.92539002903685</v>
      </c>
      <c r="H18" s="267">
        <v>3679.1</v>
      </c>
      <c r="I18" s="267">
        <v>3523.1</v>
      </c>
      <c r="J18" s="66">
        <f t="shared" si="2"/>
        <v>104.42791859441969</v>
      </c>
      <c r="K18" s="267">
        <v>20808.7</v>
      </c>
      <c r="L18" s="267">
        <v>20282.07</v>
      </c>
      <c r="M18" s="66">
        <f t="shared" si="3"/>
        <v>102.59652984138208</v>
      </c>
      <c r="N18" s="206">
        <f t="shared" si="5"/>
        <v>25543.63</v>
      </c>
      <c r="O18" s="206">
        <f t="shared" si="5"/>
        <v>24821.119999999999</v>
      </c>
      <c r="P18" s="66">
        <f t="shared" si="6"/>
        <v>102.91086784158009</v>
      </c>
      <c r="Q18" s="265"/>
      <c r="R18" s="266"/>
      <c r="S18" s="266"/>
      <c r="T18" s="265"/>
      <c r="U18" s="266"/>
      <c r="V18" s="266"/>
      <c r="W18" s="265"/>
      <c r="X18" s="266"/>
      <c r="Y18" s="266"/>
      <c r="Z18" s="265"/>
    </row>
    <row r="19" spans="1:26" ht="12.75" customHeight="1" x14ac:dyDescent="0.2">
      <c r="A19" s="71" t="s">
        <v>84</v>
      </c>
      <c r="B19" s="211">
        <f t="shared" si="4"/>
        <v>9562.1</v>
      </c>
      <c r="C19" s="211">
        <f t="shared" si="4"/>
        <v>9299.07</v>
      </c>
      <c r="D19" s="66">
        <f t="shared" si="0"/>
        <v>102.82856242613509</v>
      </c>
      <c r="E19" s="267">
        <v>7485.3</v>
      </c>
      <c r="F19" s="267">
        <v>7236</v>
      </c>
      <c r="G19" s="203">
        <f t="shared" si="1"/>
        <v>103.44527363184081</v>
      </c>
      <c r="H19" s="267">
        <v>2076.8000000000002</v>
      </c>
      <c r="I19" s="267">
        <v>2063.0700000000002</v>
      </c>
      <c r="J19" s="66">
        <f t="shared" si="2"/>
        <v>100.6655130460915</v>
      </c>
      <c r="K19" s="267">
        <v>4541.3999999999996</v>
      </c>
      <c r="L19" s="267">
        <v>4593.55</v>
      </c>
      <c r="M19" s="66">
        <f t="shared" si="3"/>
        <v>98.864712477277905</v>
      </c>
      <c r="N19" s="206">
        <f t="shared" si="5"/>
        <v>14103.5</v>
      </c>
      <c r="O19" s="206">
        <f t="shared" si="5"/>
        <v>13892.619999999999</v>
      </c>
      <c r="P19" s="66">
        <f t="shared" si="6"/>
        <v>101.51792822376197</v>
      </c>
      <c r="Q19" s="265"/>
      <c r="R19" s="266"/>
      <c r="S19" s="266"/>
      <c r="T19" s="265"/>
      <c r="U19" s="266"/>
      <c r="V19" s="266"/>
      <c r="W19" s="265"/>
      <c r="X19" s="266"/>
      <c r="Y19" s="266"/>
      <c r="Z19" s="265"/>
    </row>
    <row r="20" spans="1:26" ht="12.75" customHeight="1" x14ac:dyDescent="0.2">
      <c r="A20" s="71" t="s">
        <v>85</v>
      </c>
      <c r="B20" s="211">
        <f t="shared" si="4"/>
        <v>52056.270000000004</v>
      </c>
      <c r="C20" s="211">
        <f t="shared" si="4"/>
        <v>48951.67</v>
      </c>
      <c r="D20" s="66">
        <f t="shared" si="0"/>
        <v>106.34217382164898</v>
      </c>
      <c r="E20" s="267">
        <v>35492.26</v>
      </c>
      <c r="F20" s="267">
        <v>33774.18</v>
      </c>
      <c r="G20" s="203">
        <f t="shared" si="1"/>
        <v>105.08696288111214</v>
      </c>
      <c r="H20" s="267">
        <v>16564.009999999998</v>
      </c>
      <c r="I20" s="267">
        <v>15177.49</v>
      </c>
      <c r="J20" s="66">
        <f t="shared" si="2"/>
        <v>109.13537086830563</v>
      </c>
      <c r="K20" s="267">
        <v>23184</v>
      </c>
      <c r="L20" s="267">
        <v>23082.07</v>
      </c>
      <c r="M20" s="66">
        <f t="shared" si="3"/>
        <v>100.44159817555358</v>
      </c>
      <c r="N20" s="206">
        <f t="shared" si="5"/>
        <v>75240.27</v>
      </c>
      <c r="O20" s="206">
        <f t="shared" si="5"/>
        <v>72033.739999999991</v>
      </c>
      <c r="P20" s="66">
        <f>N20/O20*100</f>
        <v>104.45142790031451</v>
      </c>
      <c r="Q20" s="265"/>
      <c r="R20" s="266"/>
      <c r="S20" s="266"/>
      <c r="T20" s="265"/>
      <c r="U20" s="266"/>
      <c r="V20" s="266"/>
      <c r="W20" s="265"/>
      <c r="X20" s="266"/>
      <c r="Y20" s="266"/>
      <c r="Z20" s="265"/>
    </row>
    <row r="21" spans="1:26" ht="12.75" customHeight="1" x14ac:dyDescent="0.2">
      <c r="A21" s="71" t="s">
        <v>86</v>
      </c>
      <c r="B21" s="211">
        <f t="shared" si="4"/>
        <v>24290.32</v>
      </c>
      <c r="C21" s="211">
        <f t="shared" si="4"/>
        <v>25057.040000000001</v>
      </c>
      <c r="D21" s="66">
        <f t="shared" si="0"/>
        <v>96.940101464498596</v>
      </c>
      <c r="E21" s="267">
        <v>17895.12</v>
      </c>
      <c r="F21" s="267">
        <v>18585.689999999999</v>
      </c>
      <c r="G21" s="203">
        <f t="shared" si="1"/>
        <v>96.284399449253698</v>
      </c>
      <c r="H21" s="267">
        <v>6395.2</v>
      </c>
      <c r="I21" s="267">
        <v>6471.35</v>
      </c>
      <c r="J21" s="66">
        <f t="shared" si="2"/>
        <v>98.823274896273574</v>
      </c>
      <c r="K21" s="267">
        <v>30980.3</v>
      </c>
      <c r="L21" s="267">
        <v>33253.97</v>
      </c>
      <c r="M21" s="66">
        <f t="shared" si="3"/>
        <v>93.162711098855254</v>
      </c>
      <c r="N21" s="206">
        <f t="shared" si="5"/>
        <v>55270.619999999995</v>
      </c>
      <c r="O21" s="206">
        <f t="shared" si="5"/>
        <v>58311.01</v>
      </c>
      <c r="P21" s="66">
        <f t="shared" si="6"/>
        <v>94.785907498429538</v>
      </c>
      <c r="Q21" s="265"/>
      <c r="R21" s="266"/>
      <c r="S21" s="266"/>
      <c r="T21" s="265"/>
      <c r="U21" s="266"/>
      <c r="V21" s="266"/>
      <c r="W21" s="265"/>
      <c r="X21" s="266"/>
      <c r="Y21" s="266"/>
      <c r="Z21" s="265"/>
    </row>
    <row r="22" spans="1:26" ht="12.75" customHeight="1" x14ac:dyDescent="0.2">
      <c r="A22" s="71" t="s">
        <v>87</v>
      </c>
      <c r="B22" s="211">
        <f t="shared" si="4"/>
        <v>60310.460000000006</v>
      </c>
      <c r="C22" s="211">
        <f t="shared" si="4"/>
        <v>38088.81</v>
      </c>
      <c r="D22" s="66">
        <f>B22/C22*100</f>
        <v>158.34167567849983</v>
      </c>
      <c r="E22" s="267">
        <v>50765.26</v>
      </c>
      <c r="F22" s="267">
        <v>29927.56</v>
      </c>
      <c r="G22" s="203">
        <f>E22/F22*100</f>
        <v>169.62712630097477</v>
      </c>
      <c r="H22" s="267">
        <v>9545.2000000000007</v>
      </c>
      <c r="I22" s="267">
        <v>8161.25</v>
      </c>
      <c r="J22" s="66">
        <f t="shared" si="2"/>
        <v>116.95757390105683</v>
      </c>
      <c r="K22" s="267">
        <v>93214.399999999994</v>
      </c>
      <c r="L22" s="267">
        <v>111078.98</v>
      </c>
      <c r="M22" s="66">
        <f>K22/L22*100</f>
        <v>83.917227183756992</v>
      </c>
      <c r="N22" s="206">
        <f t="shared" si="5"/>
        <v>153524.85999999999</v>
      </c>
      <c r="O22" s="206">
        <f t="shared" si="5"/>
        <v>149167.78999999998</v>
      </c>
      <c r="P22" s="66">
        <f t="shared" si="6"/>
        <v>102.92091878548312</v>
      </c>
      <c r="Q22" s="265"/>
      <c r="R22" s="266"/>
      <c r="S22" s="266"/>
      <c r="T22" s="265"/>
      <c r="U22" s="266"/>
      <c r="V22" s="266"/>
      <c r="W22" s="265"/>
      <c r="X22" s="266"/>
      <c r="Y22" s="266"/>
      <c r="Z22" s="265"/>
    </row>
    <row r="23" spans="1:26" ht="12.75" customHeight="1" x14ac:dyDescent="0.2">
      <c r="A23" s="80" t="s">
        <v>88</v>
      </c>
      <c r="B23" s="211">
        <f t="shared" si="4"/>
        <v>8364.06</v>
      </c>
      <c r="C23" s="211">
        <f t="shared" si="4"/>
        <v>8598.56</v>
      </c>
      <c r="D23" s="66">
        <f t="shared" si="0"/>
        <v>97.272799166372053</v>
      </c>
      <c r="E23" s="267">
        <v>51.06</v>
      </c>
      <c r="F23" s="267">
        <v>129.80000000000001</v>
      </c>
      <c r="G23" s="203">
        <f t="shared" si="1"/>
        <v>39.337442218798152</v>
      </c>
      <c r="H23" s="267">
        <v>8313</v>
      </c>
      <c r="I23" s="267">
        <v>8468.76</v>
      </c>
      <c r="J23" s="66">
        <f t="shared" si="2"/>
        <v>98.160769699460133</v>
      </c>
      <c r="K23" s="267">
        <v>10363.799999999999</v>
      </c>
      <c r="L23" s="267">
        <v>10511.86</v>
      </c>
      <c r="M23" s="66">
        <f t="shared" si="3"/>
        <v>98.591495701046242</v>
      </c>
      <c r="N23" s="206">
        <f t="shared" si="5"/>
        <v>18727.86</v>
      </c>
      <c r="O23" s="206">
        <f t="shared" si="5"/>
        <v>19110.419999999998</v>
      </c>
      <c r="P23" s="66">
        <f t="shared" si="6"/>
        <v>97.998160166024618</v>
      </c>
      <c r="Q23" s="265"/>
      <c r="R23" s="266"/>
      <c r="S23" s="266"/>
      <c r="T23" s="265"/>
      <c r="U23" s="266"/>
      <c r="V23" s="266"/>
      <c r="W23" s="265"/>
      <c r="X23" s="266"/>
      <c r="Y23" s="266"/>
      <c r="Z23" s="265"/>
    </row>
    <row r="24" spans="1:26" ht="12.75" customHeight="1" x14ac:dyDescent="0.2">
      <c r="A24" s="71" t="s">
        <v>89</v>
      </c>
      <c r="B24" s="211">
        <f t="shared" si="4"/>
        <v>77468.639999999999</v>
      </c>
      <c r="C24" s="211">
        <f t="shared" si="4"/>
        <v>72772.11</v>
      </c>
      <c r="D24" s="66">
        <f t="shared" si="0"/>
        <v>106.45374993249474</v>
      </c>
      <c r="E24" s="267">
        <v>58752.43</v>
      </c>
      <c r="F24" s="267">
        <v>55338.86</v>
      </c>
      <c r="G24" s="203">
        <f t="shared" si="1"/>
        <v>106.16848630419926</v>
      </c>
      <c r="H24" s="267">
        <v>18716.21</v>
      </c>
      <c r="I24" s="267">
        <v>17433.25</v>
      </c>
      <c r="J24" s="66">
        <f t="shared" si="2"/>
        <v>107.35927035980095</v>
      </c>
      <c r="K24" s="267">
        <v>33586.699999999997</v>
      </c>
      <c r="L24" s="267">
        <v>33796</v>
      </c>
      <c r="M24" s="66">
        <f>K24/L24*100</f>
        <v>99.380695940347962</v>
      </c>
      <c r="N24" s="206">
        <f t="shared" si="5"/>
        <v>111055.34</v>
      </c>
      <c r="O24" s="206">
        <f t="shared" si="5"/>
        <v>106568.11</v>
      </c>
      <c r="P24" s="66">
        <f t="shared" si="6"/>
        <v>104.21066865125034</v>
      </c>
      <c r="Q24" s="265"/>
      <c r="R24" s="266"/>
      <c r="S24" s="266"/>
      <c r="T24" s="265"/>
      <c r="U24" s="266"/>
      <c r="V24" s="266"/>
      <c r="W24" s="265"/>
      <c r="X24" s="266"/>
      <c r="Y24" s="266"/>
      <c r="Z24" s="265"/>
    </row>
    <row r="25" spans="1:26" ht="12.75" customHeight="1" x14ac:dyDescent="0.2">
      <c r="A25" s="71" t="s">
        <v>90</v>
      </c>
      <c r="B25" s="211">
        <f>E25</f>
        <v>3.53</v>
      </c>
      <c r="C25" s="211">
        <f>F25</f>
        <v>6.73</v>
      </c>
      <c r="D25" s="66">
        <f t="shared" si="0"/>
        <v>52.451708766716187</v>
      </c>
      <c r="E25" s="267">
        <v>3.53</v>
      </c>
      <c r="F25" s="267">
        <v>6.73</v>
      </c>
      <c r="G25" s="203">
        <f t="shared" si="1"/>
        <v>52.451708766716195</v>
      </c>
      <c r="H25" s="267" t="s">
        <v>136</v>
      </c>
      <c r="I25" s="267" t="s">
        <v>136</v>
      </c>
      <c r="J25" s="66" t="s">
        <v>136</v>
      </c>
      <c r="K25" s="267">
        <v>48.1</v>
      </c>
      <c r="L25" s="267">
        <v>66.400000000000006</v>
      </c>
      <c r="M25" s="66">
        <f t="shared" si="3"/>
        <v>72.439759036144579</v>
      </c>
      <c r="N25" s="206">
        <f t="shared" si="5"/>
        <v>51.63</v>
      </c>
      <c r="O25" s="206">
        <f t="shared" si="5"/>
        <v>73.13000000000001</v>
      </c>
      <c r="P25" s="66">
        <f t="shared" si="6"/>
        <v>70.600300834130991</v>
      </c>
      <c r="Q25" s="265"/>
      <c r="R25" s="266"/>
      <c r="S25" s="266"/>
      <c r="T25" s="265"/>
      <c r="U25" s="156"/>
      <c r="V25" s="266"/>
      <c r="W25" s="156"/>
      <c r="X25" s="266"/>
      <c r="Y25" s="266"/>
      <c r="Z25" s="265"/>
    </row>
    <row r="26" spans="1:26" ht="12.75" customHeight="1" x14ac:dyDescent="0.2">
      <c r="A26" s="71" t="s">
        <v>91</v>
      </c>
      <c r="B26" s="211" t="s">
        <v>136</v>
      </c>
      <c r="C26" s="211">
        <f>I26</f>
        <v>0.3</v>
      </c>
      <c r="D26" s="66" t="s">
        <v>136</v>
      </c>
      <c r="E26" s="267" t="s">
        <v>136</v>
      </c>
      <c r="F26" s="267" t="s">
        <v>136</v>
      </c>
      <c r="G26" s="203" t="s">
        <v>136</v>
      </c>
      <c r="H26" s="267" t="s">
        <v>136</v>
      </c>
      <c r="I26" s="267">
        <v>0.3</v>
      </c>
      <c r="J26" s="66" t="s">
        <v>136</v>
      </c>
      <c r="K26" s="267">
        <v>37.6</v>
      </c>
      <c r="L26" s="267">
        <v>14.9</v>
      </c>
      <c r="M26" s="66">
        <f t="shared" si="3"/>
        <v>252.34899328859061</v>
      </c>
      <c r="N26" s="206">
        <f>K26</f>
        <v>37.6</v>
      </c>
      <c r="O26" s="206">
        <f>L26+I26</f>
        <v>15.200000000000001</v>
      </c>
      <c r="P26" s="66">
        <f>N26/O26*100</f>
        <v>247.36842105263159</v>
      </c>
      <c r="Q26" s="265"/>
      <c r="R26" s="266"/>
      <c r="S26" s="266"/>
      <c r="T26" s="265"/>
      <c r="U26" s="156"/>
      <c r="V26" s="156"/>
      <c r="W26" s="156"/>
      <c r="X26" s="266"/>
      <c r="Y26" s="266"/>
      <c r="Z26" s="265"/>
    </row>
    <row r="27" spans="1:26" ht="12.75" customHeight="1" x14ac:dyDescent="0.2">
      <c r="A27" s="73" t="s">
        <v>92</v>
      </c>
      <c r="B27" s="74">
        <f t="shared" si="4"/>
        <v>2119.71</v>
      </c>
      <c r="C27" s="74">
        <f t="shared" si="4"/>
        <v>2510.66</v>
      </c>
      <c r="D27" s="74">
        <f t="shared" si="0"/>
        <v>84.428397313853736</v>
      </c>
      <c r="E27" s="268">
        <v>1069.01</v>
      </c>
      <c r="F27" s="268">
        <v>1468.16</v>
      </c>
      <c r="G27" s="74">
        <f>E27/F27*100</f>
        <v>72.812908674803836</v>
      </c>
      <c r="H27" s="268">
        <v>1050.7</v>
      </c>
      <c r="I27" s="268">
        <v>1042.5</v>
      </c>
      <c r="J27" s="74">
        <f>H27/I27*100</f>
        <v>100.78657074340529</v>
      </c>
      <c r="K27" s="268">
        <v>3896.8</v>
      </c>
      <c r="L27" s="268">
        <v>3875.1</v>
      </c>
      <c r="M27" s="74">
        <f>K27/L27*100</f>
        <v>100.55998554876004</v>
      </c>
      <c r="N27" s="204">
        <f t="shared" si="5"/>
        <v>6016.51</v>
      </c>
      <c r="O27" s="204">
        <f t="shared" si="5"/>
        <v>6385.76</v>
      </c>
      <c r="P27" s="74">
        <f>N27/O27*100</f>
        <v>94.217602916489184</v>
      </c>
      <c r="Q27" s="265"/>
      <c r="R27" s="266"/>
      <c r="S27" s="266"/>
      <c r="T27" s="265"/>
      <c r="U27" s="266"/>
      <c r="V27" s="266"/>
      <c r="W27" s="265"/>
      <c r="X27" s="266"/>
      <c r="Y27" s="266"/>
      <c r="Z27" s="265"/>
    </row>
    <row r="29" spans="1:26" x14ac:dyDescent="0.2">
      <c r="G29" s="209"/>
    </row>
    <row r="30" spans="1:26" x14ac:dyDescent="0.2">
      <c r="D30" s="209"/>
      <c r="G30" s="209"/>
    </row>
  </sheetData>
  <mergeCells count="9">
    <mergeCell ref="N4:P5"/>
    <mergeCell ref="E4:J4"/>
    <mergeCell ref="A1:P1"/>
    <mergeCell ref="A2:P2"/>
    <mergeCell ref="K4:M5"/>
    <mergeCell ref="A4:A6"/>
    <mergeCell ref="B4:D5"/>
    <mergeCell ref="E5:G5"/>
    <mergeCell ref="H5:J5"/>
  </mergeCells>
  <pageMargins left="0.59055118110236227" right="0.59055118110236227" top="0.59055118110236227" bottom="0.39370078740157483" header="0" footer="0.39370078740157483"/>
  <pageSetup paperSize="9" scale="81" firstPageNumber="4" orientation="landscape" useFirstPageNumber="1" r:id="rId1"/>
  <headerFooter alignWithMargins="0">
    <oddFooter>&amp;R&amp;"-,полужирный"&amp;8 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A3" sqref="A3:A4"/>
    </sheetView>
  </sheetViews>
  <sheetFormatPr defaultRowHeight="12.75" x14ac:dyDescent="0.2"/>
  <cols>
    <col min="1" max="1" width="22.28515625" style="76" customWidth="1"/>
    <col min="2" max="2" width="15.42578125" style="76" customWidth="1"/>
    <col min="3" max="9" width="13.85546875" style="76" customWidth="1"/>
    <col min="10" max="10" width="9.5703125" style="76" bestFit="1" customWidth="1"/>
    <col min="11" max="256" width="9.140625" style="76"/>
    <col min="257" max="257" width="22.28515625" style="76" customWidth="1"/>
    <col min="258" max="258" width="15.42578125" style="76" customWidth="1"/>
    <col min="259" max="265" width="13.85546875" style="76" customWidth="1"/>
    <col min="266" max="266" width="9.5703125" style="76" bestFit="1" customWidth="1"/>
    <col min="267" max="512" width="9.140625" style="76"/>
    <col min="513" max="513" width="22.28515625" style="76" customWidth="1"/>
    <col min="514" max="514" width="15.42578125" style="76" customWidth="1"/>
    <col min="515" max="521" width="13.85546875" style="76" customWidth="1"/>
    <col min="522" max="522" width="9.5703125" style="76" bestFit="1" customWidth="1"/>
    <col min="523" max="768" width="9.140625" style="76"/>
    <col min="769" max="769" width="22.28515625" style="76" customWidth="1"/>
    <col min="770" max="770" width="15.42578125" style="76" customWidth="1"/>
    <col min="771" max="777" width="13.85546875" style="76" customWidth="1"/>
    <col min="778" max="778" width="9.5703125" style="76" bestFit="1" customWidth="1"/>
    <col min="779" max="1024" width="9.140625" style="76"/>
    <col min="1025" max="1025" width="22.28515625" style="76" customWidth="1"/>
    <col min="1026" max="1026" width="15.42578125" style="76" customWidth="1"/>
    <col min="1027" max="1033" width="13.85546875" style="76" customWidth="1"/>
    <col min="1034" max="1034" width="9.5703125" style="76" bestFit="1" customWidth="1"/>
    <col min="1035" max="1280" width="9.140625" style="76"/>
    <col min="1281" max="1281" width="22.28515625" style="76" customWidth="1"/>
    <col min="1282" max="1282" width="15.42578125" style="76" customWidth="1"/>
    <col min="1283" max="1289" width="13.85546875" style="76" customWidth="1"/>
    <col min="1290" max="1290" width="9.5703125" style="76" bestFit="1" customWidth="1"/>
    <col min="1291" max="1536" width="9.140625" style="76"/>
    <col min="1537" max="1537" width="22.28515625" style="76" customWidth="1"/>
    <col min="1538" max="1538" width="15.42578125" style="76" customWidth="1"/>
    <col min="1539" max="1545" width="13.85546875" style="76" customWidth="1"/>
    <col min="1546" max="1546" width="9.5703125" style="76" bestFit="1" customWidth="1"/>
    <col min="1547" max="1792" width="9.140625" style="76"/>
    <col min="1793" max="1793" width="22.28515625" style="76" customWidth="1"/>
    <col min="1794" max="1794" width="15.42578125" style="76" customWidth="1"/>
    <col min="1795" max="1801" width="13.85546875" style="76" customWidth="1"/>
    <col min="1802" max="1802" width="9.5703125" style="76" bestFit="1" customWidth="1"/>
    <col min="1803" max="2048" width="9.140625" style="76"/>
    <col min="2049" max="2049" width="22.28515625" style="76" customWidth="1"/>
    <col min="2050" max="2050" width="15.42578125" style="76" customWidth="1"/>
    <col min="2051" max="2057" width="13.85546875" style="76" customWidth="1"/>
    <col min="2058" max="2058" width="9.5703125" style="76" bestFit="1" customWidth="1"/>
    <col min="2059" max="2304" width="9.140625" style="76"/>
    <col min="2305" max="2305" width="22.28515625" style="76" customWidth="1"/>
    <col min="2306" max="2306" width="15.42578125" style="76" customWidth="1"/>
    <col min="2307" max="2313" width="13.85546875" style="76" customWidth="1"/>
    <col min="2314" max="2314" width="9.5703125" style="76" bestFit="1" customWidth="1"/>
    <col min="2315" max="2560" width="9.140625" style="76"/>
    <col min="2561" max="2561" width="22.28515625" style="76" customWidth="1"/>
    <col min="2562" max="2562" width="15.42578125" style="76" customWidth="1"/>
    <col min="2563" max="2569" width="13.85546875" style="76" customWidth="1"/>
    <col min="2570" max="2570" width="9.5703125" style="76" bestFit="1" customWidth="1"/>
    <col min="2571" max="2816" width="9.140625" style="76"/>
    <col min="2817" max="2817" width="22.28515625" style="76" customWidth="1"/>
    <col min="2818" max="2818" width="15.42578125" style="76" customWidth="1"/>
    <col min="2819" max="2825" width="13.85546875" style="76" customWidth="1"/>
    <col min="2826" max="2826" width="9.5703125" style="76" bestFit="1" customWidth="1"/>
    <col min="2827" max="3072" width="9.140625" style="76"/>
    <col min="3073" max="3073" width="22.28515625" style="76" customWidth="1"/>
    <col min="3074" max="3074" width="15.42578125" style="76" customWidth="1"/>
    <col min="3075" max="3081" width="13.85546875" style="76" customWidth="1"/>
    <col min="3082" max="3082" width="9.5703125" style="76" bestFit="1" customWidth="1"/>
    <col min="3083" max="3328" width="9.140625" style="76"/>
    <col min="3329" max="3329" width="22.28515625" style="76" customWidth="1"/>
    <col min="3330" max="3330" width="15.42578125" style="76" customWidth="1"/>
    <col min="3331" max="3337" width="13.85546875" style="76" customWidth="1"/>
    <col min="3338" max="3338" width="9.5703125" style="76" bestFit="1" customWidth="1"/>
    <col min="3339" max="3584" width="9.140625" style="76"/>
    <col min="3585" max="3585" width="22.28515625" style="76" customWidth="1"/>
    <col min="3586" max="3586" width="15.42578125" style="76" customWidth="1"/>
    <col min="3587" max="3593" width="13.85546875" style="76" customWidth="1"/>
    <col min="3594" max="3594" width="9.5703125" style="76" bestFit="1" customWidth="1"/>
    <col min="3595" max="3840" width="9.140625" style="76"/>
    <col min="3841" max="3841" width="22.28515625" style="76" customWidth="1"/>
    <col min="3842" max="3842" width="15.42578125" style="76" customWidth="1"/>
    <col min="3843" max="3849" width="13.85546875" style="76" customWidth="1"/>
    <col min="3850" max="3850" width="9.5703125" style="76" bestFit="1" customWidth="1"/>
    <col min="3851" max="4096" width="9.140625" style="76"/>
    <col min="4097" max="4097" width="22.28515625" style="76" customWidth="1"/>
    <col min="4098" max="4098" width="15.42578125" style="76" customWidth="1"/>
    <col min="4099" max="4105" width="13.85546875" style="76" customWidth="1"/>
    <col min="4106" max="4106" width="9.5703125" style="76" bestFit="1" customWidth="1"/>
    <col min="4107" max="4352" width="9.140625" style="76"/>
    <col min="4353" max="4353" width="22.28515625" style="76" customWidth="1"/>
    <col min="4354" max="4354" width="15.42578125" style="76" customWidth="1"/>
    <col min="4355" max="4361" width="13.85546875" style="76" customWidth="1"/>
    <col min="4362" max="4362" width="9.5703125" style="76" bestFit="1" customWidth="1"/>
    <col min="4363" max="4608" width="9.140625" style="76"/>
    <col min="4609" max="4609" width="22.28515625" style="76" customWidth="1"/>
    <col min="4610" max="4610" width="15.42578125" style="76" customWidth="1"/>
    <col min="4611" max="4617" width="13.85546875" style="76" customWidth="1"/>
    <col min="4618" max="4618" width="9.5703125" style="76" bestFit="1" customWidth="1"/>
    <col min="4619" max="4864" width="9.140625" style="76"/>
    <col min="4865" max="4865" width="22.28515625" style="76" customWidth="1"/>
    <col min="4866" max="4866" width="15.42578125" style="76" customWidth="1"/>
    <col min="4867" max="4873" width="13.85546875" style="76" customWidth="1"/>
    <col min="4874" max="4874" width="9.5703125" style="76" bestFit="1" customWidth="1"/>
    <col min="4875" max="5120" width="9.140625" style="76"/>
    <col min="5121" max="5121" width="22.28515625" style="76" customWidth="1"/>
    <col min="5122" max="5122" width="15.42578125" style="76" customWidth="1"/>
    <col min="5123" max="5129" width="13.85546875" style="76" customWidth="1"/>
    <col min="5130" max="5130" width="9.5703125" style="76" bestFit="1" customWidth="1"/>
    <col min="5131" max="5376" width="9.140625" style="76"/>
    <col min="5377" max="5377" width="22.28515625" style="76" customWidth="1"/>
    <col min="5378" max="5378" width="15.42578125" style="76" customWidth="1"/>
    <col min="5379" max="5385" width="13.85546875" style="76" customWidth="1"/>
    <col min="5386" max="5386" width="9.5703125" style="76" bestFit="1" customWidth="1"/>
    <col min="5387" max="5632" width="9.140625" style="76"/>
    <col min="5633" max="5633" width="22.28515625" style="76" customWidth="1"/>
    <col min="5634" max="5634" width="15.42578125" style="76" customWidth="1"/>
    <col min="5635" max="5641" width="13.85546875" style="76" customWidth="1"/>
    <col min="5642" max="5642" width="9.5703125" style="76" bestFit="1" customWidth="1"/>
    <col min="5643" max="5888" width="9.140625" style="76"/>
    <col min="5889" max="5889" width="22.28515625" style="76" customWidth="1"/>
    <col min="5890" max="5890" width="15.42578125" style="76" customWidth="1"/>
    <col min="5891" max="5897" width="13.85546875" style="76" customWidth="1"/>
    <col min="5898" max="5898" width="9.5703125" style="76" bestFit="1" customWidth="1"/>
    <col min="5899" max="6144" width="9.140625" style="76"/>
    <col min="6145" max="6145" width="22.28515625" style="76" customWidth="1"/>
    <col min="6146" max="6146" width="15.42578125" style="76" customWidth="1"/>
    <col min="6147" max="6153" width="13.85546875" style="76" customWidth="1"/>
    <col min="6154" max="6154" width="9.5703125" style="76" bestFit="1" customWidth="1"/>
    <col min="6155" max="6400" width="9.140625" style="76"/>
    <col min="6401" max="6401" width="22.28515625" style="76" customWidth="1"/>
    <col min="6402" max="6402" width="15.42578125" style="76" customWidth="1"/>
    <col min="6403" max="6409" width="13.85546875" style="76" customWidth="1"/>
    <col min="6410" max="6410" width="9.5703125" style="76" bestFit="1" customWidth="1"/>
    <col min="6411" max="6656" width="9.140625" style="76"/>
    <col min="6657" max="6657" width="22.28515625" style="76" customWidth="1"/>
    <col min="6658" max="6658" width="15.42578125" style="76" customWidth="1"/>
    <col min="6659" max="6665" width="13.85546875" style="76" customWidth="1"/>
    <col min="6666" max="6666" width="9.5703125" style="76" bestFit="1" customWidth="1"/>
    <col min="6667" max="6912" width="9.140625" style="76"/>
    <col min="6913" max="6913" width="22.28515625" style="76" customWidth="1"/>
    <col min="6914" max="6914" width="15.42578125" style="76" customWidth="1"/>
    <col min="6915" max="6921" width="13.85546875" style="76" customWidth="1"/>
    <col min="6922" max="6922" width="9.5703125" style="76" bestFit="1" customWidth="1"/>
    <col min="6923" max="7168" width="9.140625" style="76"/>
    <col min="7169" max="7169" width="22.28515625" style="76" customWidth="1"/>
    <col min="7170" max="7170" width="15.42578125" style="76" customWidth="1"/>
    <col min="7171" max="7177" width="13.85546875" style="76" customWidth="1"/>
    <col min="7178" max="7178" width="9.5703125" style="76" bestFit="1" customWidth="1"/>
    <col min="7179" max="7424" width="9.140625" style="76"/>
    <col min="7425" max="7425" width="22.28515625" style="76" customWidth="1"/>
    <col min="7426" max="7426" width="15.42578125" style="76" customWidth="1"/>
    <col min="7427" max="7433" width="13.85546875" style="76" customWidth="1"/>
    <col min="7434" max="7434" width="9.5703125" style="76" bestFit="1" customWidth="1"/>
    <col min="7435" max="7680" width="9.140625" style="76"/>
    <col min="7681" max="7681" width="22.28515625" style="76" customWidth="1"/>
    <col min="7682" max="7682" width="15.42578125" style="76" customWidth="1"/>
    <col min="7683" max="7689" width="13.85546875" style="76" customWidth="1"/>
    <col min="7690" max="7690" width="9.5703125" style="76" bestFit="1" customWidth="1"/>
    <col min="7691" max="7936" width="9.140625" style="76"/>
    <col min="7937" max="7937" width="22.28515625" style="76" customWidth="1"/>
    <col min="7938" max="7938" width="15.42578125" style="76" customWidth="1"/>
    <col min="7939" max="7945" width="13.85546875" style="76" customWidth="1"/>
    <col min="7946" max="7946" width="9.5703125" style="76" bestFit="1" customWidth="1"/>
    <col min="7947" max="8192" width="9.140625" style="76"/>
    <col min="8193" max="8193" width="22.28515625" style="76" customWidth="1"/>
    <col min="8194" max="8194" width="15.42578125" style="76" customWidth="1"/>
    <col min="8195" max="8201" width="13.85546875" style="76" customWidth="1"/>
    <col min="8202" max="8202" width="9.5703125" style="76" bestFit="1" customWidth="1"/>
    <col min="8203" max="8448" width="9.140625" style="76"/>
    <col min="8449" max="8449" width="22.28515625" style="76" customWidth="1"/>
    <col min="8450" max="8450" width="15.42578125" style="76" customWidth="1"/>
    <col min="8451" max="8457" width="13.85546875" style="76" customWidth="1"/>
    <col min="8458" max="8458" width="9.5703125" style="76" bestFit="1" customWidth="1"/>
    <col min="8459" max="8704" width="9.140625" style="76"/>
    <col min="8705" max="8705" width="22.28515625" style="76" customWidth="1"/>
    <col min="8706" max="8706" width="15.42578125" style="76" customWidth="1"/>
    <col min="8707" max="8713" width="13.85546875" style="76" customWidth="1"/>
    <col min="8714" max="8714" width="9.5703125" style="76" bestFit="1" customWidth="1"/>
    <col min="8715" max="8960" width="9.140625" style="76"/>
    <col min="8961" max="8961" width="22.28515625" style="76" customWidth="1"/>
    <col min="8962" max="8962" width="15.42578125" style="76" customWidth="1"/>
    <col min="8963" max="8969" width="13.85546875" style="76" customWidth="1"/>
    <col min="8970" max="8970" width="9.5703125" style="76" bestFit="1" customWidth="1"/>
    <col min="8971" max="9216" width="9.140625" style="76"/>
    <col min="9217" max="9217" width="22.28515625" style="76" customWidth="1"/>
    <col min="9218" max="9218" width="15.42578125" style="76" customWidth="1"/>
    <col min="9219" max="9225" width="13.85546875" style="76" customWidth="1"/>
    <col min="9226" max="9226" width="9.5703125" style="76" bestFit="1" customWidth="1"/>
    <col min="9227" max="9472" width="9.140625" style="76"/>
    <col min="9473" max="9473" width="22.28515625" style="76" customWidth="1"/>
    <col min="9474" max="9474" width="15.42578125" style="76" customWidth="1"/>
    <col min="9475" max="9481" width="13.85546875" style="76" customWidth="1"/>
    <col min="9482" max="9482" width="9.5703125" style="76" bestFit="1" customWidth="1"/>
    <col min="9483" max="9728" width="9.140625" style="76"/>
    <col min="9729" max="9729" width="22.28515625" style="76" customWidth="1"/>
    <col min="9730" max="9730" width="15.42578125" style="76" customWidth="1"/>
    <col min="9731" max="9737" width="13.85546875" style="76" customWidth="1"/>
    <col min="9738" max="9738" width="9.5703125" style="76" bestFit="1" customWidth="1"/>
    <col min="9739" max="9984" width="9.140625" style="76"/>
    <col min="9985" max="9985" width="22.28515625" style="76" customWidth="1"/>
    <col min="9986" max="9986" width="15.42578125" style="76" customWidth="1"/>
    <col min="9987" max="9993" width="13.85546875" style="76" customWidth="1"/>
    <col min="9994" max="9994" width="9.5703125" style="76" bestFit="1" customWidth="1"/>
    <col min="9995" max="10240" width="9.140625" style="76"/>
    <col min="10241" max="10241" width="22.28515625" style="76" customWidth="1"/>
    <col min="10242" max="10242" width="15.42578125" style="76" customWidth="1"/>
    <col min="10243" max="10249" width="13.85546875" style="76" customWidth="1"/>
    <col min="10250" max="10250" width="9.5703125" style="76" bestFit="1" customWidth="1"/>
    <col min="10251" max="10496" width="9.140625" style="76"/>
    <col min="10497" max="10497" width="22.28515625" style="76" customWidth="1"/>
    <col min="10498" max="10498" width="15.42578125" style="76" customWidth="1"/>
    <col min="10499" max="10505" width="13.85546875" style="76" customWidth="1"/>
    <col min="10506" max="10506" width="9.5703125" style="76" bestFit="1" customWidth="1"/>
    <col min="10507" max="10752" width="9.140625" style="76"/>
    <col min="10753" max="10753" width="22.28515625" style="76" customWidth="1"/>
    <col min="10754" max="10754" width="15.42578125" style="76" customWidth="1"/>
    <col min="10755" max="10761" width="13.85546875" style="76" customWidth="1"/>
    <col min="10762" max="10762" width="9.5703125" style="76" bestFit="1" customWidth="1"/>
    <col min="10763" max="11008" width="9.140625" style="76"/>
    <col min="11009" max="11009" width="22.28515625" style="76" customWidth="1"/>
    <col min="11010" max="11010" width="15.42578125" style="76" customWidth="1"/>
    <col min="11011" max="11017" width="13.85546875" style="76" customWidth="1"/>
    <col min="11018" max="11018" width="9.5703125" style="76" bestFit="1" customWidth="1"/>
    <col min="11019" max="11264" width="9.140625" style="76"/>
    <col min="11265" max="11265" width="22.28515625" style="76" customWidth="1"/>
    <col min="11266" max="11266" width="15.42578125" style="76" customWidth="1"/>
    <col min="11267" max="11273" width="13.85546875" style="76" customWidth="1"/>
    <col min="11274" max="11274" width="9.5703125" style="76" bestFit="1" customWidth="1"/>
    <col min="11275" max="11520" width="9.140625" style="76"/>
    <col min="11521" max="11521" width="22.28515625" style="76" customWidth="1"/>
    <col min="11522" max="11522" width="15.42578125" style="76" customWidth="1"/>
    <col min="11523" max="11529" width="13.85546875" style="76" customWidth="1"/>
    <col min="11530" max="11530" width="9.5703125" style="76" bestFit="1" customWidth="1"/>
    <col min="11531" max="11776" width="9.140625" style="76"/>
    <col min="11777" max="11777" width="22.28515625" style="76" customWidth="1"/>
    <col min="11778" max="11778" width="15.42578125" style="76" customWidth="1"/>
    <col min="11779" max="11785" width="13.85546875" style="76" customWidth="1"/>
    <col min="11786" max="11786" width="9.5703125" style="76" bestFit="1" customWidth="1"/>
    <col min="11787" max="12032" width="9.140625" style="76"/>
    <col min="12033" max="12033" width="22.28515625" style="76" customWidth="1"/>
    <col min="12034" max="12034" width="15.42578125" style="76" customWidth="1"/>
    <col min="12035" max="12041" width="13.85546875" style="76" customWidth="1"/>
    <col min="12042" max="12042" width="9.5703125" style="76" bestFit="1" customWidth="1"/>
    <col min="12043" max="12288" width="9.140625" style="76"/>
    <col min="12289" max="12289" width="22.28515625" style="76" customWidth="1"/>
    <col min="12290" max="12290" width="15.42578125" style="76" customWidth="1"/>
    <col min="12291" max="12297" width="13.85546875" style="76" customWidth="1"/>
    <col min="12298" max="12298" width="9.5703125" style="76" bestFit="1" customWidth="1"/>
    <col min="12299" max="12544" width="9.140625" style="76"/>
    <col min="12545" max="12545" width="22.28515625" style="76" customWidth="1"/>
    <col min="12546" max="12546" width="15.42578125" style="76" customWidth="1"/>
    <col min="12547" max="12553" width="13.85546875" style="76" customWidth="1"/>
    <col min="12554" max="12554" width="9.5703125" style="76" bestFit="1" customWidth="1"/>
    <col min="12555" max="12800" width="9.140625" style="76"/>
    <col min="12801" max="12801" width="22.28515625" style="76" customWidth="1"/>
    <col min="12802" max="12802" width="15.42578125" style="76" customWidth="1"/>
    <col min="12803" max="12809" width="13.85546875" style="76" customWidth="1"/>
    <col min="12810" max="12810" width="9.5703125" style="76" bestFit="1" customWidth="1"/>
    <col min="12811" max="13056" width="9.140625" style="76"/>
    <col min="13057" max="13057" width="22.28515625" style="76" customWidth="1"/>
    <col min="13058" max="13058" width="15.42578125" style="76" customWidth="1"/>
    <col min="13059" max="13065" width="13.85546875" style="76" customWidth="1"/>
    <col min="13066" max="13066" width="9.5703125" style="76" bestFit="1" customWidth="1"/>
    <col min="13067" max="13312" width="9.140625" style="76"/>
    <col min="13313" max="13313" width="22.28515625" style="76" customWidth="1"/>
    <col min="13314" max="13314" width="15.42578125" style="76" customWidth="1"/>
    <col min="13315" max="13321" width="13.85546875" style="76" customWidth="1"/>
    <col min="13322" max="13322" width="9.5703125" style="76" bestFit="1" customWidth="1"/>
    <col min="13323" max="13568" width="9.140625" style="76"/>
    <col min="13569" max="13569" width="22.28515625" style="76" customWidth="1"/>
    <col min="13570" max="13570" width="15.42578125" style="76" customWidth="1"/>
    <col min="13571" max="13577" width="13.85546875" style="76" customWidth="1"/>
    <col min="13578" max="13578" width="9.5703125" style="76" bestFit="1" customWidth="1"/>
    <col min="13579" max="13824" width="9.140625" style="76"/>
    <col min="13825" max="13825" width="22.28515625" style="76" customWidth="1"/>
    <col min="13826" max="13826" width="15.42578125" style="76" customWidth="1"/>
    <col min="13827" max="13833" width="13.85546875" style="76" customWidth="1"/>
    <col min="13834" max="13834" width="9.5703125" style="76" bestFit="1" customWidth="1"/>
    <col min="13835" max="14080" width="9.140625" style="76"/>
    <col min="14081" max="14081" width="22.28515625" style="76" customWidth="1"/>
    <col min="14082" max="14082" width="15.42578125" style="76" customWidth="1"/>
    <col min="14083" max="14089" width="13.85546875" style="76" customWidth="1"/>
    <col min="14090" max="14090" width="9.5703125" style="76" bestFit="1" customWidth="1"/>
    <col min="14091" max="14336" width="9.140625" style="76"/>
    <col min="14337" max="14337" width="22.28515625" style="76" customWidth="1"/>
    <col min="14338" max="14338" width="15.42578125" style="76" customWidth="1"/>
    <col min="14339" max="14345" width="13.85546875" style="76" customWidth="1"/>
    <col min="14346" max="14346" width="9.5703125" style="76" bestFit="1" customWidth="1"/>
    <col min="14347" max="14592" width="9.140625" style="76"/>
    <col min="14593" max="14593" width="22.28515625" style="76" customWidth="1"/>
    <col min="14594" max="14594" width="15.42578125" style="76" customWidth="1"/>
    <col min="14595" max="14601" width="13.85546875" style="76" customWidth="1"/>
    <col min="14602" max="14602" width="9.5703125" style="76" bestFit="1" customWidth="1"/>
    <col min="14603" max="14848" width="9.140625" style="76"/>
    <col min="14849" max="14849" width="22.28515625" style="76" customWidth="1"/>
    <col min="14850" max="14850" width="15.42578125" style="76" customWidth="1"/>
    <col min="14851" max="14857" width="13.85546875" style="76" customWidth="1"/>
    <col min="14858" max="14858" width="9.5703125" style="76" bestFit="1" customWidth="1"/>
    <col min="14859" max="15104" width="9.140625" style="76"/>
    <col min="15105" max="15105" width="22.28515625" style="76" customWidth="1"/>
    <col min="15106" max="15106" width="15.42578125" style="76" customWidth="1"/>
    <col min="15107" max="15113" width="13.85546875" style="76" customWidth="1"/>
    <col min="15114" max="15114" width="9.5703125" style="76" bestFit="1" customWidth="1"/>
    <col min="15115" max="15360" width="9.140625" style="76"/>
    <col min="15361" max="15361" width="22.28515625" style="76" customWidth="1"/>
    <col min="15362" max="15362" width="15.42578125" style="76" customWidth="1"/>
    <col min="15363" max="15369" width="13.85546875" style="76" customWidth="1"/>
    <col min="15370" max="15370" width="9.5703125" style="76" bestFit="1" customWidth="1"/>
    <col min="15371" max="15616" width="9.140625" style="76"/>
    <col min="15617" max="15617" width="22.28515625" style="76" customWidth="1"/>
    <col min="15618" max="15618" width="15.42578125" style="76" customWidth="1"/>
    <col min="15619" max="15625" width="13.85546875" style="76" customWidth="1"/>
    <col min="15626" max="15626" width="9.5703125" style="76" bestFit="1" customWidth="1"/>
    <col min="15627" max="15872" width="9.140625" style="76"/>
    <col min="15873" max="15873" width="22.28515625" style="76" customWidth="1"/>
    <col min="15874" max="15874" width="15.42578125" style="76" customWidth="1"/>
    <col min="15875" max="15881" width="13.85546875" style="76" customWidth="1"/>
    <col min="15882" max="15882" width="9.5703125" style="76" bestFit="1" customWidth="1"/>
    <col min="15883" max="16128" width="9.140625" style="76"/>
    <col min="16129" max="16129" width="22.28515625" style="76" customWidth="1"/>
    <col min="16130" max="16130" width="15.42578125" style="76" customWidth="1"/>
    <col min="16131" max="16137" width="13.85546875" style="76" customWidth="1"/>
    <col min="16138" max="16138" width="9.5703125" style="76" bestFit="1" customWidth="1"/>
    <col min="16139" max="16384" width="9.140625" style="76"/>
  </cols>
  <sheetData>
    <row r="1" spans="1:13" ht="22.5" customHeight="1" x14ac:dyDescent="0.2">
      <c r="A1" s="406" t="s">
        <v>93</v>
      </c>
      <c r="B1" s="406"/>
      <c r="C1" s="406"/>
      <c r="D1" s="406"/>
      <c r="E1" s="406"/>
      <c r="F1" s="406"/>
      <c r="G1" s="406"/>
      <c r="H1" s="406"/>
      <c r="I1" s="406"/>
    </row>
    <row r="2" spans="1:13" s="80" customFormat="1" ht="11.25" x14ac:dyDescent="0.2">
      <c r="A2" s="77"/>
      <c r="B2" s="78"/>
      <c r="C2" s="78"/>
      <c r="D2" s="78"/>
      <c r="E2" s="78"/>
      <c r="F2" s="78"/>
      <c r="G2" s="78"/>
      <c r="H2" s="78"/>
      <c r="I2" s="79" t="s">
        <v>94</v>
      </c>
    </row>
    <row r="3" spans="1:13" ht="12.75" customHeight="1" x14ac:dyDescent="0.2">
      <c r="A3" s="407"/>
      <c r="B3" s="408" t="s">
        <v>95</v>
      </c>
      <c r="C3" s="409" t="s">
        <v>67</v>
      </c>
      <c r="D3" s="410"/>
      <c r="E3" s="410"/>
      <c r="F3" s="410"/>
      <c r="G3" s="410"/>
      <c r="H3" s="410"/>
      <c r="I3" s="410"/>
    </row>
    <row r="4" spans="1:13" ht="26.25" customHeight="1" x14ac:dyDescent="0.2">
      <c r="A4" s="407"/>
      <c r="B4" s="408"/>
      <c r="C4" s="81" t="s">
        <v>96</v>
      </c>
      <c r="D4" s="81" t="s">
        <v>97</v>
      </c>
      <c r="E4" s="81" t="s">
        <v>98</v>
      </c>
      <c r="F4" s="81" t="s">
        <v>99</v>
      </c>
      <c r="G4" s="81" t="s">
        <v>100</v>
      </c>
      <c r="H4" s="82" t="s">
        <v>101</v>
      </c>
      <c r="I4" s="82" t="s">
        <v>102</v>
      </c>
    </row>
    <row r="5" spans="1:13" s="84" customFormat="1" ht="12.75" customHeight="1" x14ac:dyDescent="0.25">
      <c r="A5" s="65" t="s">
        <v>72</v>
      </c>
      <c r="B5" s="67">
        <f>SUM(C5:I5)</f>
        <v>1343306.0899999999</v>
      </c>
      <c r="C5" s="67">
        <f>SUM(C6:C25)</f>
        <v>544511.56000000006</v>
      </c>
      <c r="D5" s="67">
        <f t="shared" ref="D5:I5" si="0">SUM(D6:D25)</f>
        <v>173014.91999999998</v>
      </c>
      <c r="E5" s="67">
        <f t="shared" si="0"/>
        <v>21188.579999999998</v>
      </c>
      <c r="F5" s="67">
        <f t="shared" si="0"/>
        <v>53205.35</v>
      </c>
      <c r="G5" s="67">
        <f t="shared" si="0"/>
        <v>211699.96</v>
      </c>
      <c r="H5" s="67">
        <f t="shared" si="0"/>
        <v>9870.5999999999985</v>
      </c>
      <c r="I5" s="67">
        <f t="shared" si="0"/>
        <v>329815.12</v>
      </c>
      <c r="J5" s="83"/>
    </row>
    <row r="6" spans="1:13" s="84" customFormat="1" ht="12.75" customHeight="1" x14ac:dyDescent="0.25">
      <c r="A6" s="70" t="s">
        <v>73</v>
      </c>
      <c r="B6" s="67">
        <f t="shared" ref="B6:B25" si="1">SUM(C6:I6)</f>
        <v>96127.819999999978</v>
      </c>
      <c r="C6" s="236">
        <v>29645.38</v>
      </c>
      <c r="D6" s="236">
        <v>14111.66</v>
      </c>
      <c r="E6" s="236">
        <v>1361.4</v>
      </c>
      <c r="F6" s="236">
        <v>840.7</v>
      </c>
      <c r="G6" s="236">
        <v>33486.1</v>
      </c>
      <c r="H6" s="236">
        <v>1.68</v>
      </c>
      <c r="I6" s="236">
        <v>16680.900000000001</v>
      </c>
      <c r="J6" s="83"/>
    </row>
    <row r="7" spans="1:13" ht="12.75" customHeight="1" x14ac:dyDescent="0.25">
      <c r="A7" s="71" t="s">
        <v>74</v>
      </c>
      <c r="B7" s="67">
        <f t="shared" si="1"/>
        <v>146017.66</v>
      </c>
      <c r="C7" s="236">
        <v>29830.07</v>
      </c>
      <c r="D7" s="236">
        <v>5551.61</v>
      </c>
      <c r="E7" s="236">
        <v>303.39</v>
      </c>
      <c r="F7" s="236">
        <v>5091.16</v>
      </c>
      <c r="G7" s="236">
        <v>11163.1</v>
      </c>
      <c r="H7" s="236" t="s">
        <v>136</v>
      </c>
      <c r="I7" s="236">
        <v>94078.33</v>
      </c>
      <c r="J7" s="83"/>
      <c r="K7" s="85"/>
    </row>
    <row r="8" spans="1:13" ht="12.75" customHeight="1" x14ac:dyDescent="0.25">
      <c r="A8" s="71" t="s">
        <v>75</v>
      </c>
      <c r="B8" s="67">
        <f t="shared" si="1"/>
        <v>77206.81</v>
      </c>
      <c r="C8" s="236">
        <v>47724.65</v>
      </c>
      <c r="D8" s="236">
        <v>12476.58</v>
      </c>
      <c r="E8" s="236">
        <v>1607.73</v>
      </c>
      <c r="F8" s="236">
        <v>599.1</v>
      </c>
      <c r="G8" s="236">
        <v>13306.08</v>
      </c>
      <c r="H8" s="236">
        <v>1029.97</v>
      </c>
      <c r="I8" s="236">
        <v>462.7</v>
      </c>
      <c r="J8" s="83"/>
      <c r="K8" s="85"/>
    </row>
    <row r="9" spans="1:13" ht="12.75" customHeight="1" x14ac:dyDescent="0.25">
      <c r="A9" s="71" t="s">
        <v>76</v>
      </c>
      <c r="B9" s="67">
        <f t="shared" si="1"/>
        <v>190220.68</v>
      </c>
      <c r="C9" s="236">
        <v>55774.05</v>
      </c>
      <c r="D9" s="236">
        <v>17642.03</v>
      </c>
      <c r="E9" s="236">
        <v>336.04</v>
      </c>
      <c r="F9" s="236">
        <v>1441.46</v>
      </c>
      <c r="G9" s="236">
        <v>12386.87</v>
      </c>
      <c r="H9" s="236">
        <v>140.69999999999999</v>
      </c>
      <c r="I9" s="236">
        <v>102499.53</v>
      </c>
      <c r="J9" s="83"/>
      <c r="K9" s="85"/>
    </row>
    <row r="10" spans="1:13" ht="12.75" customHeight="1" x14ac:dyDescent="0.25">
      <c r="A10" s="71" t="s">
        <v>77</v>
      </c>
      <c r="B10" s="67">
        <f t="shared" si="1"/>
        <v>33065.659999999996</v>
      </c>
      <c r="C10" s="236">
        <v>13868.37</v>
      </c>
      <c r="D10" s="236">
        <v>7230.52</v>
      </c>
      <c r="E10" s="236">
        <v>1679.4</v>
      </c>
      <c r="F10" s="236">
        <v>10.94</v>
      </c>
      <c r="G10" s="236">
        <v>6877.8</v>
      </c>
      <c r="H10" s="236">
        <v>3398.63</v>
      </c>
      <c r="I10" s="236" t="s">
        <v>136</v>
      </c>
      <c r="J10" s="83"/>
      <c r="K10" s="85"/>
    </row>
    <row r="11" spans="1:13" ht="12.75" customHeight="1" x14ac:dyDescent="0.25">
      <c r="A11" s="71" t="s">
        <v>78</v>
      </c>
      <c r="B11" s="67">
        <f t="shared" si="1"/>
        <v>71037.5</v>
      </c>
      <c r="C11" s="236">
        <v>39313.769999999997</v>
      </c>
      <c r="D11" s="236">
        <v>10116.32</v>
      </c>
      <c r="E11" s="236">
        <v>1928.24</v>
      </c>
      <c r="F11" s="236">
        <v>1620.13</v>
      </c>
      <c r="G11" s="236">
        <v>8703.2999999999993</v>
      </c>
      <c r="H11" s="236">
        <v>127.9</v>
      </c>
      <c r="I11" s="236">
        <v>9227.84</v>
      </c>
      <c r="J11" s="83"/>
      <c r="K11" s="85"/>
      <c r="M11" s="86"/>
    </row>
    <row r="12" spans="1:13" ht="12.75" customHeight="1" x14ac:dyDescent="0.25">
      <c r="A12" s="71" t="s">
        <v>79</v>
      </c>
      <c r="B12" s="67">
        <f t="shared" si="1"/>
        <v>83003.8</v>
      </c>
      <c r="C12" s="236">
        <v>31742.61</v>
      </c>
      <c r="D12" s="236">
        <v>20605.47</v>
      </c>
      <c r="E12" s="236">
        <v>2212.44</v>
      </c>
      <c r="F12" s="236">
        <v>309.5</v>
      </c>
      <c r="G12" s="236">
        <v>13046.84</v>
      </c>
      <c r="H12" s="236">
        <v>383.44</v>
      </c>
      <c r="I12" s="236">
        <v>14703.5</v>
      </c>
      <c r="J12" s="83"/>
      <c r="K12" s="85"/>
    </row>
    <row r="13" spans="1:13" ht="12.75" customHeight="1" x14ac:dyDescent="0.25">
      <c r="A13" s="71" t="s">
        <v>80</v>
      </c>
      <c r="B13" s="67">
        <f t="shared" si="1"/>
        <v>66002.78</v>
      </c>
      <c r="C13" s="236">
        <v>36730.31</v>
      </c>
      <c r="D13" s="236">
        <v>12809.24</v>
      </c>
      <c r="E13" s="236">
        <v>1790.67</v>
      </c>
      <c r="F13" s="236">
        <v>2371.1999999999998</v>
      </c>
      <c r="G13" s="236">
        <v>11188.06</v>
      </c>
      <c r="H13" s="236">
        <v>56.3</v>
      </c>
      <c r="I13" s="236">
        <v>1057</v>
      </c>
      <c r="J13" s="83"/>
      <c r="K13" s="85"/>
    </row>
    <row r="14" spans="1:13" ht="12.75" customHeight="1" x14ac:dyDescent="0.25">
      <c r="A14" s="71" t="s">
        <v>81</v>
      </c>
      <c r="B14" s="67">
        <f t="shared" si="1"/>
        <v>66736.2</v>
      </c>
      <c r="C14" s="236">
        <v>27986.94</v>
      </c>
      <c r="D14" s="236">
        <v>6986.99</v>
      </c>
      <c r="E14" s="236">
        <v>2271.6</v>
      </c>
      <c r="F14" s="236">
        <v>6795.32</v>
      </c>
      <c r="G14" s="236">
        <v>13936.32</v>
      </c>
      <c r="H14" s="236">
        <v>36.5</v>
      </c>
      <c r="I14" s="236">
        <v>8722.5300000000007</v>
      </c>
      <c r="J14" s="83"/>
      <c r="K14" s="85"/>
    </row>
    <row r="15" spans="1:13" ht="12.75" customHeight="1" x14ac:dyDescent="0.25">
      <c r="A15" s="71" t="s">
        <v>82</v>
      </c>
      <c r="B15" s="67">
        <f t="shared" si="1"/>
        <v>54315.35</v>
      </c>
      <c r="C15" s="236">
        <v>34365.11</v>
      </c>
      <c r="D15" s="236">
        <v>2635.36</v>
      </c>
      <c r="E15" s="236">
        <v>127.59</v>
      </c>
      <c r="F15" s="236">
        <v>2604.75</v>
      </c>
      <c r="G15" s="236">
        <v>4912.43</v>
      </c>
      <c r="H15" s="236" t="s">
        <v>136</v>
      </c>
      <c r="I15" s="236">
        <v>9670.11</v>
      </c>
      <c r="J15" s="83"/>
      <c r="K15" s="85"/>
    </row>
    <row r="16" spans="1:13" ht="12.75" customHeight="1" x14ac:dyDescent="0.25">
      <c r="A16" s="71" t="s">
        <v>83</v>
      </c>
      <c r="B16" s="67">
        <f t="shared" si="1"/>
        <v>25543.64</v>
      </c>
      <c r="C16" s="236">
        <v>12167.83</v>
      </c>
      <c r="D16" s="236">
        <v>3324.35</v>
      </c>
      <c r="E16" s="236">
        <v>1492.71</v>
      </c>
      <c r="F16" s="236">
        <v>100.3</v>
      </c>
      <c r="G16" s="236">
        <v>7317.09</v>
      </c>
      <c r="H16" s="236">
        <v>1068.07</v>
      </c>
      <c r="I16" s="236">
        <v>73.290000000000006</v>
      </c>
      <c r="J16" s="83"/>
      <c r="K16" s="85"/>
    </row>
    <row r="17" spans="1:12" ht="12.75" customHeight="1" x14ac:dyDescent="0.25">
      <c r="A17" s="71" t="s">
        <v>84</v>
      </c>
      <c r="B17" s="67">
        <f t="shared" si="1"/>
        <v>14103.5</v>
      </c>
      <c r="C17" s="236">
        <v>1443.14</v>
      </c>
      <c r="D17" s="236">
        <v>1243.1199999999999</v>
      </c>
      <c r="E17" s="236">
        <v>570.99</v>
      </c>
      <c r="F17" s="236" t="s">
        <v>136</v>
      </c>
      <c r="G17" s="236">
        <v>1720.3</v>
      </c>
      <c r="H17" s="236">
        <v>2789</v>
      </c>
      <c r="I17" s="236">
        <v>6336.95</v>
      </c>
      <c r="J17" s="83"/>
      <c r="K17" s="85"/>
    </row>
    <row r="18" spans="1:12" ht="12.75" customHeight="1" x14ac:dyDescent="0.25">
      <c r="A18" s="71" t="s">
        <v>85</v>
      </c>
      <c r="B18" s="67">
        <f t="shared" si="1"/>
        <v>75240.260000000009</v>
      </c>
      <c r="C18" s="236">
        <v>32081.97</v>
      </c>
      <c r="D18" s="236">
        <v>5666.53</v>
      </c>
      <c r="E18" s="236">
        <v>718.76</v>
      </c>
      <c r="F18" s="236">
        <v>14252.46</v>
      </c>
      <c r="G18" s="236">
        <v>20231.599999999999</v>
      </c>
      <c r="H18" s="236">
        <v>0.82</v>
      </c>
      <c r="I18" s="236">
        <v>2288.12</v>
      </c>
      <c r="J18" s="83"/>
      <c r="K18" s="85"/>
      <c r="L18" s="86"/>
    </row>
    <row r="19" spans="1:12" ht="12.75" customHeight="1" x14ac:dyDescent="0.25">
      <c r="A19" s="71" t="s">
        <v>86</v>
      </c>
      <c r="B19" s="67">
        <f t="shared" si="1"/>
        <v>55270.63</v>
      </c>
      <c r="C19" s="236">
        <v>24251.29</v>
      </c>
      <c r="D19" s="236">
        <v>4692.82</v>
      </c>
      <c r="E19" s="236">
        <v>110.11</v>
      </c>
      <c r="F19" s="236">
        <v>13419.26</v>
      </c>
      <c r="G19" s="236">
        <v>10584.77</v>
      </c>
      <c r="H19" s="236" t="s">
        <v>136</v>
      </c>
      <c r="I19" s="236">
        <v>2212.38</v>
      </c>
      <c r="J19" s="83"/>
      <c r="K19" s="85"/>
    </row>
    <row r="20" spans="1:12" ht="12.75" customHeight="1" x14ac:dyDescent="0.25">
      <c r="A20" s="71" t="s">
        <v>87</v>
      </c>
      <c r="B20" s="67">
        <f t="shared" si="1"/>
        <v>153524.85999999999</v>
      </c>
      <c r="C20" s="236">
        <v>88199.17</v>
      </c>
      <c r="D20" s="236">
        <v>36022.699999999997</v>
      </c>
      <c r="E20" s="236">
        <v>1787.54</v>
      </c>
      <c r="F20" s="236">
        <v>15</v>
      </c>
      <c r="G20" s="236">
        <v>21146.57</v>
      </c>
      <c r="H20" s="236">
        <v>836.29</v>
      </c>
      <c r="I20" s="236">
        <v>5517.59</v>
      </c>
      <c r="J20" s="83"/>
      <c r="K20" s="85"/>
    </row>
    <row r="21" spans="1:12" ht="12.75" customHeight="1" x14ac:dyDescent="0.25">
      <c r="A21" s="70" t="s">
        <v>88</v>
      </c>
      <c r="B21" s="67">
        <f t="shared" si="1"/>
        <v>18727.86</v>
      </c>
      <c r="C21" s="236">
        <v>5062.6000000000004</v>
      </c>
      <c r="D21" s="236">
        <v>3680.56</v>
      </c>
      <c r="E21" s="236">
        <v>912.8</v>
      </c>
      <c r="F21" s="236">
        <v>10.6</v>
      </c>
      <c r="G21" s="236">
        <v>9039.9</v>
      </c>
      <c r="H21" s="236" t="s">
        <v>136</v>
      </c>
      <c r="I21" s="236">
        <v>21.4</v>
      </c>
      <c r="J21" s="83"/>
      <c r="K21" s="85"/>
    </row>
    <row r="22" spans="1:12" ht="12.75" customHeight="1" x14ac:dyDescent="0.25">
      <c r="A22" s="71" t="s">
        <v>89</v>
      </c>
      <c r="B22" s="67">
        <f t="shared" si="1"/>
        <v>111055.34</v>
      </c>
      <c r="C22" s="236">
        <v>29821.81</v>
      </c>
      <c r="D22" s="236">
        <v>7502.6</v>
      </c>
      <c r="E22" s="236">
        <v>1971.47</v>
      </c>
      <c r="F22" s="236">
        <v>3702.57</v>
      </c>
      <c r="G22" s="236">
        <v>12106.17</v>
      </c>
      <c r="H22" s="236">
        <v>1.3</v>
      </c>
      <c r="I22" s="236">
        <v>55949.42</v>
      </c>
      <c r="J22" s="83"/>
      <c r="K22" s="85"/>
    </row>
    <row r="23" spans="1:12" ht="12.75" customHeight="1" x14ac:dyDescent="0.25">
      <c r="A23" s="71" t="s">
        <v>90</v>
      </c>
      <c r="B23" s="67">
        <f t="shared" si="1"/>
        <v>51.629999999999995</v>
      </c>
      <c r="C23" s="236">
        <v>23.6</v>
      </c>
      <c r="D23" s="236">
        <v>6.94</v>
      </c>
      <c r="E23" s="236">
        <v>1.6</v>
      </c>
      <c r="F23" s="236">
        <v>0.1</v>
      </c>
      <c r="G23" s="236">
        <v>19.09</v>
      </c>
      <c r="H23" s="236" t="s">
        <v>136</v>
      </c>
      <c r="I23" s="236">
        <v>0.3</v>
      </c>
      <c r="J23" s="83"/>
      <c r="K23" s="85"/>
    </row>
    <row r="24" spans="1:12" ht="12.75" customHeight="1" x14ac:dyDescent="0.25">
      <c r="A24" s="71" t="s">
        <v>91</v>
      </c>
      <c r="B24" s="67">
        <f t="shared" si="1"/>
        <v>37.599999999999994</v>
      </c>
      <c r="C24" s="236">
        <v>32</v>
      </c>
      <c r="D24" s="236">
        <v>0.5</v>
      </c>
      <c r="E24" s="236">
        <v>0.8</v>
      </c>
      <c r="F24" s="236" t="s">
        <v>136</v>
      </c>
      <c r="G24" s="236">
        <v>3</v>
      </c>
      <c r="H24" s="236" t="s">
        <v>136</v>
      </c>
      <c r="I24" s="236">
        <v>1.3</v>
      </c>
      <c r="J24" s="83"/>
      <c r="K24" s="85"/>
    </row>
    <row r="25" spans="1:12" ht="12.75" customHeight="1" x14ac:dyDescent="0.25">
      <c r="A25" s="73" t="s">
        <v>92</v>
      </c>
      <c r="B25" s="75">
        <f t="shared" si="1"/>
        <v>6016.51</v>
      </c>
      <c r="C25" s="237">
        <v>4446.8900000000003</v>
      </c>
      <c r="D25" s="237">
        <v>709.02</v>
      </c>
      <c r="E25" s="237">
        <v>3.3</v>
      </c>
      <c r="F25" s="237">
        <v>20.8</v>
      </c>
      <c r="G25" s="237">
        <v>524.57000000000005</v>
      </c>
      <c r="H25" s="237" t="s">
        <v>136</v>
      </c>
      <c r="I25" s="237">
        <v>311.93</v>
      </c>
      <c r="J25" s="83"/>
      <c r="K25" s="85"/>
    </row>
    <row r="26" spans="1:12" x14ac:dyDescent="0.2">
      <c r="B26" s="86"/>
    </row>
    <row r="27" spans="1:12" x14ac:dyDescent="0.2">
      <c r="A27" s="195"/>
      <c r="C27" s="86"/>
    </row>
    <row r="28" spans="1:12" x14ac:dyDescent="0.2">
      <c r="B28" s="67"/>
      <c r="C28" s="86"/>
    </row>
  </sheetData>
  <mergeCells count="4">
    <mergeCell ref="A1:I1"/>
    <mergeCell ref="A3:A4"/>
    <mergeCell ref="B3:B4"/>
    <mergeCell ref="C3:I3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workbookViewId="0">
      <selection activeCell="A3" sqref="A3:A5"/>
    </sheetView>
  </sheetViews>
  <sheetFormatPr defaultRowHeight="12.75" x14ac:dyDescent="0.2"/>
  <cols>
    <col min="1" max="1" width="21.7109375" style="5" customWidth="1"/>
    <col min="2" max="2" width="11.85546875" style="5" customWidth="1"/>
    <col min="3" max="3" width="10" style="5" customWidth="1"/>
    <col min="4" max="6" width="9.85546875" style="5" customWidth="1"/>
    <col min="7" max="7" width="9.5703125" style="5" customWidth="1"/>
    <col min="8" max="9" width="9.85546875" style="5" customWidth="1"/>
    <col min="10" max="10" width="10.5703125" style="5" customWidth="1"/>
    <col min="11" max="11" width="9.5703125" style="5" customWidth="1"/>
    <col min="12" max="12" width="9" style="5" customWidth="1"/>
    <col min="13" max="13" width="10.28515625" style="5" customWidth="1"/>
    <col min="14" max="14" width="8.28515625" style="5" customWidth="1"/>
    <col min="15" max="15" width="10.85546875" style="5" customWidth="1"/>
    <col min="16" max="16" width="11" style="5" customWidth="1"/>
    <col min="17" max="253" width="9.140625" style="5"/>
    <col min="254" max="254" width="21.7109375" style="5" customWidth="1"/>
    <col min="255" max="255" width="11.85546875" style="5" customWidth="1"/>
    <col min="256" max="256" width="10" style="5" customWidth="1"/>
    <col min="257" max="257" width="8.7109375" style="5" customWidth="1"/>
    <col min="258" max="259" width="9.85546875" style="5" customWidth="1"/>
    <col min="260" max="260" width="8.42578125" style="5" customWidth="1"/>
    <col min="261" max="262" width="9.85546875" style="5" customWidth="1"/>
    <col min="263" max="263" width="8.7109375" style="5" customWidth="1"/>
    <col min="264" max="264" width="9.5703125" style="5" customWidth="1"/>
    <col min="265" max="266" width="9" style="5" customWidth="1"/>
    <col min="267" max="267" width="5.5703125" style="5" customWidth="1"/>
    <col min="268" max="268" width="10.85546875" style="5" customWidth="1"/>
    <col min="269" max="509" width="9.140625" style="5"/>
    <col min="510" max="510" width="21.7109375" style="5" customWidth="1"/>
    <col min="511" max="511" width="11.85546875" style="5" customWidth="1"/>
    <col min="512" max="512" width="10" style="5" customWidth="1"/>
    <col min="513" max="513" width="8.7109375" style="5" customWidth="1"/>
    <col min="514" max="515" width="9.85546875" style="5" customWidth="1"/>
    <col min="516" max="516" width="8.42578125" style="5" customWidth="1"/>
    <col min="517" max="518" width="9.85546875" style="5" customWidth="1"/>
    <col min="519" max="519" width="8.7109375" style="5" customWidth="1"/>
    <col min="520" max="520" width="9.5703125" style="5" customWidth="1"/>
    <col min="521" max="522" width="9" style="5" customWidth="1"/>
    <col min="523" max="523" width="5.5703125" style="5" customWidth="1"/>
    <col min="524" max="524" width="10.85546875" style="5" customWidth="1"/>
    <col min="525" max="765" width="9.140625" style="5"/>
    <col min="766" max="766" width="21.7109375" style="5" customWidth="1"/>
    <col min="767" max="767" width="11.85546875" style="5" customWidth="1"/>
    <col min="768" max="768" width="10" style="5" customWidth="1"/>
    <col min="769" max="769" width="8.7109375" style="5" customWidth="1"/>
    <col min="770" max="771" width="9.85546875" style="5" customWidth="1"/>
    <col min="772" max="772" width="8.42578125" style="5" customWidth="1"/>
    <col min="773" max="774" width="9.85546875" style="5" customWidth="1"/>
    <col min="775" max="775" width="8.7109375" style="5" customWidth="1"/>
    <col min="776" max="776" width="9.5703125" style="5" customWidth="1"/>
    <col min="777" max="778" width="9" style="5" customWidth="1"/>
    <col min="779" max="779" width="5.5703125" style="5" customWidth="1"/>
    <col min="780" max="780" width="10.85546875" style="5" customWidth="1"/>
    <col min="781" max="1021" width="9.140625" style="5"/>
    <col min="1022" max="1022" width="21.7109375" style="5" customWidth="1"/>
    <col min="1023" max="1023" width="11.85546875" style="5" customWidth="1"/>
    <col min="1024" max="1024" width="10" style="5" customWidth="1"/>
    <col min="1025" max="1025" width="8.7109375" style="5" customWidth="1"/>
    <col min="1026" max="1027" width="9.85546875" style="5" customWidth="1"/>
    <col min="1028" max="1028" width="8.42578125" style="5" customWidth="1"/>
    <col min="1029" max="1030" width="9.85546875" style="5" customWidth="1"/>
    <col min="1031" max="1031" width="8.7109375" style="5" customWidth="1"/>
    <col min="1032" max="1032" width="9.5703125" style="5" customWidth="1"/>
    <col min="1033" max="1034" width="9" style="5" customWidth="1"/>
    <col min="1035" max="1035" width="5.5703125" style="5" customWidth="1"/>
    <col min="1036" max="1036" width="10.85546875" style="5" customWidth="1"/>
    <col min="1037" max="1277" width="9.140625" style="5"/>
    <col min="1278" max="1278" width="21.7109375" style="5" customWidth="1"/>
    <col min="1279" max="1279" width="11.85546875" style="5" customWidth="1"/>
    <col min="1280" max="1280" width="10" style="5" customWidth="1"/>
    <col min="1281" max="1281" width="8.7109375" style="5" customWidth="1"/>
    <col min="1282" max="1283" width="9.85546875" style="5" customWidth="1"/>
    <col min="1284" max="1284" width="8.42578125" style="5" customWidth="1"/>
    <col min="1285" max="1286" width="9.85546875" style="5" customWidth="1"/>
    <col min="1287" max="1287" width="8.7109375" style="5" customWidth="1"/>
    <col min="1288" max="1288" width="9.5703125" style="5" customWidth="1"/>
    <col min="1289" max="1290" width="9" style="5" customWidth="1"/>
    <col min="1291" max="1291" width="5.5703125" style="5" customWidth="1"/>
    <col min="1292" max="1292" width="10.85546875" style="5" customWidth="1"/>
    <col min="1293" max="1533" width="9.140625" style="5"/>
    <col min="1534" max="1534" width="21.7109375" style="5" customWidth="1"/>
    <col min="1535" max="1535" width="11.85546875" style="5" customWidth="1"/>
    <col min="1536" max="1536" width="10" style="5" customWidth="1"/>
    <col min="1537" max="1537" width="8.7109375" style="5" customWidth="1"/>
    <col min="1538" max="1539" width="9.85546875" style="5" customWidth="1"/>
    <col min="1540" max="1540" width="8.42578125" style="5" customWidth="1"/>
    <col min="1541" max="1542" width="9.85546875" style="5" customWidth="1"/>
    <col min="1543" max="1543" width="8.7109375" style="5" customWidth="1"/>
    <col min="1544" max="1544" width="9.5703125" style="5" customWidth="1"/>
    <col min="1545" max="1546" width="9" style="5" customWidth="1"/>
    <col min="1547" max="1547" width="5.5703125" style="5" customWidth="1"/>
    <col min="1548" max="1548" width="10.85546875" style="5" customWidth="1"/>
    <col min="1549" max="1789" width="9.140625" style="5"/>
    <col min="1790" max="1790" width="21.7109375" style="5" customWidth="1"/>
    <col min="1791" max="1791" width="11.85546875" style="5" customWidth="1"/>
    <col min="1792" max="1792" width="10" style="5" customWidth="1"/>
    <col min="1793" max="1793" width="8.7109375" style="5" customWidth="1"/>
    <col min="1794" max="1795" width="9.85546875" style="5" customWidth="1"/>
    <col min="1796" max="1796" width="8.42578125" style="5" customWidth="1"/>
    <col min="1797" max="1798" width="9.85546875" style="5" customWidth="1"/>
    <col min="1799" max="1799" width="8.7109375" style="5" customWidth="1"/>
    <col min="1800" max="1800" width="9.5703125" style="5" customWidth="1"/>
    <col min="1801" max="1802" width="9" style="5" customWidth="1"/>
    <col min="1803" max="1803" width="5.5703125" style="5" customWidth="1"/>
    <col min="1804" max="1804" width="10.85546875" style="5" customWidth="1"/>
    <col min="1805" max="2045" width="9.140625" style="5"/>
    <col min="2046" max="2046" width="21.7109375" style="5" customWidth="1"/>
    <col min="2047" max="2047" width="11.85546875" style="5" customWidth="1"/>
    <col min="2048" max="2048" width="10" style="5" customWidth="1"/>
    <col min="2049" max="2049" width="8.7109375" style="5" customWidth="1"/>
    <col min="2050" max="2051" width="9.85546875" style="5" customWidth="1"/>
    <col min="2052" max="2052" width="8.42578125" style="5" customWidth="1"/>
    <col min="2053" max="2054" width="9.85546875" style="5" customWidth="1"/>
    <col min="2055" max="2055" width="8.7109375" style="5" customWidth="1"/>
    <col min="2056" max="2056" width="9.5703125" style="5" customWidth="1"/>
    <col min="2057" max="2058" width="9" style="5" customWidth="1"/>
    <col min="2059" max="2059" width="5.5703125" style="5" customWidth="1"/>
    <col min="2060" max="2060" width="10.85546875" style="5" customWidth="1"/>
    <col min="2061" max="2301" width="9.140625" style="5"/>
    <col min="2302" max="2302" width="21.7109375" style="5" customWidth="1"/>
    <col min="2303" max="2303" width="11.85546875" style="5" customWidth="1"/>
    <col min="2304" max="2304" width="10" style="5" customWidth="1"/>
    <col min="2305" max="2305" width="8.7109375" style="5" customWidth="1"/>
    <col min="2306" max="2307" width="9.85546875" style="5" customWidth="1"/>
    <col min="2308" max="2308" width="8.42578125" style="5" customWidth="1"/>
    <col min="2309" max="2310" width="9.85546875" style="5" customWidth="1"/>
    <col min="2311" max="2311" width="8.7109375" style="5" customWidth="1"/>
    <col min="2312" max="2312" width="9.5703125" style="5" customWidth="1"/>
    <col min="2313" max="2314" width="9" style="5" customWidth="1"/>
    <col min="2315" max="2315" width="5.5703125" style="5" customWidth="1"/>
    <col min="2316" max="2316" width="10.85546875" style="5" customWidth="1"/>
    <col min="2317" max="2557" width="9.140625" style="5"/>
    <col min="2558" max="2558" width="21.7109375" style="5" customWidth="1"/>
    <col min="2559" max="2559" width="11.85546875" style="5" customWidth="1"/>
    <col min="2560" max="2560" width="10" style="5" customWidth="1"/>
    <col min="2561" max="2561" width="8.7109375" style="5" customWidth="1"/>
    <col min="2562" max="2563" width="9.85546875" style="5" customWidth="1"/>
    <col min="2564" max="2564" width="8.42578125" style="5" customWidth="1"/>
    <col min="2565" max="2566" width="9.85546875" style="5" customWidth="1"/>
    <col min="2567" max="2567" width="8.7109375" style="5" customWidth="1"/>
    <col min="2568" max="2568" width="9.5703125" style="5" customWidth="1"/>
    <col min="2569" max="2570" width="9" style="5" customWidth="1"/>
    <col min="2571" max="2571" width="5.5703125" style="5" customWidth="1"/>
    <col min="2572" max="2572" width="10.85546875" style="5" customWidth="1"/>
    <col min="2573" max="2813" width="9.140625" style="5"/>
    <col min="2814" max="2814" width="21.7109375" style="5" customWidth="1"/>
    <col min="2815" max="2815" width="11.85546875" style="5" customWidth="1"/>
    <col min="2816" max="2816" width="10" style="5" customWidth="1"/>
    <col min="2817" max="2817" width="8.7109375" style="5" customWidth="1"/>
    <col min="2818" max="2819" width="9.85546875" style="5" customWidth="1"/>
    <col min="2820" max="2820" width="8.42578125" style="5" customWidth="1"/>
    <col min="2821" max="2822" width="9.85546875" style="5" customWidth="1"/>
    <col min="2823" max="2823" width="8.7109375" style="5" customWidth="1"/>
    <col min="2824" max="2824" width="9.5703125" style="5" customWidth="1"/>
    <col min="2825" max="2826" width="9" style="5" customWidth="1"/>
    <col min="2827" max="2827" width="5.5703125" style="5" customWidth="1"/>
    <col min="2828" max="2828" width="10.85546875" style="5" customWidth="1"/>
    <col min="2829" max="3069" width="9.140625" style="5"/>
    <col min="3070" max="3070" width="21.7109375" style="5" customWidth="1"/>
    <col min="3071" max="3071" width="11.85546875" style="5" customWidth="1"/>
    <col min="3072" max="3072" width="10" style="5" customWidth="1"/>
    <col min="3073" max="3073" width="8.7109375" style="5" customWidth="1"/>
    <col min="3074" max="3075" width="9.85546875" style="5" customWidth="1"/>
    <col min="3076" max="3076" width="8.42578125" style="5" customWidth="1"/>
    <col min="3077" max="3078" width="9.85546875" style="5" customWidth="1"/>
    <col min="3079" max="3079" width="8.7109375" style="5" customWidth="1"/>
    <col min="3080" max="3080" width="9.5703125" style="5" customWidth="1"/>
    <col min="3081" max="3082" width="9" style="5" customWidth="1"/>
    <col min="3083" max="3083" width="5.5703125" style="5" customWidth="1"/>
    <col min="3084" max="3084" width="10.85546875" style="5" customWidth="1"/>
    <col min="3085" max="3325" width="9.140625" style="5"/>
    <col min="3326" max="3326" width="21.7109375" style="5" customWidth="1"/>
    <col min="3327" max="3327" width="11.85546875" style="5" customWidth="1"/>
    <col min="3328" max="3328" width="10" style="5" customWidth="1"/>
    <col min="3329" max="3329" width="8.7109375" style="5" customWidth="1"/>
    <col min="3330" max="3331" width="9.85546875" style="5" customWidth="1"/>
    <col min="3332" max="3332" width="8.42578125" style="5" customWidth="1"/>
    <col min="3333" max="3334" width="9.85546875" style="5" customWidth="1"/>
    <col min="3335" max="3335" width="8.7109375" style="5" customWidth="1"/>
    <col min="3336" max="3336" width="9.5703125" style="5" customWidth="1"/>
    <col min="3337" max="3338" width="9" style="5" customWidth="1"/>
    <col min="3339" max="3339" width="5.5703125" style="5" customWidth="1"/>
    <col min="3340" max="3340" width="10.85546875" style="5" customWidth="1"/>
    <col min="3341" max="3581" width="9.140625" style="5"/>
    <col min="3582" max="3582" width="21.7109375" style="5" customWidth="1"/>
    <col min="3583" max="3583" width="11.85546875" style="5" customWidth="1"/>
    <col min="3584" max="3584" width="10" style="5" customWidth="1"/>
    <col min="3585" max="3585" width="8.7109375" style="5" customWidth="1"/>
    <col min="3586" max="3587" width="9.85546875" style="5" customWidth="1"/>
    <col min="3588" max="3588" width="8.42578125" style="5" customWidth="1"/>
    <col min="3589" max="3590" width="9.85546875" style="5" customWidth="1"/>
    <col min="3591" max="3591" width="8.7109375" style="5" customWidth="1"/>
    <col min="3592" max="3592" width="9.5703125" style="5" customWidth="1"/>
    <col min="3593" max="3594" width="9" style="5" customWidth="1"/>
    <col min="3595" max="3595" width="5.5703125" style="5" customWidth="1"/>
    <col min="3596" max="3596" width="10.85546875" style="5" customWidth="1"/>
    <col min="3597" max="3837" width="9.140625" style="5"/>
    <col min="3838" max="3838" width="21.7109375" style="5" customWidth="1"/>
    <col min="3839" max="3839" width="11.85546875" style="5" customWidth="1"/>
    <col min="3840" max="3840" width="10" style="5" customWidth="1"/>
    <col min="3841" max="3841" width="8.7109375" style="5" customWidth="1"/>
    <col min="3842" max="3843" width="9.85546875" style="5" customWidth="1"/>
    <col min="3844" max="3844" width="8.42578125" style="5" customWidth="1"/>
    <col min="3845" max="3846" width="9.85546875" style="5" customWidth="1"/>
    <col min="3847" max="3847" width="8.7109375" style="5" customWidth="1"/>
    <col min="3848" max="3848" width="9.5703125" style="5" customWidth="1"/>
    <col min="3849" max="3850" width="9" style="5" customWidth="1"/>
    <col min="3851" max="3851" width="5.5703125" style="5" customWidth="1"/>
    <col min="3852" max="3852" width="10.85546875" style="5" customWidth="1"/>
    <col min="3853" max="4093" width="9.140625" style="5"/>
    <col min="4094" max="4094" width="21.7109375" style="5" customWidth="1"/>
    <col min="4095" max="4095" width="11.85546875" style="5" customWidth="1"/>
    <col min="4096" max="4096" width="10" style="5" customWidth="1"/>
    <col min="4097" max="4097" width="8.7109375" style="5" customWidth="1"/>
    <col min="4098" max="4099" width="9.85546875" style="5" customWidth="1"/>
    <col min="4100" max="4100" width="8.42578125" style="5" customWidth="1"/>
    <col min="4101" max="4102" width="9.85546875" style="5" customWidth="1"/>
    <col min="4103" max="4103" width="8.7109375" style="5" customWidth="1"/>
    <col min="4104" max="4104" width="9.5703125" style="5" customWidth="1"/>
    <col min="4105" max="4106" width="9" style="5" customWidth="1"/>
    <col min="4107" max="4107" width="5.5703125" style="5" customWidth="1"/>
    <col min="4108" max="4108" width="10.85546875" style="5" customWidth="1"/>
    <col min="4109" max="4349" width="9.140625" style="5"/>
    <col min="4350" max="4350" width="21.7109375" style="5" customWidth="1"/>
    <col min="4351" max="4351" width="11.85546875" style="5" customWidth="1"/>
    <col min="4352" max="4352" width="10" style="5" customWidth="1"/>
    <col min="4353" max="4353" width="8.7109375" style="5" customWidth="1"/>
    <col min="4354" max="4355" width="9.85546875" style="5" customWidth="1"/>
    <col min="4356" max="4356" width="8.42578125" style="5" customWidth="1"/>
    <col min="4357" max="4358" width="9.85546875" style="5" customWidth="1"/>
    <col min="4359" max="4359" width="8.7109375" style="5" customWidth="1"/>
    <col min="4360" max="4360" width="9.5703125" style="5" customWidth="1"/>
    <col min="4361" max="4362" width="9" style="5" customWidth="1"/>
    <col min="4363" max="4363" width="5.5703125" style="5" customWidth="1"/>
    <col min="4364" max="4364" width="10.85546875" style="5" customWidth="1"/>
    <col min="4365" max="4605" width="9.140625" style="5"/>
    <col min="4606" max="4606" width="21.7109375" style="5" customWidth="1"/>
    <col min="4607" max="4607" width="11.85546875" style="5" customWidth="1"/>
    <col min="4608" max="4608" width="10" style="5" customWidth="1"/>
    <col min="4609" max="4609" width="8.7109375" style="5" customWidth="1"/>
    <col min="4610" max="4611" width="9.85546875" style="5" customWidth="1"/>
    <col min="4612" max="4612" width="8.42578125" style="5" customWidth="1"/>
    <col min="4613" max="4614" width="9.85546875" style="5" customWidth="1"/>
    <col min="4615" max="4615" width="8.7109375" style="5" customWidth="1"/>
    <col min="4616" max="4616" width="9.5703125" style="5" customWidth="1"/>
    <col min="4617" max="4618" width="9" style="5" customWidth="1"/>
    <col min="4619" max="4619" width="5.5703125" style="5" customWidth="1"/>
    <col min="4620" max="4620" width="10.85546875" style="5" customWidth="1"/>
    <col min="4621" max="4861" width="9.140625" style="5"/>
    <col min="4862" max="4862" width="21.7109375" style="5" customWidth="1"/>
    <col min="4863" max="4863" width="11.85546875" style="5" customWidth="1"/>
    <col min="4864" max="4864" width="10" style="5" customWidth="1"/>
    <col min="4865" max="4865" width="8.7109375" style="5" customWidth="1"/>
    <col min="4866" max="4867" width="9.85546875" style="5" customWidth="1"/>
    <col min="4868" max="4868" width="8.42578125" style="5" customWidth="1"/>
    <col min="4869" max="4870" width="9.85546875" style="5" customWidth="1"/>
    <col min="4871" max="4871" width="8.7109375" style="5" customWidth="1"/>
    <col min="4872" max="4872" width="9.5703125" style="5" customWidth="1"/>
    <col min="4873" max="4874" width="9" style="5" customWidth="1"/>
    <col min="4875" max="4875" width="5.5703125" style="5" customWidth="1"/>
    <col min="4876" max="4876" width="10.85546875" style="5" customWidth="1"/>
    <col min="4877" max="5117" width="9.140625" style="5"/>
    <col min="5118" max="5118" width="21.7109375" style="5" customWidth="1"/>
    <col min="5119" max="5119" width="11.85546875" style="5" customWidth="1"/>
    <col min="5120" max="5120" width="10" style="5" customWidth="1"/>
    <col min="5121" max="5121" width="8.7109375" style="5" customWidth="1"/>
    <col min="5122" max="5123" width="9.85546875" style="5" customWidth="1"/>
    <col min="5124" max="5124" width="8.42578125" style="5" customWidth="1"/>
    <col min="5125" max="5126" width="9.85546875" style="5" customWidth="1"/>
    <col min="5127" max="5127" width="8.7109375" style="5" customWidth="1"/>
    <col min="5128" max="5128" width="9.5703125" style="5" customWidth="1"/>
    <col min="5129" max="5130" width="9" style="5" customWidth="1"/>
    <col min="5131" max="5131" width="5.5703125" style="5" customWidth="1"/>
    <col min="5132" max="5132" width="10.85546875" style="5" customWidth="1"/>
    <col min="5133" max="5373" width="9.140625" style="5"/>
    <col min="5374" max="5374" width="21.7109375" style="5" customWidth="1"/>
    <col min="5375" max="5375" width="11.85546875" style="5" customWidth="1"/>
    <col min="5376" max="5376" width="10" style="5" customWidth="1"/>
    <col min="5377" max="5377" width="8.7109375" style="5" customWidth="1"/>
    <col min="5378" max="5379" width="9.85546875" style="5" customWidth="1"/>
    <col min="5380" max="5380" width="8.42578125" style="5" customWidth="1"/>
    <col min="5381" max="5382" width="9.85546875" style="5" customWidth="1"/>
    <col min="5383" max="5383" width="8.7109375" style="5" customWidth="1"/>
    <col min="5384" max="5384" width="9.5703125" style="5" customWidth="1"/>
    <col min="5385" max="5386" width="9" style="5" customWidth="1"/>
    <col min="5387" max="5387" width="5.5703125" style="5" customWidth="1"/>
    <col min="5388" max="5388" width="10.85546875" style="5" customWidth="1"/>
    <col min="5389" max="5629" width="9.140625" style="5"/>
    <col min="5630" max="5630" width="21.7109375" style="5" customWidth="1"/>
    <col min="5631" max="5631" width="11.85546875" style="5" customWidth="1"/>
    <col min="5632" max="5632" width="10" style="5" customWidth="1"/>
    <col min="5633" max="5633" width="8.7109375" style="5" customWidth="1"/>
    <col min="5634" max="5635" width="9.85546875" style="5" customWidth="1"/>
    <col min="5636" max="5636" width="8.42578125" style="5" customWidth="1"/>
    <col min="5637" max="5638" width="9.85546875" style="5" customWidth="1"/>
    <col min="5639" max="5639" width="8.7109375" style="5" customWidth="1"/>
    <col min="5640" max="5640" width="9.5703125" style="5" customWidth="1"/>
    <col min="5641" max="5642" width="9" style="5" customWidth="1"/>
    <col min="5643" max="5643" width="5.5703125" style="5" customWidth="1"/>
    <col min="5644" max="5644" width="10.85546875" style="5" customWidth="1"/>
    <col min="5645" max="5885" width="9.140625" style="5"/>
    <col min="5886" max="5886" width="21.7109375" style="5" customWidth="1"/>
    <col min="5887" max="5887" width="11.85546875" style="5" customWidth="1"/>
    <col min="5888" max="5888" width="10" style="5" customWidth="1"/>
    <col min="5889" max="5889" width="8.7109375" style="5" customWidth="1"/>
    <col min="5890" max="5891" width="9.85546875" style="5" customWidth="1"/>
    <col min="5892" max="5892" width="8.42578125" style="5" customWidth="1"/>
    <col min="5893" max="5894" width="9.85546875" style="5" customWidth="1"/>
    <col min="5895" max="5895" width="8.7109375" style="5" customWidth="1"/>
    <col min="5896" max="5896" width="9.5703125" style="5" customWidth="1"/>
    <col min="5897" max="5898" width="9" style="5" customWidth="1"/>
    <col min="5899" max="5899" width="5.5703125" style="5" customWidth="1"/>
    <col min="5900" max="5900" width="10.85546875" style="5" customWidth="1"/>
    <col min="5901" max="6141" width="9.140625" style="5"/>
    <col min="6142" max="6142" width="21.7109375" style="5" customWidth="1"/>
    <col min="6143" max="6143" width="11.85546875" style="5" customWidth="1"/>
    <col min="6144" max="6144" width="10" style="5" customWidth="1"/>
    <col min="6145" max="6145" width="8.7109375" style="5" customWidth="1"/>
    <col min="6146" max="6147" width="9.85546875" style="5" customWidth="1"/>
    <col min="6148" max="6148" width="8.42578125" style="5" customWidth="1"/>
    <col min="6149" max="6150" width="9.85546875" style="5" customWidth="1"/>
    <col min="6151" max="6151" width="8.7109375" style="5" customWidth="1"/>
    <col min="6152" max="6152" width="9.5703125" style="5" customWidth="1"/>
    <col min="6153" max="6154" width="9" style="5" customWidth="1"/>
    <col min="6155" max="6155" width="5.5703125" style="5" customWidth="1"/>
    <col min="6156" max="6156" width="10.85546875" style="5" customWidth="1"/>
    <col min="6157" max="6397" width="9.140625" style="5"/>
    <col min="6398" max="6398" width="21.7109375" style="5" customWidth="1"/>
    <col min="6399" max="6399" width="11.85546875" style="5" customWidth="1"/>
    <col min="6400" max="6400" width="10" style="5" customWidth="1"/>
    <col min="6401" max="6401" width="8.7109375" style="5" customWidth="1"/>
    <col min="6402" max="6403" width="9.85546875" style="5" customWidth="1"/>
    <col min="6404" max="6404" width="8.42578125" style="5" customWidth="1"/>
    <col min="6405" max="6406" width="9.85546875" style="5" customWidth="1"/>
    <col min="6407" max="6407" width="8.7109375" style="5" customWidth="1"/>
    <col min="6408" max="6408" width="9.5703125" style="5" customWidth="1"/>
    <col min="6409" max="6410" width="9" style="5" customWidth="1"/>
    <col min="6411" max="6411" width="5.5703125" style="5" customWidth="1"/>
    <col min="6412" max="6412" width="10.85546875" style="5" customWidth="1"/>
    <col min="6413" max="6653" width="9.140625" style="5"/>
    <col min="6654" max="6654" width="21.7109375" style="5" customWidth="1"/>
    <col min="6655" max="6655" width="11.85546875" style="5" customWidth="1"/>
    <col min="6656" max="6656" width="10" style="5" customWidth="1"/>
    <col min="6657" max="6657" width="8.7109375" style="5" customWidth="1"/>
    <col min="6658" max="6659" width="9.85546875" style="5" customWidth="1"/>
    <col min="6660" max="6660" width="8.42578125" style="5" customWidth="1"/>
    <col min="6661" max="6662" width="9.85546875" style="5" customWidth="1"/>
    <col min="6663" max="6663" width="8.7109375" style="5" customWidth="1"/>
    <col min="6664" max="6664" width="9.5703125" style="5" customWidth="1"/>
    <col min="6665" max="6666" width="9" style="5" customWidth="1"/>
    <col min="6667" max="6667" width="5.5703125" style="5" customWidth="1"/>
    <col min="6668" max="6668" width="10.85546875" style="5" customWidth="1"/>
    <col min="6669" max="6909" width="9.140625" style="5"/>
    <col min="6910" max="6910" width="21.7109375" style="5" customWidth="1"/>
    <col min="6911" max="6911" width="11.85546875" style="5" customWidth="1"/>
    <col min="6912" max="6912" width="10" style="5" customWidth="1"/>
    <col min="6913" max="6913" width="8.7109375" style="5" customWidth="1"/>
    <col min="6914" max="6915" width="9.85546875" style="5" customWidth="1"/>
    <col min="6916" max="6916" width="8.42578125" style="5" customWidth="1"/>
    <col min="6917" max="6918" width="9.85546875" style="5" customWidth="1"/>
    <col min="6919" max="6919" width="8.7109375" style="5" customWidth="1"/>
    <col min="6920" max="6920" width="9.5703125" style="5" customWidth="1"/>
    <col min="6921" max="6922" width="9" style="5" customWidth="1"/>
    <col min="6923" max="6923" width="5.5703125" style="5" customWidth="1"/>
    <col min="6924" max="6924" width="10.85546875" style="5" customWidth="1"/>
    <col min="6925" max="7165" width="9.140625" style="5"/>
    <col min="7166" max="7166" width="21.7109375" style="5" customWidth="1"/>
    <col min="7167" max="7167" width="11.85546875" style="5" customWidth="1"/>
    <col min="7168" max="7168" width="10" style="5" customWidth="1"/>
    <col min="7169" max="7169" width="8.7109375" style="5" customWidth="1"/>
    <col min="7170" max="7171" width="9.85546875" style="5" customWidth="1"/>
    <col min="7172" max="7172" width="8.42578125" style="5" customWidth="1"/>
    <col min="7173" max="7174" width="9.85546875" style="5" customWidth="1"/>
    <col min="7175" max="7175" width="8.7109375" style="5" customWidth="1"/>
    <col min="7176" max="7176" width="9.5703125" style="5" customWidth="1"/>
    <col min="7177" max="7178" width="9" style="5" customWidth="1"/>
    <col min="7179" max="7179" width="5.5703125" style="5" customWidth="1"/>
    <col min="7180" max="7180" width="10.85546875" style="5" customWidth="1"/>
    <col min="7181" max="7421" width="9.140625" style="5"/>
    <col min="7422" max="7422" width="21.7109375" style="5" customWidth="1"/>
    <col min="7423" max="7423" width="11.85546875" style="5" customWidth="1"/>
    <col min="7424" max="7424" width="10" style="5" customWidth="1"/>
    <col min="7425" max="7425" width="8.7109375" style="5" customWidth="1"/>
    <col min="7426" max="7427" width="9.85546875" style="5" customWidth="1"/>
    <col min="7428" max="7428" width="8.42578125" style="5" customWidth="1"/>
    <col min="7429" max="7430" width="9.85546875" style="5" customWidth="1"/>
    <col min="7431" max="7431" width="8.7109375" style="5" customWidth="1"/>
    <col min="7432" max="7432" width="9.5703125" style="5" customWidth="1"/>
    <col min="7433" max="7434" width="9" style="5" customWidth="1"/>
    <col min="7435" max="7435" width="5.5703125" style="5" customWidth="1"/>
    <col min="7436" max="7436" width="10.85546875" style="5" customWidth="1"/>
    <col min="7437" max="7677" width="9.140625" style="5"/>
    <col min="7678" max="7678" width="21.7109375" style="5" customWidth="1"/>
    <col min="7679" max="7679" width="11.85546875" style="5" customWidth="1"/>
    <col min="7680" max="7680" width="10" style="5" customWidth="1"/>
    <col min="7681" max="7681" width="8.7109375" style="5" customWidth="1"/>
    <col min="7682" max="7683" width="9.85546875" style="5" customWidth="1"/>
    <col min="7684" max="7684" width="8.42578125" style="5" customWidth="1"/>
    <col min="7685" max="7686" width="9.85546875" style="5" customWidth="1"/>
    <col min="7687" max="7687" width="8.7109375" style="5" customWidth="1"/>
    <col min="7688" max="7688" width="9.5703125" style="5" customWidth="1"/>
    <col min="7689" max="7690" width="9" style="5" customWidth="1"/>
    <col min="7691" max="7691" width="5.5703125" style="5" customWidth="1"/>
    <col min="7692" max="7692" width="10.85546875" style="5" customWidth="1"/>
    <col min="7693" max="7933" width="9.140625" style="5"/>
    <col min="7934" max="7934" width="21.7109375" style="5" customWidth="1"/>
    <col min="7935" max="7935" width="11.85546875" style="5" customWidth="1"/>
    <col min="7936" max="7936" width="10" style="5" customWidth="1"/>
    <col min="7937" max="7937" width="8.7109375" style="5" customWidth="1"/>
    <col min="7938" max="7939" width="9.85546875" style="5" customWidth="1"/>
    <col min="7940" max="7940" width="8.42578125" style="5" customWidth="1"/>
    <col min="7941" max="7942" width="9.85546875" style="5" customWidth="1"/>
    <col min="7943" max="7943" width="8.7109375" style="5" customWidth="1"/>
    <col min="7944" max="7944" width="9.5703125" style="5" customWidth="1"/>
    <col min="7945" max="7946" width="9" style="5" customWidth="1"/>
    <col min="7947" max="7947" width="5.5703125" style="5" customWidth="1"/>
    <col min="7948" max="7948" width="10.85546875" style="5" customWidth="1"/>
    <col min="7949" max="8189" width="9.140625" style="5"/>
    <col min="8190" max="8190" width="21.7109375" style="5" customWidth="1"/>
    <col min="8191" max="8191" width="11.85546875" style="5" customWidth="1"/>
    <col min="8192" max="8192" width="10" style="5" customWidth="1"/>
    <col min="8193" max="8193" width="8.7109375" style="5" customWidth="1"/>
    <col min="8194" max="8195" width="9.85546875" style="5" customWidth="1"/>
    <col min="8196" max="8196" width="8.42578125" style="5" customWidth="1"/>
    <col min="8197" max="8198" width="9.85546875" style="5" customWidth="1"/>
    <col min="8199" max="8199" width="8.7109375" style="5" customWidth="1"/>
    <col min="8200" max="8200" width="9.5703125" style="5" customWidth="1"/>
    <col min="8201" max="8202" width="9" style="5" customWidth="1"/>
    <col min="8203" max="8203" width="5.5703125" style="5" customWidth="1"/>
    <col min="8204" max="8204" width="10.85546875" style="5" customWidth="1"/>
    <col min="8205" max="8445" width="9.140625" style="5"/>
    <col min="8446" max="8446" width="21.7109375" style="5" customWidth="1"/>
    <col min="8447" max="8447" width="11.85546875" style="5" customWidth="1"/>
    <col min="8448" max="8448" width="10" style="5" customWidth="1"/>
    <col min="8449" max="8449" width="8.7109375" style="5" customWidth="1"/>
    <col min="8450" max="8451" width="9.85546875" style="5" customWidth="1"/>
    <col min="8452" max="8452" width="8.42578125" style="5" customWidth="1"/>
    <col min="8453" max="8454" width="9.85546875" style="5" customWidth="1"/>
    <col min="8455" max="8455" width="8.7109375" style="5" customWidth="1"/>
    <col min="8456" max="8456" width="9.5703125" style="5" customWidth="1"/>
    <col min="8457" max="8458" width="9" style="5" customWidth="1"/>
    <col min="8459" max="8459" width="5.5703125" style="5" customWidth="1"/>
    <col min="8460" max="8460" width="10.85546875" style="5" customWidth="1"/>
    <col min="8461" max="8701" width="9.140625" style="5"/>
    <col min="8702" max="8702" width="21.7109375" style="5" customWidth="1"/>
    <col min="8703" max="8703" width="11.85546875" style="5" customWidth="1"/>
    <col min="8704" max="8704" width="10" style="5" customWidth="1"/>
    <col min="8705" max="8705" width="8.7109375" style="5" customWidth="1"/>
    <col min="8706" max="8707" width="9.85546875" style="5" customWidth="1"/>
    <col min="8708" max="8708" width="8.42578125" style="5" customWidth="1"/>
    <col min="8709" max="8710" width="9.85546875" style="5" customWidth="1"/>
    <col min="8711" max="8711" width="8.7109375" style="5" customWidth="1"/>
    <col min="8712" max="8712" width="9.5703125" style="5" customWidth="1"/>
    <col min="8713" max="8714" width="9" style="5" customWidth="1"/>
    <col min="8715" max="8715" width="5.5703125" style="5" customWidth="1"/>
    <col min="8716" max="8716" width="10.85546875" style="5" customWidth="1"/>
    <col min="8717" max="8957" width="9.140625" style="5"/>
    <col min="8958" max="8958" width="21.7109375" style="5" customWidth="1"/>
    <col min="8959" max="8959" width="11.85546875" style="5" customWidth="1"/>
    <col min="8960" max="8960" width="10" style="5" customWidth="1"/>
    <col min="8961" max="8961" width="8.7109375" style="5" customWidth="1"/>
    <col min="8962" max="8963" width="9.85546875" style="5" customWidth="1"/>
    <col min="8964" max="8964" width="8.42578125" style="5" customWidth="1"/>
    <col min="8965" max="8966" width="9.85546875" style="5" customWidth="1"/>
    <col min="8967" max="8967" width="8.7109375" style="5" customWidth="1"/>
    <col min="8968" max="8968" width="9.5703125" style="5" customWidth="1"/>
    <col min="8969" max="8970" width="9" style="5" customWidth="1"/>
    <col min="8971" max="8971" width="5.5703125" style="5" customWidth="1"/>
    <col min="8972" max="8972" width="10.85546875" style="5" customWidth="1"/>
    <col min="8973" max="9213" width="9.140625" style="5"/>
    <col min="9214" max="9214" width="21.7109375" style="5" customWidth="1"/>
    <col min="9215" max="9215" width="11.85546875" style="5" customWidth="1"/>
    <col min="9216" max="9216" width="10" style="5" customWidth="1"/>
    <col min="9217" max="9217" width="8.7109375" style="5" customWidth="1"/>
    <col min="9218" max="9219" width="9.85546875" style="5" customWidth="1"/>
    <col min="9220" max="9220" width="8.42578125" style="5" customWidth="1"/>
    <col min="9221" max="9222" width="9.85546875" style="5" customWidth="1"/>
    <col min="9223" max="9223" width="8.7109375" style="5" customWidth="1"/>
    <col min="9224" max="9224" width="9.5703125" style="5" customWidth="1"/>
    <col min="9225" max="9226" width="9" style="5" customWidth="1"/>
    <col min="9227" max="9227" width="5.5703125" style="5" customWidth="1"/>
    <col min="9228" max="9228" width="10.85546875" style="5" customWidth="1"/>
    <col min="9229" max="9469" width="9.140625" style="5"/>
    <col min="9470" max="9470" width="21.7109375" style="5" customWidth="1"/>
    <col min="9471" max="9471" width="11.85546875" style="5" customWidth="1"/>
    <col min="9472" max="9472" width="10" style="5" customWidth="1"/>
    <col min="9473" max="9473" width="8.7109375" style="5" customWidth="1"/>
    <col min="9474" max="9475" width="9.85546875" style="5" customWidth="1"/>
    <col min="9476" max="9476" width="8.42578125" style="5" customWidth="1"/>
    <col min="9477" max="9478" width="9.85546875" style="5" customWidth="1"/>
    <col min="9479" max="9479" width="8.7109375" style="5" customWidth="1"/>
    <col min="9480" max="9480" width="9.5703125" style="5" customWidth="1"/>
    <col min="9481" max="9482" width="9" style="5" customWidth="1"/>
    <col min="9483" max="9483" width="5.5703125" style="5" customWidth="1"/>
    <col min="9484" max="9484" width="10.85546875" style="5" customWidth="1"/>
    <col min="9485" max="9725" width="9.140625" style="5"/>
    <col min="9726" max="9726" width="21.7109375" style="5" customWidth="1"/>
    <col min="9727" max="9727" width="11.85546875" style="5" customWidth="1"/>
    <col min="9728" max="9728" width="10" style="5" customWidth="1"/>
    <col min="9729" max="9729" width="8.7109375" style="5" customWidth="1"/>
    <col min="9730" max="9731" width="9.85546875" style="5" customWidth="1"/>
    <col min="9732" max="9732" width="8.42578125" style="5" customWidth="1"/>
    <col min="9733" max="9734" width="9.85546875" style="5" customWidth="1"/>
    <col min="9735" max="9735" width="8.7109375" style="5" customWidth="1"/>
    <col min="9736" max="9736" width="9.5703125" style="5" customWidth="1"/>
    <col min="9737" max="9738" width="9" style="5" customWidth="1"/>
    <col min="9739" max="9739" width="5.5703125" style="5" customWidth="1"/>
    <col min="9740" max="9740" width="10.85546875" style="5" customWidth="1"/>
    <col min="9741" max="9981" width="9.140625" style="5"/>
    <col min="9982" max="9982" width="21.7109375" style="5" customWidth="1"/>
    <col min="9983" max="9983" width="11.85546875" style="5" customWidth="1"/>
    <col min="9984" max="9984" width="10" style="5" customWidth="1"/>
    <col min="9985" max="9985" width="8.7109375" style="5" customWidth="1"/>
    <col min="9986" max="9987" width="9.85546875" style="5" customWidth="1"/>
    <col min="9988" max="9988" width="8.42578125" style="5" customWidth="1"/>
    <col min="9989" max="9990" width="9.85546875" style="5" customWidth="1"/>
    <col min="9991" max="9991" width="8.7109375" style="5" customWidth="1"/>
    <col min="9992" max="9992" width="9.5703125" style="5" customWidth="1"/>
    <col min="9993" max="9994" width="9" style="5" customWidth="1"/>
    <col min="9995" max="9995" width="5.5703125" style="5" customWidth="1"/>
    <col min="9996" max="9996" width="10.85546875" style="5" customWidth="1"/>
    <col min="9997" max="10237" width="9.140625" style="5"/>
    <col min="10238" max="10238" width="21.7109375" style="5" customWidth="1"/>
    <col min="10239" max="10239" width="11.85546875" style="5" customWidth="1"/>
    <col min="10240" max="10240" width="10" style="5" customWidth="1"/>
    <col min="10241" max="10241" width="8.7109375" style="5" customWidth="1"/>
    <col min="10242" max="10243" width="9.85546875" style="5" customWidth="1"/>
    <col min="10244" max="10244" width="8.42578125" style="5" customWidth="1"/>
    <col min="10245" max="10246" width="9.85546875" style="5" customWidth="1"/>
    <col min="10247" max="10247" width="8.7109375" style="5" customWidth="1"/>
    <col min="10248" max="10248" width="9.5703125" style="5" customWidth="1"/>
    <col min="10249" max="10250" width="9" style="5" customWidth="1"/>
    <col min="10251" max="10251" width="5.5703125" style="5" customWidth="1"/>
    <col min="10252" max="10252" width="10.85546875" style="5" customWidth="1"/>
    <col min="10253" max="10493" width="9.140625" style="5"/>
    <col min="10494" max="10494" width="21.7109375" style="5" customWidth="1"/>
    <col min="10495" max="10495" width="11.85546875" style="5" customWidth="1"/>
    <col min="10496" max="10496" width="10" style="5" customWidth="1"/>
    <col min="10497" max="10497" width="8.7109375" style="5" customWidth="1"/>
    <col min="10498" max="10499" width="9.85546875" style="5" customWidth="1"/>
    <col min="10500" max="10500" width="8.42578125" style="5" customWidth="1"/>
    <col min="10501" max="10502" width="9.85546875" style="5" customWidth="1"/>
    <col min="10503" max="10503" width="8.7109375" style="5" customWidth="1"/>
    <col min="10504" max="10504" width="9.5703125" style="5" customWidth="1"/>
    <col min="10505" max="10506" width="9" style="5" customWidth="1"/>
    <col min="10507" max="10507" width="5.5703125" style="5" customWidth="1"/>
    <col min="10508" max="10508" width="10.85546875" style="5" customWidth="1"/>
    <col min="10509" max="10749" width="9.140625" style="5"/>
    <col min="10750" max="10750" width="21.7109375" style="5" customWidth="1"/>
    <col min="10751" max="10751" width="11.85546875" style="5" customWidth="1"/>
    <col min="10752" max="10752" width="10" style="5" customWidth="1"/>
    <col min="10753" max="10753" width="8.7109375" style="5" customWidth="1"/>
    <col min="10754" max="10755" width="9.85546875" style="5" customWidth="1"/>
    <col min="10756" max="10756" width="8.42578125" style="5" customWidth="1"/>
    <col min="10757" max="10758" width="9.85546875" style="5" customWidth="1"/>
    <col min="10759" max="10759" width="8.7109375" style="5" customWidth="1"/>
    <col min="10760" max="10760" width="9.5703125" style="5" customWidth="1"/>
    <col min="10761" max="10762" width="9" style="5" customWidth="1"/>
    <col min="10763" max="10763" width="5.5703125" style="5" customWidth="1"/>
    <col min="10764" max="10764" width="10.85546875" style="5" customWidth="1"/>
    <col min="10765" max="11005" width="9.140625" style="5"/>
    <col min="11006" max="11006" width="21.7109375" style="5" customWidth="1"/>
    <col min="11007" max="11007" width="11.85546875" style="5" customWidth="1"/>
    <col min="11008" max="11008" width="10" style="5" customWidth="1"/>
    <col min="11009" max="11009" width="8.7109375" style="5" customWidth="1"/>
    <col min="11010" max="11011" width="9.85546875" style="5" customWidth="1"/>
    <col min="11012" max="11012" width="8.42578125" style="5" customWidth="1"/>
    <col min="11013" max="11014" width="9.85546875" style="5" customWidth="1"/>
    <col min="11015" max="11015" width="8.7109375" style="5" customWidth="1"/>
    <col min="11016" max="11016" width="9.5703125" style="5" customWidth="1"/>
    <col min="11017" max="11018" width="9" style="5" customWidth="1"/>
    <col min="11019" max="11019" width="5.5703125" style="5" customWidth="1"/>
    <col min="11020" max="11020" width="10.85546875" style="5" customWidth="1"/>
    <col min="11021" max="11261" width="9.140625" style="5"/>
    <col min="11262" max="11262" width="21.7109375" style="5" customWidth="1"/>
    <col min="11263" max="11263" width="11.85546875" style="5" customWidth="1"/>
    <col min="11264" max="11264" width="10" style="5" customWidth="1"/>
    <col min="11265" max="11265" width="8.7109375" style="5" customWidth="1"/>
    <col min="11266" max="11267" width="9.85546875" style="5" customWidth="1"/>
    <col min="11268" max="11268" width="8.42578125" style="5" customWidth="1"/>
    <col min="11269" max="11270" width="9.85546875" style="5" customWidth="1"/>
    <col min="11271" max="11271" width="8.7109375" style="5" customWidth="1"/>
    <col min="11272" max="11272" width="9.5703125" style="5" customWidth="1"/>
    <col min="11273" max="11274" width="9" style="5" customWidth="1"/>
    <col min="11275" max="11275" width="5.5703125" style="5" customWidth="1"/>
    <col min="11276" max="11276" width="10.85546875" style="5" customWidth="1"/>
    <col min="11277" max="11517" width="9.140625" style="5"/>
    <col min="11518" max="11518" width="21.7109375" style="5" customWidth="1"/>
    <col min="11519" max="11519" width="11.85546875" style="5" customWidth="1"/>
    <col min="11520" max="11520" width="10" style="5" customWidth="1"/>
    <col min="11521" max="11521" width="8.7109375" style="5" customWidth="1"/>
    <col min="11522" max="11523" width="9.85546875" style="5" customWidth="1"/>
    <col min="11524" max="11524" width="8.42578125" style="5" customWidth="1"/>
    <col min="11525" max="11526" width="9.85546875" style="5" customWidth="1"/>
    <col min="11527" max="11527" width="8.7109375" style="5" customWidth="1"/>
    <col min="11528" max="11528" width="9.5703125" style="5" customWidth="1"/>
    <col min="11529" max="11530" width="9" style="5" customWidth="1"/>
    <col min="11531" max="11531" width="5.5703125" style="5" customWidth="1"/>
    <col min="11532" max="11532" width="10.85546875" style="5" customWidth="1"/>
    <col min="11533" max="11773" width="9.140625" style="5"/>
    <col min="11774" max="11774" width="21.7109375" style="5" customWidth="1"/>
    <col min="11775" max="11775" width="11.85546875" style="5" customWidth="1"/>
    <col min="11776" max="11776" width="10" style="5" customWidth="1"/>
    <col min="11777" max="11777" width="8.7109375" style="5" customWidth="1"/>
    <col min="11778" max="11779" width="9.85546875" style="5" customWidth="1"/>
    <col min="11780" max="11780" width="8.42578125" style="5" customWidth="1"/>
    <col min="11781" max="11782" width="9.85546875" style="5" customWidth="1"/>
    <col min="11783" max="11783" width="8.7109375" style="5" customWidth="1"/>
    <col min="11784" max="11784" width="9.5703125" style="5" customWidth="1"/>
    <col min="11785" max="11786" width="9" style="5" customWidth="1"/>
    <col min="11787" max="11787" width="5.5703125" style="5" customWidth="1"/>
    <col min="11788" max="11788" width="10.85546875" style="5" customWidth="1"/>
    <col min="11789" max="12029" width="9.140625" style="5"/>
    <col min="12030" max="12030" width="21.7109375" style="5" customWidth="1"/>
    <col min="12031" max="12031" width="11.85546875" style="5" customWidth="1"/>
    <col min="12032" max="12032" width="10" style="5" customWidth="1"/>
    <col min="12033" max="12033" width="8.7109375" style="5" customWidth="1"/>
    <col min="12034" max="12035" width="9.85546875" style="5" customWidth="1"/>
    <col min="12036" max="12036" width="8.42578125" style="5" customWidth="1"/>
    <col min="12037" max="12038" width="9.85546875" style="5" customWidth="1"/>
    <col min="12039" max="12039" width="8.7109375" style="5" customWidth="1"/>
    <col min="12040" max="12040" width="9.5703125" style="5" customWidth="1"/>
    <col min="12041" max="12042" width="9" style="5" customWidth="1"/>
    <col min="12043" max="12043" width="5.5703125" style="5" customWidth="1"/>
    <col min="12044" max="12044" width="10.85546875" style="5" customWidth="1"/>
    <col min="12045" max="12285" width="9.140625" style="5"/>
    <col min="12286" max="12286" width="21.7109375" style="5" customWidth="1"/>
    <col min="12287" max="12287" width="11.85546875" style="5" customWidth="1"/>
    <col min="12288" max="12288" width="10" style="5" customWidth="1"/>
    <col min="12289" max="12289" width="8.7109375" style="5" customWidth="1"/>
    <col min="12290" max="12291" width="9.85546875" style="5" customWidth="1"/>
    <col min="12292" max="12292" width="8.42578125" style="5" customWidth="1"/>
    <col min="12293" max="12294" width="9.85546875" style="5" customWidth="1"/>
    <col min="12295" max="12295" width="8.7109375" style="5" customWidth="1"/>
    <col min="12296" max="12296" width="9.5703125" style="5" customWidth="1"/>
    <col min="12297" max="12298" width="9" style="5" customWidth="1"/>
    <col min="12299" max="12299" width="5.5703125" style="5" customWidth="1"/>
    <col min="12300" max="12300" width="10.85546875" style="5" customWidth="1"/>
    <col min="12301" max="12541" width="9.140625" style="5"/>
    <col min="12542" max="12542" width="21.7109375" style="5" customWidth="1"/>
    <col min="12543" max="12543" width="11.85546875" style="5" customWidth="1"/>
    <col min="12544" max="12544" width="10" style="5" customWidth="1"/>
    <col min="12545" max="12545" width="8.7109375" style="5" customWidth="1"/>
    <col min="12546" max="12547" width="9.85546875" style="5" customWidth="1"/>
    <col min="12548" max="12548" width="8.42578125" style="5" customWidth="1"/>
    <col min="12549" max="12550" width="9.85546875" style="5" customWidth="1"/>
    <col min="12551" max="12551" width="8.7109375" style="5" customWidth="1"/>
    <col min="12552" max="12552" width="9.5703125" style="5" customWidth="1"/>
    <col min="12553" max="12554" width="9" style="5" customWidth="1"/>
    <col min="12555" max="12555" width="5.5703125" style="5" customWidth="1"/>
    <col min="12556" max="12556" width="10.85546875" style="5" customWidth="1"/>
    <col min="12557" max="12797" width="9.140625" style="5"/>
    <col min="12798" max="12798" width="21.7109375" style="5" customWidth="1"/>
    <col min="12799" max="12799" width="11.85546875" style="5" customWidth="1"/>
    <col min="12800" max="12800" width="10" style="5" customWidth="1"/>
    <col min="12801" max="12801" width="8.7109375" style="5" customWidth="1"/>
    <col min="12802" max="12803" width="9.85546875" style="5" customWidth="1"/>
    <col min="12804" max="12804" width="8.42578125" style="5" customWidth="1"/>
    <col min="12805" max="12806" width="9.85546875" style="5" customWidth="1"/>
    <col min="12807" max="12807" width="8.7109375" style="5" customWidth="1"/>
    <col min="12808" max="12808" width="9.5703125" style="5" customWidth="1"/>
    <col min="12809" max="12810" width="9" style="5" customWidth="1"/>
    <col min="12811" max="12811" width="5.5703125" style="5" customWidth="1"/>
    <col min="12812" max="12812" width="10.85546875" style="5" customWidth="1"/>
    <col min="12813" max="13053" width="9.140625" style="5"/>
    <col min="13054" max="13054" width="21.7109375" style="5" customWidth="1"/>
    <col min="13055" max="13055" width="11.85546875" style="5" customWidth="1"/>
    <col min="13056" max="13056" width="10" style="5" customWidth="1"/>
    <col min="13057" max="13057" width="8.7109375" style="5" customWidth="1"/>
    <col min="13058" max="13059" width="9.85546875" style="5" customWidth="1"/>
    <col min="13060" max="13060" width="8.42578125" style="5" customWidth="1"/>
    <col min="13061" max="13062" width="9.85546875" style="5" customWidth="1"/>
    <col min="13063" max="13063" width="8.7109375" style="5" customWidth="1"/>
    <col min="13064" max="13064" width="9.5703125" style="5" customWidth="1"/>
    <col min="13065" max="13066" width="9" style="5" customWidth="1"/>
    <col min="13067" max="13067" width="5.5703125" style="5" customWidth="1"/>
    <col min="13068" max="13068" width="10.85546875" style="5" customWidth="1"/>
    <col min="13069" max="13309" width="9.140625" style="5"/>
    <col min="13310" max="13310" width="21.7109375" style="5" customWidth="1"/>
    <col min="13311" max="13311" width="11.85546875" style="5" customWidth="1"/>
    <col min="13312" max="13312" width="10" style="5" customWidth="1"/>
    <col min="13313" max="13313" width="8.7109375" style="5" customWidth="1"/>
    <col min="13314" max="13315" width="9.85546875" style="5" customWidth="1"/>
    <col min="13316" max="13316" width="8.42578125" style="5" customWidth="1"/>
    <col min="13317" max="13318" width="9.85546875" style="5" customWidth="1"/>
    <col min="13319" max="13319" width="8.7109375" style="5" customWidth="1"/>
    <col min="13320" max="13320" width="9.5703125" style="5" customWidth="1"/>
    <col min="13321" max="13322" width="9" style="5" customWidth="1"/>
    <col min="13323" max="13323" width="5.5703125" style="5" customWidth="1"/>
    <col min="13324" max="13324" width="10.85546875" style="5" customWidth="1"/>
    <col min="13325" max="13565" width="9.140625" style="5"/>
    <col min="13566" max="13566" width="21.7109375" style="5" customWidth="1"/>
    <col min="13567" max="13567" width="11.85546875" style="5" customWidth="1"/>
    <col min="13568" max="13568" width="10" style="5" customWidth="1"/>
    <col min="13569" max="13569" width="8.7109375" style="5" customWidth="1"/>
    <col min="13570" max="13571" width="9.85546875" style="5" customWidth="1"/>
    <col min="13572" max="13572" width="8.42578125" style="5" customWidth="1"/>
    <col min="13573" max="13574" width="9.85546875" style="5" customWidth="1"/>
    <col min="13575" max="13575" width="8.7109375" style="5" customWidth="1"/>
    <col min="13576" max="13576" width="9.5703125" style="5" customWidth="1"/>
    <col min="13577" max="13578" width="9" style="5" customWidth="1"/>
    <col min="13579" max="13579" width="5.5703125" style="5" customWidth="1"/>
    <col min="13580" max="13580" width="10.85546875" style="5" customWidth="1"/>
    <col min="13581" max="13821" width="9.140625" style="5"/>
    <col min="13822" max="13822" width="21.7109375" style="5" customWidth="1"/>
    <col min="13823" max="13823" width="11.85546875" style="5" customWidth="1"/>
    <col min="13824" max="13824" width="10" style="5" customWidth="1"/>
    <col min="13825" max="13825" width="8.7109375" style="5" customWidth="1"/>
    <col min="13826" max="13827" width="9.85546875" style="5" customWidth="1"/>
    <col min="13828" max="13828" width="8.42578125" style="5" customWidth="1"/>
    <col min="13829" max="13830" width="9.85546875" style="5" customWidth="1"/>
    <col min="13831" max="13831" width="8.7109375" style="5" customWidth="1"/>
    <col min="13832" max="13832" width="9.5703125" style="5" customWidth="1"/>
    <col min="13833" max="13834" width="9" style="5" customWidth="1"/>
    <col min="13835" max="13835" width="5.5703125" style="5" customWidth="1"/>
    <col min="13836" max="13836" width="10.85546875" style="5" customWidth="1"/>
    <col min="13837" max="14077" width="9.140625" style="5"/>
    <col min="14078" max="14078" width="21.7109375" style="5" customWidth="1"/>
    <col min="14079" max="14079" width="11.85546875" style="5" customWidth="1"/>
    <col min="14080" max="14080" width="10" style="5" customWidth="1"/>
    <col min="14081" max="14081" width="8.7109375" style="5" customWidth="1"/>
    <col min="14082" max="14083" width="9.85546875" style="5" customWidth="1"/>
    <col min="14084" max="14084" width="8.42578125" style="5" customWidth="1"/>
    <col min="14085" max="14086" width="9.85546875" style="5" customWidth="1"/>
    <col min="14087" max="14087" width="8.7109375" style="5" customWidth="1"/>
    <col min="14088" max="14088" width="9.5703125" style="5" customWidth="1"/>
    <col min="14089" max="14090" width="9" style="5" customWidth="1"/>
    <col min="14091" max="14091" width="5.5703125" style="5" customWidth="1"/>
    <col min="14092" max="14092" width="10.85546875" style="5" customWidth="1"/>
    <col min="14093" max="14333" width="9.140625" style="5"/>
    <col min="14334" max="14334" width="21.7109375" style="5" customWidth="1"/>
    <col min="14335" max="14335" width="11.85546875" style="5" customWidth="1"/>
    <col min="14336" max="14336" width="10" style="5" customWidth="1"/>
    <col min="14337" max="14337" width="8.7109375" style="5" customWidth="1"/>
    <col min="14338" max="14339" width="9.85546875" style="5" customWidth="1"/>
    <col min="14340" max="14340" width="8.42578125" style="5" customWidth="1"/>
    <col min="14341" max="14342" width="9.85546875" style="5" customWidth="1"/>
    <col min="14343" max="14343" width="8.7109375" style="5" customWidth="1"/>
    <col min="14344" max="14344" width="9.5703125" style="5" customWidth="1"/>
    <col min="14345" max="14346" width="9" style="5" customWidth="1"/>
    <col min="14347" max="14347" width="5.5703125" style="5" customWidth="1"/>
    <col min="14348" max="14348" width="10.85546875" style="5" customWidth="1"/>
    <col min="14349" max="14589" width="9.140625" style="5"/>
    <col min="14590" max="14590" width="21.7109375" style="5" customWidth="1"/>
    <col min="14591" max="14591" width="11.85546875" style="5" customWidth="1"/>
    <col min="14592" max="14592" width="10" style="5" customWidth="1"/>
    <col min="14593" max="14593" width="8.7109375" style="5" customWidth="1"/>
    <col min="14594" max="14595" width="9.85546875" style="5" customWidth="1"/>
    <col min="14596" max="14596" width="8.42578125" style="5" customWidth="1"/>
    <col min="14597" max="14598" width="9.85546875" style="5" customWidth="1"/>
    <col min="14599" max="14599" width="8.7109375" style="5" customWidth="1"/>
    <col min="14600" max="14600" width="9.5703125" style="5" customWidth="1"/>
    <col min="14601" max="14602" width="9" style="5" customWidth="1"/>
    <col min="14603" max="14603" width="5.5703125" style="5" customWidth="1"/>
    <col min="14604" max="14604" width="10.85546875" style="5" customWidth="1"/>
    <col min="14605" max="14845" width="9.140625" style="5"/>
    <col min="14846" max="14846" width="21.7109375" style="5" customWidth="1"/>
    <col min="14847" max="14847" width="11.85546875" style="5" customWidth="1"/>
    <col min="14848" max="14848" width="10" style="5" customWidth="1"/>
    <col min="14849" max="14849" width="8.7109375" style="5" customWidth="1"/>
    <col min="14850" max="14851" width="9.85546875" style="5" customWidth="1"/>
    <col min="14852" max="14852" width="8.42578125" style="5" customWidth="1"/>
    <col min="14853" max="14854" width="9.85546875" style="5" customWidth="1"/>
    <col min="14855" max="14855" width="8.7109375" style="5" customWidth="1"/>
    <col min="14856" max="14856" width="9.5703125" style="5" customWidth="1"/>
    <col min="14857" max="14858" width="9" style="5" customWidth="1"/>
    <col min="14859" max="14859" width="5.5703125" style="5" customWidth="1"/>
    <col min="14860" max="14860" width="10.85546875" style="5" customWidth="1"/>
    <col min="14861" max="15101" width="9.140625" style="5"/>
    <col min="15102" max="15102" width="21.7109375" style="5" customWidth="1"/>
    <col min="15103" max="15103" width="11.85546875" style="5" customWidth="1"/>
    <col min="15104" max="15104" width="10" style="5" customWidth="1"/>
    <col min="15105" max="15105" width="8.7109375" style="5" customWidth="1"/>
    <col min="15106" max="15107" width="9.85546875" style="5" customWidth="1"/>
    <col min="15108" max="15108" width="8.42578125" style="5" customWidth="1"/>
    <col min="15109" max="15110" width="9.85546875" style="5" customWidth="1"/>
    <col min="15111" max="15111" width="8.7109375" style="5" customWidth="1"/>
    <col min="15112" max="15112" width="9.5703125" style="5" customWidth="1"/>
    <col min="15113" max="15114" width="9" style="5" customWidth="1"/>
    <col min="15115" max="15115" width="5.5703125" style="5" customWidth="1"/>
    <col min="15116" max="15116" width="10.85546875" style="5" customWidth="1"/>
    <col min="15117" max="15357" width="9.140625" style="5"/>
    <col min="15358" max="15358" width="21.7109375" style="5" customWidth="1"/>
    <col min="15359" max="15359" width="11.85546875" style="5" customWidth="1"/>
    <col min="15360" max="15360" width="10" style="5" customWidth="1"/>
    <col min="15361" max="15361" width="8.7109375" style="5" customWidth="1"/>
    <col min="15362" max="15363" width="9.85546875" style="5" customWidth="1"/>
    <col min="15364" max="15364" width="8.42578125" style="5" customWidth="1"/>
    <col min="15365" max="15366" width="9.85546875" style="5" customWidth="1"/>
    <col min="15367" max="15367" width="8.7109375" style="5" customWidth="1"/>
    <col min="15368" max="15368" width="9.5703125" style="5" customWidth="1"/>
    <col min="15369" max="15370" width="9" style="5" customWidth="1"/>
    <col min="15371" max="15371" width="5.5703125" style="5" customWidth="1"/>
    <col min="15372" max="15372" width="10.85546875" style="5" customWidth="1"/>
    <col min="15373" max="15613" width="9.140625" style="5"/>
    <col min="15614" max="15614" width="21.7109375" style="5" customWidth="1"/>
    <col min="15615" max="15615" width="11.85546875" style="5" customWidth="1"/>
    <col min="15616" max="15616" width="10" style="5" customWidth="1"/>
    <col min="15617" max="15617" width="8.7109375" style="5" customWidth="1"/>
    <col min="15618" max="15619" width="9.85546875" style="5" customWidth="1"/>
    <col min="15620" max="15620" width="8.42578125" style="5" customWidth="1"/>
    <col min="15621" max="15622" width="9.85546875" style="5" customWidth="1"/>
    <col min="15623" max="15623" width="8.7109375" style="5" customWidth="1"/>
    <col min="15624" max="15624" width="9.5703125" style="5" customWidth="1"/>
    <col min="15625" max="15626" width="9" style="5" customWidth="1"/>
    <col min="15627" max="15627" width="5.5703125" style="5" customWidth="1"/>
    <col min="15628" max="15628" width="10.85546875" style="5" customWidth="1"/>
    <col min="15629" max="15869" width="9.140625" style="5"/>
    <col min="15870" max="15870" width="21.7109375" style="5" customWidth="1"/>
    <col min="15871" max="15871" width="11.85546875" style="5" customWidth="1"/>
    <col min="15872" max="15872" width="10" style="5" customWidth="1"/>
    <col min="15873" max="15873" width="8.7109375" style="5" customWidth="1"/>
    <col min="15874" max="15875" width="9.85546875" style="5" customWidth="1"/>
    <col min="15876" max="15876" width="8.42578125" style="5" customWidth="1"/>
    <col min="15877" max="15878" width="9.85546875" style="5" customWidth="1"/>
    <col min="15879" max="15879" width="8.7109375" style="5" customWidth="1"/>
    <col min="15880" max="15880" width="9.5703125" style="5" customWidth="1"/>
    <col min="15881" max="15882" width="9" style="5" customWidth="1"/>
    <col min="15883" max="15883" width="5.5703125" style="5" customWidth="1"/>
    <col min="15884" max="15884" width="10.85546875" style="5" customWidth="1"/>
    <col min="15885" max="16125" width="9.140625" style="5"/>
    <col min="16126" max="16126" width="21.7109375" style="5" customWidth="1"/>
    <col min="16127" max="16127" width="11.85546875" style="5" customWidth="1"/>
    <col min="16128" max="16128" width="10" style="5" customWidth="1"/>
    <col min="16129" max="16129" width="8.7109375" style="5" customWidth="1"/>
    <col min="16130" max="16131" width="9.85546875" style="5" customWidth="1"/>
    <col min="16132" max="16132" width="8.42578125" style="5" customWidth="1"/>
    <col min="16133" max="16134" width="9.85546875" style="5" customWidth="1"/>
    <col min="16135" max="16135" width="8.7109375" style="5" customWidth="1"/>
    <col min="16136" max="16136" width="9.5703125" style="5" customWidth="1"/>
    <col min="16137" max="16138" width="9" style="5" customWidth="1"/>
    <col min="16139" max="16139" width="5.5703125" style="5" customWidth="1"/>
    <col min="16140" max="16140" width="10.85546875" style="5" customWidth="1"/>
    <col min="16141" max="16384" width="9.140625" style="5"/>
  </cols>
  <sheetData>
    <row r="1" spans="1:17" ht="29.25" customHeight="1" x14ac:dyDescent="0.2">
      <c r="A1" s="398" t="s">
        <v>103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P2" s="2" t="s">
        <v>71</v>
      </c>
    </row>
    <row r="3" spans="1:17" ht="12.75" customHeight="1" x14ac:dyDescent="0.2">
      <c r="A3" s="411"/>
      <c r="B3" s="390" t="s">
        <v>132</v>
      </c>
      <c r="C3" s="390"/>
      <c r="D3" s="390"/>
      <c r="E3" s="391" t="s">
        <v>67</v>
      </c>
      <c r="F3" s="393"/>
      <c r="G3" s="393"/>
      <c r="H3" s="393"/>
      <c r="I3" s="393"/>
      <c r="J3" s="393"/>
      <c r="K3" s="384" t="s">
        <v>149</v>
      </c>
      <c r="L3" s="385"/>
      <c r="M3" s="386"/>
      <c r="N3" s="390" t="s">
        <v>68</v>
      </c>
      <c r="O3" s="390"/>
      <c r="P3" s="391"/>
      <c r="Q3" s="16"/>
    </row>
    <row r="4" spans="1:17" ht="38.25" customHeight="1" x14ac:dyDescent="0.2">
      <c r="A4" s="411"/>
      <c r="B4" s="390"/>
      <c r="C4" s="390"/>
      <c r="D4" s="390"/>
      <c r="E4" s="390" t="s">
        <v>66</v>
      </c>
      <c r="F4" s="390"/>
      <c r="G4" s="390"/>
      <c r="H4" s="390" t="s">
        <v>65</v>
      </c>
      <c r="I4" s="390"/>
      <c r="J4" s="390"/>
      <c r="K4" s="387"/>
      <c r="L4" s="388"/>
      <c r="M4" s="389"/>
      <c r="N4" s="390"/>
      <c r="O4" s="390"/>
      <c r="P4" s="391"/>
      <c r="Q4" s="16"/>
    </row>
    <row r="5" spans="1:17" ht="33.75" x14ac:dyDescent="0.2">
      <c r="A5" s="411"/>
      <c r="B5" s="198" t="s">
        <v>130</v>
      </c>
      <c r="C5" s="198" t="s">
        <v>64</v>
      </c>
      <c r="D5" s="198" t="s">
        <v>131</v>
      </c>
      <c r="E5" s="198" t="s">
        <v>130</v>
      </c>
      <c r="F5" s="198" t="s">
        <v>64</v>
      </c>
      <c r="G5" s="198" t="s">
        <v>131</v>
      </c>
      <c r="H5" s="198" t="s">
        <v>130</v>
      </c>
      <c r="I5" s="198" t="s">
        <v>64</v>
      </c>
      <c r="J5" s="198" t="s">
        <v>131</v>
      </c>
      <c r="K5" s="198" t="s">
        <v>130</v>
      </c>
      <c r="L5" s="198" t="s">
        <v>64</v>
      </c>
      <c r="M5" s="199" t="s">
        <v>131</v>
      </c>
      <c r="N5" s="198" t="s">
        <v>130</v>
      </c>
      <c r="O5" s="198" t="s">
        <v>64</v>
      </c>
      <c r="P5" s="199" t="s">
        <v>131</v>
      </c>
      <c r="Q5" s="16"/>
    </row>
    <row r="6" spans="1:17" x14ac:dyDescent="0.2">
      <c r="A6" s="366" t="s">
        <v>72</v>
      </c>
      <c r="B6" s="66">
        <f>SUM(B7:B26)</f>
        <v>494346.14</v>
      </c>
      <c r="C6" s="66">
        <f>SUM(C7:C26)</f>
        <v>450280.30999999988</v>
      </c>
      <c r="D6" s="66">
        <f>B6/C6*100</f>
        <v>109.78631066501667</v>
      </c>
      <c r="E6" s="66">
        <f>SUM(E7:E26)</f>
        <v>358587.47000000003</v>
      </c>
      <c r="F6" s="66">
        <f>SUM(F7:F26)</f>
        <v>319462.38999999996</v>
      </c>
      <c r="G6" s="66">
        <f>E6/F6%</f>
        <v>112.24716311676003</v>
      </c>
      <c r="H6" s="66">
        <f>SUM(H7:H26)</f>
        <v>135758.66999999998</v>
      </c>
      <c r="I6" s="66">
        <f>SUM(I7:I26)</f>
        <v>130817.92</v>
      </c>
      <c r="J6" s="66">
        <f>H6/I6%</f>
        <v>103.77681436916286</v>
      </c>
      <c r="K6" s="66">
        <f>SUM(K7:K26)</f>
        <v>301530.09999999998</v>
      </c>
      <c r="L6" s="66">
        <f>SUM(L7:L26)</f>
        <v>311396.59999999998</v>
      </c>
      <c r="M6" s="210">
        <f>K6/L6%</f>
        <v>96.83153252154969</v>
      </c>
      <c r="N6" s="66">
        <f>SUM(N7:N26)</f>
        <v>795876.24</v>
      </c>
      <c r="O6" s="66">
        <f>SUM(O7:O26)</f>
        <v>761676.91</v>
      </c>
      <c r="P6" s="66">
        <f>N6/O6*100</f>
        <v>104.4900048236988</v>
      </c>
    </row>
    <row r="7" spans="1:17" x14ac:dyDescent="0.2">
      <c r="A7" s="71" t="s">
        <v>73</v>
      </c>
      <c r="B7" s="66">
        <f>E7+H7</f>
        <v>40002.26</v>
      </c>
      <c r="C7" s="66">
        <f>F7+I7</f>
        <v>39454.300000000003</v>
      </c>
      <c r="D7" s="66">
        <f t="shared" ref="D7:D24" si="0">B7/C7*100</f>
        <v>101.388847349972</v>
      </c>
      <c r="E7" s="269">
        <v>13318.95</v>
      </c>
      <c r="F7" s="269">
        <v>13088.5</v>
      </c>
      <c r="G7" s="66">
        <f>E7/F7%</f>
        <v>101.76070596325019</v>
      </c>
      <c r="H7" s="269">
        <v>26683.31</v>
      </c>
      <c r="I7" s="269">
        <v>26365.8</v>
      </c>
      <c r="J7" s="66">
        <f t="shared" ref="J7:J23" si="1">H7/I7%</f>
        <v>101.20424944435595</v>
      </c>
      <c r="K7" s="269">
        <v>13507.9</v>
      </c>
      <c r="L7" s="269">
        <v>13783.11</v>
      </c>
      <c r="M7" s="211">
        <f>K7/L7%</f>
        <v>98.003280827041209</v>
      </c>
      <c r="N7" s="66">
        <f>B7+K7</f>
        <v>53510.16</v>
      </c>
      <c r="O7" s="66">
        <f>C7+L7</f>
        <v>53237.41</v>
      </c>
      <c r="P7" s="66">
        <f>N7/O7*100</f>
        <v>100.51232770339504</v>
      </c>
    </row>
    <row r="8" spans="1:17" x14ac:dyDescent="0.2">
      <c r="A8" s="71" t="s">
        <v>74</v>
      </c>
      <c r="B8" s="66">
        <f t="shared" ref="B8:C26" si="2">E8+H8</f>
        <v>81721.39</v>
      </c>
      <c r="C8" s="66">
        <f t="shared" si="2"/>
        <v>82268.05</v>
      </c>
      <c r="D8" s="66">
        <f t="shared" si="0"/>
        <v>99.335513604613212</v>
      </c>
      <c r="E8" s="236">
        <v>78898.490000000005</v>
      </c>
      <c r="F8" s="236">
        <v>78885.27</v>
      </c>
      <c r="G8" s="66">
        <f t="shared" ref="G8:G26" si="3">E8/F8%</f>
        <v>100.01675851524625</v>
      </c>
      <c r="H8" s="236">
        <v>2822.9</v>
      </c>
      <c r="I8" s="236">
        <v>3382.78</v>
      </c>
      <c r="J8" s="66">
        <f t="shared" si="1"/>
        <v>83.449115815985664</v>
      </c>
      <c r="K8" s="236">
        <v>18869.7</v>
      </c>
      <c r="L8" s="236">
        <v>19553.759999999998</v>
      </c>
      <c r="M8" s="211">
        <f t="shared" ref="M8:M25" si="4">K8/L8%</f>
        <v>96.501644696467594</v>
      </c>
      <c r="N8" s="66">
        <f t="shared" ref="N8:O26" si="5">B8+K8</f>
        <v>100591.09</v>
      </c>
      <c r="O8" s="66">
        <f t="shared" si="5"/>
        <v>101821.81</v>
      </c>
      <c r="P8" s="66">
        <f t="shared" ref="P8:P25" si="6">N8/O8*100</f>
        <v>98.791300213578992</v>
      </c>
    </row>
    <row r="9" spans="1:17" x14ac:dyDescent="0.2">
      <c r="A9" s="71" t="s">
        <v>75</v>
      </c>
      <c r="B9" s="66">
        <f t="shared" si="2"/>
        <v>15686.82</v>
      </c>
      <c r="C9" s="66">
        <f t="shared" si="2"/>
        <v>16411.27</v>
      </c>
      <c r="D9" s="66">
        <f t="shared" si="0"/>
        <v>95.585655467249026</v>
      </c>
      <c r="E9" s="236">
        <v>7227.22</v>
      </c>
      <c r="F9" s="236">
        <v>8797.77</v>
      </c>
      <c r="G9" s="66">
        <f t="shared" si="3"/>
        <v>82.148317130363722</v>
      </c>
      <c r="H9" s="236">
        <v>8459.6</v>
      </c>
      <c r="I9" s="236">
        <v>7613.5</v>
      </c>
      <c r="J9" s="66">
        <f t="shared" si="1"/>
        <v>111.11315426544952</v>
      </c>
      <c r="K9" s="236">
        <v>22971.7</v>
      </c>
      <c r="L9" s="236">
        <v>22692.36</v>
      </c>
      <c r="M9" s="211">
        <f t="shared" si="4"/>
        <v>101.23098699297914</v>
      </c>
      <c r="N9" s="66">
        <f t="shared" si="5"/>
        <v>38658.520000000004</v>
      </c>
      <c r="O9" s="66">
        <f t="shared" si="5"/>
        <v>39103.630000000005</v>
      </c>
      <c r="P9" s="66">
        <f t="shared" si="6"/>
        <v>98.861716930116202</v>
      </c>
    </row>
    <row r="10" spans="1:17" x14ac:dyDescent="0.2">
      <c r="A10" s="71" t="s">
        <v>76</v>
      </c>
      <c r="B10" s="66">
        <f t="shared" si="2"/>
        <v>101740.88</v>
      </c>
      <c r="C10" s="66">
        <f t="shared" si="2"/>
        <v>81691.040000000008</v>
      </c>
      <c r="D10" s="66">
        <f t="shared" si="0"/>
        <v>124.54349950741231</v>
      </c>
      <c r="E10" s="236">
        <v>87227.28</v>
      </c>
      <c r="F10" s="236">
        <v>67690.850000000006</v>
      </c>
      <c r="G10" s="66">
        <f t="shared" si="3"/>
        <v>128.86125672819887</v>
      </c>
      <c r="H10" s="236">
        <v>14513.6</v>
      </c>
      <c r="I10" s="236">
        <v>14000.19</v>
      </c>
      <c r="J10" s="66">
        <f t="shared" si="1"/>
        <v>103.66716451705298</v>
      </c>
      <c r="K10" s="236">
        <v>27801.599999999999</v>
      </c>
      <c r="L10" s="236">
        <v>27343.22</v>
      </c>
      <c r="M10" s="211">
        <f t="shared" si="4"/>
        <v>101.6763936361555</v>
      </c>
      <c r="N10" s="66">
        <f t="shared" si="5"/>
        <v>129542.48000000001</v>
      </c>
      <c r="O10" s="66">
        <f t="shared" si="5"/>
        <v>109034.26000000001</v>
      </c>
      <c r="P10" s="66">
        <f t="shared" si="6"/>
        <v>118.80896885070801</v>
      </c>
    </row>
    <row r="11" spans="1:17" x14ac:dyDescent="0.2">
      <c r="A11" s="71" t="s">
        <v>77</v>
      </c>
      <c r="B11" s="66">
        <f t="shared" si="2"/>
        <v>5336.23</v>
      </c>
      <c r="C11" s="66">
        <f t="shared" si="2"/>
        <v>5041.32</v>
      </c>
      <c r="D11" s="66">
        <f t="shared" si="0"/>
        <v>105.84985678354082</v>
      </c>
      <c r="E11" s="236">
        <v>324.33</v>
      </c>
      <c r="F11" s="236">
        <v>228.74</v>
      </c>
      <c r="G11" s="66">
        <f>E11/F11%</f>
        <v>141.78980501879863</v>
      </c>
      <c r="H11" s="236">
        <v>5011.8999999999996</v>
      </c>
      <c r="I11" s="236">
        <v>4812.58</v>
      </c>
      <c r="J11" s="66">
        <f t="shared" si="1"/>
        <v>104.14164543758233</v>
      </c>
      <c r="K11" s="236">
        <v>11958.1</v>
      </c>
      <c r="L11" s="236">
        <v>11420.47</v>
      </c>
      <c r="M11" s="211">
        <f t="shared" si="4"/>
        <v>104.70759959966622</v>
      </c>
      <c r="N11" s="66">
        <f t="shared" si="5"/>
        <v>17294.330000000002</v>
      </c>
      <c r="O11" s="66">
        <f t="shared" si="5"/>
        <v>16461.79</v>
      </c>
      <c r="P11" s="66">
        <f t="shared" si="6"/>
        <v>105.05740870221283</v>
      </c>
    </row>
    <row r="12" spans="1:17" x14ac:dyDescent="0.2">
      <c r="A12" s="71" t="s">
        <v>78</v>
      </c>
      <c r="B12" s="66">
        <f t="shared" si="2"/>
        <v>22783.809999999998</v>
      </c>
      <c r="C12" s="66">
        <f t="shared" si="2"/>
        <v>20892.16</v>
      </c>
      <c r="D12" s="66">
        <f t="shared" si="0"/>
        <v>109.05435340338192</v>
      </c>
      <c r="E12" s="236">
        <v>9707.81</v>
      </c>
      <c r="F12" s="236">
        <v>8761.6</v>
      </c>
      <c r="G12" s="66">
        <f t="shared" si="3"/>
        <v>110.79951150474798</v>
      </c>
      <c r="H12" s="236">
        <v>13076</v>
      </c>
      <c r="I12" s="236">
        <v>12130.56</v>
      </c>
      <c r="J12" s="66">
        <f t="shared" si="1"/>
        <v>107.79386936794344</v>
      </c>
      <c r="K12" s="236">
        <v>14673.3</v>
      </c>
      <c r="L12" s="236">
        <v>14543.61</v>
      </c>
      <c r="M12" s="211">
        <f t="shared" si="4"/>
        <v>100.89173183274303</v>
      </c>
      <c r="N12" s="66">
        <f t="shared" si="5"/>
        <v>37457.11</v>
      </c>
      <c r="O12" s="66">
        <f t="shared" si="5"/>
        <v>35435.770000000004</v>
      </c>
      <c r="P12" s="66">
        <f t="shared" si="6"/>
        <v>105.70423614330942</v>
      </c>
    </row>
    <row r="13" spans="1:17" x14ac:dyDescent="0.2">
      <c r="A13" s="71" t="s">
        <v>79</v>
      </c>
      <c r="B13" s="66">
        <f t="shared" si="2"/>
        <v>22070.09</v>
      </c>
      <c r="C13" s="66">
        <f t="shared" si="2"/>
        <v>20452.16</v>
      </c>
      <c r="D13" s="66">
        <f t="shared" si="0"/>
        <v>107.91080257537591</v>
      </c>
      <c r="E13" s="236">
        <v>12704.59</v>
      </c>
      <c r="F13" s="236">
        <v>11341.56</v>
      </c>
      <c r="G13" s="66">
        <f t="shared" si="3"/>
        <v>112.01801163155686</v>
      </c>
      <c r="H13" s="236">
        <v>9365.5</v>
      </c>
      <c r="I13" s="236">
        <v>9110.6</v>
      </c>
      <c r="J13" s="66">
        <f t="shared" si="1"/>
        <v>102.79783987882246</v>
      </c>
      <c r="K13" s="236">
        <v>25288.3</v>
      </c>
      <c r="L13" s="236">
        <v>24863.48</v>
      </c>
      <c r="M13" s="211">
        <f t="shared" si="4"/>
        <v>101.70861037956071</v>
      </c>
      <c r="N13" s="66">
        <f t="shared" si="5"/>
        <v>47358.39</v>
      </c>
      <c r="O13" s="66">
        <f t="shared" si="5"/>
        <v>45315.64</v>
      </c>
      <c r="P13" s="66">
        <f t="shared" si="6"/>
        <v>104.50782555426781</v>
      </c>
    </row>
    <row r="14" spans="1:17" x14ac:dyDescent="0.2">
      <c r="A14" s="71" t="s">
        <v>80</v>
      </c>
      <c r="B14" s="66">
        <f t="shared" si="2"/>
        <v>12612.43</v>
      </c>
      <c r="C14" s="66">
        <f t="shared" si="2"/>
        <v>11410.66</v>
      </c>
      <c r="D14" s="66">
        <f t="shared" si="0"/>
        <v>110.53199376723171</v>
      </c>
      <c r="E14" s="236">
        <v>3017.83</v>
      </c>
      <c r="F14" s="236">
        <v>2048.11</v>
      </c>
      <c r="G14" s="66">
        <f t="shared" si="3"/>
        <v>147.3470663196801</v>
      </c>
      <c r="H14" s="236">
        <v>9594.6</v>
      </c>
      <c r="I14" s="236">
        <v>9362.5499999999993</v>
      </c>
      <c r="J14" s="66">
        <f t="shared" si="1"/>
        <v>102.47849143662786</v>
      </c>
      <c r="K14" s="236">
        <v>21449.5</v>
      </c>
      <c r="L14" s="236">
        <v>20972.23</v>
      </c>
      <c r="M14" s="211">
        <f t="shared" si="4"/>
        <v>102.27572365933428</v>
      </c>
      <c r="N14" s="66">
        <f t="shared" si="5"/>
        <v>34061.93</v>
      </c>
      <c r="O14" s="66">
        <f t="shared" si="5"/>
        <v>32382.89</v>
      </c>
      <c r="P14" s="66">
        <f t="shared" si="6"/>
        <v>105.18496032935911</v>
      </c>
    </row>
    <row r="15" spans="1:17" x14ac:dyDescent="0.2">
      <c r="A15" s="71" t="s">
        <v>81</v>
      </c>
      <c r="B15" s="66">
        <f t="shared" si="2"/>
        <v>22938.5</v>
      </c>
      <c r="C15" s="66">
        <f t="shared" si="2"/>
        <v>21045.97</v>
      </c>
      <c r="D15" s="66">
        <f t="shared" si="0"/>
        <v>108.99236290843331</v>
      </c>
      <c r="E15" s="236">
        <v>12264.4</v>
      </c>
      <c r="F15" s="236">
        <v>10676.05</v>
      </c>
      <c r="G15" s="66">
        <f t="shared" si="3"/>
        <v>114.87769352897374</v>
      </c>
      <c r="H15" s="236">
        <v>10674.1</v>
      </c>
      <c r="I15" s="236">
        <v>10369.92</v>
      </c>
      <c r="J15" s="66">
        <f t="shared" si="1"/>
        <v>102.93329167438128</v>
      </c>
      <c r="K15" s="236">
        <v>16039.5</v>
      </c>
      <c r="L15" s="236">
        <v>15963.69</v>
      </c>
      <c r="M15" s="211">
        <f t="shared" si="4"/>
        <v>100.4748902039566</v>
      </c>
      <c r="N15" s="66">
        <f t="shared" si="5"/>
        <v>38978</v>
      </c>
      <c r="O15" s="66">
        <f t="shared" si="5"/>
        <v>37009.660000000003</v>
      </c>
      <c r="P15" s="66">
        <f t="shared" si="6"/>
        <v>105.31844929134718</v>
      </c>
    </row>
    <row r="16" spans="1:17" x14ac:dyDescent="0.2">
      <c r="A16" s="71" t="s">
        <v>82</v>
      </c>
      <c r="B16" s="66">
        <f t="shared" si="2"/>
        <v>17489.3</v>
      </c>
      <c r="C16" s="66">
        <f t="shared" si="2"/>
        <v>15451.86</v>
      </c>
      <c r="D16" s="66">
        <f t="shared" si="0"/>
        <v>113.18572650800616</v>
      </c>
      <c r="E16" s="236">
        <v>16833.099999999999</v>
      </c>
      <c r="F16" s="236">
        <v>14834.74</v>
      </c>
      <c r="G16" s="66">
        <f t="shared" si="3"/>
        <v>113.47081243082117</v>
      </c>
      <c r="H16" s="236">
        <v>656.2</v>
      </c>
      <c r="I16" s="236">
        <v>617.12</v>
      </c>
      <c r="J16" s="66">
        <f t="shared" si="1"/>
        <v>106.33264194970185</v>
      </c>
      <c r="K16" s="236">
        <v>13335</v>
      </c>
      <c r="L16" s="236">
        <v>13904.31</v>
      </c>
      <c r="M16" s="211">
        <f t="shared" si="4"/>
        <v>95.905514189485146</v>
      </c>
      <c r="N16" s="66">
        <f t="shared" si="5"/>
        <v>30824.3</v>
      </c>
      <c r="O16" s="66">
        <f t="shared" si="5"/>
        <v>29356.17</v>
      </c>
      <c r="P16" s="66">
        <f t="shared" si="6"/>
        <v>105.00109517011245</v>
      </c>
    </row>
    <row r="17" spans="1:16" x14ac:dyDescent="0.2">
      <c r="A17" s="71" t="s">
        <v>83</v>
      </c>
      <c r="B17" s="66">
        <f t="shared" si="2"/>
        <v>2465.4499999999998</v>
      </c>
      <c r="C17" s="66">
        <f t="shared" si="2"/>
        <v>2349.85</v>
      </c>
      <c r="D17" s="66">
        <f t="shared" si="0"/>
        <v>104.91946294444325</v>
      </c>
      <c r="E17" s="236">
        <v>566.25</v>
      </c>
      <c r="F17" s="236">
        <v>533.39</v>
      </c>
      <c r="G17" s="66">
        <f t="shared" si="3"/>
        <v>106.16059543673485</v>
      </c>
      <c r="H17" s="236">
        <v>1899.2</v>
      </c>
      <c r="I17" s="236">
        <v>1816.46</v>
      </c>
      <c r="J17" s="66">
        <f t="shared" si="1"/>
        <v>104.55501359787719</v>
      </c>
      <c r="K17" s="236">
        <v>10772.8</v>
      </c>
      <c r="L17" s="236">
        <v>10543.08</v>
      </c>
      <c r="M17" s="211">
        <f t="shared" si="4"/>
        <v>102.17886993174669</v>
      </c>
      <c r="N17" s="66">
        <f t="shared" si="5"/>
        <v>13238.25</v>
      </c>
      <c r="O17" s="66">
        <f t="shared" si="5"/>
        <v>12892.93</v>
      </c>
      <c r="P17" s="66">
        <f t="shared" si="6"/>
        <v>102.67836713609707</v>
      </c>
    </row>
    <row r="18" spans="1:16" x14ac:dyDescent="0.2">
      <c r="A18" s="71" t="s">
        <v>84</v>
      </c>
      <c r="B18" s="66">
        <f t="shared" si="2"/>
        <v>6824.17</v>
      </c>
      <c r="C18" s="66">
        <f t="shared" si="2"/>
        <v>6541.3600000000006</v>
      </c>
      <c r="D18" s="66">
        <f t="shared" si="0"/>
        <v>104.32341286827203</v>
      </c>
      <c r="E18" s="236">
        <v>5701.67</v>
      </c>
      <c r="F18" s="236">
        <v>5426.31</v>
      </c>
      <c r="G18" s="66">
        <f t="shared" si="3"/>
        <v>105.07453499707904</v>
      </c>
      <c r="H18" s="236">
        <v>1122.5</v>
      </c>
      <c r="I18" s="236">
        <v>1115.05</v>
      </c>
      <c r="J18" s="66">
        <f t="shared" si="1"/>
        <v>100.66813147392494</v>
      </c>
      <c r="K18" s="236">
        <v>2450.9</v>
      </c>
      <c r="L18" s="236">
        <v>2479.65</v>
      </c>
      <c r="M18" s="211">
        <f t="shared" si="4"/>
        <v>98.840562176113565</v>
      </c>
      <c r="N18" s="66">
        <f t="shared" si="5"/>
        <v>9275.07</v>
      </c>
      <c r="O18" s="66">
        <f t="shared" si="5"/>
        <v>9021.01</v>
      </c>
      <c r="P18" s="66">
        <f t="shared" si="6"/>
        <v>102.8163143594786</v>
      </c>
    </row>
    <row r="19" spans="1:16" x14ac:dyDescent="0.2">
      <c r="A19" s="71" t="s">
        <v>85</v>
      </c>
      <c r="B19" s="66">
        <f t="shared" si="2"/>
        <v>29946.239999999998</v>
      </c>
      <c r="C19" s="66">
        <f t="shared" si="2"/>
        <v>28656</v>
      </c>
      <c r="D19" s="66">
        <f t="shared" si="0"/>
        <v>104.50251256281406</v>
      </c>
      <c r="E19" s="236">
        <v>21304.34</v>
      </c>
      <c r="F19" s="236">
        <v>20620.439999999999</v>
      </c>
      <c r="G19" s="66">
        <f t="shared" si="3"/>
        <v>103.31661206065438</v>
      </c>
      <c r="H19" s="236">
        <v>8641.9</v>
      </c>
      <c r="I19" s="236">
        <v>8035.56</v>
      </c>
      <c r="J19" s="66">
        <f t="shared" si="1"/>
        <v>107.54570932206342</v>
      </c>
      <c r="K19" s="236">
        <v>12021.8</v>
      </c>
      <c r="L19" s="236">
        <v>11954.31</v>
      </c>
      <c r="M19" s="211">
        <f t="shared" si="4"/>
        <v>100.56456625267371</v>
      </c>
      <c r="N19" s="66">
        <f t="shared" si="5"/>
        <v>41968.039999999994</v>
      </c>
      <c r="O19" s="66">
        <f t="shared" si="5"/>
        <v>40610.31</v>
      </c>
      <c r="P19" s="66">
        <f t="shared" si="6"/>
        <v>103.34331355756703</v>
      </c>
    </row>
    <row r="20" spans="1:16" x14ac:dyDescent="0.2">
      <c r="A20" s="71" t="s">
        <v>86</v>
      </c>
      <c r="B20" s="66">
        <f t="shared" si="2"/>
        <v>14687.23</v>
      </c>
      <c r="C20" s="66">
        <f t="shared" si="2"/>
        <v>15312.14</v>
      </c>
      <c r="D20" s="66">
        <f t="shared" si="0"/>
        <v>95.918859153586638</v>
      </c>
      <c r="E20" s="236">
        <v>11132.13</v>
      </c>
      <c r="F20" s="236">
        <v>11698.97</v>
      </c>
      <c r="G20" s="66">
        <f t="shared" si="3"/>
        <v>95.154787130832872</v>
      </c>
      <c r="H20" s="236">
        <v>3555.1</v>
      </c>
      <c r="I20" s="236">
        <v>3613.17</v>
      </c>
      <c r="J20" s="66">
        <f t="shared" si="1"/>
        <v>98.392824029868507</v>
      </c>
      <c r="K20" s="236">
        <v>16827.8</v>
      </c>
      <c r="L20" s="236">
        <v>18061.310000000001</v>
      </c>
      <c r="M20" s="211">
        <f t="shared" si="4"/>
        <v>93.17042894452284</v>
      </c>
      <c r="N20" s="66">
        <f t="shared" si="5"/>
        <v>31515.03</v>
      </c>
      <c r="O20" s="66">
        <f t="shared" si="5"/>
        <v>33373.449999999997</v>
      </c>
      <c r="P20" s="66">
        <f t="shared" si="6"/>
        <v>94.431441759842045</v>
      </c>
    </row>
    <row r="21" spans="1:16" x14ac:dyDescent="0.2">
      <c r="A21" s="71" t="s">
        <v>87</v>
      </c>
      <c r="B21" s="66">
        <f t="shared" si="2"/>
        <v>33282.53</v>
      </c>
      <c r="C21" s="66">
        <f t="shared" si="2"/>
        <v>21491.019999999997</v>
      </c>
      <c r="D21" s="66">
        <f>B21/C21*100</f>
        <v>154.86714916276659</v>
      </c>
      <c r="E21" s="236">
        <v>28262.23</v>
      </c>
      <c r="F21" s="236">
        <v>17199.78</v>
      </c>
      <c r="G21" s="66">
        <f>E21/F21%</f>
        <v>164.31739243176366</v>
      </c>
      <c r="H21" s="236">
        <v>5020.3</v>
      </c>
      <c r="I21" s="236">
        <v>4291.24</v>
      </c>
      <c r="J21" s="66">
        <f t="shared" si="1"/>
        <v>116.98949487793739</v>
      </c>
      <c r="K21" s="236">
        <v>48456.3</v>
      </c>
      <c r="L21" s="236">
        <v>57605.760000000002</v>
      </c>
      <c r="M21" s="211">
        <f t="shared" si="4"/>
        <v>84.117109122421098</v>
      </c>
      <c r="N21" s="66">
        <f t="shared" si="5"/>
        <v>81738.83</v>
      </c>
      <c r="O21" s="66">
        <f t="shared" si="5"/>
        <v>79096.78</v>
      </c>
      <c r="P21" s="66">
        <f t="shared" si="6"/>
        <v>103.34027504027345</v>
      </c>
    </row>
    <row r="22" spans="1:16" x14ac:dyDescent="0.2">
      <c r="A22" s="71" t="s">
        <v>88</v>
      </c>
      <c r="B22" s="66">
        <f t="shared" si="2"/>
        <v>4484.03</v>
      </c>
      <c r="C22" s="66">
        <f t="shared" si="2"/>
        <v>4614.17</v>
      </c>
      <c r="D22" s="66">
        <f t="shared" si="0"/>
        <v>97.179557753615484</v>
      </c>
      <c r="E22" s="236">
        <v>32.229999999999997</v>
      </c>
      <c r="F22" s="236">
        <v>72.63</v>
      </c>
      <c r="G22" s="66">
        <f t="shared" si="3"/>
        <v>44.375602368167421</v>
      </c>
      <c r="H22" s="236">
        <v>4451.8</v>
      </c>
      <c r="I22" s="236">
        <v>4541.54</v>
      </c>
      <c r="J22" s="66">
        <f t="shared" si="1"/>
        <v>98.024018284546656</v>
      </c>
      <c r="K22" s="236">
        <v>5503.7</v>
      </c>
      <c r="L22" s="236">
        <v>5585.23</v>
      </c>
      <c r="M22" s="211">
        <f t="shared" si="4"/>
        <v>98.540257070881609</v>
      </c>
      <c r="N22" s="66">
        <f t="shared" si="5"/>
        <v>9987.73</v>
      </c>
      <c r="O22" s="66">
        <f t="shared" si="5"/>
        <v>10199.4</v>
      </c>
      <c r="P22" s="66">
        <f t="shared" si="6"/>
        <v>97.924681844030033</v>
      </c>
    </row>
    <row r="23" spans="1:16" x14ac:dyDescent="0.2">
      <c r="A23" s="71" t="s">
        <v>89</v>
      </c>
      <c r="B23" s="66">
        <f t="shared" si="2"/>
        <v>59083.39</v>
      </c>
      <c r="C23" s="66">
        <f t="shared" si="2"/>
        <v>55721.120000000003</v>
      </c>
      <c r="D23" s="66">
        <f t="shared" si="0"/>
        <v>106.0341034063924</v>
      </c>
      <c r="E23" s="236">
        <v>49434.03</v>
      </c>
      <c r="F23" s="236">
        <v>46636.72</v>
      </c>
      <c r="G23" s="66">
        <f t="shared" si="3"/>
        <v>105.99808477097017</v>
      </c>
      <c r="H23" s="236">
        <v>9649.36</v>
      </c>
      <c r="I23" s="236">
        <v>9084.4</v>
      </c>
      <c r="J23" s="66">
        <f t="shared" si="1"/>
        <v>106.21901281317425</v>
      </c>
      <c r="K23" s="236">
        <v>17423.400000000001</v>
      </c>
      <c r="L23" s="236">
        <v>17962.02</v>
      </c>
      <c r="M23" s="211">
        <f t="shared" si="4"/>
        <v>97.001339492996891</v>
      </c>
      <c r="N23" s="66">
        <f t="shared" si="5"/>
        <v>76506.790000000008</v>
      </c>
      <c r="O23" s="66">
        <f t="shared" si="5"/>
        <v>73683.14</v>
      </c>
      <c r="P23" s="66">
        <f>N23/O23*100</f>
        <v>103.83215210426701</v>
      </c>
    </row>
    <row r="24" spans="1:16" x14ac:dyDescent="0.2">
      <c r="A24" s="71" t="s">
        <v>90</v>
      </c>
      <c r="B24" s="66">
        <f>E24</f>
        <v>1.77</v>
      </c>
      <c r="C24" s="66">
        <f>F24</f>
        <v>3.37</v>
      </c>
      <c r="D24" s="66">
        <f t="shared" si="0"/>
        <v>52.52225519287834</v>
      </c>
      <c r="E24" s="236">
        <v>1.77</v>
      </c>
      <c r="F24" s="236">
        <v>3.37</v>
      </c>
      <c r="G24" s="66">
        <f>E24/F24%</f>
        <v>52.52225519287834</v>
      </c>
      <c r="H24" s="236" t="s">
        <v>136</v>
      </c>
      <c r="I24" s="236" t="s">
        <v>136</v>
      </c>
      <c r="J24" s="66" t="s">
        <v>136</v>
      </c>
      <c r="K24" s="236">
        <v>25.6</v>
      </c>
      <c r="L24" s="236">
        <v>34.4</v>
      </c>
      <c r="M24" s="211">
        <f>K24/L24%</f>
        <v>74.418604651162795</v>
      </c>
      <c r="N24" s="66">
        <f t="shared" si="5"/>
        <v>27.37</v>
      </c>
      <c r="O24" s="66">
        <f t="shared" si="5"/>
        <v>37.769999999999996</v>
      </c>
      <c r="P24" s="66">
        <f t="shared" si="6"/>
        <v>72.464919248080491</v>
      </c>
    </row>
    <row r="25" spans="1:16" x14ac:dyDescent="0.2">
      <c r="A25" s="71" t="s">
        <v>91</v>
      </c>
      <c r="B25" s="66" t="s">
        <v>136</v>
      </c>
      <c r="C25" s="66">
        <f>I25</f>
        <v>0.2</v>
      </c>
      <c r="D25" s="66" t="s">
        <v>136</v>
      </c>
      <c r="E25" s="236" t="s">
        <v>136</v>
      </c>
      <c r="F25" s="236" t="s">
        <v>136</v>
      </c>
      <c r="G25" s="66" t="s">
        <v>136</v>
      </c>
      <c r="H25" s="236" t="s">
        <v>136</v>
      </c>
      <c r="I25" s="236">
        <v>0.2</v>
      </c>
      <c r="J25" s="66" t="s">
        <v>136</v>
      </c>
      <c r="K25" s="236">
        <v>19.2</v>
      </c>
      <c r="L25" s="236">
        <v>7.5</v>
      </c>
      <c r="M25" s="211">
        <f t="shared" si="4"/>
        <v>256</v>
      </c>
      <c r="N25" s="66">
        <f>K25</f>
        <v>19.2</v>
      </c>
      <c r="O25" s="66">
        <f>L25+I25</f>
        <v>7.7</v>
      </c>
      <c r="P25" s="66">
        <f t="shared" si="6"/>
        <v>249.35064935064935</v>
      </c>
    </row>
    <row r="26" spans="1:16" x14ac:dyDescent="0.2">
      <c r="A26" s="73" t="s">
        <v>92</v>
      </c>
      <c r="B26" s="74">
        <f t="shared" si="2"/>
        <v>1189.6199999999999</v>
      </c>
      <c r="C26" s="74">
        <f t="shared" si="2"/>
        <v>1472.29</v>
      </c>
      <c r="D26" s="74">
        <f>B26/C26*100</f>
        <v>80.80065747916511</v>
      </c>
      <c r="E26" s="237">
        <v>628.82000000000005</v>
      </c>
      <c r="F26" s="237">
        <v>917.59</v>
      </c>
      <c r="G26" s="74">
        <f t="shared" si="3"/>
        <v>68.529517540513737</v>
      </c>
      <c r="H26" s="237">
        <v>560.79999999999995</v>
      </c>
      <c r="I26" s="237">
        <v>554.70000000000005</v>
      </c>
      <c r="J26" s="74">
        <f>H26/I26%</f>
        <v>101.09969352803316</v>
      </c>
      <c r="K26" s="237">
        <v>2134</v>
      </c>
      <c r="L26" s="237">
        <v>2123.1</v>
      </c>
      <c r="M26" s="74">
        <f>K26/L26%</f>
        <v>100.51340021666432</v>
      </c>
      <c r="N26" s="74">
        <f t="shared" si="5"/>
        <v>3323.62</v>
      </c>
      <c r="O26" s="74">
        <f t="shared" si="5"/>
        <v>3595.39</v>
      </c>
      <c r="P26" s="74">
        <f>N26/O26*100</f>
        <v>92.441153810852228</v>
      </c>
    </row>
    <row r="27" spans="1:16" x14ac:dyDescent="0.2">
      <c r="B27" s="6"/>
      <c r="C27" s="6"/>
      <c r="D27" s="7"/>
      <c r="E27" s="6"/>
      <c r="F27" s="6"/>
      <c r="G27" s="7"/>
      <c r="H27" s="6"/>
      <c r="I27" s="6"/>
      <c r="J27" s="7"/>
      <c r="K27" s="6"/>
      <c r="L27" s="6"/>
      <c r="M27" s="7"/>
    </row>
    <row r="28" spans="1:16" x14ac:dyDescent="0.2">
      <c r="A28" s="195"/>
      <c r="B28" s="6"/>
      <c r="C28" s="6"/>
      <c r="D28" s="7"/>
      <c r="E28" s="6"/>
      <c r="F28" s="6"/>
      <c r="G28" s="7"/>
      <c r="H28" s="6"/>
      <c r="I28" s="6"/>
      <c r="J28" s="7"/>
      <c r="K28" s="6"/>
      <c r="L28" s="6"/>
      <c r="M28" s="7"/>
    </row>
    <row r="29" spans="1:16" x14ac:dyDescent="0.2">
      <c r="B29" s="6"/>
      <c r="C29" s="6"/>
      <c r="D29" s="7"/>
      <c r="E29" s="6"/>
      <c r="F29" s="6"/>
      <c r="G29" s="7"/>
      <c r="H29" s="6"/>
      <c r="I29" s="6"/>
      <c r="J29" s="7"/>
      <c r="K29" s="6"/>
      <c r="L29" s="6"/>
      <c r="M29" s="7"/>
    </row>
    <row r="30" spans="1:16" x14ac:dyDescent="0.2">
      <c r="B30" s="6"/>
      <c r="C30" s="6"/>
      <c r="D30" s="7"/>
      <c r="E30" s="6"/>
      <c r="F30" s="6"/>
      <c r="G30" s="7"/>
      <c r="H30" s="6"/>
      <c r="I30" s="6"/>
      <c r="J30" s="7"/>
      <c r="K30" s="6"/>
      <c r="L30" s="6"/>
      <c r="M30" s="7"/>
    </row>
    <row r="31" spans="1:16" x14ac:dyDescent="0.2">
      <c r="B31" s="6"/>
      <c r="C31" s="6"/>
      <c r="D31" s="7"/>
      <c r="E31" s="6"/>
      <c r="F31" s="6"/>
      <c r="G31" s="7"/>
      <c r="H31" s="6"/>
      <c r="I31" s="6"/>
      <c r="J31" s="7"/>
      <c r="K31" s="6"/>
      <c r="L31" s="6"/>
      <c r="M31" s="7"/>
    </row>
    <row r="32" spans="1:16" x14ac:dyDescent="0.2">
      <c r="B32" s="71"/>
      <c r="C32" s="6"/>
      <c r="D32" s="7"/>
      <c r="E32" s="6"/>
      <c r="F32" s="6"/>
      <c r="G32" s="7"/>
      <c r="H32" s="6"/>
      <c r="I32" s="6"/>
      <c r="J32" s="7"/>
      <c r="K32" s="6"/>
      <c r="L32" s="6"/>
      <c r="M32" s="7"/>
    </row>
    <row r="33" spans="2:13" x14ac:dyDescent="0.2">
      <c r="B33" s="6"/>
      <c r="C33" s="6"/>
      <c r="D33" s="7"/>
      <c r="E33" s="6"/>
      <c r="F33" s="6"/>
      <c r="G33" s="7"/>
      <c r="H33" s="6"/>
      <c r="I33" s="6"/>
      <c r="J33" s="7"/>
      <c r="K33" s="6"/>
      <c r="L33" s="6"/>
      <c r="M33" s="7"/>
    </row>
    <row r="34" spans="2:13" x14ac:dyDescent="0.2">
      <c r="B34" s="6"/>
      <c r="C34" s="6"/>
      <c r="D34" s="7"/>
      <c r="E34" s="6"/>
      <c r="F34" s="6"/>
      <c r="G34" s="7"/>
      <c r="H34" s="6"/>
      <c r="I34" s="6"/>
      <c r="J34" s="7"/>
      <c r="K34" s="6"/>
      <c r="L34" s="6"/>
      <c r="M34" s="7"/>
    </row>
    <row r="35" spans="2:13" x14ac:dyDescent="0.2">
      <c r="B35" s="6"/>
      <c r="C35" s="6"/>
      <c r="D35" s="7"/>
      <c r="E35" s="6"/>
      <c r="F35" s="6"/>
      <c r="G35" s="7"/>
      <c r="H35" s="6"/>
      <c r="I35" s="6"/>
      <c r="J35" s="7"/>
      <c r="K35" s="6"/>
      <c r="L35" s="6"/>
      <c r="M35" s="7"/>
    </row>
    <row r="36" spans="2:13" x14ac:dyDescent="0.2">
      <c r="B36" s="6"/>
      <c r="C36" s="6"/>
      <c r="D36" s="7"/>
      <c r="E36" s="6"/>
      <c r="F36" s="6"/>
      <c r="G36" s="7"/>
      <c r="H36" s="6"/>
      <c r="I36" s="6"/>
      <c r="J36" s="7"/>
      <c r="K36" s="6"/>
      <c r="L36" s="6"/>
      <c r="M36" s="7"/>
    </row>
    <row r="37" spans="2:13" x14ac:dyDescent="0.2">
      <c r="B37" s="6"/>
      <c r="C37" s="6"/>
      <c r="D37" s="7"/>
      <c r="E37" s="6"/>
      <c r="F37" s="6"/>
      <c r="G37" s="7"/>
      <c r="H37" s="6"/>
      <c r="I37" s="6"/>
      <c r="J37" s="7"/>
      <c r="K37" s="6"/>
      <c r="L37" s="6"/>
      <c r="M37" s="7"/>
    </row>
    <row r="38" spans="2:13" x14ac:dyDescent="0.2">
      <c r="B38" s="6"/>
      <c r="C38" s="6"/>
      <c r="D38" s="7"/>
      <c r="E38" s="6"/>
      <c r="F38" s="6"/>
      <c r="G38" s="7"/>
      <c r="H38" s="6"/>
      <c r="I38" s="6"/>
      <c r="J38" s="7"/>
      <c r="K38" s="6"/>
      <c r="L38" s="6"/>
      <c r="M38" s="7"/>
    </row>
    <row r="39" spans="2:13" x14ac:dyDescent="0.2">
      <c r="B39" s="6"/>
      <c r="C39" s="6"/>
      <c r="D39" s="7"/>
      <c r="E39" s="6"/>
      <c r="F39" s="6"/>
      <c r="G39" s="7"/>
      <c r="H39" s="6"/>
      <c r="I39" s="6"/>
      <c r="J39" s="7"/>
      <c r="K39" s="6"/>
      <c r="L39" s="6"/>
      <c r="M39" s="7"/>
    </row>
    <row r="40" spans="2:13" x14ac:dyDescent="0.2">
      <c r="B40" s="6"/>
      <c r="C40" s="6"/>
      <c r="D40" s="7"/>
      <c r="E40" s="6"/>
      <c r="F40" s="6"/>
      <c r="G40" s="7"/>
      <c r="H40" s="6"/>
      <c r="I40" s="6"/>
      <c r="J40" s="7"/>
      <c r="K40" s="6"/>
      <c r="L40" s="6"/>
      <c r="M40" s="7"/>
    </row>
    <row r="41" spans="2:13" x14ac:dyDescent="0.2">
      <c r="B41" s="6"/>
      <c r="C41" s="6"/>
      <c r="D41" s="7"/>
      <c r="E41" s="8"/>
      <c r="F41" s="6"/>
      <c r="G41" s="8"/>
      <c r="H41" s="8"/>
      <c r="I41" s="6"/>
      <c r="J41" s="8"/>
      <c r="K41" s="6"/>
      <c r="L41" s="6"/>
      <c r="M41" s="7"/>
    </row>
    <row r="42" spans="2:13" x14ac:dyDescent="0.2">
      <c r="B42" s="6"/>
      <c r="C42" s="6"/>
      <c r="D42" s="7"/>
      <c r="E42" s="8"/>
      <c r="F42" s="8"/>
      <c r="G42" s="8"/>
      <c r="H42" s="8"/>
      <c r="I42" s="8"/>
      <c r="J42" s="8"/>
      <c r="K42" s="6"/>
      <c r="L42" s="6"/>
      <c r="M42" s="7"/>
    </row>
    <row r="43" spans="2:13" x14ac:dyDescent="0.2">
      <c r="B43" s="6"/>
      <c r="C43" s="6"/>
      <c r="D43" s="7"/>
      <c r="E43" s="6"/>
      <c r="F43" s="6"/>
      <c r="G43" s="7"/>
      <c r="H43" s="6"/>
      <c r="I43" s="6"/>
      <c r="J43" s="7"/>
      <c r="K43" s="6"/>
      <c r="L43" s="6"/>
      <c r="M43" s="7"/>
    </row>
  </sheetData>
  <mergeCells count="8">
    <mergeCell ref="N3:P4"/>
    <mergeCell ref="E4:G4"/>
    <mergeCell ref="H4:J4"/>
    <mergeCell ref="A1:P1"/>
    <mergeCell ref="A3:A5"/>
    <mergeCell ref="B3:D4"/>
    <mergeCell ref="E3:J3"/>
    <mergeCell ref="K3:M4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Footer>&amp;R&amp;"-,полужирный"&amp;8 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workbookViewId="0">
      <selection activeCell="A3" sqref="A3:A4"/>
    </sheetView>
  </sheetViews>
  <sheetFormatPr defaultRowHeight="12.75" x14ac:dyDescent="0.2"/>
  <cols>
    <col min="1" max="1" width="22.28515625" style="46" customWidth="1"/>
    <col min="2" max="2" width="20.42578125" style="46" customWidth="1"/>
    <col min="3" max="9" width="13.85546875" style="46" customWidth="1"/>
    <col min="10" max="10" width="8.42578125" style="46" customWidth="1"/>
    <col min="11" max="256" width="9.140625" style="46"/>
    <col min="257" max="257" width="22.28515625" style="46" customWidth="1"/>
    <col min="258" max="258" width="20.42578125" style="46" customWidth="1"/>
    <col min="259" max="265" width="13.85546875" style="46" customWidth="1"/>
    <col min="266" max="266" width="8.42578125" style="46" customWidth="1"/>
    <col min="267" max="512" width="9.140625" style="46"/>
    <col min="513" max="513" width="22.28515625" style="46" customWidth="1"/>
    <col min="514" max="514" width="20.42578125" style="46" customWidth="1"/>
    <col min="515" max="521" width="13.85546875" style="46" customWidth="1"/>
    <col min="522" max="522" width="8.42578125" style="46" customWidth="1"/>
    <col min="523" max="768" width="9.140625" style="46"/>
    <col min="769" max="769" width="22.28515625" style="46" customWidth="1"/>
    <col min="770" max="770" width="20.42578125" style="46" customWidth="1"/>
    <col min="771" max="777" width="13.85546875" style="46" customWidth="1"/>
    <col min="778" max="778" width="8.42578125" style="46" customWidth="1"/>
    <col min="779" max="1024" width="9.140625" style="46"/>
    <col min="1025" max="1025" width="22.28515625" style="46" customWidth="1"/>
    <col min="1026" max="1026" width="20.42578125" style="46" customWidth="1"/>
    <col min="1027" max="1033" width="13.85546875" style="46" customWidth="1"/>
    <col min="1034" max="1034" width="8.42578125" style="46" customWidth="1"/>
    <col min="1035" max="1280" width="9.140625" style="46"/>
    <col min="1281" max="1281" width="22.28515625" style="46" customWidth="1"/>
    <col min="1282" max="1282" width="20.42578125" style="46" customWidth="1"/>
    <col min="1283" max="1289" width="13.85546875" style="46" customWidth="1"/>
    <col min="1290" max="1290" width="8.42578125" style="46" customWidth="1"/>
    <col min="1291" max="1536" width="9.140625" style="46"/>
    <col min="1537" max="1537" width="22.28515625" style="46" customWidth="1"/>
    <col min="1538" max="1538" width="20.42578125" style="46" customWidth="1"/>
    <col min="1539" max="1545" width="13.85546875" style="46" customWidth="1"/>
    <col min="1546" max="1546" width="8.42578125" style="46" customWidth="1"/>
    <col min="1547" max="1792" width="9.140625" style="46"/>
    <col min="1793" max="1793" width="22.28515625" style="46" customWidth="1"/>
    <col min="1794" max="1794" width="20.42578125" style="46" customWidth="1"/>
    <col min="1795" max="1801" width="13.85546875" style="46" customWidth="1"/>
    <col min="1802" max="1802" width="8.42578125" style="46" customWidth="1"/>
    <col min="1803" max="2048" width="9.140625" style="46"/>
    <col min="2049" max="2049" width="22.28515625" style="46" customWidth="1"/>
    <col min="2050" max="2050" width="20.42578125" style="46" customWidth="1"/>
    <col min="2051" max="2057" width="13.85546875" style="46" customWidth="1"/>
    <col min="2058" max="2058" width="8.42578125" style="46" customWidth="1"/>
    <col min="2059" max="2304" width="9.140625" style="46"/>
    <col min="2305" max="2305" width="22.28515625" style="46" customWidth="1"/>
    <col min="2306" max="2306" width="20.42578125" style="46" customWidth="1"/>
    <col min="2307" max="2313" width="13.85546875" style="46" customWidth="1"/>
    <col min="2314" max="2314" width="8.42578125" style="46" customWidth="1"/>
    <col min="2315" max="2560" width="9.140625" style="46"/>
    <col min="2561" max="2561" width="22.28515625" style="46" customWidth="1"/>
    <col min="2562" max="2562" width="20.42578125" style="46" customWidth="1"/>
    <col min="2563" max="2569" width="13.85546875" style="46" customWidth="1"/>
    <col min="2570" max="2570" width="8.42578125" style="46" customWidth="1"/>
    <col min="2571" max="2816" width="9.140625" style="46"/>
    <col min="2817" max="2817" width="22.28515625" style="46" customWidth="1"/>
    <col min="2818" max="2818" width="20.42578125" style="46" customWidth="1"/>
    <col min="2819" max="2825" width="13.85546875" style="46" customWidth="1"/>
    <col min="2826" max="2826" width="8.42578125" style="46" customWidth="1"/>
    <col min="2827" max="3072" width="9.140625" style="46"/>
    <col min="3073" max="3073" width="22.28515625" style="46" customWidth="1"/>
    <col min="3074" max="3074" width="20.42578125" style="46" customWidth="1"/>
    <col min="3075" max="3081" width="13.85546875" style="46" customWidth="1"/>
    <col min="3082" max="3082" width="8.42578125" style="46" customWidth="1"/>
    <col min="3083" max="3328" width="9.140625" style="46"/>
    <col min="3329" max="3329" width="22.28515625" style="46" customWidth="1"/>
    <col min="3330" max="3330" width="20.42578125" style="46" customWidth="1"/>
    <col min="3331" max="3337" width="13.85546875" style="46" customWidth="1"/>
    <col min="3338" max="3338" width="8.42578125" style="46" customWidth="1"/>
    <col min="3339" max="3584" width="9.140625" style="46"/>
    <col min="3585" max="3585" width="22.28515625" style="46" customWidth="1"/>
    <col min="3586" max="3586" width="20.42578125" style="46" customWidth="1"/>
    <col min="3587" max="3593" width="13.85546875" style="46" customWidth="1"/>
    <col min="3594" max="3594" width="8.42578125" style="46" customWidth="1"/>
    <col min="3595" max="3840" width="9.140625" style="46"/>
    <col min="3841" max="3841" width="22.28515625" style="46" customWidth="1"/>
    <col min="3842" max="3842" width="20.42578125" style="46" customWidth="1"/>
    <col min="3843" max="3849" width="13.85546875" style="46" customWidth="1"/>
    <col min="3850" max="3850" width="8.42578125" style="46" customWidth="1"/>
    <col min="3851" max="4096" width="9.140625" style="46"/>
    <col min="4097" max="4097" width="22.28515625" style="46" customWidth="1"/>
    <col min="4098" max="4098" width="20.42578125" style="46" customWidth="1"/>
    <col min="4099" max="4105" width="13.85546875" style="46" customWidth="1"/>
    <col min="4106" max="4106" width="8.42578125" style="46" customWidth="1"/>
    <col min="4107" max="4352" width="9.140625" style="46"/>
    <col min="4353" max="4353" width="22.28515625" style="46" customWidth="1"/>
    <col min="4354" max="4354" width="20.42578125" style="46" customWidth="1"/>
    <col min="4355" max="4361" width="13.85546875" style="46" customWidth="1"/>
    <col min="4362" max="4362" width="8.42578125" style="46" customWidth="1"/>
    <col min="4363" max="4608" width="9.140625" style="46"/>
    <col min="4609" max="4609" width="22.28515625" style="46" customWidth="1"/>
    <col min="4610" max="4610" width="20.42578125" style="46" customWidth="1"/>
    <col min="4611" max="4617" width="13.85546875" style="46" customWidth="1"/>
    <col min="4618" max="4618" width="8.42578125" style="46" customWidth="1"/>
    <col min="4619" max="4864" width="9.140625" style="46"/>
    <col min="4865" max="4865" width="22.28515625" style="46" customWidth="1"/>
    <col min="4866" max="4866" width="20.42578125" style="46" customWidth="1"/>
    <col min="4867" max="4873" width="13.85546875" style="46" customWidth="1"/>
    <col min="4874" max="4874" width="8.42578125" style="46" customWidth="1"/>
    <col min="4875" max="5120" width="9.140625" style="46"/>
    <col min="5121" max="5121" width="22.28515625" style="46" customWidth="1"/>
    <col min="5122" max="5122" width="20.42578125" style="46" customWidth="1"/>
    <col min="5123" max="5129" width="13.85546875" style="46" customWidth="1"/>
    <col min="5130" max="5130" width="8.42578125" style="46" customWidth="1"/>
    <col min="5131" max="5376" width="9.140625" style="46"/>
    <col min="5377" max="5377" width="22.28515625" style="46" customWidth="1"/>
    <col min="5378" max="5378" width="20.42578125" style="46" customWidth="1"/>
    <col min="5379" max="5385" width="13.85546875" style="46" customWidth="1"/>
    <col min="5386" max="5386" width="8.42578125" style="46" customWidth="1"/>
    <col min="5387" max="5632" width="9.140625" style="46"/>
    <col min="5633" max="5633" width="22.28515625" style="46" customWidth="1"/>
    <col min="5634" max="5634" width="20.42578125" style="46" customWidth="1"/>
    <col min="5635" max="5641" width="13.85546875" style="46" customWidth="1"/>
    <col min="5642" max="5642" width="8.42578125" style="46" customWidth="1"/>
    <col min="5643" max="5888" width="9.140625" style="46"/>
    <col min="5889" max="5889" width="22.28515625" style="46" customWidth="1"/>
    <col min="5890" max="5890" width="20.42578125" style="46" customWidth="1"/>
    <col min="5891" max="5897" width="13.85546875" style="46" customWidth="1"/>
    <col min="5898" max="5898" width="8.42578125" style="46" customWidth="1"/>
    <col min="5899" max="6144" width="9.140625" style="46"/>
    <col min="6145" max="6145" width="22.28515625" style="46" customWidth="1"/>
    <col min="6146" max="6146" width="20.42578125" style="46" customWidth="1"/>
    <col min="6147" max="6153" width="13.85546875" style="46" customWidth="1"/>
    <col min="6154" max="6154" width="8.42578125" style="46" customWidth="1"/>
    <col min="6155" max="6400" width="9.140625" style="46"/>
    <col min="6401" max="6401" width="22.28515625" style="46" customWidth="1"/>
    <col min="6402" max="6402" width="20.42578125" style="46" customWidth="1"/>
    <col min="6403" max="6409" width="13.85546875" style="46" customWidth="1"/>
    <col min="6410" max="6410" width="8.42578125" style="46" customWidth="1"/>
    <col min="6411" max="6656" width="9.140625" style="46"/>
    <col min="6657" max="6657" width="22.28515625" style="46" customWidth="1"/>
    <col min="6658" max="6658" width="20.42578125" style="46" customWidth="1"/>
    <col min="6659" max="6665" width="13.85546875" style="46" customWidth="1"/>
    <col min="6666" max="6666" width="8.42578125" style="46" customWidth="1"/>
    <col min="6667" max="6912" width="9.140625" style="46"/>
    <col min="6913" max="6913" width="22.28515625" style="46" customWidth="1"/>
    <col min="6914" max="6914" width="20.42578125" style="46" customWidth="1"/>
    <col min="6915" max="6921" width="13.85546875" style="46" customWidth="1"/>
    <col min="6922" max="6922" width="8.42578125" style="46" customWidth="1"/>
    <col min="6923" max="7168" width="9.140625" style="46"/>
    <col min="7169" max="7169" width="22.28515625" style="46" customWidth="1"/>
    <col min="7170" max="7170" width="20.42578125" style="46" customWidth="1"/>
    <col min="7171" max="7177" width="13.85546875" style="46" customWidth="1"/>
    <col min="7178" max="7178" width="8.42578125" style="46" customWidth="1"/>
    <col min="7179" max="7424" width="9.140625" style="46"/>
    <col min="7425" max="7425" width="22.28515625" style="46" customWidth="1"/>
    <col min="7426" max="7426" width="20.42578125" style="46" customWidth="1"/>
    <col min="7427" max="7433" width="13.85546875" style="46" customWidth="1"/>
    <col min="7434" max="7434" width="8.42578125" style="46" customWidth="1"/>
    <col min="7435" max="7680" width="9.140625" style="46"/>
    <col min="7681" max="7681" width="22.28515625" style="46" customWidth="1"/>
    <col min="7682" max="7682" width="20.42578125" style="46" customWidth="1"/>
    <col min="7683" max="7689" width="13.85546875" style="46" customWidth="1"/>
    <col min="7690" max="7690" width="8.42578125" style="46" customWidth="1"/>
    <col min="7691" max="7936" width="9.140625" style="46"/>
    <col min="7937" max="7937" width="22.28515625" style="46" customWidth="1"/>
    <col min="7938" max="7938" width="20.42578125" style="46" customWidth="1"/>
    <col min="7939" max="7945" width="13.85546875" style="46" customWidth="1"/>
    <col min="7946" max="7946" width="8.42578125" style="46" customWidth="1"/>
    <col min="7947" max="8192" width="9.140625" style="46"/>
    <col min="8193" max="8193" width="22.28515625" style="46" customWidth="1"/>
    <col min="8194" max="8194" width="20.42578125" style="46" customWidth="1"/>
    <col min="8195" max="8201" width="13.85546875" style="46" customWidth="1"/>
    <col min="8202" max="8202" width="8.42578125" style="46" customWidth="1"/>
    <col min="8203" max="8448" width="9.140625" style="46"/>
    <col min="8449" max="8449" width="22.28515625" style="46" customWidth="1"/>
    <col min="8450" max="8450" width="20.42578125" style="46" customWidth="1"/>
    <col min="8451" max="8457" width="13.85546875" style="46" customWidth="1"/>
    <col min="8458" max="8458" width="8.42578125" style="46" customWidth="1"/>
    <col min="8459" max="8704" width="9.140625" style="46"/>
    <col min="8705" max="8705" width="22.28515625" style="46" customWidth="1"/>
    <col min="8706" max="8706" width="20.42578125" style="46" customWidth="1"/>
    <col min="8707" max="8713" width="13.85546875" style="46" customWidth="1"/>
    <col min="8714" max="8714" width="8.42578125" style="46" customWidth="1"/>
    <col min="8715" max="8960" width="9.140625" style="46"/>
    <col min="8961" max="8961" width="22.28515625" style="46" customWidth="1"/>
    <col min="8962" max="8962" width="20.42578125" style="46" customWidth="1"/>
    <col min="8963" max="8969" width="13.85546875" style="46" customWidth="1"/>
    <col min="8970" max="8970" width="8.42578125" style="46" customWidth="1"/>
    <col min="8971" max="9216" width="9.140625" style="46"/>
    <col min="9217" max="9217" width="22.28515625" style="46" customWidth="1"/>
    <col min="9218" max="9218" width="20.42578125" style="46" customWidth="1"/>
    <col min="9219" max="9225" width="13.85546875" style="46" customWidth="1"/>
    <col min="9226" max="9226" width="8.42578125" style="46" customWidth="1"/>
    <col min="9227" max="9472" width="9.140625" style="46"/>
    <col min="9473" max="9473" width="22.28515625" style="46" customWidth="1"/>
    <col min="9474" max="9474" width="20.42578125" style="46" customWidth="1"/>
    <col min="9475" max="9481" width="13.85546875" style="46" customWidth="1"/>
    <col min="9482" max="9482" width="8.42578125" style="46" customWidth="1"/>
    <col min="9483" max="9728" width="9.140625" style="46"/>
    <col min="9729" max="9729" width="22.28515625" style="46" customWidth="1"/>
    <col min="9730" max="9730" width="20.42578125" style="46" customWidth="1"/>
    <col min="9731" max="9737" width="13.85546875" style="46" customWidth="1"/>
    <col min="9738" max="9738" width="8.42578125" style="46" customWidth="1"/>
    <col min="9739" max="9984" width="9.140625" style="46"/>
    <col min="9985" max="9985" width="22.28515625" style="46" customWidth="1"/>
    <col min="9986" max="9986" width="20.42578125" style="46" customWidth="1"/>
    <col min="9987" max="9993" width="13.85546875" style="46" customWidth="1"/>
    <col min="9994" max="9994" width="8.42578125" style="46" customWidth="1"/>
    <col min="9995" max="10240" width="9.140625" style="46"/>
    <col min="10241" max="10241" width="22.28515625" style="46" customWidth="1"/>
    <col min="10242" max="10242" width="20.42578125" style="46" customWidth="1"/>
    <col min="10243" max="10249" width="13.85546875" style="46" customWidth="1"/>
    <col min="10250" max="10250" width="8.42578125" style="46" customWidth="1"/>
    <col min="10251" max="10496" width="9.140625" style="46"/>
    <col min="10497" max="10497" width="22.28515625" style="46" customWidth="1"/>
    <col min="10498" max="10498" width="20.42578125" style="46" customWidth="1"/>
    <col min="10499" max="10505" width="13.85546875" style="46" customWidth="1"/>
    <col min="10506" max="10506" width="8.42578125" style="46" customWidth="1"/>
    <col min="10507" max="10752" width="9.140625" style="46"/>
    <col min="10753" max="10753" width="22.28515625" style="46" customWidth="1"/>
    <col min="10754" max="10754" width="20.42578125" style="46" customWidth="1"/>
    <col min="10755" max="10761" width="13.85546875" style="46" customWidth="1"/>
    <col min="10762" max="10762" width="8.42578125" style="46" customWidth="1"/>
    <col min="10763" max="11008" width="9.140625" style="46"/>
    <col min="11009" max="11009" width="22.28515625" style="46" customWidth="1"/>
    <col min="11010" max="11010" width="20.42578125" style="46" customWidth="1"/>
    <col min="11011" max="11017" width="13.85546875" style="46" customWidth="1"/>
    <col min="11018" max="11018" width="8.42578125" style="46" customWidth="1"/>
    <col min="11019" max="11264" width="9.140625" style="46"/>
    <col min="11265" max="11265" width="22.28515625" style="46" customWidth="1"/>
    <col min="11266" max="11266" width="20.42578125" style="46" customWidth="1"/>
    <col min="11267" max="11273" width="13.85546875" style="46" customWidth="1"/>
    <col min="11274" max="11274" width="8.42578125" style="46" customWidth="1"/>
    <col min="11275" max="11520" width="9.140625" style="46"/>
    <col min="11521" max="11521" width="22.28515625" style="46" customWidth="1"/>
    <col min="11522" max="11522" width="20.42578125" style="46" customWidth="1"/>
    <col min="11523" max="11529" width="13.85546875" style="46" customWidth="1"/>
    <col min="11530" max="11530" width="8.42578125" style="46" customWidth="1"/>
    <col min="11531" max="11776" width="9.140625" style="46"/>
    <col min="11777" max="11777" width="22.28515625" style="46" customWidth="1"/>
    <col min="11778" max="11778" width="20.42578125" style="46" customWidth="1"/>
    <col min="11779" max="11785" width="13.85546875" style="46" customWidth="1"/>
    <col min="11786" max="11786" width="8.42578125" style="46" customWidth="1"/>
    <col min="11787" max="12032" width="9.140625" style="46"/>
    <col min="12033" max="12033" width="22.28515625" style="46" customWidth="1"/>
    <col min="12034" max="12034" width="20.42578125" style="46" customWidth="1"/>
    <col min="12035" max="12041" width="13.85546875" style="46" customWidth="1"/>
    <col min="12042" max="12042" width="8.42578125" style="46" customWidth="1"/>
    <col min="12043" max="12288" width="9.140625" style="46"/>
    <col min="12289" max="12289" width="22.28515625" style="46" customWidth="1"/>
    <col min="12290" max="12290" width="20.42578125" style="46" customWidth="1"/>
    <col min="12291" max="12297" width="13.85546875" style="46" customWidth="1"/>
    <col min="12298" max="12298" width="8.42578125" style="46" customWidth="1"/>
    <col min="12299" max="12544" width="9.140625" style="46"/>
    <col min="12545" max="12545" width="22.28515625" style="46" customWidth="1"/>
    <col min="12546" max="12546" width="20.42578125" style="46" customWidth="1"/>
    <col min="12547" max="12553" width="13.85546875" style="46" customWidth="1"/>
    <col min="12554" max="12554" width="8.42578125" style="46" customWidth="1"/>
    <col min="12555" max="12800" width="9.140625" style="46"/>
    <col min="12801" max="12801" width="22.28515625" style="46" customWidth="1"/>
    <col min="12802" max="12802" width="20.42578125" style="46" customWidth="1"/>
    <col min="12803" max="12809" width="13.85546875" style="46" customWidth="1"/>
    <col min="12810" max="12810" width="8.42578125" style="46" customWidth="1"/>
    <col min="12811" max="13056" width="9.140625" style="46"/>
    <col min="13057" max="13057" width="22.28515625" style="46" customWidth="1"/>
    <col min="13058" max="13058" width="20.42578125" style="46" customWidth="1"/>
    <col min="13059" max="13065" width="13.85546875" style="46" customWidth="1"/>
    <col min="13066" max="13066" width="8.42578125" style="46" customWidth="1"/>
    <col min="13067" max="13312" width="9.140625" style="46"/>
    <col min="13313" max="13313" width="22.28515625" style="46" customWidth="1"/>
    <col min="13314" max="13314" width="20.42578125" style="46" customWidth="1"/>
    <col min="13315" max="13321" width="13.85546875" style="46" customWidth="1"/>
    <col min="13322" max="13322" width="8.42578125" style="46" customWidth="1"/>
    <col min="13323" max="13568" width="9.140625" style="46"/>
    <col min="13569" max="13569" width="22.28515625" style="46" customWidth="1"/>
    <col min="13570" max="13570" width="20.42578125" style="46" customWidth="1"/>
    <col min="13571" max="13577" width="13.85546875" style="46" customWidth="1"/>
    <col min="13578" max="13578" width="8.42578125" style="46" customWidth="1"/>
    <col min="13579" max="13824" width="9.140625" style="46"/>
    <col min="13825" max="13825" width="22.28515625" style="46" customWidth="1"/>
    <col min="13826" max="13826" width="20.42578125" style="46" customWidth="1"/>
    <col min="13827" max="13833" width="13.85546875" style="46" customWidth="1"/>
    <col min="13834" max="13834" width="8.42578125" style="46" customWidth="1"/>
    <col min="13835" max="14080" width="9.140625" style="46"/>
    <col min="14081" max="14081" width="22.28515625" style="46" customWidth="1"/>
    <col min="14082" max="14082" width="20.42578125" style="46" customWidth="1"/>
    <col min="14083" max="14089" width="13.85546875" style="46" customWidth="1"/>
    <col min="14090" max="14090" width="8.42578125" style="46" customWidth="1"/>
    <col min="14091" max="14336" width="9.140625" style="46"/>
    <col min="14337" max="14337" width="22.28515625" style="46" customWidth="1"/>
    <col min="14338" max="14338" width="20.42578125" style="46" customWidth="1"/>
    <col min="14339" max="14345" width="13.85546875" style="46" customWidth="1"/>
    <col min="14346" max="14346" width="8.42578125" style="46" customWidth="1"/>
    <col min="14347" max="14592" width="9.140625" style="46"/>
    <col min="14593" max="14593" width="22.28515625" style="46" customWidth="1"/>
    <col min="14594" max="14594" width="20.42578125" style="46" customWidth="1"/>
    <col min="14595" max="14601" width="13.85546875" style="46" customWidth="1"/>
    <col min="14602" max="14602" width="8.42578125" style="46" customWidth="1"/>
    <col min="14603" max="14848" width="9.140625" style="46"/>
    <col min="14849" max="14849" width="22.28515625" style="46" customWidth="1"/>
    <col min="14850" max="14850" width="20.42578125" style="46" customWidth="1"/>
    <col min="14851" max="14857" width="13.85546875" style="46" customWidth="1"/>
    <col min="14858" max="14858" width="8.42578125" style="46" customWidth="1"/>
    <col min="14859" max="15104" width="9.140625" style="46"/>
    <col min="15105" max="15105" width="22.28515625" style="46" customWidth="1"/>
    <col min="15106" max="15106" width="20.42578125" style="46" customWidth="1"/>
    <col min="15107" max="15113" width="13.85546875" style="46" customWidth="1"/>
    <col min="15114" max="15114" width="8.42578125" style="46" customWidth="1"/>
    <col min="15115" max="15360" width="9.140625" style="46"/>
    <col min="15361" max="15361" width="22.28515625" style="46" customWidth="1"/>
    <col min="15362" max="15362" width="20.42578125" style="46" customWidth="1"/>
    <col min="15363" max="15369" width="13.85546875" style="46" customWidth="1"/>
    <col min="15370" max="15370" width="8.42578125" style="46" customWidth="1"/>
    <col min="15371" max="15616" width="9.140625" style="46"/>
    <col min="15617" max="15617" width="22.28515625" style="46" customWidth="1"/>
    <col min="15618" max="15618" width="20.42578125" style="46" customWidth="1"/>
    <col min="15619" max="15625" width="13.85546875" style="46" customWidth="1"/>
    <col min="15626" max="15626" width="8.42578125" style="46" customWidth="1"/>
    <col min="15627" max="15872" width="9.140625" style="46"/>
    <col min="15873" max="15873" width="22.28515625" style="46" customWidth="1"/>
    <col min="15874" max="15874" width="20.42578125" style="46" customWidth="1"/>
    <col min="15875" max="15881" width="13.85546875" style="46" customWidth="1"/>
    <col min="15882" max="15882" width="8.42578125" style="46" customWidth="1"/>
    <col min="15883" max="16128" width="9.140625" style="46"/>
    <col min="16129" max="16129" width="22.28515625" style="46" customWidth="1"/>
    <col min="16130" max="16130" width="20.42578125" style="46" customWidth="1"/>
    <col min="16131" max="16137" width="13.85546875" style="46" customWidth="1"/>
    <col min="16138" max="16138" width="8.42578125" style="46" customWidth="1"/>
    <col min="16139" max="16384" width="9.140625" style="46"/>
  </cols>
  <sheetData>
    <row r="1" spans="1:9" ht="24" customHeight="1" x14ac:dyDescent="0.2">
      <c r="A1" s="406" t="s">
        <v>104</v>
      </c>
      <c r="B1" s="406"/>
      <c r="C1" s="406"/>
      <c r="D1" s="406"/>
      <c r="E1" s="406"/>
      <c r="F1" s="406"/>
      <c r="G1" s="406"/>
      <c r="H1" s="406"/>
      <c r="I1" s="406"/>
    </row>
    <row r="2" spans="1:9" s="70" customFormat="1" ht="12.75" customHeight="1" x14ac:dyDescent="0.2">
      <c r="A2" s="87"/>
      <c r="B2" s="88"/>
      <c r="C2" s="88"/>
      <c r="D2" s="88"/>
      <c r="E2" s="88"/>
      <c r="F2" s="88"/>
      <c r="G2" s="88"/>
      <c r="H2" s="88"/>
      <c r="I2" s="89" t="s">
        <v>105</v>
      </c>
    </row>
    <row r="3" spans="1:9" ht="12" customHeight="1" x14ac:dyDescent="0.2">
      <c r="A3" s="412"/>
      <c r="B3" s="408" t="s">
        <v>95</v>
      </c>
      <c r="C3" s="409" t="s">
        <v>67</v>
      </c>
      <c r="D3" s="410"/>
      <c r="E3" s="410"/>
      <c r="F3" s="410"/>
      <c r="G3" s="410"/>
      <c r="H3" s="410"/>
      <c r="I3" s="410"/>
    </row>
    <row r="4" spans="1:9" ht="24" customHeight="1" x14ac:dyDescent="0.2">
      <c r="A4" s="412"/>
      <c r="B4" s="408"/>
      <c r="C4" s="81" t="s">
        <v>96</v>
      </c>
      <c r="D4" s="81" t="s">
        <v>97</v>
      </c>
      <c r="E4" s="81" t="s">
        <v>98</v>
      </c>
      <c r="F4" s="81" t="s">
        <v>99</v>
      </c>
      <c r="G4" s="81" t="s">
        <v>100</v>
      </c>
      <c r="H4" s="82" t="s">
        <v>101</v>
      </c>
      <c r="I4" s="82" t="s">
        <v>102</v>
      </c>
    </row>
    <row r="5" spans="1:9" s="91" customFormat="1" ht="12.75" customHeight="1" x14ac:dyDescent="0.25">
      <c r="A5" s="65" t="s">
        <v>72</v>
      </c>
      <c r="B5" s="67">
        <f>SUM(C5:I5)</f>
        <v>795876.23999999987</v>
      </c>
      <c r="C5" s="67">
        <f>SUM(C6:C25)</f>
        <v>281263.0199999999</v>
      </c>
      <c r="D5" s="67">
        <f>SUM(D6:D25)</f>
        <v>86309.330000000016</v>
      </c>
      <c r="E5" s="67">
        <f t="shared" ref="E5:I5" si="0">SUM(E6:E25)</f>
        <v>10560.27</v>
      </c>
      <c r="F5" s="67">
        <f t="shared" si="0"/>
        <v>36976.149999999994</v>
      </c>
      <c r="G5" s="67">
        <f t="shared" si="0"/>
        <v>109364.21</v>
      </c>
      <c r="H5" s="67">
        <f t="shared" si="0"/>
        <v>5221.9999999999991</v>
      </c>
      <c r="I5" s="67">
        <f t="shared" si="0"/>
        <v>266181.26</v>
      </c>
    </row>
    <row r="6" spans="1:9" s="91" customFormat="1" ht="12.75" customHeight="1" x14ac:dyDescent="0.25">
      <c r="A6" s="70" t="s">
        <v>73</v>
      </c>
      <c r="B6" s="270">
        <f t="shared" ref="B6:B25" si="1">SUM(C6:I6)</f>
        <v>53510.149999999994</v>
      </c>
      <c r="C6" s="270">
        <v>15222.27</v>
      </c>
      <c r="D6" s="67">
        <v>6826.08</v>
      </c>
      <c r="E6" s="67">
        <v>666.55</v>
      </c>
      <c r="F6" s="67">
        <v>564.5</v>
      </c>
      <c r="G6" s="67">
        <v>17314.59</v>
      </c>
      <c r="H6" s="67">
        <v>0.86</v>
      </c>
      <c r="I6" s="67">
        <v>12915.3</v>
      </c>
    </row>
    <row r="7" spans="1:9" ht="12.75" customHeight="1" x14ac:dyDescent="0.2">
      <c r="A7" s="71" t="s">
        <v>74</v>
      </c>
      <c r="B7" s="67">
        <f t="shared" si="1"/>
        <v>100591.09</v>
      </c>
      <c r="C7" s="67">
        <v>15217.35</v>
      </c>
      <c r="D7" s="67">
        <v>2764.4</v>
      </c>
      <c r="E7" s="67">
        <v>151.35</v>
      </c>
      <c r="F7" s="67">
        <v>3578.5</v>
      </c>
      <c r="G7" s="67">
        <v>5613.96</v>
      </c>
      <c r="H7" s="67" t="s">
        <v>136</v>
      </c>
      <c r="I7" s="67">
        <v>73265.53</v>
      </c>
    </row>
    <row r="8" spans="1:9" ht="12.75" customHeight="1" x14ac:dyDescent="0.2">
      <c r="A8" s="71" t="s">
        <v>75</v>
      </c>
      <c r="B8" s="67">
        <f t="shared" si="1"/>
        <v>38658.519999999997</v>
      </c>
      <c r="C8" s="67">
        <v>24142.01</v>
      </c>
      <c r="D8" s="67">
        <v>5539.7</v>
      </c>
      <c r="E8" s="67">
        <v>722.23</v>
      </c>
      <c r="F8" s="67">
        <v>431.4</v>
      </c>
      <c r="G8" s="67">
        <v>6982.72</v>
      </c>
      <c r="H8" s="67">
        <v>550.36</v>
      </c>
      <c r="I8" s="67">
        <v>290.10000000000002</v>
      </c>
    </row>
    <row r="9" spans="1:9" ht="12.75" customHeight="1" x14ac:dyDescent="0.2">
      <c r="A9" s="71" t="s">
        <v>76</v>
      </c>
      <c r="B9" s="67">
        <f>SUM(C9:I9)</f>
        <v>129542.49</v>
      </c>
      <c r="C9" s="67">
        <v>27930.74</v>
      </c>
      <c r="D9" s="67">
        <v>8850.4599999999991</v>
      </c>
      <c r="E9" s="67">
        <v>169.93</v>
      </c>
      <c r="F9" s="67">
        <v>1025.42</v>
      </c>
      <c r="G9" s="67">
        <v>6221.44</v>
      </c>
      <c r="H9" s="67">
        <v>71.400000000000006</v>
      </c>
      <c r="I9" s="67">
        <v>85273.1</v>
      </c>
    </row>
    <row r="10" spans="1:9" ht="12.75" customHeight="1" x14ac:dyDescent="0.2">
      <c r="A10" s="71" t="s">
        <v>77</v>
      </c>
      <c r="B10" s="67">
        <f t="shared" si="1"/>
        <v>17294.34</v>
      </c>
      <c r="C10" s="67">
        <v>7205.31</v>
      </c>
      <c r="D10" s="67">
        <v>3716.91</v>
      </c>
      <c r="E10" s="67">
        <v>866.8</v>
      </c>
      <c r="F10" s="67">
        <v>7.4</v>
      </c>
      <c r="G10" s="67">
        <v>3691.65</v>
      </c>
      <c r="H10" s="67">
        <v>1806.27</v>
      </c>
      <c r="I10" s="67" t="s">
        <v>136</v>
      </c>
    </row>
    <row r="11" spans="1:9" ht="12.75" customHeight="1" x14ac:dyDescent="0.2">
      <c r="A11" s="71" t="s">
        <v>78</v>
      </c>
      <c r="B11" s="67">
        <f t="shared" si="1"/>
        <v>37457.119999999995</v>
      </c>
      <c r="C11" s="67">
        <v>19844.41</v>
      </c>
      <c r="D11" s="67">
        <v>4675.2700000000004</v>
      </c>
      <c r="E11" s="67">
        <v>893.92</v>
      </c>
      <c r="F11" s="67">
        <v>1127.3699999999999</v>
      </c>
      <c r="G11" s="67">
        <v>4373.1400000000003</v>
      </c>
      <c r="H11" s="67">
        <v>65.099999999999994</v>
      </c>
      <c r="I11" s="67">
        <v>6477.91</v>
      </c>
    </row>
    <row r="12" spans="1:9" ht="12.75" customHeight="1" x14ac:dyDescent="0.2">
      <c r="A12" s="71" t="s">
        <v>79</v>
      </c>
      <c r="B12" s="67">
        <f t="shared" si="1"/>
        <v>47358.399999999994</v>
      </c>
      <c r="C12" s="67">
        <v>16928.82</v>
      </c>
      <c r="D12" s="67">
        <v>10637.97</v>
      </c>
      <c r="E12" s="67">
        <v>1117.44</v>
      </c>
      <c r="F12" s="67">
        <v>227.6</v>
      </c>
      <c r="G12" s="67">
        <v>6841.47</v>
      </c>
      <c r="H12" s="67">
        <v>201.42</v>
      </c>
      <c r="I12" s="67">
        <v>11403.68</v>
      </c>
    </row>
    <row r="13" spans="1:9" ht="12.75" customHeight="1" x14ac:dyDescent="0.2">
      <c r="A13" s="71" t="s">
        <v>80</v>
      </c>
      <c r="B13" s="67">
        <f t="shared" si="1"/>
        <v>34061.930000000008</v>
      </c>
      <c r="C13" s="67">
        <v>18566.77</v>
      </c>
      <c r="D13" s="67">
        <v>6482.81</v>
      </c>
      <c r="E13" s="67">
        <v>908.59</v>
      </c>
      <c r="F13" s="67">
        <v>1733.69</v>
      </c>
      <c r="G13" s="67">
        <v>5654.97</v>
      </c>
      <c r="H13" s="67">
        <v>28.3</v>
      </c>
      <c r="I13" s="67">
        <v>686.8</v>
      </c>
    </row>
    <row r="14" spans="1:9" ht="12.75" customHeight="1" x14ac:dyDescent="0.2">
      <c r="A14" s="71" t="s">
        <v>81</v>
      </c>
      <c r="B14" s="67">
        <f>SUM(C14:I14)</f>
        <v>38978.019999999997</v>
      </c>
      <c r="C14" s="67">
        <v>14940.62</v>
      </c>
      <c r="D14" s="67">
        <v>3542.9</v>
      </c>
      <c r="E14" s="67">
        <v>1185.57</v>
      </c>
      <c r="F14" s="67">
        <v>4640.93</v>
      </c>
      <c r="G14" s="67">
        <v>7220.08</v>
      </c>
      <c r="H14" s="67">
        <v>19.2</v>
      </c>
      <c r="I14" s="67">
        <v>7428.72</v>
      </c>
    </row>
    <row r="15" spans="1:9" s="76" customFormat="1" ht="12.75" customHeight="1" x14ac:dyDescent="0.2">
      <c r="A15" s="71" t="s">
        <v>82</v>
      </c>
      <c r="B15" s="67">
        <f>SUM(C15:I15)</f>
        <v>30824.289999999997</v>
      </c>
      <c r="C15" s="67">
        <v>17627.03</v>
      </c>
      <c r="D15" s="67">
        <v>1344.5</v>
      </c>
      <c r="E15" s="67">
        <v>63.25</v>
      </c>
      <c r="F15" s="67">
        <v>1846.38</v>
      </c>
      <c r="G15" s="67">
        <v>2513.5100000000002</v>
      </c>
      <c r="H15" s="67" t="s">
        <v>136</v>
      </c>
      <c r="I15" s="67">
        <v>7429.62</v>
      </c>
    </row>
    <row r="16" spans="1:9" ht="12.75" customHeight="1" x14ac:dyDescent="0.2">
      <c r="A16" s="71" t="s">
        <v>83</v>
      </c>
      <c r="B16" s="67">
        <f t="shared" si="1"/>
        <v>13238.25</v>
      </c>
      <c r="C16" s="67">
        <v>6429.24</v>
      </c>
      <c r="D16" s="67">
        <v>1641.17</v>
      </c>
      <c r="E16" s="67">
        <v>718.6</v>
      </c>
      <c r="F16" s="67">
        <v>67.900000000000006</v>
      </c>
      <c r="G16" s="67">
        <v>3765.59</v>
      </c>
      <c r="H16" s="67">
        <v>562.66999999999996</v>
      </c>
      <c r="I16" s="67">
        <v>53.08</v>
      </c>
    </row>
    <row r="17" spans="1:9" ht="12.75" customHeight="1" x14ac:dyDescent="0.2">
      <c r="A17" s="71" t="s">
        <v>84</v>
      </c>
      <c r="B17" s="67">
        <f t="shared" si="1"/>
        <v>9275.0499999999993</v>
      </c>
      <c r="C17" s="67">
        <v>779.47</v>
      </c>
      <c r="D17" s="67">
        <v>694.1</v>
      </c>
      <c r="E17" s="67">
        <v>319.75</v>
      </c>
      <c r="F17" s="67" t="s">
        <v>136</v>
      </c>
      <c r="G17" s="67">
        <v>911.78</v>
      </c>
      <c r="H17" s="67">
        <v>1478.2</v>
      </c>
      <c r="I17" s="67">
        <v>5091.75</v>
      </c>
    </row>
    <row r="18" spans="1:9" ht="12.75" customHeight="1" x14ac:dyDescent="0.2">
      <c r="A18" s="71" t="s">
        <v>85</v>
      </c>
      <c r="B18" s="67">
        <f t="shared" si="1"/>
        <v>41968.020000000011</v>
      </c>
      <c r="C18" s="67">
        <v>16576.36</v>
      </c>
      <c r="D18" s="67">
        <v>2726.61</v>
      </c>
      <c r="E18" s="67">
        <v>344.83</v>
      </c>
      <c r="F18" s="67">
        <v>10046.69</v>
      </c>
      <c r="G18" s="67">
        <v>10544.52</v>
      </c>
      <c r="H18" s="67">
        <v>0.41</v>
      </c>
      <c r="I18" s="67">
        <v>1728.6</v>
      </c>
    </row>
    <row r="19" spans="1:9" s="76" customFormat="1" ht="12.75" customHeight="1" x14ac:dyDescent="0.2">
      <c r="A19" s="71" t="s">
        <v>86</v>
      </c>
      <c r="B19" s="67">
        <f t="shared" si="1"/>
        <v>31515.030000000002</v>
      </c>
      <c r="C19" s="67">
        <v>13027.74</v>
      </c>
      <c r="D19" s="67">
        <v>2154.86</v>
      </c>
      <c r="E19" s="67">
        <v>50</v>
      </c>
      <c r="F19" s="67">
        <v>9064.01</v>
      </c>
      <c r="G19" s="67">
        <v>5483.08</v>
      </c>
      <c r="H19" s="67" t="s">
        <v>136</v>
      </c>
      <c r="I19" s="67">
        <v>1735.34</v>
      </c>
    </row>
    <row r="20" spans="1:9" ht="12.75" customHeight="1" x14ac:dyDescent="0.2">
      <c r="A20" s="71" t="s">
        <v>87</v>
      </c>
      <c r="B20" s="67">
        <f t="shared" si="1"/>
        <v>81738.820000000007</v>
      </c>
      <c r="C20" s="67">
        <v>46434.62</v>
      </c>
      <c r="D20" s="67">
        <v>18628.919999999998</v>
      </c>
      <c r="E20" s="67">
        <v>919.49</v>
      </c>
      <c r="F20" s="67">
        <v>11</v>
      </c>
      <c r="G20" s="67">
        <v>10936.53</v>
      </c>
      <c r="H20" s="67">
        <v>437.16</v>
      </c>
      <c r="I20" s="67">
        <v>4371.1000000000004</v>
      </c>
    </row>
    <row r="21" spans="1:9" ht="12.75" customHeight="1" x14ac:dyDescent="0.2">
      <c r="A21" s="70" t="s">
        <v>88</v>
      </c>
      <c r="B21" s="67">
        <f t="shared" si="1"/>
        <v>9987.7300000000014</v>
      </c>
      <c r="C21" s="67">
        <v>2781.99</v>
      </c>
      <c r="D21" s="67">
        <v>1913.64</v>
      </c>
      <c r="E21" s="67">
        <v>484</v>
      </c>
      <c r="F21" s="67">
        <v>7.7</v>
      </c>
      <c r="G21" s="67">
        <v>4785.3</v>
      </c>
      <c r="H21" s="67" t="s">
        <v>136</v>
      </c>
      <c r="I21" s="67">
        <v>15.1</v>
      </c>
    </row>
    <row r="22" spans="1:9" ht="12.75" customHeight="1" x14ac:dyDescent="0.2">
      <c r="A22" s="71" t="s">
        <v>89</v>
      </c>
      <c r="B22" s="67">
        <f t="shared" si="1"/>
        <v>76506.8</v>
      </c>
      <c r="C22" s="67">
        <v>15177.97</v>
      </c>
      <c r="D22" s="67">
        <v>3760.3</v>
      </c>
      <c r="E22" s="67">
        <v>974.97</v>
      </c>
      <c r="F22" s="67">
        <v>2580.56</v>
      </c>
      <c r="G22" s="67">
        <v>6226.58</v>
      </c>
      <c r="H22" s="67">
        <v>0.65</v>
      </c>
      <c r="I22" s="67">
        <v>47785.77</v>
      </c>
    </row>
    <row r="23" spans="1:9" ht="12.75" customHeight="1" x14ac:dyDescent="0.2">
      <c r="A23" s="71" t="s">
        <v>90</v>
      </c>
      <c r="B23" s="67">
        <f t="shared" si="1"/>
        <v>27.37</v>
      </c>
      <c r="C23" s="67">
        <v>12.3</v>
      </c>
      <c r="D23" s="67">
        <v>4.0199999999999996</v>
      </c>
      <c r="E23" s="67">
        <v>0.9</v>
      </c>
      <c r="F23" s="67">
        <v>0.1</v>
      </c>
      <c r="G23" s="67">
        <v>9.85</v>
      </c>
      <c r="H23" s="67" t="s">
        <v>136</v>
      </c>
      <c r="I23" s="67">
        <v>0.2</v>
      </c>
    </row>
    <row r="24" spans="1:9" ht="12.75" customHeight="1" x14ac:dyDescent="0.2">
      <c r="A24" s="71" t="s">
        <v>91</v>
      </c>
      <c r="B24" s="67">
        <f t="shared" si="1"/>
        <v>19.2</v>
      </c>
      <c r="C24" s="67">
        <v>16</v>
      </c>
      <c r="D24" s="67">
        <v>0.3</v>
      </c>
      <c r="E24" s="67">
        <v>0.4</v>
      </c>
      <c r="F24" s="67" t="s">
        <v>136</v>
      </c>
      <c r="G24" s="67">
        <v>1.5</v>
      </c>
      <c r="H24" s="67" t="s">
        <v>136</v>
      </c>
      <c r="I24" s="67">
        <v>1</v>
      </c>
    </row>
    <row r="25" spans="1:9" ht="12.75" customHeight="1" x14ac:dyDescent="0.2">
      <c r="A25" s="73" t="s">
        <v>92</v>
      </c>
      <c r="B25" s="75">
        <f t="shared" si="1"/>
        <v>3323.6199999999994</v>
      </c>
      <c r="C25" s="75">
        <v>2402</v>
      </c>
      <c r="D25" s="75">
        <v>404.41</v>
      </c>
      <c r="E25" s="75">
        <v>1.7</v>
      </c>
      <c r="F25" s="75">
        <v>15</v>
      </c>
      <c r="G25" s="75">
        <v>271.95</v>
      </c>
      <c r="H25" s="75" t="s">
        <v>136</v>
      </c>
      <c r="I25" s="75">
        <v>228.56</v>
      </c>
    </row>
    <row r="26" spans="1:9" ht="12.75" customHeight="1" x14ac:dyDescent="0.2">
      <c r="B26" s="93"/>
      <c r="C26" s="93"/>
      <c r="D26" s="93"/>
      <c r="E26" s="93"/>
      <c r="F26" s="93"/>
      <c r="G26" s="93"/>
      <c r="H26" s="93"/>
      <c r="I26" s="93"/>
    </row>
    <row r="27" spans="1:9" x14ac:dyDescent="0.2">
      <c r="A27" s="195"/>
      <c r="C27" s="69"/>
      <c r="D27" s="69"/>
      <c r="E27" s="69"/>
      <c r="F27" s="69"/>
      <c r="G27" s="69"/>
      <c r="H27" s="72"/>
      <c r="I27" s="69"/>
    </row>
    <row r="28" spans="1:9" x14ac:dyDescent="0.2">
      <c r="C28" s="69"/>
      <c r="D28" s="69"/>
      <c r="E28" s="69"/>
      <c r="F28" s="69"/>
      <c r="G28" s="69"/>
      <c r="H28" s="69"/>
      <c r="I28" s="69"/>
    </row>
    <row r="29" spans="1:9" x14ac:dyDescent="0.2">
      <c r="C29" s="69"/>
      <c r="D29" s="69"/>
      <c r="E29" s="69"/>
      <c r="F29" s="69"/>
      <c r="G29" s="69"/>
      <c r="H29" s="69"/>
      <c r="I29" s="69"/>
    </row>
    <row r="30" spans="1:9" x14ac:dyDescent="0.2">
      <c r="C30" s="69"/>
      <c r="D30" s="69"/>
      <c r="E30" s="69"/>
      <c r="F30" s="69"/>
      <c r="G30" s="69"/>
      <c r="H30" s="69"/>
      <c r="I30" s="69"/>
    </row>
    <row r="31" spans="1:9" x14ac:dyDescent="0.2">
      <c r="C31" s="69"/>
      <c r="D31" s="69"/>
      <c r="E31" s="69"/>
      <c r="F31" s="69"/>
      <c r="G31" s="69"/>
      <c r="H31" s="69"/>
      <c r="I31" s="69"/>
    </row>
    <row r="32" spans="1:9" x14ac:dyDescent="0.2">
      <c r="C32" s="69"/>
      <c r="D32" s="69"/>
      <c r="E32" s="69"/>
      <c r="F32" s="69"/>
      <c r="G32" s="69"/>
      <c r="H32" s="69"/>
      <c r="I32" s="69"/>
    </row>
    <row r="33" spans="3:9" x14ac:dyDescent="0.2">
      <c r="C33" s="69"/>
      <c r="D33" s="69"/>
      <c r="E33" s="69"/>
      <c r="F33" s="69"/>
      <c r="G33" s="69"/>
      <c r="H33" s="69"/>
      <c r="I33" s="69"/>
    </row>
    <row r="34" spans="3:9" x14ac:dyDescent="0.2">
      <c r="C34" s="69"/>
      <c r="D34" s="69"/>
      <c r="E34" s="69"/>
      <c r="F34" s="69"/>
      <c r="G34" s="69"/>
      <c r="H34" s="72"/>
      <c r="I34" s="69"/>
    </row>
    <row r="35" spans="3:9" x14ac:dyDescent="0.2">
      <c r="C35" s="69"/>
      <c r="D35" s="69"/>
      <c r="E35" s="69"/>
      <c r="F35" s="69"/>
      <c r="G35" s="69"/>
      <c r="H35" s="69"/>
      <c r="I35" s="69"/>
    </row>
    <row r="36" spans="3:9" x14ac:dyDescent="0.2">
      <c r="C36" s="69"/>
      <c r="D36" s="69"/>
      <c r="E36" s="69"/>
      <c r="F36" s="69"/>
      <c r="G36" s="69"/>
      <c r="H36" s="69"/>
      <c r="I36" s="69"/>
    </row>
    <row r="37" spans="3:9" x14ac:dyDescent="0.2">
      <c r="C37" s="69"/>
      <c r="D37" s="69"/>
      <c r="E37" s="69"/>
      <c r="F37" s="69"/>
      <c r="G37" s="69"/>
      <c r="H37" s="72"/>
      <c r="I37" s="69"/>
    </row>
    <row r="38" spans="3:9" x14ac:dyDescent="0.2">
      <c r="C38" s="69"/>
      <c r="D38" s="69"/>
      <c r="E38" s="69"/>
      <c r="F38" s="69"/>
      <c r="G38" s="69"/>
      <c r="H38" s="72"/>
      <c r="I38" s="69"/>
    </row>
    <row r="39" spans="3:9" x14ac:dyDescent="0.2">
      <c r="C39" s="69"/>
      <c r="D39" s="69"/>
      <c r="E39" s="69"/>
      <c r="F39" s="69"/>
      <c r="G39" s="69"/>
      <c r="H39" s="69"/>
      <c r="I39" s="69"/>
    </row>
    <row r="40" spans="3:9" x14ac:dyDescent="0.2">
      <c r="C40" s="69"/>
      <c r="D40" s="69"/>
      <c r="E40" s="69"/>
      <c r="F40" s="69"/>
      <c r="G40" s="69"/>
      <c r="H40" s="72"/>
      <c r="I40" s="69"/>
    </row>
    <row r="41" spans="3:9" x14ac:dyDescent="0.2">
      <c r="C41" s="69"/>
      <c r="D41" s="69"/>
      <c r="E41" s="69"/>
      <c r="F41" s="72"/>
      <c r="G41" s="69"/>
      <c r="H41" s="72"/>
      <c r="I41" s="72"/>
    </row>
    <row r="42" spans="3:9" x14ac:dyDescent="0.2">
      <c r="C42" s="69"/>
      <c r="D42" s="69"/>
      <c r="E42" s="72"/>
      <c r="F42" s="72"/>
      <c r="G42" s="72"/>
      <c r="H42" s="72"/>
      <c r="I42" s="69"/>
    </row>
    <row r="43" spans="3:9" x14ac:dyDescent="0.2">
      <c r="C43" s="69"/>
      <c r="D43" s="69"/>
      <c r="E43" s="69"/>
      <c r="F43" s="69"/>
      <c r="G43" s="69"/>
      <c r="H43" s="72"/>
      <c r="I43" s="69"/>
    </row>
  </sheetData>
  <mergeCells count="4">
    <mergeCell ref="A1:I1"/>
    <mergeCell ref="A3:A4"/>
    <mergeCell ref="B3:B4"/>
    <mergeCell ref="C3:I3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9"/>
  <sheetViews>
    <sheetView workbookViewId="0">
      <selection activeCell="A3" sqref="A3:A5"/>
    </sheetView>
  </sheetViews>
  <sheetFormatPr defaultRowHeight="12.75" x14ac:dyDescent="0.2"/>
  <cols>
    <col min="1" max="1" width="22.140625" style="94" customWidth="1"/>
    <col min="2" max="3" width="11.42578125" style="94" customWidth="1"/>
    <col min="4" max="4" width="8.28515625" style="94" customWidth="1"/>
    <col min="5" max="5" width="10" style="94" customWidth="1"/>
    <col min="6" max="6" width="9.28515625" style="94" customWidth="1"/>
    <col min="7" max="7" width="9" style="94" customWidth="1"/>
    <col min="8" max="8" width="10" style="94" customWidth="1"/>
    <col min="9" max="9" width="10.28515625" style="94" customWidth="1"/>
    <col min="10" max="10" width="8.28515625" style="94" customWidth="1"/>
    <col min="11" max="11" width="11.42578125" style="94" customWidth="1"/>
    <col min="12" max="12" width="10.28515625" style="94" customWidth="1"/>
    <col min="13" max="13" width="8.7109375" style="94" customWidth="1"/>
    <col min="14" max="256" width="9.140625" style="94"/>
    <col min="257" max="257" width="22.140625" style="94" customWidth="1"/>
    <col min="258" max="259" width="11.42578125" style="94" customWidth="1"/>
    <col min="260" max="260" width="8.28515625" style="94" customWidth="1"/>
    <col min="261" max="261" width="10" style="94" customWidth="1"/>
    <col min="262" max="262" width="9.28515625" style="94" customWidth="1"/>
    <col min="263" max="263" width="9" style="94" customWidth="1"/>
    <col min="264" max="264" width="10" style="94" customWidth="1"/>
    <col min="265" max="265" width="10.28515625" style="94" customWidth="1"/>
    <col min="266" max="266" width="8.28515625" style="94" customWidth="1"/>
    <col min="267" max="268" width="11.42578125" style="94" customWidth="1"/>
    <col min="269" max="269" width="8" style="94" customWidth="1"/>
    <col min="270" max="512" width="9.140625" style="94"/>
    <col min="513" max="513" width="22.140625" style="94" customWidth="1"/>
    <col min="514" max="515" width="11.42578125" style="94" customWidth="1"/>
    <col min="516" max="516" width="8.28515625" style="94" customWidth="1"/>
    <col min="517" max="517" width="10" style="94" customWidth="1"/>
    <col min="518" max="518" width="9.28515625" style="94" customWidth="1"/>
    <col min="519" max="519" width="9" style="94" customWidth="1"/>
    <col min="520" max="520" width="10" style="94" customWidth="1"/>
    <col min="521" max="521" width="10.28515625" style="94" customWidth="1"/>
    <col min="522" max="522" width="8.28515625" style="94" customWidth="1"/>
    <col min="523" max="524" width="11.42578125" style="94" customWidth="1"/>
    <col min="525" max="525" width="8" style="94" customWidth="1"/>
    <col min="526" max="768" width="9.140625" style="94"/>
    <col min="769" max="769" width="22.140625" style="94" customWidth="1"/>
    <col min="770" max="771" width="11.42578125" style="94" customWidth="1"/>
    <col min="772" max="772" width="8.28515625" style="94" customWidth="1"/>
    <col min="773" max="773" width="10" style="94" customWidth="1"/>
    <col min="774" max="774" width="9.28515625" style="94" customWidth="1"/>
    <col min="775" max="775" width="9" style="94" customWidth="1"/>
    <col min="776" max="776" width="10" style="94" customWidth="1"/>
    <col min="777" max="777" width="10.28515625" style="94" customWidth="1"/>
    <col min="778" max="778" width="8.28515625" style="94" customWidth="1"/>
    <col min="779" max="780" width="11.42578125" style="94" customWidth="1"/>
    <col min="781" max="781" width="8" style="94" customWidth="1"/>
    <col min="782" max="1024" width="9.140625" style="94"/>
    <col min="1025" max="1025" width="22.140625" style="94" customWidth="1"/>
    <col min="1026" max="1027" width="11.42578125" style="94" customWidth="1"/>
    <col min="1028" max="1028" width="8.28515625" style="94" customWidth="1"/>
    <col min="1029" max="1029" width="10" style="94" customWidth="1"/>
    <col min="1030" max="1030" width="9.28515625" style="94" customWidth="1"/>
    <col min="1031" max="1031" width="9" style="94" customWidth="1"/>
    <col min="1032" max="1032" width="10" style="94" customWidth="1"/>
    <col min="1033" max="1033" width="10.28515625" style="94" customWidth="1"/>
    <col min="1034" max="1034" width="8.28515625" style="94" customWidth="1"/>
    <col min="1035" max="1036" width="11.42578125" style="94" customWidth="1"/>
    <col min="1037" max="1037" width="8" style="94" customWidth="1"/>
    <col min="1038" max="1280" width="9.140625" style="94"/>
    <col min="1281" max="1281" width="22.140625" style="94" customWidth="1"/>
    <col min="1282" max="1283" width="11.42578125" style="94" customWidth="1"/>
    <col min="1284" max="1284" width="8.28515625" style="94" customWidth="1"/>
    <col min="1285" max="1285" width="10" style="94" customWidth="1"/>
    <col min="1286" max="1286" width="9.28515625" style="94" customWidth="1"/>
    <col min="1287" max="1287" width="9" style="94" customWidth="1"/>
    <col min="1288" max="1288" width="10" style="94" customWidth="1"/>
    <col min="1289" max="1289" width="10.28515625" style="94" customWidth="1"/>
    <col min="1290" max="1290" width="8.28515625" style="94" customWidth="1"/>
    <col min="1291" max="1292" width="11.42578125" style="94" customWidth="1"/>
    <col min="1293" max="1293" width="8" style="94" customWidth="1"/>
    <col min="1294" max="1536" width="9.140625" style="94"/>
    <col min="1537" max="1537" width="22.140625" style="94" customWidth="1"/>
    <col min="1538" max="1539" width="11.42578125" style="94" customWidth="1"/>
    <col min="1540" max="1540" width="8.28515625" style="94" customWidth="1"/>
    <col min="1541" max="1541" width="10" style="94" customWidth="1"/>
    <col min="1542" max="1542" width="9.28515625" style="94" customWidth="1"/>
    <col min="1543" max="1543" width="9" style="94" customWidth="1"/>
    <col min="1544" max="1544" width="10" style="94" customWidth="1"/>
    <col min="1545" max="1545" width="10.28515625" style="94" customWidth="1"/>
    <col min="1546" max="1546" width="8.28515625" style="94" customWidth="1"/>
    <col min="1547" max="1548" width="11.42578125" style="94" customWidth="1"/>
    <col min="1549" max="1549" width="8" style="94" customWidth="1"/>
    <col min="1550" max="1792" width="9.140625" style="94"/>
    <col min="1793" max="1793" width="22.140625" style="94" customWidth="1"/>
    <col min="1794" max="1795" width="11.42578125" style="94" customWidth="1"/>
    <col min="1796" max="1796" width="8.28515625" style="94" customWidth="1"/>
    <col min="1797" max="1797" width="10" style="94" customWidth="1"/>
    <col min="1798" max="1798" width="9.28515625" style="94" customWidth="1"/>
    <col min="1799" max="1799" width="9" style="94" customWidth="1"/>
    <col min="1800" max="1800" width="10" style="94" customWidth="1"/>
    <col min="1801" max="1801" width="10.28515625" style="94" customWidth="1"/>
    <col min="1802" max="1802" width="8.28515625" style="94" customWidth="1"/>
    <col min="1803" max="1804" width="11.42578125" style="94" customWidth="1"/>
    <col min="1805" max="1805" width="8" style="94" customWidth="1"/>
    <col min="1806" max="2048" width="9.140625" style="94"/>
    <col min="2049" max="2049" width="22.140625" style="94" customWidth="1"/>
    <col min="2050" max="2051" width="11.42578125" style="94" customWidth="1"/>
    <col min="2052" max="2052" width="8.28515625" style="94" customWidth="1"/>
    <col min="2053" max="2053" width="10" style="94" customWidth="1"/>
    <col min="2054" max="2054" width="9.28515625" style="94" customWidth="1"/>
    <col min="2055" max="2055" width="9" style="94" customWidth="1"/>
    <col min="2056" max="2056" width="10" style="94" customWidth="1"/>
    <col min="2057" max="2057" width="10.28515625" style="94" customWidth="1"/>
    <col min="2058" max="2058" width="8.28515625" style="94" customWidth="1"/>
    <col min="2059" max="2060" width="11.42578125" style="94" customWidth="1"/>
    <col min="2061" max="2061" width="8" style="94" customWidth="1"/>
    <col min="2062" max="2304" width="9.140625" style="94"/>
    <col min="2305" max="2305" width="22.140625" style="94" customWidth="1"/>
    <col min="2306" max="2307" width="11.42578125" style="94" customWidth="1"/>
    <col min="2308" max="2308" width="8.28515625" style="94" customWidth="1"/>
    <col min="2309" max="2309" width="10" style="94" customWidth="1"/>
    <col min="2310" max="2310" width="9.28515625" style="94" customWidth="1"/>
    <col min="2311" max="2311" width="9" style="94" customWidth="1"/>
    <col min="2312" max="2312" width="10" style="94" customWidth="1"/>
    <col min="2313" max="2313" width="10.28515625" style="94" customWidth="1"/>
    <col min="2314" max="2314" width="8.28515625" style="94" customWidth="1"/>
    <col min="2315" max="2316" width="11.42578125" style="94" customWidth="1"/>
    <col min="2317" max="2317" width="8" style="94" customWidth="1"/>
    <col min="2318" max="2560" width="9.140625" style="94"/>
    <col min="2561" max="2561" width="22.140625" style="94" customWidth="1"/>
    <col min="2562" max="2563" width="11.42578125" style="94" customWidth="1"/>
    <col min="2564" max="2564" width="8.28515625" style="94" customWidth="1"/>
    <col min="2565" max="2565" width="10" style="94" customWidth="1"/>
    <col min="2566" max="2566" width="9.28515625" style="94" customWidth="1"/>
    <col min="2567" max="2567" width="9" style="94" customWidth="1"/>
    <col min="2568" max="2568" width="10" style="94" customWidth="1"/>
    <col min="2569" max="2569" width="10.28515625" style="94" customWidth="1"/>
    <col min="2570" max="2570" width="8.28515625" style="94" customWidth="1"/>
    <col min="2571" max="2572" width="11.42578125" style="94" customWidth="1"/>
    <col min="2573" max="2573" width="8" style="94" customWidth="1"/>
    <col min="2574" max="2816" width="9.140625" style="94"/>
    <col min="2817" max="2817" width="22.140625" style="94" customWidth="1"/>
    <col min="2818" max="2819" width="11.42578125" style="94" customWidth="1"/>
    <col min="2820" max="2820" width="8.28515625" style="94" customWidth="1"/>
    <col min="2821" max="2821" width="10" style="94" customWidth="1"/>
    <col min="2822" max="2822" width="9.28515625" style="94" customWidth="1"/>
    <col min="2823" max="2823" width="9" style="94" customWidth="1"/>
    <col min="2824" max="2824" width="10" style="94" customWidth="1"/>
    <col min="2825" max="2825" width="10.28515625" style="94" customWidth="1"/>
    <col min="2826" max="2826" width="8.28515625" style="94" customWidth="1"/>
    <col min="2827" max="2828" width="11.42578125" style="94" customWidth="1"/>
    <col min="2829" max="2829" width="8" style="94" customWidth="1"/>
    <col min="2830" max="3072" width="9.140625" style="94"/>
    <col min="3073" max="3073" width="22.140625" style="94" customWidth="1"/>
    <col min="3074" max="3075" width="11.42578125" style="94" customWidth="1"/>
    <col min="3076" max="3076" width="8.28515625" style="94" customWidth="1"/>
    <col min="3077" max="3077" width="10" style="94" customWidth="1"/>
    <col min="3078" max="3078" width="9.28515625" style="94" customWidth="1"/>
    <col min="3079" max="3079" width="9" style="94" customWidth="1"/>
    <col min="3080" max="3080" width="10" style="94" customWidth="1"/>
    <col min="3081" max="3081" width="10.28515625" style="94" customWidth="1"/>
    <col min="3082" max="3082" width="8.28515625" style="94" customWidth="1"/>
    <col min="3083" max="3084" width="11.42578125" style="94" customWidth="1"/>
    <col min="3085" max="3085" width="8" style="94" customWidth="1"/>
    <col min="3086" max="3328" width="9.140625" style="94"/>
    <col min="3329" max="3329" width="22.140625" style="94" customWidth="1"/>
    <col min="3330" max="3331" width="11.42578125" style="94" customWidth="1"/>
    <col min="3332" max="3332" width="8.28515625" style="94" customWidth="1"/>
    <col min="3333" max="3333" width="10" style="94" customWidth="1"/>
    <col min="3334" max="3334" width="9.28515625" style="94" customWidth="1"/>
    <col min="3335" max="3335" width="9" style="94" customWidth="1"/>
    <col min="3336" max="3336" width="10" style="94" customWidth="1"/>
    <col min="3337" max="3337" width="10.28515625" style="94" customWidth="1"/>
    <col min="3338" max="3338" width="8.28515625" style="94" customWidth="1"/>
    <col min="3339" max="3340" width="11.42578125" style="94" customWidth="1"/>
    <col min="3341" max="3341" width="8" style="94" customWidth="1"/>
    <col min="3342" max="3584" width="9.140625" style="94"/>
    <col min="3585" max="3585" width="22.140625" style="94" customWidth="1"/>
    <col min="3586" max="3587" width="11.42578125" style="94" customWidth="1"/>
    <col min="3588" max="3588" width="8.28515625" style="94" customWidth="1"/>
    <col min="3589" max="3589" width="10" style="94" customWidth="1"/>
    <col min="3590" max="3590" width="9.28515625" style="94" customWidth="1"/>
    <col min="3591" max="3591" width="9" style="94" customWidth="1"/>
    <col min="3592" max="3592" width="10" style="94" customWidth="1"/>
    <col min="3593" max="3593" width="10.28515625" style="94" customWidth="1"/>
    <col min="3594" max="3594" width="8.28515625" style="94" customWidth="1"/>
    <col min="3595" max="3596" width="11.42578125" style="94" customWidth="1"/>
    <col min="3597" max="3597" width="8" style="94" customWidth="1"/>
    <col min="3598" max="3840" width="9.140625" style="94"/>
    <col min="3841" max="3841" width="22.140625" style="94" customWidth="1"/>
    <col min="3842" max="3843" width="11.42578125" style="94" customWidth="1"/>
    <col min="3844" max="3844" width="8.28515625" style="94" customWidth="1"/>
    <col min="3845" max="3845" width="10" style="94" customWidth="1"/>
    <col min="3846" max="3846" width="9.28515625" style="94" customWidth="1"/>
    <col min="3847" max="3847" width="9" style="94" customWidth="1"/>
    <col min="3848" max="3848" width="10" style="94" customWidth="1"/>
    <col min="3849" max="3849" width="10.28515625" style="94" customWidth="1"/>
    <col min="3850" max="3850" width="8.28515625" style="94" customWidth="1"/>
    <col min="3851" max="3852" width="11.42578125" style="94" customWidth="1"/>
    <col min="3853" max="3853" width="8" style="94" customWidth="1"/>
    <col min="3854" max="4096" width="9.140625" style="94"/>
    <col min="4097" max="4097" width="22.140625" style="94" customWidth="1"/>
    <col min="4098" max="4099" width="11.42578125" style="94" customWidth="1"/>
    <col min="4100" max="4100" width="8.28515625" style="94" customWidth="1"/>
    <col min="4101" max="4101" width="10" style="94" customWidth="1"/>
    <col min="4102" max="4102" width="9.28515625" style="94" customWidth="1"/>
    <col min="4103" max="4103" width="9" style="94" customWidth="1"/>
    <col min="4104" max="4104" width="10" style="94" customWidth="1"/>
    <col min="4105" max="4105" width="10.28515625" style="94" customWidth="1"/>
    <col min="4106" max="4106" width="8.28515625" style="94" customWidth="1"/>
    <col min="4107" max="4108" width="11.42578125" style="94" customWidth="1"/>
    <col min="4109" max="4109" width="8" style="94" customWidth="1"/>
    <col min="4110" max="4352" width="9.140625" style="94"/>
    <col min="4353" max="4353" width="22.140625" style="94" customWidth="1"/>
    <col min="4354" max="4355" width="11.42578125" style="94" customWidth="1"/>
    <col min="4356" max="4356" width="8.28515625" style="94" customWidth="1"/>
    <col min="4357" max="4357" width="10" style="94" customWidth="1"/>
    <col min="4358" max="4358" width="9.28515625" style="94" customWidth="1"/>
    <col min="4359" max="4359" width="9" style="94" customWidth="1"/>
    <col min="4360" max="4360" width="10" style="94" customWidth="1"/>
    <col min="4361" max="4361" width="10.28515625" style="94" customWidth="1"/>
    <col min="4362" max="4362" width="8.28515625" style="94" customWidth="1"/>
    <col min="4363" max="4364" width="11.42578125" style="94" customWidth="1"/>
    <col min="4365" max="4365" width="8" style="94" customWidth="1"/>
    <col min="4366" max="4608" width="9.140625" style="94"/>
    <col min="4609" max="4609" width="22.140625" style="94" customWidth="1"/>
    <col min="4610" max="4611" width="11.42578125" style="94" customWidth="1"/>
    <col min="4612" max="4612" width="8.28515625" style="94" customWidth="1"/>
    <col min="4613" max="4613" width="10" style="94" customWidth="1"/>
    <col min="4614" max="4614" width="9.28515625" style="94" customWidth="1"/>
    <col min="4615" max="4615" width="9" style="94" customWidth="1"/>
    <col min="4616" max="4616" width="10" style="94" customWidth="1"/>
    <col min="4617" max="4617" width="10.28515625" style="94" customWidth="1"/>
    <col min="4618" max="4618" width="8.28515625" style="94" customWidth="1"/>
    <col min="4619" max="4620" width="11.42578125" style="94" customWidth="1"/>
    <col min="4621" max="4621" width="8" style="94" customWidth="1"/>
    <col min="4622" max="4864" width="9.140625" style="94"/>
    <col min="4865" max="4865" width="22.140625" style="94" customWidth="1"/>
    <col min="4866" max="4867" width="11.42578125" style="94" customWidth="1"/>
    <col min="4868" max="4868" width="8.28515625" style="94" customWidth="1"/>
    <col min="4869" max="4869" width="10" style="94" customWidth="1"/>
    <col min="4870" max="4870" width="9.28515625" style="94" customWidth="1"/>
    <col min="4871" max="4871" width="9" style="94" customWidth="1"/>
    <col min="4872" max="4872" width="10" style="94" customWidth="1"/>
    <col min="4873" max="4873" width="10.28515625" style="94" customWidth="1"/>
    <col min="4874" max="4874" width="8.28515625" style="94" customWidth="1"/>
    <col min="4875" max="4876" width="11.42578125" style="94" customWidth="1"/>
    <col min="4877" max="4877" width="8" style="94" customWidth="1"/>
    <col min="4878" max="5120" width="9.140625" style="94"/>
    <col min="5121" max="5121" width="22.140625" style="94" customWidth="1"/>
    <col min="5122" max="5123" width="11.42578125" style="94" customWidth="1"/>
    <col min="5124" max="5124" width="8.28515625" style="94" customWidth="1"/>
    <col min="5125" max="5125" width="10" style="94" customWidth="1"/>
    <col min="5126" max="5126" width="9.28515625" style="94" customWidth="1"/>
    <col min="5127" max="5127" width="9" style="94" customWidth="1"/>
    <col min="5128" max="5128" width="10" style="94" customWidth="1"/>
    <col min="5129" max="5129" width="10.28515625" style="94" customWidth="1"/>
    <col min="5130" max="5130" width="8.28515625" style="94" customWidth="1"/>
    <col min="5131" max="5132" width="11.42578125" style="94" customWidth="1"/>
    <col min="5133" max="5133" width="8" style="94" customWidth="1"/>
    <col min="5134" max="5376" width="9.140625" style="94"/>
    <col min="5377" max="5377" width="22.140625" style="94" customWidth="1"/>
    <col min="5378" max="5379" width="11.42578125" style="94" customWidth="1"/>
    <col min="5380" max="5380" width="8.28515625" style="94" customWidth="1"/>
    <col min="5381" max="5381" width="10" style="94" customWidth="1"/>
    <col min="5382" max="5382" width="9.28515625" style="94" customWidth="1"/>
    <col min="5383" max="5383" width="9" style="94" customWidth="1"/>
    <col min="5384" max="5384" width="10" style="94" customWidth="1"/>
    <col min="5385" max="5385" width="10.28515625" style="94" customWidth="1"/>
    <col min="5386" max="5386" width="8.28515625" style="94" customWidth="1"/>
    <col min="5387" max="5388" width="11.42578125" style="94" customWidth="1"/>
    <col min="5389" max="5389" width="8" style="94" customWidth="1"/>
    <col min="5390" max="5632" width="9.140625" style="94"/>
    <col min="5633" max="5633" width="22.140625" style="94" customWidth="1"/>
    <col min="5634" max="5635" width="11.42578125" style="94" customWidth="1"/>
    <col min="5636" max="5636" width="8.28515625" style="94" customWidth="1"/>
    <col min="5637" max="5637" width="10" style="94" customWidth="1"/>
    <col min="5638" max="5638" width="9.28515625" style="94" customWidth="1"/>
    <col min="5639" max="5639" width="9" style="94" customWidth="1"/>
    <col min="5640" max="5640" width="10" style="94" customWidth="1"/>
    <col min="5641" max="5641" width="10.28515625" style="94" customWidth="1"/>
    <col min="5642" max="5642" width="8.28515625" style="94" customWidth="1"/>
    <col min="5643" max="5644" width="11.42578125" style="94" customWidth="1"/>
    <col min="5645" max="5645" width="8" style="94" customWidth="1"/>
    <col min="5646" max="5888" width="9.140625" style="94"/>
    <col min="5889" max="5889" width="22.140625" style="94" customWidth="1"/>
    <col min="5890" max="5891" width="11.42578125" style="94" customWidth="1"/>
    <col min="5892" max="5892" width="8.28515625" style="94" customWidth="1"/>
    <col min="5893" max="5893" width="10" style="94" customWidth="1"/>
    <col min="5894" max="5894" width="9.28515625" style="94" customWidth="1"/>
    <col min="5895" max="5895" width="9" style="94" customWidth="1"/>
    <col min="5896" max="5896" width="10" style="94" customWidth="1"/>
    <col min="5897" max="5897" width="10.28515625" style="94" customWidth="1"/>
    <col min="5898" max="5898" width="8.28515625" style="94" customWidth="1"/>
    <col min="5899" max="5900" width="11.42578125" style="94" customWidth="1"/>
    <col min="5901" max="5901" width="8" style="94" customWidth="1"/>
    <col min="5902" max="6144" width="9.140625" style="94"/>
    <col min="6145" max="6145" width="22.140625" style="94" customWidth="1"/>
    <col min="6146" max="6147" width="11.42578125" style="94" customWidth="1"/>
    <col min="6148" max="6148" width="8.28515625" style="94" customWidth="1"/>
    <col min="6149" max="6149" width="10" style="94" customWidth="1"/>
    <col min="6150" max="6150" width="9.28515625" style="94" customWidth="1"/>
    <col min="6151" max="6151" width="9" style="94" customWidth="1"/>
    <col min="6152" max="6152" width="10" style="94" customWidth="1"/>
    <col min="6153" max="6153" width="10.28515625" style="94" customWidth="1"/>
    <col min="6154" max="6154" width="8.28515625" style="94" customWidth="1"/>
    <col min="6155" max="6156" width="11.42578125" style="94" customWidth="1"/>
    <col min="6157" max="6157" width="8" style="94" customWidth="1"/>
    <col min="6158" max="6400" width="9.140625" style="94"/>
    <col min="6401" max="6401" width="22.140625" style="94" customWidth="1"/>
    <col min="6402" max="6403" width="11.42578125" style="94" customWidth="1"/>
    <col min="6404" max="6404" width="8.28515625" style="94" customWidth="1"/>
    <col min="6405" max="6405" width="10" style="94" customWidth="1"/>
    <col min="6406" max="6406" width="9.28515625" style="94" customWidth="1"/>
    <col min="6407" max="6407" width="9" style="94" customWidth="1"/>
    <col min="6408" max="6408" width="10" style="94" customWidth="1"/>
    <col min="6409" max="6409" width="10.28515625" style="94" customWidth="1"/>
    <col min="6410" max="6410" width="8.28515625" style="94" customWidth="1"/>
    <col min="6411" max="6412" width="11.42578125" style="94" customWidth="1"/>
    <col min="6413" max="6413" width="8" style="94" customWidth="1"/>
    <col min="6414" max="6656" width="9.140625" style="94"/>
    <col min="6657" max="6657" width="22.140625" style="94" customWidth="1"/>
    <col min="6658" max="6659" width="11.42578125" style="94" customWidth="1"/>
    <col min="6660" max="6660" width="8.28515625" style="94" customWidth="1"/>
    <col min="6661" max="6661" width="10" style="94" customWidth="1"/>
    <col min="6662" max="6662" width="9.28515625" style="94" customWidth="1"/>
    <col min="6663" max="6663" width="9" style="94" customWidth="1"/>
    <col min="6664" max="6664" width="10" style="94" customWidth="1"/>
    <col min="6665" max="6665" width="10.28515625" style="94" customWidth="1"/>
    <col min="6666" max="6666" width="8.28515625" style="94" customWidth="1"/>
    <col min="6667" max="6668" width="11.42578125" style="94" customWidth="1"/>
    <col min="6669" max="6669" width="8" style="94" customWidth="1"/>
    <col min="6670" max="6912" width="9.140625" style="94"/>
    <col min="6913" max="6913" width="22.140625" style="94" customWidth="1"/>
    <col min="6914" max="6915" width="11.42578125" style="94" customWidth="1"/>
    <col min="6916" max="6916" width="8.28515625" style="94" customWidth="1"/>
    <col min="6917" max="6917" width="10" style="94" customWidth="1"/>
    <col min="6918" max="6918" width="9.28515625" style="94" customWidth="1"/>
    <col min="6919" max="6919" width="9" style="94" customWidth="1"/>
    <col min="6920" max="6920" width="10" style="94" customWidth="1"/>
    <col min="6921" max="6921" width="10.28515625" style="94" customWidth="1"/>
    <col min="6922" max="6922" width="8.28515625" style="94" customWidth="1"/>
    <col min="6923" max="6924" width="11.42578125" style="94" customWidth="1"/>
    <col min="6925" max="6925" width="8" style="94" customWidth="1"/>
    <col min="6926" max="7168" width="9.140625" style="94"/>
    <col min="7169" max="7169" width="22.140625" style="94" customWidth="1"/>
    <col min="7170" max="7171" width="11.42578125" style="94" customWidth="1"/>
    <col min="7172" max="7172" width="8.28515625" style="94" customWidth="1"/>
    <col min="7173" max="7173" width="10" style="94" customWidth="1"/>
    <col min="7174" max="7174" width="9.28515625" style="94" customWidth="1"/>
    <col min="7175" max="7175" width="9" style="94" customWidth="1"/>
    <col min="7176" max="7176" width="10" style="94" customWidth="1"/>
    <col min="7177" max="7177" width="10.28515625" style="94" customWidth="1"/>
    <col min="7178" max="7178" width="8.28515625" style="94" customWidth="1"/>
    <col min="7179" max="7180" width="11.42578125" style="94" customWidth="1"/>
    <col min="7181" max="7181" width="8" style="94" customWidth="1"/>
    <col min="7182" max="7424" width="9.140625" style="94"/>
    <col min="7425" max="7425" width="22.140625" style="94" customWidth="1"/>
    <col min="7426" max="7427" width="11.42578125" style="94" customWidth="1"/>
    <col min="7428" max="7428" width="8.28515625" style="94" customWidth="1"/>
    <col min="7429" max="7429" width="10" style="94" customWidth="1"/>
    <col min="7430" max="7430" width="9.28515625" style="94" customWidth="1"/>
    <col min="7431" max="7431" width="9" style="94" customWidth="1"/>
    <col min="7432" max="7432" width="10" style="94" customWidth="1"/>
    <col min="7433" max="7433" width="10.28515625" style="94" customWidth="1"/>
    <col min="7434" max="7434" width="8.28515625" style="94" customWidth="1"/>
    <col min="7435" max="7436" width="11.42578125" style="94" customWidth="1"/>
    <col min="7437" max="7437" width="8" style="94" customWidth="1"/>
    <col min="7438" max="7680" width="9.140625" style="94"/>
    <col min="7681" max="7681" width="22.140625" style="94" customWidth="1"/>
    <col min="7682" max="7683" width="11.42578125" style="94" customWidth="1"/>
    <col min="7684" max="7684" width="8.28515625" style="94" customWidth="1"/>
    <col min="7685" max="7685" width="10" style="94" customWidth="1"/>
    <col min="7686" max="7686" width="9.28515625" style="94" customWidth="1"/>
    <col min="7687" max="7687" width="9" style="94" customWidth="1"/>
    <col min="7688" max="7688" width="10" style="94" customWidth="1"/>
    <col min="7689" max="7689" width="10.28515625" style="94" customWidth="1"/>
    <col min="7690" max="7690" width="8.28515625" style="94" customWidth="1"/>
    <col min="7691" max="7692" width="11.42578125" style="94" customWidth="1"/>
    <col min="7693" max="7693" width="8" style="94" customWidth="1"/>
    <col min="7694" max="7936" width="9.140625" style="94"/>
    <col min="7937" max="7937" width="22.140625" style="94" customWidth="1"/>
    <col min="7938" max="7939" width="11.42578125" style="94" customWidth="1"/>
    <col min="7940" max="7940" width="8.28515625" style="94" customWidth="1"/>
    <col min="7941" max="7941" width="10" style="94" customWidth="1"/>
    <col min="7942" max="7942" width="9.28515625" style="94" customWidth="1"/>
    <col min="7943" max="7943" width="9" style="94" customWidth="1"/>
    <col min="7944" max="7944" width="10" style="94" customWidth="1"/>
    <col min="7945" max="7945" width="10.28515625" style="94" customWidth="1"/>
    <col min="7946" max="7946" width="8.28515625" style="94" customWidth="1"/>
    <col min="7947" max="7948" width="11.42578125" style="94" customWidth="1"/>
    <col min="7949" max="7949" width="8" style="94" customWidth="1"/>
    <col min="7950" max="8192" width="9.140625" style="94"/>
    <col min="8193" max="8193" width="22.140625" style="94" customWidth="1"/>
    <col min="8194" max="8195" width="11.42578125" style="94" customWidth="1"/>
    <col min="8196" max="8196" width="8.28515625" style="94" customWidth="1"/>
    <col min="8197" max="8197" width="10" style="94" customWidth="1"/>
    <col min="8198" max="8198" width="9.28515625" style="94" customWidth="1"/>
    <col min="8199" max="8199" width="9" style="94" customWidth="1"/>
    <col min="8200" max="8200" width="10" style="94" customWidth="1"/>
    <col min="8201" max="8201" width="10.28515625" style="94" customWidth="1"/>
    <col min="8202" max="8202" width="8.28515625" style="94" customWidth="1"/>
    <col min="8203" max="8204" width="11.42578125" style="94" customWidth="1"/>
    <col min="8205" max="8205" width="8" style="94" customWidth="1"/>
    <col min="8206" max="8448" width="9.140625" style="94"/>
    <col min="8449" max="8449" width="22.140625" style="94" customWidth="1"/>
    <col min="8450" max="8451" width="11.42578125" style="94" customWidth="1"/>
    <col min="8452" max="8452" width="8.28515625" style="94" customWidth="1"/>
    <col min="8453" max="8453" width="10" style="94" customWidth="1"/>
    <col min="8454" max="8454" width="9.28515625" style="94" customWidth="1"/>
    <col min="8455" max="8455" width="9" style="94" customWidth="1"/>
    <col min="8456" max="8456" width="10" style="94" customWidth="1"/>
    <col min="8457" max="8457" width="10.28515625" style="94" customWidth="1"/>
    <col min="8458" max="8458" width="8.28515625" style="94" customWidth="1"/>
    <col min="8459" max="8460" width="11.42578125" style="94" customWidth="1"/>
    <col min="8461" max="8461" width="8" style="94" customWidth="1"/>
    <col min="8462" max="8704" width="9.140625" style="94"/>
    <col min="8705" max="8705" width="22.140625" style="94" customWidth="1"/>
    <col min="8706" max="8707" width="11.42578125" style="94" customWidth="1"/>
    <col min="8708" max="8708" width="8.28515625" style="94" customWidth="1"/>
    <col min="8709" max="8709" width="10" style="94" customWidth="1"/>
    <col min="8710" max="8710" width="9.28515625" style="94" customWidth="1"/>
    <col min="8711" max="8711" width="9" style="94" customWidth="1"/>
    <col min="8712" max="8712" width="10" style="94" customWidth="1"/>
    <col min="8713" max="8713" width="10.28515625" style="94" customWidth="1"/>
    <col min="8714" max="8714" width="8.28515625" style="94" customWidth="1"/>
    <col min="8715" max="8716" width="11.42578125" style="94" customWidth="1"/>
    <col min="8717" max="8717" width="8" style="94" customWidth="1"/>
    <col min="8718" max="8960" width="9.140625" style="94"/>
    <col min="8961" max="8961" width="22.140625" style="94" customWidth="1"/>
    <col min="8962" max="8963" width="11.42578125" style="94" customWidth="1"/>
    <col min="8964" max="8964" width="8.28515625" style="94" customWidth="1"/>
    <col min="8965" max="8965" width="10" style="94" customWidth="1"/>
    <col min="8966" max="8966" width="9.28515625" style="94" customWidth="1"/>
    <col min="8967" max="8967" width="9" style="94" customWidth="1"/>
    <col min="8968" max="8968" width="10" style="94" customWidth="1"/>
    <col min="8969" max="8969" width="10.28515625" style="94" customWidth="1"/>
    <col min="8970" max="8970" width="8.28515625" style="94" customWidth="1"/>
    <col min="8971" max="8972" width="11.42578125" style="94" customWidth="1"/>
    <col min="8973" max="8973" width="8" style="94" customWidth="1"/>
    <col min="8974" max="9216" width="9.140625" style="94"/>
    <col min="9217" max="9217" width="22.140625" style="94" customWidth="1"/>
    <col min="9218" max="9219" width="11.42578125" style="94" customWidth="1"/>
    <col min="9220" max="9220" width="8.28515625" style="94" customWidth="1"/>
    <col min="9221" max="9221" width="10" style="94" customWidth="1"/>
    <col min="9222" max="9222" width="9.28515625" style="94" customWidth="1"/>
    <col min="9223" max="9223" width="9" style="94" customWidth="1"/>
    <col min="9224" max="9224" width="10" style="94" customWidth="1"/>
    <col min="9225" max="9225" width="10.28515625" style="94" customWidth="1"/>
    <col min="9226" max="9226" width="8.28515625" style="94" customWidth="1"/>
    <col min="9227" max="9228" width="11.42578125" style="94" customWidth="1"/>
    <col min="9229" max="9229" width="8" style="94" customWidth="1"/>
    <col min="9230" max="9472" width="9.140625" style="94"/>
    <col min="9473" max="9473" width="22.140625" style="94" customWidth="1"/>
    <col min="9474" max="9475" width="11.42578125" style="94" customWidth="1"/>
    <col min="9476" max="9476" width="8.28515625" style="94" customWidth="1"/>
    <col min="9477" max="9477" width="10" style="94" customWidth="1"/>
    <col min="9478" max="9478" width="9.28515625" style="94" customWidth="1"/>
    <col min="9479" max="9479" width="9" style="94" customWidth="1"/>
    <col min="9480" max="9480" width="10" style="94" customWidth="1"/>
    <col min="9481" max="9481" width="10.28515625" style="94" customWidth="1"/>
    <col min="9482" max="9482" width="8.28515625" style="94" customWidth="1"/>
    <col min="9483" max="9484" width="11.42578125" style="94" customWidth="1"/>
    <col min="9485" max="9485" width="8" style="94" customWidth="1"/>
    <col min="9486" max="9728" width="9.140625" style="94"/>
    <col min="9729" max="9729" width="22.140625" style="94" customWidth="1"/>
    <col min="9730" max="9731" width="11.42578125" style="94" customWidth="1"/>
    <col min="9732" max="9732" width="8.28515625" style="94" customWidth="1"/>
    <col min="9733" max="9733" width="10" style="94" customWidth="1"/>
    <col min="9734" max="9734" width="9.28515625" style="94" customWidth="1"/>
    <col min="9735" max="9735" width="9" style="94" customWidth="1"/>
    <col min="9736" max="9736" width="10" style="94" customWidth="1"/>
    <col min="9737" max="9737" width="10.28515625" style="94" customWidth="1"/>
    <col min="9738" max="9738" width="8.28515625" style="94" customWidth="1"/>
    <col min="9739" max="9740" width="11.42578125" style="94" customWidth="1"/>
    <col min="9741" max="9741" width="8" style="94" customWidth="1"/>
    <col min="9742" max="9984" width="9.140625" style="94"/>
    <col min="9985" max="9985" width="22.140625" style="94" customWidth="1"/>
    <col min="9986" max="9987" width="11.42578125" style="94" customWidth="1"/>
    <col min="9988" max="9988" width="8.28515625" style="94" customWidth="1"/>
    <col min="9989" max="9989" width="10" style="94" customWidth="1"/>
    <col min="9990" max="9990" width="9.28515625" style="94" customWidth="1"/>
    <col min="9991" max="9991" width="9" style="94" customWidth="1"/>
    <col min="9992" max="9992" width="10" style="94" customWidth="1"/>
    <col min="9993" max="9993" width="10.28515625" style="94" customWidth="1"/>
    <col min="9994" max="9994" width="8.28515625" style="94" customWidth="1"/>
    <col min="9995" max="9996" width="11.42578125" style="94" customWidth="1"/>
    <col min="9997" max="9997" width="8" style="94" customWidth="1"/>
    <col min="9998" max="10240" width="9.140625" style="94"/>
    <col min="10241" max="10241" width="22.140625" style="94" customWidth="1"/>
    <col min="10242" max="10243" width="11.42578125" style="94" customWidth="1"/>
    <col min="10244" max="10244" width="8.28515625" style="94" customWidth="1"/>
    <col min="10245" max="10245" width="10" style="94" customWidth="1"/>
    <col min="10246" max="10246" width="9.28515625" style="94" customWidth="1"/>
    <col min="10247" max="10247" width="9" style="94" customWidth="1"/>
    <col min="10248" max="10248" width="10" style="94" customWidth="1"/>
    <col min="10249" max="10249" width="10.28515625" style="94" customWidth="1"/>
    <col min="10250" max="10250" width="8.28515625" style="94" customWidth="1"/>
    <col min="10251" max="10252" width="11.42578125" style="94" customWidth="1"/>
    <col min="10253" max="10253" width="8" style="94" customWidth="1"/>
    <col min="10254" max="10496" width="9.140625" style="94"/>
    <col min="10497" max="10497" width="22.140625" style="94" customWidth="1"/>
    <col min="10498" max="10499" width="11.42578125" style="94" customWidth="1"/>
    <col min="10500" max="10500" width="8.28515625" style="94" customWidth="1"/>
    <col min="10501" max="10501" width="10" style="94" customWidth="1"/>
    <col min="10502" max="10502" width="9.28515625" style="94" customWidth="1"/>
    <col min="10503" max="10503" width="9" style="94" customWidth="1"/>
    <col min="10504" max="10504" width="10" style="94" customWidth="1"/>
    <col min="10505" max="10505" width="10.28515625" style="94" customWidth="1"/>
    <col min="10506" max="10506" width="8.28515625" style="94" customWidth="1"/>
    <col min="10507" max="10508" width="11.42578125" style="94" customWidth="1"/>
    <col min="10509" max="10509" width="8" style="94" customWidth="1"/>
    <col min="10510" max="10752" width="9.140625" style="94"/>
    <col min="10753" max="10753" width="22.140625" style="94" customWidth="1"/>
    <col min="10754" max="10755" width="11.42578125" style="94" customWidth="1"/>
    <col min="10756" max="10756" width="8.28515625" style="94" customWidth="1"/>
    <col min="10757" max="10757" width="10" style="94" customWidth="1"/>
    <col min="10758" max="10758" width="9.28515625" style="94" customWidth="1"/>
    <col min="10759" max="10759" width="9" style="94" customWidth="1"/>
    <col min="10760" max="10760" width="10" style="94" customWidth="1"/>
    <col min="10761" max="10761" width="10.28515625" style="94" customWidth="1"/>
    <col min="10762" max="10762" width="8.28515625" style="94" customWidth="1"/>
    <col min="10763" max="10764" width="11.42578125" style="94" customWidth="1"/>
    <col min="10765" max="10765" width="8" style="94" customWidth="1"/>
    <col min="10766" max="11008" width="9.140625" style="94"/>
    <col min="11009" max="11009" width="22.140625" style="94" customWidth="1"/>
    <col min="11010" max="11011" width="11.42578125" style="94" customWidth="1"/>
    <col min="11012" max="11012" width="8.28515625" style="94" customWidth="1"/>
    <col min="11013" max="11013" width="10" style="94" customWidth="1"/>
    <col min="11014" max="11014" width="9.28515625" style="94" customWidth="1"/>
    <col min="11015" max="11015" width="9" style="94" customWidth="1"/>
    <col min="11016" max="11016" width="10" style="94" customWidth="1"/>
    <col min="11017" max="11017" width="10.28515625" style="94" customWidth="1"/>
    <col min="11018" max="11018" width="8.28515625" style="94" customWidth="1"/>
    <col min="11019" max="11020" width="11.42578125" style="94" customWidth="1"/>
    <col min="11021" max="11021" width="8" style="94" customWidth="1"/>
    <col min="11022" max="11264" width="9.140625" style="94"/>
    <col min="11265" max="11265" width="22.140625" style="94" customWidth="1"/>
    <col min="11266" max="11267" width="11.42578125" style="94" customWidth="1"/>
    <col min="11268" max="11268" width="8.28515625" style="94" customWidth="1"/>
    <col min="11269" max="11269" width="10" style="94" customWidth="1"/>
    <col min="11270" max="11270" width="9.28515625" style="94" customWidth="1"/>
    <col min="11271" max="11271" width="9" style="94" customWidth="1"/>
    <col min="11272" max="11272" width="10" style="94" customWidth="1"/>
    <col min="11273" max="11273" width="10.28515625" style="94" customWidth="1"/>
    <col min="11274" max="11274" width="8.28515625" style="94" customWidth="1"/>
    <col min="11275" max="11276" width="11.42578125" style="94" customWidth="1"/>
    <col min="11277" max="11277" width="8" style="94" customWidth="1"/>
    <col min="11278" max="11520" width="9.140625" style="94"/>
    <col min="11521" max="11521" width="22.140625" style="94" customWidth="1"/>
    <col min="11522" max="11523" width="11.42578125" style="94" customWidth="1"/>
    <col min="11524" max="11524" width="8.28515625" style="94" customWidth="1"/>
    <col min="11525" max="11525" width="10" style="94" customWidth="1"/>
    <col min="11526" max="11526" width="9.28515625" style="94" customWidth="1"/>
    <col min="11527" max="11527" width="9" style="94" customWidth="1"/>
    <col min="11528" max="11528" width="10" style="94" customWidth="1"/>
    <col min="11529" max="11529" width="10.28515625" style="94" customWidth="1"/>
    <col min="11530" max="11530" width="8.28515625" style="94" customWidth="1"/>
    <col min="11531" max="11532" width="11.42578125" style="94" customWidth="1"/>
    <col min="11533" max="11533" width="8" style="94" customWidth="1"/>
    <col min="11534" max="11776" width="9.140625" style="94"/>
    <col min="11777" max="11777" width="22.140625" style="94" customWidth="1"/>
    <col min="11778" max="11779" width="11.42578125" style="94" customWidth="1"/>
    <col min="11780" max="11780" width="8.28515625" style="94" customWidth="1"/>
    <col min="11781" max="11781" width="10" style="94" customWidth="1"/>
    <col min="11782" max="11782" width="9.28515625" style="94" customWidth="1"/>
    <col min="11783" max="11783" width="9" style="94" customWidth="1"/>
    <col min="11784" max="11784" width="10" style="94" customWidth="1"/>
    <col min="11785" max="11785" width="10.28515625" style="94" customWidth="1"/>
    <col min="11786" max="11786" width="8.28515625" style="94" customWidth="1"/>
    <col min="11787" max="11788" width="11.42578125" style="94" customWidth="1"/>
    <col min="11789" max="11789" width="8" style="94" customWidth="1"/>
    <col min="11790" max="12032" width="9.140625" style="94"/>
    <col min="12033" max="12033" width="22.140625" style="94" customWidth="1"/>
    <col min="12034" max="12035" width="11.42578125" style="94" customWidth="1"/>
    <col min="12036" max="12036" width="8.28515625" style="94" customWidth="1"/>
    <col min="12037" max="12037" width="10" style="94" customWidth="1"/>
    <col min="12038" max="12038" width="9.28515625" style="94" customWidth="1"/>
    <col min="12039" max="12039" width="9" style="94" customWidth="1"/>
    <col min="12040" max="12040" width="10" style="94" customWidth="1"/>
    <col min="12041" max="12041" width="10.28515625" style="94" customWidth="1"/>
    <col min="12042" max="12042" width="8.28515625" style="94" customWidth="1"/>
    <col min="12043" max="12044" width="11.42578125" style="94" customWidth="1"/>
    <col min="12045" max="12045" width="8" style="94" customWidth="1"/>
    <col min="12046" max="12288" width="9.140625" style="94"/>
    <col min="12289" max="12289" width="22.140625" style="94" customWidth="1"/>
    <col min="12290" max="12291" width="11.42578125" style="94" customWidth="1"/>
    <col min="12292" max="12292" width="8.28515625" style="94" customWidth="1"/>
    <col min="12293" max="12293" width="10" style="94" customWidth="1"/>
    <col min="12294" max="12294" width="9.28515625" style="94" customWidth="1"/>
    <col min="12295" max="12295" width="9" style="94" customWidth="1"/>
    <col min="12296" max="12296" width="10" style="94" customWidth="1"/>
    <col min="12297" max="12297" width="10.28515625" style="94" customWidth="1"/>
    <col min="12298" max="12298" width="8.28515625" style="94" customWidth="1"/>
    <col min="12299" max="12300" width="11.42578125" style="94" customWidth="1"/>
    <col min="12301" max="12301" width="8" style="94" customWidth="1"/>
    <col min="12302" max="12544" width="9.140625" style="94"/>
    <col min="12545" max="12545" width="22.140625" style="94" customWidth="1"/>
    <col min="12546" max="12547" width="11.42578125" style="94" customWidth="1"/>
    <col min="12548" max="12548" width="8.28515625" style="94" customWidth="1"/>
    <col min="12549" max="12549" width="10" style="94" customWidth="1"/>
    <col min="12550" max="12550" width="9.28515625" style="94" customWidth="1"/>
    <col min="12551" max="12551" width="9" style="94" customWidth="1"/>
    <col min="12552" max="12552" width="10" style="94" customWidth="1"/>
    <col min="12553" max="12553" width="10.28515625" style="94" customWidth="1"/>
    <col min="12554" max="12554" width="8.28515625" style="94" customWidth="1"/>
    <col min="12555" max="12556" width="11.42578125" style="94" customWidth="1"/>
    <col min="12557" max="12557" width="8" style="94" customWidth="1"/>
    <col min="12558" max="12800" width="9.140625" style="94"/>
    <col min="12801" max="12801" width="22.140625" style="94" customWidth="1"/>
    <col min="12802" max="12803" width="11.42578125" style="94" customWidth="1"/>
    <col min="12804" max="12804" width="8.28515625" style="94" customWidth="1"/>
    <col min="12805" max="12805" width="10" style="94" customWidth="1"/>
    <col min="12806" max="12806" width="9.28515625" style="94" customWidth="1"/>
    <col min="12807" max="12807" width="9" style="94" customWidth="1"/>
    <col min="12808" max="12808" width="10" style="94" customWidth="1"/>
    <col min="12809" max="12809" width="10.28515625" style="94" customWidth="1"/>
    <col min="12810" max="12810" width="8.28515625" style="94" customWidth="1"/>
    <col min="12811" max="12812" width="11.42578125" style="94" customWidth="1"/>
    <col min="12813" max="12813" width="8" style="94" customWidth="1"/>
    <col min="12814" max="13056" width="9.140625" style="94"/>
    <col min="13057" max="13057" width="22.140625" style="94" customWidth="1"/>
    <col min="13058" max="13059" width="11.42578125" style="94" customWidth="1"/>
    <col min="13060" max="13060" width="8.28515625" style="94" customWidth="1"/>
    <col min="13061" max="13061" width="10" style="94" customWidth="1"/>
    <col min="13062" max="13062" width="9.28515625" style="94" customWidth="1"/>
    <col min="13063" max="13063" width="9" style="94" customWidth="1"/>
    <col min="13064" max="13064" width="10" style="94" customWidth="1"/>
    <col min="13065" max="13065" width="10.28515625" style="94" customWidth="1"/>
    <col min="13066" max="13066" width="8.28515625" style="94" customWidth="1"/>
    <col min="13067" max="13068" width="11.42578125" style="94" customWidth="1"/>
    <col min="13069" max="13069" width="8" style="94" customWidth="1"/>
    <col min="13070" max="13312" width="9.140625" style="94"/>
    <col min="13313" max="13313" width="22.140625" style="94" customWidth="1"/>
    <col min="13314" max="13315" width="11.42578125" style="94" customWidth="1"/>
    <col min="13316" max="13316" width="8.28515625" style="94" customWidth="1"/>
    <col min="13317" max="13317" width="10" style="94" customWidth="1"/>
    <col min="13318" max="13318" width="9.28515625" style="94" customWidth="1"/>
    <col min="13319" max="13319" width="9" style="94" customWidth="1"/>
    <col min="13320" max="13320" width="10" style="94" customWidth="1"/>
    <col min="13321" max="13321" width="10.28515625" style="94" customWidth="1"/>
    <col min="13322" max="13322" width="8.28515625" style="94" customWidth="1"/>
    <col min="13323" max="13324" width="11.42578125" style="94" customWidth="1"/>
    <col min="13325" max="13325" width="8" style="94" customWidth="1"/>
    <col min="13326" max="13568" width="9.140625" style="94"/>
    <col min="13569" max="13569" width="22.140625" style="94" customWidth="1"/>
    <col min="13570" max="13571" width="11.42578125" style="94" customWidth="1"/>
    <col min="13572" max="13572" width="8.28515625" style="94" customWidth="1"/>
    <col min="13573" max="13573" width="10" style="94" customWidth="1"/>
    <col min="13574" max="13574" width="9.28515625" style="94" customWidth="1"/>
    <col min="13575" max="13575" width="9" style="94" customWidth="1"/>
    <col min="13576" max="13576" width="10" style="94" customWidth="1"/>
    <col min="13577" max="13577" width="10.28515625" style="94" customWidth="1"/>
    <col min="13578" max="13578" width="8.28515625" style="94" customWidth="1"/>
    <col min="13579" max="13580" width="11.42578125" style="94" customWidth="1"/>
    <col min="13581" max="13581" width="8" style="94" customWidth="1"/>
    <col min="13582" max="13824" width="9.140625" style="94"/>
    <col min="13825" max="13825" width="22.140625" style="94" customWidth="1"/>
    <col min="13826" max="13827" width="11.42578125" style="94" customWidth="1"/>
    <col min="13828" max="13828" width="8.28515625" style="94" customWidth="1"/>
    <col min="13829" max="13829" width="10" style="94" customWidth="1"/>
    <col min="13830" max="13830" width="9.28515625" style="94" customWidth="1"/>
    <col min="13831" max="13831" width="9" style="94" customWidth="1"/>
    <col min="13832" max="13832" width="10" style="94" customWidth="1"/>
    <col min="13833" max="13833" width="10.28515625" style="94" customWidth="1"/>
    <col min="13834" max="13834" width="8.28515625" style="94" customWidth="1"/>
    <col min="13835" max="13836" width="11.42578125" style="94" customWidth="1"/>
    <col min="13837" max="13837" width="8" style="94" customWidth="1"/>
    <col min="13838" max="14080" width="9.140625" style="94"/>
    <col min="14081" max="14081" width="22.140625" style="94" customWidth="1"/>
    <col min="14082" max="14083" width="11.42578125" style="94" customWidth="1"/>
    <col min="14084" max="14084" width="8.28515625" style="94" customWidth="1"/>
    <col min="14085" max="14085" width="10" style="94" customWidth="1"/>
    <col min="14086" max="14086" width="9.28515625" style="94" customWidth="1"/>
    <col min="14087" max="14087" width="9" style="94" customWidth="1"/>
    <col min="14088" max="14088" width="10" style="94" customWidth="1"/>
    <col min="14089" max="14089" width="10.28515625" style="94" customWidth="1"/>
    <col min="14090" max="14090" width="8.28515625" style="94" customWidth="1"/>
    <col min="14091" max="14092" width="11.42578125" style="94" customWidth="1"/>
    <col min="14093" max="14093" width="8" style="94" customWidth="1"/>
    <col min="14094" max="14336" width="9.140625" style="94"/>
    <col min="14337" max="14337" width="22.140625" style="94" customWidth="1"/>
    <col min="14338" max="14339" width="11.42578125" style="94" customWidth="1"/>
    <col min="14340" max="14340" width="8.28515625" style="94" customWidth="1"/>
    <col min="14341" max="14341" width="10" style="94" customWidth="1"/>
    <col min="14342" max="14342" width="9.28515625" style="94" customWidth="1"/>
    <col min="14343" max="14343" width="9" style="94" customWidth="1"/>
    <col min="14344" max="14344" width="10" style="94" customWidth="1"/>
    <col min="14345" max="14345" width="10.28515625" style="94" customWidth="1"/>
    <col min="14346" max="14346" width="8.28515625" style="94" customWidth="1"/>
    <col min="14347" max="14348" width="11.42578125" style="94" customWidth="1"/>
    <col min="14349" max="14349" width="8" style="94" customWidth="1"/>
    <col min="14350" max="14592" width="9.140625" style="94"/>
    <col min="14593" max="14593" width="22.140625" style="94" customWidth="1"/>
    <col min="14594" max="14595" width="11.42578125" style="94" customWidth="1"/>
    <col min="14596" max="14596" width="8.28515625" style="94" customWidth="1"/>
    <col min="14597" max="14597" width="10" style="94" customWidth="1"/>
    <col min="14598" max="14598" width="9.28515625" style="94" customWidth="1"/>
    <col min="14599" max="14599" width="9" style="94" customWidth="1"/>
    <col min="14600" max="14600" width="10" style="94" customWidth="1"/>
    <col min="14601" max="14601" width="10.28515625" style="94" customWidth="1"/>
    <col min="14602" max="14602" width="8.28515625" style="94" customWidth="1"/>
    <col min="14603" max="14604" width="11.42578125" style="94" customWidth="1"/>
    <col min="14605" max="14605" width="8" style="94" customWidth="1"/>
    <col min="14606" max="14848" width="9.140625" style="94"/>
    <col min="14849" max="14849" width="22.140625" style="94" customWidth="1"/>
    <col min="14850" max="14851" width="11.42578125" style="94" customWidth="1"/>
    <col min="14852" max="14852" width="8.28515625" style="94" customWidth="1"/>
    <col min="14853" max="14853" width="10" style="94" customWidth="1"/>
    <col min="14854" max="14854" width="9.28515625" style="94" customWidth="1"/>
    <col min="14855" max="14855" width="9" style="94" customWidth="1"/>
    <col min="14856" max="14856" width="10" style="94" customWidth="1"/>
    <col min="14857" max="14857" width="10.28515625" style="94" customWidth="1"/>
    <col min="14858" max="14858" width="8.28515625" style="94" customWidth="1"/>
    <col min="14859" max="14860" width="11.42578125" style="94" customWidth="1"/>
    <col min="14861" max="14861" width="8" style="94" customWidth="1"/>
    <col min="14862" max="15104" width="9.140625" style="94"/>
    <col min="15105" max="15105" width="22.140625" style="94" customWidth="1"/>
    <col min="15106" max="15107" width="11.42578125" style="94" customWidth="1"/>
    <col min="15108" max="15108" width="8.28515625" style="94" customWidth="1"/>
    <col min="15109" max="15109" width="10" style="94" customWidth="1"/>
    <col min="15110" max="15110" width="9.28515625" style="94" customWidth="1"/>
    <col min="15111" max="15111" width="9" style="94" customWidth="1"/>
    <col min="15112" max="15112" width="10" style="94" customWidth="1"/>
    <col min="15113" max="15113" width="10.28515625" style="94" customWidth="1"/>
    <col min="15114" max="15114" width="8.28515625" style="94" customWidth="1"/>
    <col min="15115" max="15116" width="11.42578125" style="94" customWidth="1"/>
    <col min="15117" max="15117" width="8" style="94" customWidth="1"/>
    <col min="15118" max="15360" width="9.140625" style="94"/>
    <col min="15361" max="15361" width="22.140625" style="94" customWidth="1"/>
    <col min="15362" max="15363" width="11.42578125" style="94" customWidth="1"/>
    <col min="15364" max="15364" width="8.28515625" style="94" customWidth="1"/>
    <col min="15365" max="15365" width="10" style="94" customWidth="1"/>
    <col min="15366" max="15366" width="9.28515625" style="94" customWidth="1"/>
    <col min="15367" max="15367" width="9" style="94" customWidth="1"/>
    <col min="15368" max="15368" width="10" style="94" customWidth="1"/>
    <col min="15369" max="15369" width="10.28515625" style="94" customWidth="1"/>
    <col min="15370" max="15370" width="8.28515625" style="94" customWidth="1"/>
    <col min="15371" max="15372" width="11.42578125" style="94" customWidth="1"/>
    <col min="15373" max="15373" width="8" style="94" customWidth="1"/>
    <col min="15374" max="15616" width="9.140625" style="94"/>
    <col min="15617" max="15617" width="22.140625" style="94" customWidth="1"/>
    <col min="15618" max="15619" width="11.42578125" style="94" customWidth="1"/>
    <col min="15620" max="15620" width="8.28515625" style="94" customWidth="1"/>
    <col min="15621" max="15621" width="10" style="94" customWidth="1"/>
    <col min="15622" max="15622" width="9.28515625" style="94" customWidth="1"/>
    <col min="15623" max="15623" width="9" style="94" customWidth="1"/>
    <col min="15624" max="15624" width="10" style="94" customWidth="1"/>
    <col min="15625" max="15625" width="10.28515625" style="94" customWidth="1"/>
    <col min="15626" max="15626" width="8.28515625" style="94" customWidth="1"/>
    <col min="15627" max="15628" width="11.42578125" style="94" customWidth="1"/>
    <col min="15629" max="15629" width="8" style="94" customWidth="1"/>
    <col min="15630" max="15872" width="9.140625" style="94"/>
    <col min="15873" max="15873" width="22.140625" style="94" customWidth="1"/>
    <col min="15874" max="15875" width="11.42578125" style="94" customWidth="1"/>
    <col min="15876" max="15876" width="8.28515625" style="94" customWidth="1"/>
    <col min="15877" max="15877" width="10" style="94" customWidth="1"/>
    <col min="15878" max="15878" width="9.28515625" style="94" customWidth="1"/>
    <col min="15879" max="15879" width="9" style="94" customWidth="1"/>
    <col min="15880" max="15880" width="10" style="94" customWidth="1"/>
    <col min="15881" max="15881" width="10.28515625" style="94" customWidth="1"/>
    <col min="15882" max="15882" width="8.28515625" style="94" customWidth="1"/>
    <col min="15883" max="15884" width="11.42578125" style="94" customWidth="1"/>
    <col min="15885" max="15885" width="8" style="94" customWidth="1"/>
    <col min="15886" max="16128" width="9.140625" style="94"/>
    <col min="16129" max="16129" width="22.140625" style="94" customWidth="1"/>
    <col min="16130" max="16131" width="11.42578125" style="94" customWidth="1"/>
    <col min="16132" max="16132" width="8.28515625" style="94" customWidth="1"/>
    <col min="16133" max="16133" width="10" style="94" customWidth="1"/>
    <col min="16134" max="16134" width="9.28515625" style="94" customWidth="1"/>
    <col min="16135" max="16135" width="9" style="94" customWidth="1"/>
    <col min="16136" max="16136" width="10" style="94" customWidth="1"/>
    <col min="16137" max="16137" width="10.28515625" style="94" customWidth="1"/>
    <col min="16138" max="16138" width="8.28515625" style="94" customWidth="1"/>
    <col min="16139" max="16140" width="11.42578125" style="94" customWidth="1"/>
    <col min="16141" max="16141" width="8" style="94" customWidth="1"/>
    <col min="16142" max="16384" width="9.140625" style="94"/>
  </cols>
  <sheetData>
    <row r="1" spans="1:26" ht="30.6" customHeight="1" x14ac:dyDescent="0.2">
      <c r="A1" s="413" t="s">
        <v>106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</row>
    <row r="2" spans="1:26" x14ac:dyDescent="0.2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P2" s="96" t="s">
        <v>71</v>
      </c>
    </row>
    <row r="3" spans="1:26" ht="16.5" customHeight="1" x14ac:dyDescent="0.2">
      <c r="A3" s="405"/>
      <c r="B3" s="394" t="s">
        <v>132</v>
      </c>
      <c r="C3" s="394"/>
      <c r="D3" s="394"/>
      <c r="E3" s="395" t="s">
        <v>67</v>
      </c>
      <c r="F3" s="396"/>
      <c r="G3" s="396"/>
      <c r="H3" s="396"/>
      <c r="I3" s="396"/>
      <c r="J3" s="396"/>
      <c r="K3" s="399" t="s">
        <v>149</v>
      </c>
      <c r="L3" s="400"/>
      <c r="M3" s="401"/>
      <c r="N3" s="394" t="s">
        <v>68</v>
      </c>
      <c r="O3" s="394"/>
      <c r="P3" s="395"/>
      <c r="Q3" s="97"/>
    </row>
    <row r="4" spans="1:26" ht="37.5" customHeight="1" x14ac:dyDescent="0.2">
      <c r="A4" s="405"/>
      <c r="B4" s="394"/>
      <c r="C4" s="394"/>
      <c r="D4" s="394"/>
      <c r="E4" s="394" t="s">
        <v>66</v>
      </c>
      <c r="F4" s="394"/>
      <c r="G4" s="394"/>
      <c r="H4" s="394" t="s">
        <v>65</v>
      </c>
      <c r="I4" s="394"/>
      <c r="J4" s="394"/>
      <c r="K4" s="402"/>
      <c r="L4" s="403"/>
      <c r="M4" s="404"/>
      <c r="N4" s="394"/>
      <c r="O4" s="394"/>
      <c r="P4" s="395"/>
      <c r="Q4" s="97"/>
    </row>
    <row r="5" spans="1:26" ht="45" customHeight="1" x14ac:dyDescent="0.2">
      <c r="A5" s="405"/>
      <c r="B5" s="262" t="s">
        <v>130</v>
      </c>
      <c r="C5" s="262" t="s">
        <v>64</v>
      </c>
      <c r="D5" s="262" t="s">
        <v>131</v>
      </c>
      <c r="E5" s="262" t="s">
        <v>130</v>
      </c>
      <c r="F5" s="262" t="s">
        <v>64</v>
      </c>
      <c r="G5" s="262" t="s">
        <v>131</v>
      </c>
      <c r="H5" s="262" t="s">
        <v>130</v>
      </c>
      <c r="I5" s="262" t="s">
        <v>64</v>
      </c>
      <c r="J5" s="262" t="s">
        <v>131</v>
      </c>
      <c r="K5" s="262" t="s">
        <v>130</v>
      </c>
      <c r="L5" s="262" t="s">
        <v>64</v>
      </c>
      <c r="M5" s="263" t="s">
        <v>131</v>
      </c>
      <c r="N5" s="262" t="s">
        <v>130</v>
      </c>
      <c r="O5" s="262" t="s">
        <v>64</v>
      </c>
      <c r="P5" s="263" t="s">
        <v>131</v>
      </c>
      <c r="Q5" s="97"/>
    </row>
    <row r="6" spans="1:26" x14ac:dyDescent="0.2">
      <c r="A6" s="65" t="s">
        <v>72</v>
      </c>
      <c r="B6" s="205">
        <f>SUM(B7:B25)</f>
        <v>1070993.2999999998</v>
      </c>
      <c r="C6" s="205">
        <f>SUM(C7:C25)</f>
        <v>993935.59999999986</v>
      </c>
      <c r="D6" s="205">
        <f>B6/C6*100</f>
        <v>107.75278599539044</v>
      </c>
      <c r="E6" s="205">
        <f>SUM(E7:E25)</f>
        <v>512951.6</v>
      </c>
      <c r="F6" s="205">
        <f>SUM(F7:F25)</f>
        <v>447306.9</v>
      </c>
      <c r="G6" s="205">
        <f>E6/F6%</f>
        <v>114.67553932210747</v>
      </c>
      <c r="H6" s="205">
        <f>SUM(H7:H25)</f>
        <v>558041.70000000007</v>
      </c>
      <c r="I6" s="205">
        <f>SUM(I7:I25)</f>
        <v>546628.69999999995</v>
      </c>
      <c r="J6" s="205">
        <f>H6/I6%</f>
        <v>102.08788890886997</v>
      </c>
      <c r="K6" s="205">
        <f>SUM(K7:K25)</f>
        <v>1747355.9</v>
      </c>
      <c r="L6" s="205">
        <f>SUM(L7:L25)</f>
        <v>1711010.8999999997</v>
      </c>
      <c r="M6" s="205">
        <f>K6/L6%</f>
        <v>102.12418284418879</v>
      </c>
      <c r="N6" s="205">
        <f>SUM(N7:N25)</f>
        <v>2818349.1999999997</v>
      </c>
      <c r="O6" s="205">
        <f>SUM(O7:O25)</f>
        <v>2704946.5</v>
      </c>
      <c r="P6" s="205">
        <f>N6/O6*100</f>
        <v>104.19241933250805</v>
      </c>
      <c r="Q6" s="265"/>
      <c r="R6" s="265"/>
      <c r="S6" s="265"/>
      <c r="T6" s="265"/>
      <c r="U6" s="265"/>
      <c r="V6" s="265"/>
      <c r="W6" s="265"/>
      <c r="X6" s="265"/>
      <c r="Y6" s="265"/>
      <c r="Z6" s="265"/>
    </row>
    <row r="7" spans="1:26" x14ac:dyDescent="0.2">
      <c r="A7" s="80" t="s">
        <v>73</v>
      </c>
      <c r="B7" s="206">
        <f>E7+H7</f>
        <v>75454.3</v>
      </c>
      <c r="C7" s="206">
        <f>F7+I7</f>
        <v>73618.8</v>
      </c>
      <c r="D7" s="206">
        <f t="shared" ref="D7:D21" si="0">B7/C7*100</f>
        <v>102.4932490070471</v>
      </c>
      <c r="E7" s="206">
        <v>5034.7</v>
      </c>
      <c r="F7" s="206">
        <v>5188.7</v>
      </c>
      <c r="G7" s="206">
        <f t="shared" ref="G7:G22" si="1">E7/F7%</f>
        <v>97.032011871952506</v>
      </c>
      <c r="H7" s="206">
        <v>70419.600000000006</v>
      </c>
      <c r="I7" s="206">
        <v>68430.100000000006</v>
      </c>
      <c r="J7" s="206">
        <f t="shared" ref="J7:J22" si="2">H7/I7%</f>
        <v>102.90734632858933</v>
      </c>
      <c r="K7" s="206">
        <v>158863.20000000001</v>
      </c>
      <c r="L7" s="206">
        <v>155099.70000000001</v>
      </c>
      <c r="M7" s="206">
        <f t="shared" ref="M7:M24" si="3">K7/L7%</f>
        <v>102.42650372631282</v>
      </c>
      <c r="N7" s="206">
        <f>B7+K7</f>
        <v>234317.5</v>
      </c>
      <c r="O7" s="206">
        <f>C7+L7</f>
        <v>228718.5</v>
      </c>
      <c r="P7" s="206">
        <f t="shared" ref="P7:P24" si="4">N7/O7*100</f>
        <v>102.44798737312462</v>
      </c>
      <c r="Q7" s="265"/>
      <c r="R7" s="265"/>
      <c r="S7" s="265"/>
      <c r="T7" s="265"/>
      <c r="U7" s="265"/>
      <c r="V7" s="265"/>
      <c r="W7" s="265"/>
      <c r="X7" s="265"/>
      <c r="Y7" s="265"/>
      <c r="Z7" s="265"/>
    </row>
    <row r="8" spans="1:26" x14ac:dyDescent="0.2">
      <c r="A8" s="71" t="s">
        <v>74</v>
      </c>
      <c r="B8" s="206">
        <f t="shared" ref="B8:C25" si="5">E8+H8</f>
        <v>67620.899999999994</v>
      </c>
      <c r="C8" s="206">
        <f t="shared" si="5"/>
        <v>68339.199999999997</v>
      </c>
      <c r="D8" s="206">
        <f t="shared" si="0"/>
        <v>98.948919507398386</v>
      </c>
      <c r="E8" s="206">
        <v>55398.6</v>
      </c>
      <c r="F8" s="206">
        <v>56406.8</v>
      </c>
      <c r="G8" s="206">
        <f t="shared" si="1"/>
        <v>98.212626846408583</v>
      </c>
      <c r="H8" s="206">
        <v>12222.3</v>
      </c>
      <c r="I8" s="206">
        <v>11932.4</v>
      </c>
      <c r="J8" s="206">
        <f t="shared" si="2"/>
        <v>102.4295196272334</v>
      </c>
      <c r="K8" s="206">
        <v>116605.8</v>
      </c>
      <c r="L8" s="206">
        <v>107824</v>
      </c>
      <c r="M8" s="206">
        <f t="shared" si="3"/>
        <v>108.14456892714053</v>
      </c>
      <c r="N8" s="206">
        <f t="shared" ref="N8:O25" si="6">B8+K8</f>
        <v>184226.7</v>
      </c>
      <c r="O8" s="206">
        <f t="shared" si="6"/>
        <v>176163.20000000001</v>
      </c>
      <c r="P8" s="206">
        <f t="shared" si="4"/>
        <v>104.57728969501008</v>
      </c>
      <c r="Q8" s="265"/>
      <c r="R8" s="265"/>
      <c r="S8" s="265"/>
      <c r="T8" s="265"/>
      <c r="U8" s="265"/>
      <c r="V8" s="265"/>
      <c r="W8" s="265"/>
      <c r="X8" s="265"/>
      <c r="Y8" s="265"/>
      <c r="Z8" s="265"/>
    </row>
    <row r="9" spans="1:26" x14ac:dyDescent="0.2">
      <c r="A9" s="71" t="s">
        <v>75</v>
      </c>
      <c r="B9" s="206">
        <f t="shared" si="5"/>
        <v>37099.300000000003</v>
      </c>
      <c r="C9" s="206">
        <f t="shared" si="5"/>
        <v>37211.9</v>
      </c>
      <c r="D9" s="206">
        <f t="shared" si="0"/>
        <v>99.697408624660397</v>
      </c>
      <c r="E9" s="206">
        <v>11222.2</v>
      </c>
      <c r="F9" s="206">
        <v>12777.5</v>
      </c>
      <c r="G9" s="206">
        <f t="shared" si="1"/>
        <v>87.827822343964002</v>
      </c>
      <c r="H9" s="206">
        <v>25877.1</v>
      </c>
      <c r="I9" s="206">
        <v>24434.400000000001</v>
      </c>
      <c r="J9" s="206">
        <f t="shared" si="2"/>
        <v>105.90438070916412</v>
      </c>
      <c r="K9" s="206">
        <v>101770.7</v>
      </c>
      <c r="L9" s="206">
        <v>100962.7</v>
      </c>
      <c r="M9" s="206">
        <f t="shared" si="3"/>
        <v>100.80029555469496</v>
      </c>
      <c r="N9" s="206">
        <f t="shared" si="6"/>
        <v>138870</v>
      </c>
      <c r="O9" s="206">
        <f t="shared" si="6"/>
        <v>138174.6</v>
      </c>
      <c r="P9" s="206">
        <f t="shared" si="4"/>
        <v>100.50327628956406</v>
      </c>
      <c r="Q9" s="265"/>
      <c r="R9" s="265"/>
      <c r="S9" s="265"/>
      <c r="T9" s="265"/>
      <c r="U9" s="265"/>
      <c r="V9" s="265"/>
      <c r="W9" s="265"/>
      <c r="X9" s="265"/>
      <c r="Y9" s="265"/>
      <c r="Z9" s="265"/>
    </row>
    <row r="10" spans="1:26" x14ac:dyDescent="0.2">
      <c r="A10" s="71" t="s">
        <v>76</v>
      </c>
      <c r="B10" s="206">
        <f t="shared" si="5"/>
        <v>80215.899999999994</v>
      </c>
      <c r="C10" s="206">
        <f t="shared" si="5"/>
        <v>70674.200000000012</v>
      </c>
      <c r="D10" s="206">
        <f t="shared" si="0"/>
        <v>113.50096640641137</v>
      </c>
      <c r="E10" s="206">
        <v>35051.4</v>
      </c>
      <c r="F10" s="206">
        <v>27642.9</v>
      </c>
      <c r="G10" s="206">
        <f t="shared" si="1"/>
        <v>126.80073364227341</v>
      </c>
      <c r="H10" s="206">
        <v>45164.5</v>
      </c>
      <c r="I10" s="206">
        <v>43031.3</v>
      </c>
      <c r="J10" s="206">
        <f t="shared" si="2"/>
        <v>104.95732176346054</v>
      </c>
      <c r="K10" s="206">
        <v>141563.70000000001</v>
      </c>
      <c r="L10" s="206">
        <v>138023.5</v>
      </c>
      <c r="M10" s="206">
        <f t="shared" si="3"/>
        <v>102.56492553804244</v>
      </c>
      <c r="N10" s="206">
        <f t="shared" si="6"/>
        <v>221779.6</v>
      </c>
      <c r="O10" s="206">
        <f t="shared" si="6"/>
        <v>208697.7</v>
      </c>
      <c r="P10" s="206">
        <f t="shared" si="4"/>
        <v>106.268348908493</v>
      </c>
      <c r="Q10" s="265"/>
      <c r="R10" s="265"/>
      <c r="S10" s="265"/>
      <c r="T10" s="265"/>
      <c r="U10" s="265"/>
      <c r="V10" s="265"/>
      <c r="W10" s="265"/>
      <c r="X10" s="265"/>
      <c r="Y10" s="265"/>
      <c r="Z10" s="265"/>
    </row>
    <row r="11" spans="1:26" x14ac:dyDescent="0.2">
      <c r="A11" s="71" t="s">
        <v>77</v>
      </c>
      <c r="B11" s="206">
        <f t="shared" si="5"/>
        <v>6138.2999999999993</v>
      </c>
      <c r="C11" s="206">
        <f t="shared" si="5"/>
        <v>5781.3</v>
      </c>
      <c r="D11" s="206">
        <f t="shared" si="0"/>
        <v>106.17508172902286</v>
      </c>
      <c r="E11" s="206">
        <v>2258.1999999999998</v>
      </c>
      <c r="F11" s="206">
        <v>2253.8000000000002</v>
      </c>
      <c r="G11" s="206">
        <f t="shared" si="1"/>
        <v>100.19522584080219</v>
      </c>
      <c r="H11" s="206">
        <v>3880.1</v>
      </c>
      <c r="I11" s="206">
        <v>3527.5</v>
      </c>
      <c r="J11" s="206">
        <f t="shared" si="2"/>
        <v>109.99574769666903</v>
      </c>
      <c r="K11" s="206">
        <v>18726.2</v>
      </c>
      <c r="L11" s="206">
        <v>18230.400000000001</v>
      </c>
      <c r="M11" s="206">
        <f t="shared" si="3"/>
        <v>102.71963314024926</v>
      </c>
      <c r="N11" s="206">
        <f t="shared" si="6"/>
        <v>24864.5</v>
      </c>
      <c r="O11" s="206">
        <f t="shared" si="6"/>
        <v>24011.7</v>
      </c>
      <c r="P11" s="206">
        <f t="shared" si="4"/>
        <v>103.55160192739372</v>
      </c>
      <c r="Q11" s="265"/>
      <c r="R11" s="265"/>
      <c r="S11" s="265"/>
      <c r="T11" s="265"/>
      <c r="U11" s="265"/>
      <c r="V11" s="265"/>
      <c r="W11" s="265"/>
      <c r="X11" s="265"/>
      <c r="Y11" s="265"/>
      <c r="Z11" s="265"/>
    </row>
    <row r="12" spans="1:26" x14ac:dyDescent="0.2">
      <c r="A12" s="71" t="s">
        <v>78</v>
      </c>
      <c r="B12" s="206">
        <f t="shared" si="5"/>
        <v>50003.9</v>
      </c>
      <c r="C12" s="206">
        <f t="shared" si="5"/>
        <v>58012.7</v>
      </c>
      <c r="D12" s="206">
        <f t="shared" si="0"/>
        <v>86.19474701229214</v>
      </c>
      <c r="E12" s="206">
        <v>7266</v>
      </c>
      <c r="F12" s="206">
        <v>10374.799999999999</v>
      </c>
      <c r="G12" s="206">
        <f t="shared" si="1"/>
        <v>70.035085013687024</v>
      </c>
      <c r="H12" s="206">
        <v>42737.9</v>
      </c>
      <c r="I12" s="206">
        <v>47637.9</v>
      </c>
      <c r="J12" s="206">
        <f t="shared" si="2"/>
        <v>89.714072198816481</v>
      </c>
      <c r="K12" s="206">
        <v>127802</v>
      </c>
      <c r="L12" s="206">
        <v>125480.5</v>
      </c>
      <c r="M12" s="206">
        <f t="shared" si="3"/>
        <v>101.85008826072577</v>
      </c>
      <c r="N12" s="206">
        <f t="shared" si="6"/>
        <v>177805.9</v>
      </c>
      <c r="O12" s="206">
        <f t="shared" si="6"/>
        <v>183493.2</v>
      </c>
      <c r="P12" s="206">
        <f t="shared" si="4"/>
        <v>96.900539093546783</v>
      </c>
      <c r="Q12" s="265"/>
      <c r="R12" s="265"/>
      <c r="S12" s="265"/>
      <c r="T12" s="265"/>
      <c r="U12" s="265"/>
      <c r="V12" s="265"/>
      <c r="W12" s="265"/>
      <c r="X12" s="265"/>
      <c r="Y12" s="265"/>
      <c r="Z12" s="265"/>
    </row>
    <row r="13" spans="1:26" x14ac:dyDescent="0.2">
      <c r="A13" s="71" t="s">
        <v>79</v>
      </c>
      <c r="B13" s="206">
        <f t="shared" si="5"/>
        <v>37079.899999999994</v>
      </c>
      <c r="C13" s="206">
        <f t="shared" si="5"/>
        <v>37233.5</v>
      </c>
      <c r="D13" s="206">
        <f t="shared" si="0"/>
        <v>99.587468274537699</v>
      </c>
      <c r="E13" s="206">
        <v>2856.2</v>
      </c>
      <c r="F13" s="206">
        <v>3482.4</v>
      </c>
      <c r="G13" s="206">
        <f t="shared" si="1"/>
        <v>82.018148403399948</v>
      </c>
      <c r="H13" s="206">
        <v>34223.699999999997</v>
      </c>
      <c r="I13" s="206">
        <v>33751.1</v>
      </c>
      <c r="J13" s="206">
        <f t="shared" si="2"/>
        <v>101.40025065849706</v>
      </c>
      <c r="K13" s="206">
        <v>141032.5</v>
      </c>
      <c r="L13" s="206">
        <v>138810.70000000001</v>
      </c>
      <c r="M13" s="206">
        <f t="shared" si="3"/>
        <v>101.60059707212771</v>
      </c>
      <c r="N13" s="206">
        <f t="shared" si="6"/>
        <v>178112.4</v>
      </c>
      <c r="O13" s="206">
        <f t="shared" si="6"/>
        <v>176044.2</v>
      </c>
      <c r="P13" s="206">
        <f>N13/O13*100</f>
        <v>101.17481859669333</v>
      </c>
      <c r="Q13" s="265"/>
      <c r="R13" s="265"/>
      <c r="S13" s="265"/>
      <c r="T13" s="265"/>
      <c r="U13" s="265"/>
      <c r="V13" s="265"/>
      <c r="W13" s="265"/>
      <c r="X13" s="265"/>
      <c r="Y13" s="265"/>
      <c r="Z13" s="265"/>
    </row>
    <row r="14" spans="1:26" x14ac:dyDescent="0.2">
      <c r="A14" s="71" t="s">
        <v>80</v>
      </c>
      <c r="B14" s="206">
        <f t="shared" si="5"/>
        <v>39505.800000000003</v>
      </c>
      <c r="C14" s="206">
        <f t="shared" si="5"/>
        <v>37756</v>
      </c>
      <c r="D14" s="206">
        <f t="shared" si="0"/>
        <v>104.6344951795741</v>
      </c>
      <c r="E14" s="206">
        <v>14408.7</v>
      </c>
      <c r="F14" s="206">
        <v>13108.5</v>
      </c>
      <c r="G14" s="206">
        <f t="shared" si="1"/>
        <v>109.91875500629362</v>
      </c>
      <c r="H14" s="206">
        <v>25097.1</v>
      </c>
      <c r="I14" s="206">
        <v>24647.5</v>
      </c>
      <c r="J14" s="206">
        <f t="shared" si="2"/>
        <v>101.82412009331574</v>
      </c>
      <c r="K14" s="206">
        <v>128145.60000000001</v>
      </c>
      <c r="L14" s="206">
        <v>125906.6</v>
      </c>
      <c r="M14" s="206">
        <f t="shared" si="3"/>
        <v>101.77830232886917</v>
      </c>
      <c r="N14" s="206">
        <f t="shared" si="6"/>
        <v>167651.40000000002</v>
      </c>
      <c r="O14" s="206">
        <f t="shared" si="6"/>
        <v>163662.6</v>
      </c>
      <c r="P14" s="206">
        <f t="shared" si="4"/>
        <v>102.43720923411948</v>
      </c>
      <c r="Q14" s="265"/>
      <c r="R14" s="265"/>
      <c r="S14" s="265"/>
      <c r="T14" s="265"/>
      <c r="U14" s="265"/>
      <c r="V14" s="265"/>
      <c r="W14" s="265"/>
      <c r="X14" s="265"/>
      <c r="Y14" s="265"/>
      <c r="Z14" s="265"/>
    </row>
    <row r="15" spans="1:26" x14ac:dyDescent="0.2">
      <c r="A15" s="71" t="s">
        <v>81</v>
      </c>
      <c r="B15" s="206">
        <f t="shared" si="5"/>
        <v>77427.599999999991</v>
      </c>
      <c r="C15" s="206">
        <f t="shared" si="5"/>
        <v>76954.8</v>
      </c>
      <c r="D15" s="206">
        <f t="shared" si="0"/>
        <v>100.61438662695504</v>
      </c>
      <c r="E15" s="206">
        <v>2628.2</v>
      </c>
      <c r="F15" s="206">
        <v>4652</v>
      </c>
      <c r="G15" s="206">
        <f t="shared" si="1"/>
        <v>56.49613069647463</v>
      </c>
      <c r="H15" s="206">
        <v>74799.399999999994</v>
      </c>
      <c r="I15" s="206">
        <v>72302.8</v>
      </c>
      <c r="J15" s="206">
        <f t="shared" si="2"/>
        <v>103.45297830789401</v>
      </c>
      <c r="K15" s="206">
        <v>86891.1</v>
      </c>
      <c r="L15" s="206">
        <v>83647.3</v>
      </c>
      <c r="M15" s="206">
        <f t="shared" si="3"/>
        <v>103.87794943769852</v>
      </c>
      <c r="N15" s="206">
        <f t="shared" si="6"/>
        <v>164318.70000000001</v>
      </c>
      <c r="O15" s="206">
        <f t="shared" si="6"/>
        <v>160602.1</v>
      </c>
      <c r="P15" s="206">
        <f t="shared" si="4"/>
        <v>102.31416650218148</v>
      </c>
      <c r="Q15" s="265"/>
      <c r="R15" s="265"/>
      <c r="S15" s="265"/>
      <c r="T15" s="265"/>
      <c r="U15" s="265"/>
      <c r="V15" s="265"/>
      <c r="W15" s="265"/>
      <c r="X15" s="265"/>
      <c r="Y15" s="265"/>
      <c r="Z15" s="265"/>
    </row>
    <row r="16" spans="1:26" ht="14.25" customHeight="1" x14ac:dyDescent="0.2">
      <c r="A16" s="71" t="s">
        <v>82</v>
      </c>
      <c r="B16" s="206">
        <f t="shared" si="5"/>
        <v>64701.3</v>
      </c>
      <c r="C16" s="206">
        <f t="shared" si="5"/>
        <v>66079.100000000006</v>
      </c>
      <c r="D16" s="206">
        <f t="shared" si="0"/>
        <v>97.914923175406443</v>
      </c>
      <c r="E16" s="206">
        <v>54854.9</v>
      </c>
      <c r="F16" s="206">
        <v>56784.3</v>
      </c>
      <c r="G16" s="206">
        <f t="shared" si="1"/>
        <v>96.602229841699199</v>
      </c>
      <c r="H16" s="206">
        <v>9846.4</v>
      </c>
      <c r="I16" s="206">
        <v>9294.7999999999993</v>
      </c>
      <c r="J16" s="206">
        <f t="shared" si="2"/>
        <v>105.93450101131816</v>
      </c>
      <c r="K16" s="206">
        <v>111903.9</v>
      </c>
      <c r="L16" s="206">
        <v>106858.6</v>
      </c>
      <c r="M16" s="206">
        <f t="shared" si="3"/>
        <v>104.72147304943167</v>
      </c>
      <c r="N16" s="206">
        <f t="shared" si="6"/>
        <v>176605.2</v>
      </c>
      <c r="O16" s="206">
        <f t="shared" si="6"/>
        <v>172937.7</v>
      </c>
      <c r="P16" s="206">
        <f t="shared" si="4"/>
        <v>102.12070589582261</v>
      </c>
      <c r="Q16" s="265"/>
      <c r="R16" s="265"/>
      <c r="S16" s="265"/>
      <c r="T16" s="265"/>
      <c r="U16" s="265"/>
      <c r="V16" s="265"/>
      <c r="W16" s="265"/>
      <c r="X16" s="265"/>
      <c r="Y16" s="265"/>
      <c r="Z16" s="265"/>
    </row>
    <row r="17" spans="1:26" ht="14.25" customHeight="1" x14ac:dyDescent="0.2">
      <c r="A17" s="71" t="s">
        <v>83</v>
      </c>
      <c r="B17" s="206">
        <f t="shared" si="5"/>
        <v>8419</v>
      </c>
      <c r="C17" s="206">
        <f t="shared" si="5"/>
        <v>7866.1</v>
      </c>
      <c r="D17" s="206">
        <f t="shared" si="0"/>
        <v>107.02889614929889</v>
      </c>
      <c r="E17" s="206">
        <v>5457.6</v>
      </c>
      <c r="F17" s="206">
        <v>4982</v>
      </c>
      <c r="G17" s="206">
        <f t="shared" si="1"/>
        <v>109.5463669209153</v>
      </c>
      <c r="H17" s="206">
        <v>2961.4</v>
      </c>
      <c r="I17" s="206">
        <v>2884.1</v>
      </c>
      <c r="J17" s="206">
        <f t="shared" si="2"/>
        <v>102.68021219791271</v>
      </c>
      <c r="K17" s="206">
        <v>25466.5</v>
      </c>
      <c r="L17" s="206">
        <v>25128.400000000001</v>
      </c>
      <c r="M17" s="206">
        <f>K17/L17%</f>
        <v>101.34548956559111</v>
      </c>
      <c r="N17" s="206">
        <f t="shared" si="6"/>
        <v>33885.5</v>
      </c>
      <c r="O17" s="206">
        <f t="shared" si="6"/>
        <v>32994.5</v>
      </c>
      <c r="P17" s="206">
        <f t="shared" si="4"/>
        <v>102.7004500750125</v>
      </c>
      <c r="Q17" s="265"/>
      <c r="R17" s="265"/>
      <c r="S17" s="265"/>
      <c r="T17" s="265"/>
      <c r="U17" s="265"/>
      <c r="V17" s="265"/>
      <c r="W17" s="265"/>
      <c r="X17" s="265"/>
      <c r="Y17" s="265"/>
      <c r="Z17" s="265"/>
    </row>
    <row r="18" spans="1:26" ht="14.25" customHeight="1" x14ac:dyDescent="0.2">
      <c r="A18" s="71" t="s">
        <v>85</v>
      </c>
      <c r="B18" s="206">
        <f>E18+H18</f>
        <v>116755</v>
      </c>
      <c r="C18" s="206">
        <f>F18+I18</f>
        <v>113637.5</v>
      </c>
      <c r="D18" s="206">
        <f t="shared" si="0"/>
        <v>102.74337256627433</v>
      </c>
      <c r="E18" s="206">
        <v>70106.5</v>
      </c>
      <c r="F18" s="206">
        <v>65883.100000000006</v>
      </c>
      <c r="G18" s="206">
        <f t="shared" si="1"/>
        <v>106.41044516727355</v>
      </c>
      <c r="H18" s="206">
        <v>46648.5</v>
      </c>
      <c r="I18" s="206">
        <v>47754.400000000001</v>
      </c>
      <c r="J18" s="206">
        <f t="shared" si="2"/>
        <v>97.684192451376205</v>
      </c>
      <c r="K18" s="206">
        <v>68048.5</v>
      </c>
      <c r="L18" s="206">
        <v>68374.8</v>
      </c>
      <c r="M18" s="206">
        <f t="shared" si="3"/>
        <v>99.522777397520713</v>
      </c>
      <c r="N18" s="206">
        <f t="shared" si="6"/>
        <v>184803.5</v>
      </c>
      <c r="O18" s="206">
        <f t="shared" si="6"/>
        <v>182012.3</v>
      </c>
      <c r="P18" s="206">
        <f t="shared" si="4"/>
        <v>101.53352273445257</v>
      </c>
      <c r="Q18" s="265"/>
      <c r="R18" s="265"/>
      <c r="S18" s="265"/>
      <c r="T18" s="265"/>
      <c r="U18" s="265"/>
      <c r="V18" s="265"/>
      <c r="W18" s="265"/>
      <c r="X18" s="265"/>
      <c r="Y18" s="265"/>
      <c r="Z18" s="265"/>
    </row>
    <row r="19" spans="1:26" ht="14.25" customHeight="1" x14ac:dyDescent="0.2">
      <c r="A19" s="71" t="s">
        <v>86</v>
      </c>
      <c r="B19" s="206">
        <f t="shared" si="5"/>
        <v>178520.7</v>
      </c>
      <c r="C19" s="206">
        <f t="shared" si="5"/>
        <v>166261.9</v>
      </c>
      <c r="D19" s="206">
        <f>B19/C19*100</f>
        <v>107.37318652078439</v>
      </c>
      <c r="E19" s="206">
        <v>125397.6</v>
      </c>
      <c r="F19" s="206">
        <v>115567.4</v>
      </c>
      <c r="G19" s="206">
        <f t="shared" si="1"/>
        <v>108.50603197787612</v>
      </c>
      <c r="H19" s="206">
        <v>53123.1</v>
      </c>
      <c r="I19" s="206">
        <v>50694.5</v>
      </c>
      <c r="J19" s="206">
        <f t="shared" si="2"/>
        <v>104.79065776366272</v>
      </c>
      <c r="K19" s="206">
        <v>121988.2</v>
      </c>
      <c r="L19" s="206">
        <v>118230</v>
      </c>
      <c r="M19" s="206">
        <f t="shared" si="3"/>
        <v>103.17871944514928</v>
      </c>
      <c r="N19" s="206">
        <f t="shared" si="6"/>
        <v>300508.90000000002</v>
      </c>
      <c r="O19" s="206">
        <f t="shared" si="6"/>
        <v>284491.90000000002</v>
      </c>
      <c r="P19" s="206">
        <f t="shared" si="4"/>
        <v>105.6300372699539</v>
      </c>
      <c r="Q19" s="265"/>
      <c r="R19" s="265"/>
      <c r="S19" s="265"/>
      <c r="T19" s="265"/>
      <c r="U19" s="265"/>
      <c r="V19" s="265"/>
      <c r="W19" s="265"/>
      <c r="X19" s="265"/>
      <c r="Y19" s="265"/>
      <c r="Z19" s="265"/>
    </row>
    <row r="20" spans="1:26" ht="14.25" customHeight="1" x14ac:dyDescent="0.2">
      <c r="A20" s="71" t="s">
        <v>87</v>
      </c>
      <c r="B20" s="206">
        <f t="shared" si="5"/>
        <v>89858.5</v>
      </c>
      <c r="C20" s="206">
        <f t="shared" si="5"/>
        <v>40859.199999999997</v>
      </c>
      <c r="D20" s="206">
        <f>B20/C20*100</f>
        <v>219.92231859654621</v>
      </c>
      <c r="E20" s="206">
        <v>79618.100000000006</v>
      </c>
      <c r="F20" s="206">
        <v>31523.1</v>
      </c>
      <c r="G20" s="206">
        <f>E20/F20%</f>
        <v>252.57065453588007</v>
      </c>
      <c r="H20" s="206">
        <v>10240.4</v>
      </c>
      <c r="I20" s="206">
        <v>9336.1</v>
      </c>
      <c r="J20" s="206">
        <f t="shared" si="2"/>
        <v>109.68605734728634</v>
      </c>
      <c r="K20" s="206">
        <v>264912.59999999998</v>
      </c>
      <c r="L20" s="206">
        <v>267900.79999999999</v>
      </c>
      <c r="M20" s="206">
        <f t="shared" si="3"/>
        <v>98.884587130758845</v>
      </c>
      <c r="N20" s="206">
        <f t="shared" si="6"/>
        <v>354771.1</v>
      </c>
      <c r="O20" s="206">
        <f t="shared" si="6"/>
        <v>308760</v>
      </c>
      <c r="P20" s="206">
        <f t="shared" si="4"/>
        <v>114.90189791423759</v>
      </c>
      <c r="Q20" s="265"/>
      <c r="R20" s="265"/>
      <c r="S20" s="265"/>
      <c r="T20" s="265"/>
      <c r="U20" s="265"/>
      <c r="V20" s="265"/>
      <c r="W20" s="265"/>
      <c r="X20" s="265"/>
      <c r="Y20" s="265"/>
      <c r="Z20" s="265"/>
    </row>
    <row r="21" spans="1:26" ht="14.25" customHeight="1" x14ac:dyDescent="0.2">
      <c r="A21" s="80" t="s">
        <v>88</v>
      </c>
      <c r="B21" s="206">
        <f>H21</f>
        <v>36381.599999999999</v>
      </c>
      <c r="C21" s="206">
        <f t="shared" si="5"/>
        <v>35756.200000000004</v>
      </c>
      <c r="D21" s="206">
        <f t="shared" si="0"/>
        <v>101.749067294623</v>
      </c>
      <c r="E21" s="206" t="s">
        <v>136</v>
      </c>
      <c r="F21" s="206">
        <v>69.8</v>
      </c>
      <c r="G21" s="206" t="s">
        <v>136</v>
      </c>
      <c r="H21" s="206">
        <v>36381.599999999999</v>
      </c>
      <c r="I21" s="206">
        <v>35686.400000000001</v>
      </c>
      <c r="J21" s="206">
        <f t="shared" si="2"/>
        <v>101.94808106169296</v>
      </c>
      <c r="K21" s="206">
        <v>10789.4</v>
      </c>
      <c r="L21" s="206">
        <v>10675.2</v>
      </c>
      <c r="M21" s="206">
        <f t="shared" si="3"/>
        <v>101.06976918465226</v>
      </c>
      <c r="N21" s="206">
        <f t="shared" si="6"/>
        <v>47171</v>
      </c>
      <c r="O21" s="206">
        <f t="shared" si="6"/>
        <v>46431.400000000009</v>
      </c>
      <c r="P21" s="206">
        <f t="shared" si="4"/>
        <v>101.59288757177254</v>
      </c>
      <c r="Q21" s="265"/>
      <c r="R21" s="265"/>
      <c r="S21" s="265"/>
      <c r="T21" s="265"/>
      <c r="U21" s="265"/>
      <c r="V21" s="265"/>
      <c r="W21" s="265"/>
      <c r="X21" s="265"/>
      <c r="Y21" s="265"/>
      <c r="Z21" s="265"/>
    </row>
    <row r="22" spans="1:26" ht="14.25" customHeight="1" x14ac:dyDescent="0.2">
      <c r="A22" s="71" t="s">
        <v>89</v>
      </c>
      <c r="B22" s="206">
        <f t="shared" si="5"/>
        <v>85382.9</v>
      </c>
      <c r="C22" s="206">
        <f t="shared" si="5"/>
        <v>84318.2</v>
      </c>
      <c r="D22" s="206">
        <f>B22/C22*100</f>
        <v>101.26271670884815</v>
      </c>
      <c r="E22" s="206">
        <v>22844.6</v>
      </c>
      <c r="F22" s="206">
        <v>24890.3</v>
      </c>
      <c r="G22" s="206">
        <f t="shared" si="1"/>
        <v>91.781135623114224</v>
      </c>
      <c r="H22" s="206">
        <v>62538.3</v>
      </c>
      <c r="I22" s="206">
        <v>59427.9</v>
      </c>
      <c r="J22" s="206">
        <f t="shared" si="2"/>
        <v>105.2339052869107</v>
      </c>
      <c r="K22" s="206">
        <v>89741.6</v>
      </c>
      <c r="L22" s="206">
        <v>86947.7</v>
      </c>
      <c r="M22" s="206">
        <f t="shared" si="3"/>
        <v>103.21331099039999</v>
      </c>
      <c r="N22" s="206">
        <f t="shared" si="6"/>
        <v>175124.5</v>
      </c>
      <c r="O22" s="206">
        <f t="shared" si="6"/>
        <v>171265.9</v>
      </c>
      <c r="P22" s="206">
        <f t="shared" si="4"/>
        <v>102.252987897766</v>
      </c>
      <c r="Q22" s="265"/>
      <c r="R22" s="265"/>
      <c r="S22" s="265"/>
      <c r="T22" s="265"/>
      <c r="U22" s="265"/>
      <c r="V22" s="265"/>
      <c r="W22" s="265"/>
      <c r="X22" s="265"/>
      <c r="Y22" s="265"/>
      <c r="Z22" s="265"/>
    </row>
    <row r="23" spans="1:26" x14ac:dyDescent="0.2">
      <c r="A23" s="71" t="s">
        <v>90</v>
      </c>
      <c r="B23" s="206">
        <f>H23</f>
        <v>24</v>
      </c>
      <c r="C23" s="206" t="s">
        <v>136</v>
      </c>
      <c r="D23" s="206" t="s">
        <v>136</v>
      </c>
      <c r="E23" s="206" t="s">
        <v>136</v>
      </c>
      <c r="F23" s="206" t="s">
        <v>136</v>
      </c>
      <c r="G23" s="206" t="s">
        <v>136</v>
      </c>
      <c r="H23" s="206">
        <v>24</v>
      </c>
      <c r="I23" s="206" t="s">
        <v>136</v>
      </c>
      <c r="J23" s="206" t="s">
        <v>136</v>
      </c>
      <c r="K23" s="206">
        <v>134.5</v>
      </c>
      <c r="L23" s="206">
        <v>168.7</v>
      </c>
      <c r="M23" s="206">
        <f t="shared" si="3"/>
        <v>79.727326615293421</v>
      </c>
      <c r="N23" s="206">
        <f>B23+K23</f>
        <v>158.5</v>
      </c>
      <c r="O23" s="206">
        <f>L23</f>
        <v>168.7</v>
      </c>
      <c r="P23" s="206">
        <f t="shared" si="4"/>
        <v>93.953764078245413</v>
      </c>
      <c r="Q23" s="265"/>
      <c r="R23" s="156"/>
      <c r="S23" s="156"/>
      <c r="T23" s="156"/>
      <c r="U23" s="156"/>
      <c r="V23" s="265"/>
      <c r="W23" s="156"/>
      <c r="X23" s="265"/>
      <c r="Y23" s="265"/>
      <c r="Z23" s="265"/>
    </row>
    <row r="24" spans="1:26" x14ac:dyDescent="0.2">
      <c r="A24" s="71" t="s">
        <v>91</v>
      </c>
      <c r="B24" s="206" t="s">
        <v>136</v>
      </c>
      <c r="C24" s="206">
        <f>I24</f>
        <v>0.5</v>
      </c>
      <c r="D24" s="206" t="s">
        <v>136</v>
      </c>
      <c r="E24" s="206" t="s">
        <v>136</v>
      </c>
      <c r="F24" s="206" t="s">
        <v>136</v>
      </c>
      <c r="G24" s="206" t="s">
        <v>136</v>
      </c>
      <c r="H24" s="206" t="s">
        <v>136</v>
      </c>
      <c r="I24" s="206">
        <v>0.5</v>
      </c>
      <c r="J24" s="206" t="s">
        <v>136</v>
      </c>
      <c r="K24" s="206">
        <v>276.39999999999998</v>
      </c>
      <c r="L24" s="206">
        <v>222.9</v>
      </c>
      <c r="M24" s="206">
        <f t="shared" si="3"/>
        <v>124.00179452669357</v>
      </c>
      <c r="N24" s="206">
        <f>K24</f>
        <v>276.39999999999998</v>
      </c>
      <c r="O24" s="206">
        <f t="shared" si="6"/>
        <v>223.4</v>
      </c>
      <c r="P24" s="206">
        <f t="shared" si="4"/>
        <v>123.72426141450312</v>
      </c>
      <c r="Q24" s="265"/>
      <c r="R24" s="156"/>
      <c r="S24" s="156"/>
      <c r="T24" s="156"/>
      <c r="U24" s="265"/>
      <c r="V24" s="265"/>
      <c r="W24" s="265"/>
      <c r="X24" s="265"/>
      <c r="Y24" s="265"/>
      <c r="Z24" s="265"/>
    </row>
    <row r="25" spans="1:26" x14ac:dyDescent="0.2">
      <c r="A25" s="73" t="s">
        <v>92</v>
      </c>
      <c r="B25" s="204">
        <f t="shared" si="5"/>
        <v>20404.399999999998</v>
      </c>
      <c r="C25" s="204">
        <f t="shared" si="5"/>
        <v>13574.5</v>
      </c>
      <c r="D25" s="204">
        <f>B25/C25*100</f>
        <v>150.31419205127258</v>
      </c>
      <c r="E25" s="204">
        <v>18548.099999999999</v>
      </c>
      <c r="F25" s="204">
        <v>11719.5</v>
      </c>
      <c r="G25" s="204">
        <f t="shared" ref="G25" si="7">E25/F25%</f>
        <v>158.2669909125816</v>
      </c>
      <c r="H25" s="204">
        <v>1856.3</v>
      </c>
      <c r="I25" s="204">
        <v>1855</v>
      </c>
      <c r="J25" s="204">
        <v>100</v>
      </c>
      <c r="K25" s="204">
        <v>32693.5</v>
      </c>
      <c r="L25" s="204">
        <v>32518.400000000001</v>
      </c>
      <c r="M25" s="204">
        <f>K25/L25%</f>
        <v>100.53846437709112</v>
      </c>
      <c r="N25" s="204">
        <f t="shared" si="6"/>
        <v>53097.899999999994</v>
      </c>
      <c r="O25" s="204">
        <f t="shared" si="6"/>
        <v>46092.9</v>
      </c>
      <c r="P25" s="204">
        <f>N25/O25*100</f>
        <v>115.19756838905772</v>
      </c>
      <c r="Q25" s="265"/>
    </row>
    <row r="26" spans="1:26" x14ac:dyDescent="0.2">
      <c r="H26" s="98"/>
      <c r="I26" s="98"/>
    </row>
    <row r="27" spans="1:26" x14ac:dyDescent="0.2">
      <c r="A27" s="261"/>
      <c r="D27" s="99"/>
    </row>
    <row r="29" spans="1:26" x14ac:dyDescent="0.2">
      <c r="D29" s="99"/>
    </row>
  </sheetData>
  <mergeCells count="8">
    <mergeCell ref="A1:P1"/>
    <mergeCell ref="N3:P4"/>
    <mergeCell ref="E4:G4"/>
    <mergeCell ref="H4:J4"/>
    <mergeCell ref="A3:A5"/>
    <mergeCell ref="B3:D4"/>
    <mergeCell ref="E3:J3"/>
    <mergeCell ref="K3:M4"/>
  </mergeCells>
  <pageMargins left="0.51181102362204722" right="0.47244094488188981" top="0.59055118110236227" bottom="0.59055118110236227" header="0" footer="0.39370078740157483"/>
  <pageSetup paperSize="9" scale="81" firstPageNumber="4" orientation="landscape" useFirstPageNumber="1" r:id="rId1"/>
  <headerFooter alignWithMargins="0">
    <oddFooter>&amp;R&amp;"-,полужирный"&amp;8 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12</vt:i4>
      </vt:variant>
    </vt:vector>
  </HeadingPairs>
  <TitlesOfParts>
    <vt:vector size="32" baseType="lpstr">
      <vt:lpstr>Обложка</vt:lpstr>
      <vt:lpstr>Усл.обозначения</vt:lpstr>
      <vt:lpstr>Содержание </vt:lpstr>
      <vt:lpstr>1.</vt:lpstr>
      <vt:lpstr>2.1</vt:lpstr>
      <vt:lpstr>2.2</vt:lpstr>
      <vt:lpstr>2.3</vt:lpstr>
      <vt:lpstr>2.4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'10'!Заголовки_для_печати</vt:lpstr>
      <vt:lpstr>'11'!Заголовки_для_печати</vt:lpstr>
      <vt:lpstr>'2.1'!Заголовки_для_печати</vt:lpstr>
      <vt:lpstr>'3'!Заголовки_для_печати</vt:lpstr>
      <vt:lpstr>'4'!Заголовки_для_печати</vt:lpstr>
      <vt:lpstr>'6'!Заголовки_для_печати</vt:lpstr>
      <vt:lpstr>'7'!Заголовки_для_печати</vt:lpstr>
      <vt:lpstr>'1.'!Область_печати</vt:lpstr>
      <vt:lpstr>'14'!Область_печати</vt:lpstr>
      <vt:lpstr>'2.1'!Область_печати</vt:lpstr>
      <vt:lpstr>'8'!Область_печати</vt:lpstr>
      <vt:lpstr>'9'!Область_печати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2024-10-11T07:14:17Z</dcterms:modified>
</cp:coreProperties>
</file>