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0" yWindow="0" windowWidth="28800" windowHeight="1203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8" r:id="rId13"/>
    <sheet name="8" sheetId="19" r:id="rId14"/>
    <sheet name="9" sheetId="20" r:id="rId15"/>
    <sheet name="10" sheetId="21" r:id="rId16"/>
    <sheet name="11" sheetId="22" r:id="rId17"/>
    <sheet name="12" sheetId="23" r:id="rId18"/>
  </sheets>
  <definedNames>
    <definedName name="_xlnm.Print_Titles" localSheetId="15">'10'!$3:$3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2">'7'!#REF!</definedName>
    <definedName name="_xlnm.Print_Titles" localSheetId="14">'9'!$3:$3</definedName>
    <definedName name="_xlnm.Print_Area" localSheetId="3">'1.'!$A$1:$P$23</definedName>
    <definedName name="_xlnm.Print_Area" localSheetId="17">'12'!$A$1:$J$75</definedName>
    <definedName name="_xlnm.Print_Area" localSheetId="4">'2.1'!$A$1:$P$30</definedName>
    <definedName name="_xlnm.Print_Area" localSheetId="12">'7'!$A$1:$F$109</definedName>
    <definedName name="_xlnm.Print_Area" localSheetId="13">'8'!$A$1:$S$300</definedName>
    <definedName name="_xlnm.Print_Area" localSheetId="0">Обложка!#REF!</definedName>
  </definedNames>
  <calcPr calcId="162913"/>
</workbook>
</file>

<file path=xl/calcChain.xml><?xml version="1.0" encoding="utf-8"?>
<calcChain xmlns="http://schemas.openxmlformats.org/spreadsheetml/2006/main">
  <c r="N23" i="17" l="1"/>
  <c r="N7" i="17"/>
  <c r="M6" i="16" l="1"/>
  <c r="C98" i="18" l="1"/>
  <c r="D98" i="18"/>
  <c r="B98" i="18"/>
  <c r="C77" i="18"/>
  <c r="D77" i="18"/>
  <c r="B77" i="18"/>
  <c r="C55" i="18"/>
  <c r="D55" i="18"/>
  <c r="E55" i="18"/>
  <c r="F55" i="18"/>
  <c r="B55" i="18"/>
  <c r="C33" i="18"/>
  <c r="D33" i="18"/>
  <c r="E33" i="18"/>
  <c r="F33" i="18"/>
  <c r="B33" i="18"/>
  <c r="E6" i="18"/>
  <c r="D6" i="18"/>
  <c r="B6" i="18"/>
  <c r="D39" i="23"/>
  <c r="C179" i="19"/>
  <c r="B23" i="17"/>
  <c r="C11" i="16"/>
  <c r="O11" i="16"/>
  <c r="F172" i="19"/>
  <c r="F254" i="19" l="1"/>
  <c r="O270" i="19"/>
  <c r="C178" i="19"/>
  <c r="M25" i="17" l="1"/>
  <c r="G59" i="23" l="1"/>
  <c r="G61" i="23"/>
  <c r="B267" i="19" l="1"/>
  <c r="C267" i="19"/>
  <c r="C256" i="19"/>
  <c r="O256" i="19" s="1"/>
  <c r="J267" i="19"/>
  <c r="J256" i="19"/>
  <c r="O231" i="19"/>
  <c r="B244" i="19"/>
  <c r="N244" i="19"/>
  <c r="O214" i="19"/>
  <c r="N214" i="19"/>
  <c r="N205" i="19"/>
  <c r="O53" i="19"/>
  <c r="N53" i="19"/>
  <c r="O27" i="19"/>
  <c r="N26" i="19"/>
  <c r="F6" i="17"/>
  <c r="E6" i="17"/>
  <c r="B22" i="17"/>
  <c r="N22" i="17" s="1"/>
  <c r="C22" i="17"/>
  <c r="G22" i="17"/>
  <c r="C25" i="11"/>
  <c r="O25" i="11" s="1"/>
  <c r="C26" i="9"/>
  <c r="O26" i="9" s="1"/>
  <c r="B25" i="9"/>
  <c r="N25" i="9"/>
  <c r="F200" i="19" l="1"/>
  <c r="E18" i="8"/>
  <c r="N283" i="19" l="1"/>
  <c r="G206" i="19" l="1"/>
  <c r="E172" i="19"/>
  <c r="E17" i="8" s="1"/>
  <c r="G178" i="19"/>
  <c r="M26" i="17"/>
  <c r="J26" i="17"/>
  <c r="B15" i="12" l="1"/>
  <c r="B14" i="12"/>
  <c r="N25" i="17" l="1"/>
  <c r="O296" i="19" l="1"/>
  <c r="N297" i="19"/>
  <c r="N296" i="19"/>
  <c r="C283" i="19"/>
  <c r="O283" i="19" s="1"/>
  <c r="B270" i="19"/>
  <c r="N270" i="19" s="1"/>
  <c r="O217" i="19"/>
  <c r="N217" i="19"/>
  <c r="N191" i="19"/>
  <c r="N173" i="19"/>
  <c r="O192" i="19"/>
  <c r="O191" i="19"/>
  <c r="O179" i="19"/>
  <c r="O173" i="19"/>
  <c r="I61" i="22" l="1"/>
  <c r="I26" i="22" l="1"/>
  <c r="D53" i="22"/>
  <c r="I53" i="22"/>
  <c r="I51" i="22"/>
  <c r="B284" i="19" l="1"/>
  <c r="N284" i="19" s="1"/>
  <c r="B285" i="19"/>
  <c r="N285" i="19" s="1"/>
  <c r="B286" i="19"/>
  <c r="N286" i="19" s="1"/>
  <c r="B287" i="19"/>
  <c r="N287" i="19" s="1"/>
  <c r="B288" i="19"/>
  <c r="N288" i="19" s="1"/>
  <c r="B289" i="19"/>
  <c r="N289" i="19" s="1"/>
  <c r="B201" i="19"/>
  <c r="N201" i="19" s="1"/>
  <c r="B206" i="19"/>
  <c r="N206" i="19" s="1"/>
  <c r="G27" i="9"/>
  <c r="J27" i="9"/>
  <c r="H7" i="9" l="1"/>
  <c r="E21" i="8" l="1"/>
  <c r="F20" i="8"/>
  <c r="F17" i="8"/>
  <c r="D67" i="23" l="1"/>
  <c r="D68" i="23"/>
  <c r="B6" i="22"/>
  <c r="I278" i="19"/>
  <c r="I21" i="8" s="1"/>
  <c r="I254" i="19"/>
  <c r="I20" i="8" s="1"/>
  <c r="C260" i="19"/>
  <c r="O260" i="19" s="1"/>
  <c r="C259" i="19"/>
  <c r="O259" i="19" s="1"/>
  <c r="C258" i="19"/>
  <c r="O258" i="19" s="1"/>
  <c r="C257" i="19"/>
  <c r="O257" i="19" s="1"/>
  <c r="C255" i="19"/>
  <c r="O255" i="19" s="1"/>
  <c r="L254" i="19"/>
  <c r="L20" i="8" s="1"/>
  <c r="K254" i="19"/>
  <c r="K20" i="8" s="1"/>
  <c r="H254" i="19"/>
  <c r="H20" i="8" s="1"/>
  <c r="E254" i="19"/>
  <c r="E20" i="8" s="1"/>
  <c r="L226" i="19"/>
  <c r="L19" i="8" s="1"/>
  <c r="K226" i="19"/>
  <c r="K19" i="8" s="1"/>
  <c r="I226" i="19"/>
  <c r="I19" i="8" s="1"/>
  <c r="H226" i="19"/>
  <c r="H19" i="8" s="1"/>
  <c r="F226" i="19"/>
  <c r="F19" i="8" s="1"/>
  <c r="E226" i="19"/>
  <c r="E19" i="8" s="1"/>
  <c r="L172" i="19"/>
  <c r="L17" i="8" s="1"/>
  <c r="K172" i="19"/>
  <c r="K17" i="8" s="1"/>
  <c r="I172" i="19"/>
  <c r="I17" i="8" s="1"/>
  <c r="C17" i="8" s="1"/>
  <c r="H172" i="19"/>
  <c r="H17" i="8" s="1"/>
  <c r="B17" i="8" s="1"/>
  <c r="L144" i="19"/>
  <c r="L16" i="8" s="1"/>
  <c r="K144" i="19"/>
  <c r="K16" i="8" s="1"/>
  <c r="I144" i="19"/>
  <c r="I16" i="8" s="1"/>
  <c r="H144" i="19"/>
  <c r="H16" i="8" s="1"/>
  <c r="F144" i="19"/>
  <c r="F16" i="8" s="1"/>
  <c r="E144" i="19"/>
  <c r="E16" i="8" s="1"/>
  <c r="L35" i="19"/>
  <c r="L15" i="8" s="1"/>
  <c r="K35" i="19"/>
  <c r="K15" i="8" s="1"/>
  <c r="I35" i="19"/>
  <c r="I15" i="8" s="1"/>
  <c r="H35" i="19"/>
  <c r="H15" i="8" s="1"/>
  <c r="F35" i="19"/>
  <c r="F15" i="8" s="1"/>
  <c r="E35" i="19"/>
  <c r="E15" i="8" s="1"/>
  <c r="L8" i="19"/>
  <c r="L14" i="8" s="1"/>
  <c r="L6" i="17"/>
  <c r="K6" i="17"/>
  <c r="I6" i="17"/>
  <c r="I12" i="8" s="1"/>
  <c r="H6" i="17"/>
  <c r="F12" i="8"/>
  <c r="E12" i="8"/>
  <c r="L6" i="16"/>
  <c r="L11" i="8" s="1"/>
  <c r="K6" i="16"/>
  <c r="K11" i="8" s="1"/>
  <c r="I6" i="16"/>
  <c r="I11" i="8" s="1"/>
  <c r="H6" i="16"/>
  <c r="H11" i="8" s="1"/>
  <c r="F6" i="16"/>
  <c r="F11" i="8" s="1"/>
  <c r="E6" i="16"/>
  <c r="E11" i="8" s="1"/>
  <c r="L6" i="15"/>
  <c r="L10" i="8" s="1"/>
  <c r="K6" i="15"/>
  <c r="K10" i="8" s="1"/>
  <c r="M10" i="8" s="1"/>
  <c r="I6" i="15"/>
  <c r="I10" i="8" s="1"/>
  <c r="H6" i="15"/>
  <c r="H10" i="8" s="1"/>
  <c r="F6" i="15"/>
  <c r="F10" i="8" s="1"/>
  <c r="E6" i="15"/>
  <c r="E10" i="8" s="1"/>
  <c r="E6" i="13"/>
  <c r="E9" i="8" s="1"/>
  <c r="D5" i="12"/>
  <c r="C5" i="12"/>
  <c r="C5" i="10"/>
  <c r="G22" i="23"/>
  <c r="G23" i="23"/>
  <c r="G24" i="23"/>
  <c r="D43" i="23"/>
  <c r="E6" i="23"/>
  <c r="F6" i="23"/>
  <c r="I76" i="22"/>
  <c r="I77" i="22"/>
  <c r="D78" i="22"/>
  <c r="D79" i="22"/>
  <c r="D80" i="22"/>
  <c r="C289" i="19"/>
  <c r="O289" i="19" s="1"/>
  <c r="B298" i="19"/>
  <c r="N298" i="19" s="1"/>
  <c r="C269" i="19"/>
  <c r="O269" i="19" s="1"/>
  <c r="B256" i="19"/>
  <c r="N256" i="19" s="1"/>
  <c r="N267" i="19"/>
  <c r="L200" i="19"/>
  <c r="L18" i="8" s="1"/>
  <c r="K200" i="19"/>
  <c r="K18" i="8" s="1"/>
  <c r="I200" i="19"/>
  <c r="I18" i="8" s="1"/>
  <c r="H200" i="19"/>
  <c r="H18" i="8" s="1"/>
  <c r="B18" i="8" s="1"/>
  <c r="F18" i="8"/>
  <c r="C219" i="19"/>
  <c r="O219" i="19" s="1"/>
  <c r="C218" i="19"/>
  <c r="O218" i="19" s="1"/>
  <c r="C216" i="19"/>
  <c r="O216" i="19" s="1"/>
  <c r="C215" i="19"/>
  <c r="O215" i="19" s="1"/>
  <c r="C214" i="19"/>
  <c r="C213" i="19"/>
  <c r="O213" i="19" s="1"/>
  <c r="C212" i="19"/>
  <c r="O212" i="19" s="1"/>
  <c r="C211" i="19"/>
  <c r="O211" i="19" s="1"/>
  <c r="C210" i="19"/>
  <c r="O210" i="19" s="1"/>
  <c r="C209" i="19"/>
  <c r="O209" i="19" s="1"/>
  <c r="C208" i="19"/>
  <c r="O208" i="19" s="1"/>
  <c r="C207" i="19"/>
  <c r="O207" i="19" s="1"/>
  <c r="C206" i="19"/>
  <c r="O206" i="19" s="1"/>
  <c r="C205" i="19"/>
  <c r="C204" i="19"/>
  <c r="O204" i="19" s="1"/>
  <c r="C203" i="19"/>
  <c r="O203" i="19" s="1"/>
  <c r="C202" i="19"/>
  <c r="O202" i="19" s="1"/>
  <c r="B202" i="19"/>
  <c r="N202" i="19" s="1"/>
  <c r="O47" i="19"/>
  <c r="N47" i="19"/>
  <c r="B47" i="19"/>
  <c r="C47" i="19"/>
  <c r="C27" i="19"/>
  <c r="N27" i="19"/>
  <c r="O26" i="17"/>
  <c r="O25" i="16"/>
  <c r="N25" i="16"/>
  <c r="O24" i="16"/>
  <c r="N24" i="16"/>
  <c r="B26" i="16"/>
  <c r="C26" i="16"/>
  <c r="O24" i="15"/>
  <c r="N24" i="15"/>
  <c r="O23" i="13"/>
  <c r="N24" i="13"/>
  <c r="C24" i="13"/>
  <c r="O24" i="13" s="1"/>
  <c r="B23" i="13"/>
  <c r="N23" i="13" s="1"/>
  <c r="B21" i="13"/>
  <c r="N21" i="13" s="1"/>
  <c r="C7" i="13"/>
  <c r="O7" i="13" s="1"/>
  <c r="C8" i="13"/>
  <c r="O8" i="13" s="1"/>
  <c r="C9" i="13"/>
  <c r="O9" i="13" s="1"/>
  <c r="C10" i="13"/>
  <c r="O10" i="13" s="1"/>
  <c r="C11" i="13"/>
  <c r="O11" i="13" s="1"/>
  <c r="C12" i="13"/>
  <c r="O12" i="13" s="1"/>
  <c r="C13" i="13"/>
  <c r="O13" i="13" s="1"/>
  <c r="C14" i="13"/>
  <c r="O14" i="13" s="1"/>
  <c r="C15" i="13"/>
  <c r="O15" i="13" s="1"/>
  <c r="C16" i="13"/>
  <c r="O16" i="13" s="1"/>
  <c r="C17" i="13"/>
  <c r="O17" i="13" s="1"/>
  <c r="C18" i="13"/>
  <c r="O18" i="13" s="1"/>
  <c r="C19" i="13"/>
  <c r="O19" i="13" s="1"/>
  <c r="C20" i="13"/>
  <c r="O20" i="13" s="1"/>
  <c r="C21" i="13"/>
  <c r="O21" i="13" s="1"/>
  <c r="C22" i="13"/>
  <c r="O22" i="13" s="1"/>
  <c r="C25" i="13"/>
  <c r="O25" i="13" s="1"/>
  <c r="B8" i="13"/>
  <c r="N8" i="13" s="1"/>
  <c r="B9" i="13"/>
  <c r="N9" i="13" s="1"/>
  <c r="B10" i="13"/>
  <c r="N10" i="13" s="1"/>
  <c r="B11" i="13"/>
  <c r="N11" i="13" s="1"/>
  <c r="B12" i="13"/>
  <c r="N12" i="13" s="1"/>
  <c r="B13" i="13"/>
  <c r="N13" i="13" s="1"/>
  <c r="B14" i="13"/>
  <c r="N14" i="13" s="1"/>
  <c r="B15" i="13"/>
  <c r="N15" i="13" s="1"/>
  <c r="B16" i="13"/>
  <c r="N16" i="13" s="1"/>
  <c r="B17" i="13"/>
  <c r="N17" i="13" s="1"/>
  <c r="B18" i="13"/>
  <c r="N18" i="13" s="1"/>
  <c r="B19" i="13"/>
  <c r="N19" i="13" s="1"/>
  <c r="B20" i="13"/>
  <c r="N20" i="13" s="1"/>
  <c r="B22" i="13"/>
  <c r="N22" i="13" s="1"/>
  <c r="B25" i="13"/>
  <c r="N25" i="13" s="1"/>
  <c r="B7" i="13"/>
  <c r="N7" i="13" s="1"/>
  <c r="N25" i="11"/>
  <c r="C24" i="11"/>
  <c r="O24" i="11" s="1"/>
  <c r="B24" i="11"/>
  <c r="N24" i="11" s="1"/>
  <c r="C7" i="11"/>
  <c r="O7" i="11" s="1"/>
  <c r="C8" i="11"/>
  <c r="O8" i="11" s="1"/>
  <c r="C9" i="11"/>
  <c r="O9" i="11" s="1"/>
  <c r="C10" i="11"/>
  <c r="O10" i="11" s="1"/>
  <c r="C11" i="11"/>
  <c r="O11" i="11" s="1"/>
  <c r="C12" i="11"/>
  <c r="O12" i="11" s="1"/>
  <c r="C13" i="11"/>
  <c r="O13" i="11" s="1"/>
  <c r="C14" i="11"/>
  <c r="O14" i="11" s="1"/>
  <c r="C15" i="11"/>
  <c r="O15" i="11" s="1"/>
  <c r="C16" i="11"/>
  <c r="O16" i="11" s="1"/>
  <c r="C17" i="11"/>
  <c r="O17" i="11" s="1"/>
  <c r="C18" i="11"/>
  <c r="O18" i="11" s="1"/>
  <c r="C19" i="11"/>
  <c r="O19" i="11" s="1"/>
  <c r="C20" i="11"/>
  <c r="O20" i="11" s="1"/>
  <c r="C21" i="11"/>
  <c r="O21" i="11" s="1"/>
  <c r="C22" i="11"/>
  <c r="O22" i="11" s="1"/>
  <c r="C23" i="11"/>
  <c r="O23" i="11" s="1"/>
  <c r="C26" i="11"/>
  <c r="O26" i="11" s="1"/>
  <c r="B8" i="11"/>
  <c r="N8" i="11" s="1"/>
  <c r="B9" i="11"/>
  <c r="N9" i="11" s="1"/>
  <c r="B10" i="11"/>
  <c r="N10" i="11" s="1"/>
  <c r="B11" i="11"/>
  <c r="N11" i="11" s="1"/>
  <c r="B12" i="11"/>
  <c r="N12" i="11" s="1"/>
  <c r="B13" i="11"/>
  <c r="N13" i="11" s="1"/>
  <c r="B14" i="11"/>
  <c r="N14" i="11" s="1"/>
  <c r="B15" i="11"/>
  <c r="N15" i="11" s="1"/>
  <c r="B16" i="11"/>
  <c r="N16" i="11" s="1"/>
  <c r="B17" i="11"/>
  <c r="N17" i="11" s="1"/>
  <c r="B18" i="11"/>
  <c r="N18" i="11" s="1"/>
  <c r="B19" i="11"/>
  <c r="N19" i="11" s="1"/>
  <c r="B20" i="11"/>
  <c r="N20" i="11" s="1"/>
  <c r="B21" i="11"/>
  <c r="N21" i="11" s="1"/>
  <c r="B22" i="11"/>
  <c r="N22" i="11" s="1"/>
  <c r="B23" i="11"/>
  <c r="N23" i="11" s="1"/>
  <c r="B26" i="11"/>
  <c r="N26" i="11" s="1"/>
  <c r="B7" i="11"/>
  <c r="N7" i="11" s="1"/>
  <c r="N26" i="9"/>
  <c r="C25" i="9"/>
  <c r="O25" i="9" s="1"/>
  <c r="C8" i="9"/>
  <c r="O8" i="9" s="1"/>
  <c r="C9" i="9"/>
  <c r="O9" i="9" s="1"/>
  <c r="C10" i="9"/>
  <c r="O10" i="9" s="1"/>
  <c r="C11" i="9"/>
  <c r="O11" i="9" s="1"/>
  <c r="C12" i="9"/>
  <c r="O12" i="9" s="1"/>
  <c r="C13" i="9"/>
  <c r="O13" i="9" s="1"/>
  <c r="C14" i="9"/>
  <c r="O14" i="9" s="1"/>
  <c r="C15" i="9"/>
  <c r="O15" i="9" s="1"/>
  <c r="C16" i="9"/>
  <c r="O16" i="9" s="1"/>
  <c r="C17" i="9"/>
  <c r="O17" i="9" s="1"/>
  <c r="C18" i="9"/>
  <c r="O18" i="9" s="1"/>
  <c r="C19" i="9"/>
  <c r="O19" i="9" s="1"/>
  <c r="C20" i="9"/>
  <c r="O20" i="9" s="1"/>
  <c r="C21" i="9"/>
  <c r="O21" i="9" s="1"/>
  <c r="C22" i="9"/>
  <c r="O22" i="9" s="1"/>
  <c r="C23" i="9"/>
  <c r="O23" i="9" s="1"/>
  <c r="C24" i="9"/>
  <c r="O24" i="9" s="1"/>
  <c r="C27" i="9"/>
  <c r="O27" i="9" s="1"/>
  <c r="B9" i="9"/>
  <c r="N9" i="9" s="1"/>
  <c r="B10" i="9"/>
  <c r="B11" i="9"/>
  <c r="N11" i="9" s="1"/>
  <c r="B12" i="9"/>
  <c r="N12" i="9" s="1"/>
  <c r="B13" i="9"/>
  <c r="N13" i="9" s="1"/>
  <c r="B14" i="9"/>
  <c r="N14" i="9" s="1"/>
  <c r="B15" i="9"/>
  <c r="N15" i="9" s="1"/>
  <c r="B16" i="9"/>
  <c r="N16" i="9" s="1"/>
  <c r="B17" i="9"/>
  <c r="N17" i="9" s="1"/>
  <c r="B18" i="9"/>
  <c r="N18" i="9" s="1"/>
  <c r="B19" i="9"/>
  <c r="N19" i="9" s="1"/>
  <c r="B20" i="9"/>
  <c r="N20" i="9" s="1"/>
  <c r="B21" i="9"/>
  <c r="N21" i="9" s="1"/>
  <c r="B22" i="9"/>
  <c r="N22" i="9" s="1"/>
  <c r="B23" i="9"/>
  <c r="N23" i="9" s="1"/>
  <c r="B24" i="9"/>
  <c r="N24" i="9" s="1"/>
  <c r="B27" i="9"/>
  <c r="N27" i="9" s="1"/>
  <c r="B8" i="9"/>
  <c r="N8" i="9" s="1"/>
  <c r="C20" i="8"/>
  <c r="M11" i="8" l="1"/>
  <c r="N18" i="8"/>
  <c r="H12" i="8"/>
  <c r="B12" i="8" s="1"/>
  <c r="N6" i="17"/>
  <c r="B6" i="17"/>
  <c r="C10" i="8"/>
  <c r="C12" i="8"/>
  <c r="C16" i="8"/>
  <c r="O16" i="8" s="1"/>
  <c r="C15" i="8"/>
  <c r="O15" i="8" s="1"/>
  <c r="O10" i="8"/>
  <c r="D205" i="19"/>
  <c r="O205" i="19"/>
  <c r="B20" i="8"/>
  <c r="N20" i="8" s="1"/>
  <c r="O20" i="8"/>
  <c r="B19" i="8"/>
  <c r="N19" i="8" s="1"/>
  <c r="N17" i="8"/>
  <c r="B10" i="8"/>
  <c r="N10" i="8" s="1"/>
  <c r="C19" i="8"/>
  <c r="O19" i="8" s="1"/>
  <c r="B16" i="8"/>
  <c r="N16" i="8" s="1"/>
  <c r="B15" i="8"/>
  <c r="N15" i="8" s="1"/>
  <c r="C11" i="8"/>
  <c r="O11" i="8" s="1"/>
  <c r="O17" i="8"/>
  <c r="C18" i="8"/>
  <c r="O18" i="8" s="1"/>
  <c r="K12" i="8"/>
  <c r="L12" i="8"/>
  <c r="B11" i="8"/>
  <c r="B7" i="9"/>
  <c r="N10" i="9"/>
  <c r="N7" i="9" s="1"/>
  <c r="F30" i="23"/>
  <c r="E30" i="23"/>
  <c r="C30" i="23"/>
  <c r="B30" i="23"/>
  <c r="D30" i="23" s="1"/>
  <c r="D44" i="23"/>
  <c r="D41" i="23"/>
  <c r="D38" i="23"/>
  <c r="D37" i="23"/>
  <c r="D36" i="23"/>
  <c r="D35" i="23"/>
  <c r="D34" i="23"/>
  <c r="D33" i="23"/>
  <c r="D32" i="23"/>
  <c r="D31" i="23"/>
  <c r="H6" i="22"/>
  <c r="G6" i="22"/>
  <c r="C6" i="22"/>
  <c r="C33" i="22"/>
  <c r="B33" i="22"/>
  <c r="G33" i="22"/>
  <c r="H33" i="22"/>
  <c r="D63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2" i="22"/>
  <c r="D61" i="22"/>
  <c r="C60" i="22"/>
  <c r="B60" i="22"/>
  <c r="D60" i="22" s="1"/>
  <c r="H60" i="22"/>
  <c r="G60" i="22"/>
  <c r="I62" i="22"/>
  <c r="I63" i="22"/>
  <c r="I64" i="22"/>
  <c r="I65" i="22"/>
  <c r="I66" i="22"/>
  <c r="I67" i="22"/>
  <c r="I68" i="22"/>
  <c r="I69" i="22"/>
  <c r="I70" i="22"/>
  <c r="I71" i="22"/>
  <c r="I72" i="22"/>
  <c r="I75" i="22"/>
  <c r="B280" i="19"/>
  <c r="N280" i="19" s="1"/>
  <c r="B281" i="19"/>
  <c r="N281" i="19" s="1"/>
  <c r="B282" i="19"/>
  <c r="N282" i="19" s="1"/>
  <c r="B290" i="19"/>
  <c r="N290" i="19" s="1"/>
  <c r="B291" i="19"/>
  <c r="N291" i="19" s="1"/>
  <c r="B292" i="19"/>
  <c r="N292" i="19" s="1"/>
  <c r="B293" i="19"/>
  <c r="N293" i="19" s="1"/>
  <c r="B294" i="19"/>
  <c r="N294" i="19" s="1"/>
  <c r="B295" i="19"/>
  <c r="N295" i="19" s="1"/>
  <c r="B279" i="19"/>
  <c r="C279" i="19"/>
  <c r="O279" i="19" s="1"/>
  <c r="C7" i="16"/>
  <c r="C8" i="16"/>
  <c r="O8" i="16" s="1"/>
  <c r="C9" i="16"/>
  <c r="O9" i="16" s="1"/>
  <c r="C10" i="16"/>
  <c r="O10" i="16" s="1"/>
  <c r="C12" i="16"/>
  <c r="O12" i="16" s="1"/>
  <c r="C13" i="16"/>
  <c r="O13" i="16" s="1"/>
  <c r="C14" i="16"/>
  <c r="O14" i="16" s="1"/>
  <c r="C15" i="16"/>
  <c r="O15" i="16" s="1"/>
  <c r="C16" i="16"/>
  <c r="O16" i="16" s="1"/>
  <c r="C17" i="16"/>
  <c r="O17" i="16" s="1"/>
  <c r="C18" i="16"/>
  <c r="O18" i="16" s="1"/>
  <c r="C19" i="16"/>
  <c r="O19" i="16" s="1"/>
  <c r="C20" i="16"/>
  <c r="O20" i="16" s="1"/>
  <c r="C21" i="16"/>
  <c r="O21" i="16" s="1"/>
  <c r="C22" i="16"/>
  <c r="O22" i="16" s="1"/>
  <c r="C23" i="16"/>
  <c r="O23" i="16" s="1"/>
  <c r="O26" i="16"/>
  <c r="B7" i="16"/>
  <c r="N7" i="16" s="1"/>
  <c r="B8" i="16"/>
  <c r="B9" i="16"/>
  <c r="N9" i="16" s="1"/>
  <c r="B10" i="16"/>
  <c r="N10" i="16" s="1"/>
  <c r="B11" i="16"/>
  <c r="N11" i="16" s="1"/>
  <c r="B12" i="16"/>
  <c r="B13" i="16"/>
  <c r="N13" i="16" s="1"/>
  <c r="B14" i="16"/>
  <c r="N14" i="16" s="1"/>
  <c r="B15" i="16"/>
  <c r="N15" i="16" s="1"/>
  <c r="B16" i="16"/>
  <c r="B17" i="16"/>
  <c r="N17" i="16" s="1"/>
  <c r="B18" i="16"/>
  <c r="N18" i="16" s="1"/>
  <c r="B19" i="16"/>
  <c r="N19" i="16" s="1"/>
  <c r="B20" i="16"/>
  <c r="B21" i="16"/>
  <c r="N21" i="16" s="1"/>
  <c r="B22" i="16"/>
  <c r="N22" i="16" s="1"/>
  <c r="B23" i="16"/>
  <c r="N26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J26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B7" i="15"/>
  <c r="N7" i="15" s="1"/>
  <c r="B9" i="12"/>
  <c r="B25" i="12"/>
  <c r="B24" i="12"/>
  <c r="B23" i="12"/>
  <c r="B22" i="12"/>
  <c r="B21" i="12"/>
  <c r="B20" i="12"/>
  <c r="B19" i="12"/>
  <c r="B18" i="12"/>
  <c r="B17" i="12"/>
  <c r="B16" i="12"/>
  <c r="B13" i="12"/>
  <c r="B12" i="12"/>
  <c r="B11" i="12"/>
  <c r="B10" i="12"/>
  <c r="B8" i="12"/>
  <c r="B7" i="12"/>
  <c r="B6" i="12"/>
  <c r="I5" i="12"/>
  <c r="H5" i="12"/>
  <c r="G5" i="12"/>
  <c r="F5" i="12"/>
  <c r="E5" i="12"/>
  <c r="D5" i="10"/>
  <c r="E5" i="10"/>
  <c r="F5" i="10"/>
  <c r="G5" i="10"/>
  <c r="H5" i="10"/>
  <c r="I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M24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5" i="16"/>
  <c r="M26" i="16"/>
  <c r="M24" i="17"/>
  <c r="J268" i="19"/>
  <c r="J266" i="19"/>
  <c r="M54" i="19"/>
  <c r="M53" i="19"/>
  <c r="M52" i="19"/>
  <c r="O162" i="19"/>
  <c r="N162" i="19"/>
  <c r="O26" i="19"/>
  <c r="G45" i="23"/>
  <c r="G43" i="23"/>
  <c r="G38" i="23"/>
  <c r="G37" i="23"/>
  <c r="G36" i="23"/>
  <c r="G35" i="23"/>
  <c r="G33" i="23"/>
  <c r="G31" i="23"/>
  <c r="G39" i="23"/>
  <c r="G16" i="23"/>
  <c r="D16" i="23"/>
  <c r="M264" i="19"/>
  <c r="M265" i="19"/>
  <c r="J264" i="19"/>
  <c r="M12" i="8" l="1"/>
  <c r="O12" i="8"/>
  <c r="N12" i="8"/>
  <c r="B278" i="19"/>
  <c r="N279" i="19"/>
  <c r="D9" i="16"/>
  <c r="G30" i="23"/>
  <c r="D23" i="16"/>
  <c r="P11" i="16"/>
  <c r="P15" i="16"/>
  <c r="P22" i="16"/>
  <c r="P18" i="16"/>
  <c r="P10" i="16"/>
  <c r="D20" i="16"/>
  <c r="D16" i="16"/>
  <c r="D12" i="16"/>
  <c r="D8" i="16"/>
  <c r="B5" i="12"/>
  <c r="D17" i="16"/>
  <c r="I60" i="22"/>
  <c r="D21" i="16"/>
  <c r="P21" i="16"/>
  <c r="P17" i="16"/>
  <c r="P13" i="16"/>
  <c r="P9" i="16"/>
  <c r="O7" i="16"/>
  <c r="O6" i="16" s="1"/>
  <c r="C6" i="16"/>
  <c r="N11" i="8"/>
  <c r="P11" i="8" s="1"/>
  <c r="D7" i="16"/>
  <c r="B6" i="16"/>
  <c r="B5" i="10"/>
  <c r="P26" i="16"/>
  <c r="D19" i="16"/>
  <c r="D13" i="16"/>
  <c r="D22" i="16"/>
  <c r="D14" i="16"/>
  <c r="D10" i="16"/>
  <c r="D18" i="16"/>
  <c r="D15" i="16"/>
  <c r="N23" i="16"/>
  <c r="D11" i="16"/>
  <c r="P14" i="16"/>
  <c r="P24" i="16"/>
  <c r="N20" i="16"/>
  <c r="P20" i="16" s="1"/>
  <c r="N16" i="16"/>
  <c r="P16" i="16" s="1"/>
  <c r="N12" i="16"/>
  <c r="P12" i="16" s="1"/>
  <c r="N8" i="16"/>
  <c r="P8" i="16" s="1"/>
  <c r="P23" i="16"/>
  <c r="P19" i="16"/>
  <c r="P25" i="16"/>
  <c r="D26" i="16"/>
  <c r="L278" i="19"/>
  <c r="L21" i="8" s="1"/>
  <c r="K278" i="19"/>
  <c r="H278" i="19"/>
  <c r="F278" i="19"/>
  <c r="F21" i="8" s="1"/>
  <c r="C21" i="8" s="1"/>
  <c r="C201" i="19"/>
  <c r="C200" i="19" l="1"/>
  <c r="O201" i="19"/>
  <c r="N6" i="16"/>
  <c r="P6" i="16" s="1"/>
  <c r="P7" i="16"/>
  <c r="D6" i="16"/>
  <c r="O21" i="8"/>
  <c r="H21" i="8"/>
  <c r="B21" i="8" s="1"/>
  <c r="N278" i="19"/>
  <c r="M278" i="19"/>
  <c r="K21" i="8"/>
  <c r="G278" i="19"/>
  <c r="O278" i="19"/>
  <c r="J278" i="19"/>
  <c r="D52" i="23"/>
  <c r="G66" i="23"/>
  <c r="G63" i="23"/>
  <c r="G56" i="23"/>
  <c r="G55" i="23"/>
  <c r="F51" i="23"/>
  <c r="E51" i="23"/>
  <c r="C51" i="23"/>
  <c r="B51" i="23"/>
  <c r="D54" i="23"/>
  <c r="D69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3" i="23"/>
  <c r="C6" i="23"/>
  <c r="B6" i="23"/>
  <c r="G9" i="23"/>
  <c r="G21" i="23"/>
  <c r="G20" i="23"/>
  <c r="G19" i="23"/>
  <c r="G18" i="23"/>
  <c r="G17" i="23"/>
  <c r="G15" i="23"/>
  <c r="G14" i="23"/>
  <c r="G13" i="23"/>
  <c r="G12" i="23"/>
  <c r="G11" i="23"/>
  <c r="G10" i="23"/>
  <c r="G8" i="23"/>
  <c r="G7" i="23"/>
  <c r="D7" i="23"/>
  <c r="D8" i="23"/>
  <c r="D9" i="23"/>
  <c r="D10" i="23"/>
  <c r="D11" i="23"/>
  <c r="D12" i="23"/>
  <c r="D13" i="23"/>
  <c r="D14" i="23"/>
  <c r="D15" i="23"/>
  <c r="D17" i="23"/>
  <c r="D18" i="23"/>
  <c r="D19" i="23"/>
  <c r="D20" i="23"/>
  <c r="D21" i="23"/>
  <c r="D23" i="23"/>
  <c r="G271" i="19"/>
  <c r="G269" i="19"/>
  <c r="G267" i="19"/>
  <c r="G266" i="19"/>
  <c r="G265" i="19"/>
  <c r="G264" i="19"/>
  <c r="G262" i="19"/>
  <c r="G261" i="19"/>
  <c r="G260" i="19"/>
  <c r="G259" i="19"/>
  <c r="G258" i="19"/>
  <c r="G257" i="19"/>
  <c r="G256" i="19"/>
  <c r="G255" i="19"/>
  <c r="J271" i="19"/>
  <c r="J270" i="19"/>
  <c r="J269" i="19"/>
  <c r="J265" i="19"/>
  <c r="J263" i="19"/>
  <c r="J262" i="19"/>
  <c r="J261" i="19"/>
  <c r="J260" i="19"/>
  <c r="J259" i="19"/>
  <c r="J258" i="19"/>
  <c r="J257" i="19"/>
  <c r="J255" i="19"/>
  <c r="M255" i="19"/>
  <c r="M256" i="19"/>
  <c r="M257" i="19"/>
  <c r="M258" i="19"/>
  <c r="M259" i="19"/>
  <c r="M260" i="19"/>
  <c r="M261" i="19"/>
  <c r="M262" i="19"/>
  <c r="M263" i="19"/>
  <c r="M266" i="19"/>
  <c r="M267" i="19"/>
  <c r="M269" i="19"/>
  <c r="M270" i="19"/>
  <c r="M271" i="19"/>
  <c r="B257" i="19"/>
  <c r="N257" i="19" s="1"/>
  <c r="M11" i="19"/>
  <c r="N11" i="19"/>
  <c r="J11" i="19"/>
  <c r="P278" i="19" l="1"/>
  <c r="N21" i="8"/>
  <c r="G6" i="23"/>
  <c r="G51" i="23"/>
  <c r="D51" i="23"/>
  <c r="D6" i="23"/>
  <c r="M204" i="19"/>
  <c r="M246" i="19"/>
  <c r="M245" i="19"/>
  <c r="M244" i="19"/>
  <c r="M243" i="19"/>
  <c r="M242" i="19"/>
  <c r="M241" i="19"/>
  <c r="M240" i="19"/>
  <c r="M239" i="19"/>
  <c r="M238" i="19"/>
  <c r="M237" i="19"/>
  <c r="M236" i="19"/>
  <c r="M235" i="19"/>
  <c r="M234" i="19"/>
  <c r="M233" i="19"/>
  <c r="M232" i="19"/>
  <c r="M231" i="19"/>
  <c r="M230" i="19"/>
  <c r="M229" i="19"/>
  <c r="M228" i="19"/>
  <c r="M227" i="19"/>
  <c r="J246" i="19"/>
  <c r="J243" i="19"/>
  <c r="J242" i="19"/>
  <c r="J241" i="19"/>
  <c r="J240" i="19"/>
  <c r="J239" i="19"/>
  <c r="J238" i="19"/>
  <c r="J237" i="19"/>
  <c r="J236" i="19"/>
  <c r="J235" i="19"/>
  <c r="J234" i="19"/>
  <c r="J233" i="19"/>
  <c r="J232" i="19"/>
  <c r="J231" i="19"/>
  <c r="J230" i="19"/>
  <c r="J229" i="19"/>
  <c r="J228" i="19"/>
  <c r="J227" i="19"/>
  <c r="G246" i="19"/>
  <c r="G244" i="19"/>
  <c r="G243" i="19"/>
  <c r="G242" i="19"/>
  <c r="G241" i="19"/>
  <c r="G240" i="19"/>
  <c r="G239" i="19"/>
  <c r="G238" i="19"/>
  <c r="G237" i="19"/>
  <c r="G236" i="19"/>
  <c r="G235" i="19"/>
  <c r="G234" i="19"/>
  <c r="G233" i="19"/>
  <c r="G232" i="19"/>
  <c r="G231" i="19"/>
  <c r="G230" i="19"/>
  <c r="G229" i="19"/>
  <c r="G228" i="19"/>
  <c r="G227" i="19"/>
  <c r="G298" i="19"/>
  <c r="G295" i="19"/>
  <c r="G294" i="19"/>
  <c r="G293" i="19"/>
  <c r="G292" i="19"/>
  <c r="G291" i="19"/>
  <c r="G290" i="19"/>
  <c r="G288" i="19"/>
  <c r="G287" i="19"/>
  <c r="G286" i="19"/>
  <c r="G285" i="19"/>
  <c r="G284" i="19"/>
  <c r="G282" i="19"/>
  <c r="G281" i="19"/>
  <c r="G280" i="19"/>
  <c r="G279" i="19"/>
  <c r="J298" i="19"/>
  <c r="J295" i="19"/>
  <c r="J294" i="19"/>
  <c r="J293" i="19"/>
  <c r="J292" i="19"/>
  <c r="J291" i="19"/>
  <c r="J290" i="19"/>
  <c r="J289" i="19"/>
  <c r="J288" i="19"/>
  <c r="J287" i="19"/>
  <c r="J286" i="19"/>
  <c r="J285" i="19"/>
  <c r="J284" i="19"/>
  <c r="J283" i="19"/>
  <c r="J282" i="19"/>
  <c r="J281" i="19"/>
  <c r="J280" i="19"/>
  <c r="J279" i="19"/>
  <c r="M298" i="19"/>
  <c r="M297" i="19"/>
  <c r="M296" i="19"/>
  <c r="M295" i="19"/>
  <c r="M294" i="19"/>
  <c r="M293" i="19"/>
  <c r="M292" i="19"/>
  <c r="M291" i="19"/>
  <c r="M290" i="19"/>
  <c r="M289" i="19"/>
  <c r="M288" i="19"/>
  <c r="M287" i="19"/>
  <c r="M286" i="19"/>
  <c r="M285" i="19"/>
  <c r="M284" i="19"/>
  <c r="M283" i="19"/>
  <c r="M282" i="19"/>
  <c r="M281" i="19"/>
  <c r="M280" i="19"/>
  <c r="M279" i="19"/>
  <c r="P296" i="19"/>
  <c r="P289" i="19"/>
  <c r="P283" i="19"/>
  <c r="P279" i="19"/>
  <c r="B269" i="19"/>
  <c r="N269" i="19" s="1"/>
  <c r="P269" i="19" s="1"/>
  <c r="B268" i="19"/>
  <c r="N268" i="19" s="1"/>
  <c r="B271" i="19"/>
  <c r="N271" i="19" s="1"/>
  <c r="B258" i="19"/>
  <c r="N258" i="19" s="1"/>
  <c r="B259" i="19"/>
  <c r="N259" i="19" s="1"/>
  <c r="B260" i="19"/>
  <c r="N260" i="19" s="1"/>
  <c r="B261" i="19"/>
  <c r="N261" i="19" s="1"/>
  <c r="B262" i="19"/>
  <c r="N262" i="19" s="1"/>
  <c r="B263" i="19"/>
  <c r="N263" i="19" s="1"/>
  <c r="B264" i="19"/>
  <c r="N264" i="19" s="1"/>
  <c r="B265" i="19"/>
  <c r="N265" i="19" s="1"/>
  <c r="B266" i="19"/>
  <c r="N266" i="19" s="1"/>
  <c r="B255" i="19"/>
  <c r="P270" i="19"/>
  <c r="P257" i="19"/>
  <c r="J254" i="19"/>
  <c r="G254" i="19"/>
  <c r="C233" i="19"/>
  <c r="C246" i="19"/>
  <c r="C244" i="19"/>
  <c r="B246" i="19"/>
  <c r="O233" i="19"/>
  <c r="O234" i="19"/>
  <c r="O235" i="19"/>
  <c r="O236" i="19"/>
  <c r="O237" i="19"/>
  <c r="O238" i="19"/>
  <c r="O239" i="19"/>
  <c r="O240" i="19"/>
  <c r="O241" i="19"/>
  <c r="O242" i="19"/>
  <c r="O243" i="19"/>
  <c r="O244" i="19"/>
  <c r="O245" i="19"/>
  <c r="O246" i="19"/>
  <c r="O232" i="19"/>
  <c r="N246" i="19"/>
  <c r="C245" i="19"/>
  <c r="C243" i="19"/>
  <c r="B243" i="19"/>
  <c r="C242" i="19"/>
  <c r="B242" i="19"/>
  <c r="C241" i="19"/>
  <c r="B241" i="19"/>
  <c r="C240" i="19"/>
  <c r="B240" i="19"/>
  <c r="C239" i="19"/>
  <c r="B239" i="19"/>
  <c r="C238" i="19"/>
  <c r="B238" i="19"/>
  <c r="C237" i="19"/>
  <c r="B237" i="19"/>
  <c r="C236" i="19"/>
  <c r="B236" i="19"/>
  <c r="C235" i="19"/>
  <c r="B235" i="19"/>
  <c r="C234" i="19"/>
  <c r="B234" i="19"/>
  <c r="B233" i="19"/>
  <c r="C232" i="19"/>
  <c r="B232" i="19"/>
  <c r="C231" i="19"/>
  <c r="B231" i="19"/>
  <c r="C230" i="19"/>
  <c r="B230" i="19"/>
  <c r="C229" i="19"/>
  <c r="B229" i="19"/>
  <c r="C228" i="19"/>
  <c r="B228" i="19"/>
  <c r="C227" i="19"/>
  <c r="B227" i="19"/>
  <c r="N245" i="19"/>
  <c r="N243" i="19"/>
  <c r="N242" i="19"/>
  <c r="P242" i="19" s="1"/>
  <c r="N241" i="19"/>
  <c r="N240" i="19"/>
  <c r="N239" i="19"/>
  <c r="N238" i="19"/>
  <c r="N237" i="19"/>
  <c r="N236" i="19"/>
  <c r="N235" i="19"/>
  <c r="N234" i="19"/>
  <c r="P234" i="19" s="1"/>
  <c r="N233" i="19"/>
  <c r="N232" i="19"/>
  <c r="N231" i="19"/>
  <c r="O230" i="19"/>
  <c r="N230" i="19"/>
  <c r="O229" i="19"/>
  <c r="N229" i="19"/>
  <c r="O228" i="19"/>
  <c r="N228" i="19"/>
  <c r="O227" i="19"/>
  <c r="N227" i="19"/>
  <c r="J200" i="19"/>
  <c r="G200" i="19"/>
  <c r="B219" i="19"/>
  <c r="N219" i="19" s="1"/>
  <c r="P219" i="19" s="1"/>
  <c r="B218" i="19"/>
  <c r="N218" i="19" s="1"/>
  <c r="P218" i="19" s="1"/>
  <c r="B216" i="19"/>
  <c r="N216" i="19" s="1"/>
  <c r="P216" i="19" s="1"/>
  <c r="B215" i="19"/>
  <c r="N215" i="19" s="1"/>
  <c r="P215" i="19" s="1"/>
  <c r="B214" i="19"/>
  <c r="B213" i="19"/>
  <c r="N213" i="19" s="1"/>
  <c r="B212" i="19"/>
  <c r="N212" i="19" s="1"/>
  <c r="B211" i="19"/>
  <c r="N211" i="19" s="1"/>
  <c r="B210" i="19"/>
  <c r="N210" i="19" s="1"/>
  <c r="B209" i="19"/>
  <c r="N209" i="19" s="1"/>
  <c r="P209" i="19" s="1"/>
  <c r="B208" i="19"/>
  <c r="N208" i="19" s="1"/>
  <c r="B207" i="19"/>
  <c r="N207" i="19" s="1"/>
  <c r="P207" i="19" s="1"/>
  <c r="B204" i="19"/>
  <c r="B203" i="19"/>
  <c r="N203" i="19" s="1"/>
  <c r="G218" i="19"/>
  <c r="G216" i="19"/>
  <c r="G213" i="19"/>
  <c r="G212" i="19"/>
  <c r="G210" i="19"/>
  <c r="G209" i="19"/>
  <c r="G208" i="19"/>
  <c r="G204" i="19"/>
  <c r="G202" i="19"/>
  <c r="J219" i="19"/>
  <c r="J216" i="19"/>
  <c r="J215" i="19"/>
  <c r="J213" i="19"/>
  <c r="J212" i="19"/>
  <c r="J211" i="19"/>
  <c r="J210" i="19"/>
  <c r="J209" i="19"/>
  <c r="J208" i="19"/>
  <c r="J207" i="19"/>
  <c r="J206" i="19"/>
  <c r="J204" i="19"/>
  <c r="J203" i="19"/>
  <c r="J202" i="19"/>
  <c r="J201" i="19"/>
  <c r="M219" i="19"/>
  <c r="M218" i="19"/>
  <c r="M217" i="19"/>
  <c r="M216" i="19"/>
  <c r="M215" i="19"/>
  <c r="M214" i="19"/>
  <c r="M213" i="19"/>
  <c r="M212" i="19"/>
  <c r="M211" i="19"/>
  <c r="M210" i="19"/>
  <c r="M209" i="19"/>
  <c r="M208" i="19"/>
  <c r="M207" i="19"/>
  <c r="M206" i="19"/>
  <c r="M205" i="19"/>
  <c r="M203" i="19"/>
  <c r="M202" i="19"/>
  <c r="M201" i="19"/>
  <c r="P205" i="19"/>
  <c r="C173" i="19"/>
  <c r="C180" i="19"/>
  <c r="O190" i="19"/>
  <c r="C174" i="19"/>
  <c r="B192" i="19"/>
  <c r="B174" i="19"/>
  <c r="B175" i="19"/>
  <c r="B176" i="19"/>
  <c r="B177" i="19"/>
  <c r="B178" i="19"/>
  <c r="B179" i="19"/>
  <c r="D179" i="19" s="1"/>
  <c r="B180" i="19"/>
  <c r="B181" i="19"/>
  <c r="B182" i="19"/>
  <c r="B183" i="19"/>
  <c r="B184" i="19"/>
  <c r="B185" i="19"/>
  <c r="B186" i="19"/>
  <c r="B187" i="19"/>
  <c r="B188" i="19"/>
  <c r="B189" i="19"/>
  <c r="B173" i="19"/>
  <c r="M185" i="19"/>
  <c r="N190" i="19"/>
  <c r="N192" i="19"/>
  <c r="O189" i="19"/>
  <c r="N189" i="19"/>
  <c r="O188" i="19"/>
  <c r="N188" i="19"/>
  <c r="O187" i="19"/>
  <c r="N187" i="19"/>
  <c r="O186" i="19"/>
  <c r="N186" i="19"/>
  <c r="O185" i="19"/>
  <c r="N185" i="19"/>
  <c r="O184" i="19"/>
  <c r="N184" i="19"/>
  <c r="O183" i="19"/>
  <c r="N183" i="19"/>
  <c r="O182" i="19"/>
  <c r="N182" i="19"/>
  <c r="O181" i="19"/>
  <c r="N181" i="19"/>
  <c r="O180" i="19"/>
  <c r="N180" i="19"/>
  <c r="N179" i="19"/>
  <c r="P179" i="19" s="1"/>
  <c r="O178" i="19"/>
  <c r="N178" i="19"/>
  <c r="O177" i="19"/>
  <c r="N177" i="19"/>
  <c r="O176" i="19"/>
  <c r="N176" i="19"/>
  <c r="O175" i="19"/>
  <c r="N175" i="19"/>
  <c r="O174" i="19"/>
  <c r="N174" i="19"/>
  <c r="G189" i="19"/>
  <c r="G188" i="19"/>
  <c r="G187" i="19"/>
  <c r="G186" i="19"/>
  <c r="G185" i="19"/>
  <c r="G184" i="19"/>
  <c r="G183" i="19"/>
  <c r="G182" i="19"/>
  <c r="G181" i="19"/>
  <c r="G180" i="19"/>
  <c r="G177" i="19"/>
  <c r="G176" i="19"/>
  <c r="G175" i="19"/>
  <c r="G174" i="19"/>
  <c r="G173" i="19"/>
  <c r="J192" i="19"/>
  <c r="J189" i="19"/>
  <c r="J188" i="19"/>
  <c r="J187" i="19"/>
  <c r="J186" i="19"/>
  <c r="J185" i="19"/>
  <c r="J184" i="19"/>
  <c r="J183" i="19"/>
  <c r="J182" i="19"/>
  <c r="J181" i="19"/>
  <c r="J180" i="19"/>
  <c r="J179" i="19"/>
  <c r="J178" i="19"/>
  <c r="J177" i="19"/>
  <c r="J176" i="19"/>
  <c r="J175" i="19"/>
  <c r="J174" i="19"/>
  <c r="J173" i="19"/>
  <c r="M192" i="19"/>
  <c r="M191" i="19"/>
  <c r="M190" i="19"/>
  <c r="M189" i="19"/>
  <c r="M188" i="19"/>
  <c r="M187" i="19"/>
  <c r="M186" i="19"/>
  <c r="M184" i="19"/>
  <c r="M183" i="19"/>
  <c r="M182" i="19"/>
  <c r="M181" i="19"/>
  <c r="M180" i="19"/>
  <c r="M179" i="19"/>
  <c r="M178" i="19"/>
  <c r="M177" i="19"/>
  <c r="M176" i="19"/>
  <c r="M175" i="19"/>
  <c r="M174" i="19"/>
  <c r="M173" i="19"/>
  <c r="B164" i="19"/>
  <c r="B162" i="19"/>
  <c r="B146" i="19"/>
  <c r="B147" i="19"/>
  <c r="B148" i="19"/>
  <c r="B149" i="19"/>
  <c r="B150" i="19"/>
  <c r="B151" i="19"/>
  <c r="B152" i="19"/>
  <c r="B153" i="19"/>
  <c r="B154" i="19"/>
  <c r="B155" i="19"/>
  <c r="B156" i="19"/>
  <c r="B157" i="19"/>
  <c r="B158" i="19"/>
  <c r="B159" i="19"/>
  <c r="B160" i="19"/>
  <c r="B161" i="19"/>
  <c r="B145" i="19"/>
  <c r="O163" i="19"/>
  <c r="N163" i="19"/>
  <c r="N146" i="19"/>
  <c r="O146" i="19"/>
  <c r="N147" i="19"/>
  <c r="O147" i="19"/>
  <c r="N148" i="19"/>
  <c r="O148" i="19"/>
  <c r="N149" i="19"/>
  <c r="O149" i="19"/>
  <c r="N150" i="19"/>
  <c r="O150" i="19"/>
  <c r="N151" i="19"/>
  <c r="O151" i="19"/>
  <c r="N152" i="19"/>
  <c r="O152" i="19"/>
  <c r="N153" i="19"/>
  <c r="O153" i="19"/>
  <c r="N154" i="19"/>
  <c r="O154" i="19"/>
  <c r="N155" i="19"/>
  <c r="O155" i="19"/>
  <c r="N156" i="19"/>
  <c r="O156" i="19"/>
  <c r="N157" i="19"/>
  <c r="O157" i="19"/>
  <c r="N158" i="19"/>
  <c r="O158" i="19"/>
  <c r="N159" i="19"/>
  <c r="O159" i="19"/>
  <c r="N160" i="19"/>
  <c r="O160" i="19"/>
  <c r="N161" i="19"/>
  <c r="O161" i="19"/>
  <c r="N164" i="19"/>
  <c r="O164" i="19"/>
  <c r="O145" i="19"/>
  <c r="N145" i="19"/>
  <c r="M144" i="19"/>
  <c r="G164" i="19"/>
  <c r="G162" i="19"/>
  <c r="G161" i="19"/>
  <c r="G160" i="19"/>
  <c r="G159" i="19"/>
  <c r="G158" i="19"/>
  <c r="G157" i="19"/>
  <c r="G156" i="19"/>
  <c r="G155" i="19"/>
  <c r="G154" i="19"/>
  <c r="G153" i="19"/>
  <c r="G152" i="19"/>
  <c r="G151" i="19"/>
  <c r="G150" i="19"/>
  <c r="G149" i="19"/>
  <c r="G148" i="19"/>
  <c r="G147" i="19"/>
  <c r="G146" i="19"/>
  <c r="G145" i="19"/>
  <c r="J164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J145" i="19"/>
  <c r="M164" i="19"/>
  <c r="M163" i="19"/>
  <c r="M162" i="19"/>
  <c r="M161" i="19"/>
  <c r="M160" i="19"/>
  <c r="M159" i="19"/>
  <c r="M158" i="19"/>
  <c r="M157" i="19"/>
  <c r="M156" i="19"/>
  <c r="M155" i="19"/>
  <c r="M154" i="19"/>
  <c r="M153" i="19"/>
  <c r="M152" i="19"/>
  <c r="M151" i="19"/>
  <c r="M150" i="19"/>
  <c r="M149" i="19"/>
  <c r="M148" i="19"/>
  <c r="M147" i="19"/>
  <c r="M146" i="19"/>
  <c r="M145" i="19"/>
  <c r="P162" i="19"/>
  <c r="B53" i="19"/>
  <c r="B37" i="19"/>
  <c r="B38" i="19"/>
  <c r="B39" i="19"/>
  <c r="B40" i="19"/>
  <c r="B41" i="19"/>
  <c r="B42" i="19"/>
  <c r="B43" i="19"/>
  <c r="B44" i="19"/>
  <c r="B45" i="19"/>
  <c r="B46" i="19"/>
  <c r="B48" i="19"/>
  <c r="B49" i="19"/>
  <c r="B50" i="19"/>
  <c r="B51" i="19"/>
  <c r="B52" i="19"/>
  <c r="B55" i="19"/>
  <c r="B36" i="19"/>
  <c r="O36" i="19"/>
  <c r="O55" i="19"/>
  <c r="P53" i="19"/>
  <c r="O37" i="19"/>
  <c r="O38" i="19"/>
  <c r="O39" i="19"/>
  <c r="O40" i="19"/>
  <c r="O41" i="19"/>
  <c r="O42" i="19"/>
  <c r="O43" i="19"/>
  <c r="O44" i="19"/>
  <c r="O45" i="19"/>
  <c r="O46" i="19"/>
  <c r="O48" i="19"/>
  <c r="O49" i="19"/>
  <c r="O50" i="19"/>
  <c r="O51" i="19"/>
  <c r="O52" i="19"/>
  <c r="O54" i="19"/>
  <c r="N55" i="19"/>
  <c r="N54" i="19"/>
  <c r="N37" i="19"/>
  <c r="N38" i="19"/>
  <c r="N39" i="19"/>
  <c r="N40" i="19"/>
  <c r="N41" i="19"/>
  <c r="N42" i="19"/>
  <c r="N43" i="19"/>
  <c r="N44" i="19"/>
  <c r="N45" i="19"/>
  <c r="N46" i="19"/>
  <c r="N48" i="19"/>
  <c r="N49" i="19"/>
  <c r="N50" i="19"/>
  <c r="N51" i="19"/>
  <c r="N52" i="19"/>
  <c r="N36" i="19"/>
  <c r="M48" i="19"/>
  <c r="M55" i="19"/>
  <c r="M51" i="19"/>
  <c r="M50" i="19"/>
  <c r="M49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J55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G55" i="19"/>
  <c r="G52" i="19"/>
  <c r="G51" i="19"/>
  <c r="G50" i="19"/>
  <c r="G49" i="19"/>
  <c r="G48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B28" i="19"/>
  <c r="B26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9" i="19"/>
  <c r="C9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8" i="19"/>
  <c r="F8" i="19"/>
  <c r="F14" i="8" s="1"/>
  <c r="E8" i="19"/>
  <c r="E14" i="8" s="1"/>
  <c r="J9" i="19"/>
  <c r="J10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8" i="19"/>
  <c r="H8" i="19"/>
  <c r="H14" i="8" s="1"/>
  <c r="I8" i="19"/>
  <c r="I14" i="8" s="1"/>
  <c r="M9" i="19"/>
  <c r="M10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K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8" i="19"/>
  <c r="N9" i="19"/>
  <c r="P27" i="19"/>
  <c r="P26" i="19"/>
  <c r="N10" i="19"/>
  <c r="P10" i="19" s="1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8" i="19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2" i="22"/>
  <c r="I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33" i="22"/>
  <c r="I7" i="22"/>
  <c r="I8" i="22"/>
  <c r="I9" i="22"/>
  <c r="I10" i="22"/>
  <c r="I11" i="22"/>
  <c r="I12" i="22"/>
  <c r="I13" i="22"/>
  <c r="I14" i="22"/>
  <c r="I15" i="22"/>
  <c r="I16" i="22"/>
  <c r="I17" i="22"/>
  <c r="I19" i="22"/>
  <c r="I20" i="22"/>
  <c r="I21" i="22"/>
  <c r="I22" i="22"/>
  <c r="I23" i="22"/>
  <c r="I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6" i="22"/>
  <c r="C26" i="17"/>
  <c r="C23" i="17"/>
  <c r="P236" i="19" l="1"/>
  <c r="P240" i="19"/>
  <c r="B254" i="19"/>
  <c r="N255" i="19"/>
  <c r="N254" i="19" s="1"/>
  <c r="P49" i="19"/>
  <c r="O172" i="19"/>
  <c r="B200" i="19"/>
  <c r="D200" i="19" s="1"/>
  <c r="N204" i="19"/>
  <c r="P204" i="19" s="1"/>
  <c r="P157" i="19"/>
  <c r="P163" i="19"/>
  <c r="B8" i="19"/>
  <c r="N35" i="19"/>
  <c r="P182" i="19"/>
  <c r="P191" i="19"/>
  <c r="P203" i="19"/>
  <c r="P211" i="19"/>
  <c r="O226" i="19"/>
  <c r="O144" i="19"/>
  <c r="P213" i="19"/>
  <c r="P28" i="19"/>
  <c r="P22" i="19"/>
  <c r="P18" i="19"/>
  <c r="P14" i="19"/>
  <c r="P50" i="19"/>
  <c r="N172" i="19"/>
  <c r="P185" i="19"/>
  <c r="P187" i="19"/>
  <c r="P212" i="19"/>
  <c r="N226" i="19"/>
  <c r="C226" i="19"/>
  <c r="C14" i="8"/>
  <c r="O14" i="8" s="1"/>
  <c r="P159" i="19"/>
  <c r="P151" i="19"/>
  <c r="P149" i="19"/>
  <c r="M8" i="19"/>
  <c r="K14" i="8"/>
  <c r="O200" i="19"/>
  <c r="O35" i="19"/>
  <c r="N144" i="19"/>
  <c r="P210" i="19"/>
  <c r="P202" i="19"/>
  <c r="P245" i="19"/>
  <c r="B35" i="19"/>
  <c r="B172" i="19"/>
  <c r="O8" i="19"/>
  <c r="B14" i="8"/>
  <c r="B144" i="19"/>
  <c r="B226" i="19"/>
  <c r="P238" i="19"/>
  <c r="P244" i="19"/>
  <c r="P235" i="19"/>
  <c r="P239" i="19"/>
  <c r="P243" i="19"/>
  <c r="D244" i="19"/>
  <c r="P214" i="19"/>
  <c r="P190" i="19"/>
  <c r="P183" i="19"/>
  <c r="P173" i="19"/>
  <c r="P177" i="19"/>
  <c r="P181" i="19"/>
  <c r="P153" i="19"/>
  <c r="P54" i="19"/>
  <c r="P36" i="19"/>
  <c r="P45" i="19"/>
  <c r="P37" i="19"/>
  <c r="J35" i="19"/>
  <c r="P47" i="19"/>
  <c r="P43" i="19"/>
  <c r="P39" i="19"/>
  <c r="P44" i="19"/>
  <c r="P40" i="19"/>
  <c r="P256" i="19"/>
  <c r="P260" i="19"/>
  <c r="P258" i="19"/>
  <c r="M226" i="19"/>
  <c r="P232" i="19"/>
  <c r="J226" i="19"/>
  <c r="P246" i="19"/>
  <c r="P230" i="19"/>
  <c r="G226" i="19"/>
  <c r="P228" i="19"/>
  <c r="P233" i="19"/>
  <c r="P237" i="19"/>
  <c r="P241" i="19"/>
  <c r="P227" i="19"/>
  <c r="P229" i="19"/>
  <c r="P231" i="19"/>
  <c r="P217" i="19"/>
  <c r="M200" i="19"/>
  <c r="P208" i="19"/>
  <c r="P201" i="19"/>
  <c r="P206" i="19"/>
  <c r="P186" i="19"/>
  <c r="P189" i="19"/>
  <c r="P154" i="19"/>
  <c r="P146" i="19"/>
  <c r="J144" i="19"/>
  <c r="P158" i="19"/>
  <c r="M35" i="19"/>
  <c r="P42" i="19"/>
  <c r="P38" i="19"/>
  <c r="P55" i="19"/>
  <c r="P51" i="19"/>
  <c r="P52" i="19"/>
  <c r="P48" i="19"/>
  <c r="J8" i="19"/>
  <c r="P9" i="19"/>
  <c r="G8" i="19"/>
  <c r="P161" i="19"/>
  <c r="P155" i="19"/>
  <c r="P147" i="19"/>
  <c r="P46" i="19"/>
  <c r="G144" i="19"/>
  <c r="P164" i="19"/>
  <c r="P160" i="19"/>
  <c r="P156" i="19"/>
  <c r="P152" i="19"/>
  <c r="P150" i="19"/>
  <c r="P148" i="19"/>
  <c r="P174" i="19"/>
  <c r="G172" i="19"/>
  <c r="M172" i="19"/>
  <c r="P41" i="19"/>
  <c r="P178" i="19"/>
  <c r="P192" i="19"/>
  <c r="P259" i="19"/>
  <c r="M254" i="19"/>
  <c r="P175" i="19"/>
  <c r="J172" i="19"/>
  <c r="P176" i="19"/>
  <c r="P180" i="19"/>
  <c r="P184" i="19"/>
  <c r="P188" i="19"/>
  <c r="P145" i="19"/>
  <c r="P23" i="19"/>
  <c r="P15" i="19"/>
  <c r="P11" i="19"/>
  <c r="P24" i="19"/>
  <c r="P20" i="19"/>
  <c r="P16" i="19"/>
  <c r="P12" i="19"/>
  <c r="P19" i="19"/>
  <c r="P25" i="19"/>
  <c r="P21" i="19"/>
  <c r="P17" i="19"/>
  <c r="P13" i="19"/>
  <c r="N8" i="19"/>
  <c r="O13" i="17"/>
  <c r="O25" i="17"/>
  <c r="P25" i="17" s="1"/>
  <c r="O24" i="17"/>
  <c r="O23" i="17"/>
  <c r="O8" i="17"/>
  <c r="O9" i="17"/>
  <c r="O10" i="17"/>
  <c r="O11" i="17"/>
  <c r="O12" i="17"/>
  <c r="O14" i="17"/>
  <c r="O15" i="17"/>
  <c r="O16" i="17"/>
  <c r="O17" i="17"/>
  <c r="O18" i="17"/>
  <c r="O19" i="17"/>
  <c r="O20" i="17"/>
  <c r="O21" i="17"/>
  <c r="O22" i="17"/>
  <c r="O7" i="17"/>
  <c r="N26" i="17"/>
  <c r="P26" i="17" s="1"/>
  <c r="N24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C18" i="15"/>
  <c r="O18" i="15" s="1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8" i="9"/>
  <c r="G9" i="9"/>
  <c r="G10" i="9"/>
  <c r="G11" i="9"/>
  <c r="J9" i="15"/>
  <c r="J10" i="15"/>
  <c r="G11" i="15"/>
  <c r="P255" i="19" l="1"/>
  <c r="N200" i="19"/>
  <c r="N14" i="8"/>
  <c r="P8" i="19"/>
  <c r="P226" i="19"/>
  <c r="P200" i="19"/>
  <c r="P35" i="19"/>
  <c r="P144" i="19"/>
  <c r="D226" i="19"/>
  <c r="P172" i="19"/>
  <c r="D289" i="19"/>
  <c r="C297" i="19"/>
  <c r="O297" i="19" s="1"/>
  <c r="P297" i="19" s="1"/>
  <c r="C281" i="19"/>
  <c r="C282" i="19"/>
  <c r="D283" i="19"/>
  <c r="C284" i="19"/>
  <c r="C285" i="19"/>
  <c r="C286" i="19"/>
  <c r="C287" i="19"/>
  <c r="C288" i="19"/>
  <c r="C290" i="19"/>
  <c r="C291" i="19"/>
  <c r="C292" i="19"/>
  <c r="C293" i="19"/>
  <c r="C294" i="19"/>
  <c r="C295" i="19"/>
  <c r="C298" i="19"/>
  <c r="C280" i="19"/>
  <c r="C271" i="19"/>
  <c r="D270" i="19"/>
  <c r="D269" i="19"/>
  <c r="C268" i="19"/>
  <c r="C266" i="19"/>
  <c r="C265" i="19"/>
  <c r="C264" i="19"/>
  <c r="C263" i="19"/>
  <c r="D260" i="19"/>
  <c r="D259" i="19"/>
  <c r="D258" i="19"/>
  <c r="D257" i="19"/>
  <c r="D256" i="19"/>
  <c r="D203" i="19"/>
  <c r="D174" i="19"/>
  <c r="C37" i="19"/>
  <c r="C36" i="19"/>
  <c r="B7" i="17"/>
  <c r="G16" i="17"/>
  <c r="G21" i="17"/>
  <c r="G20" i="17"/>
  <c r="G19" i="17"/>
  <c r="G18" i="17"/>
  <c r="G17" i="17"/>
  <c r="G15" i="17"/>
  <c r="G14" i="17"/>
  <c r="G13" i="17"/>
  <c r="G12" i="17"/>
  <c r="G11" i="17"/>
  <c r="G10" i="17"/>
  <c r="G9" i="17"/>
  <c r="G8" i="17"/>
  <c r="G7" i="17"/>
  <c r="P8" i="17"/>
  <c r="B26" i="15"/>
  <c r="N26" i="15" s="1"/>
  <c r="C8" i="15"/>
  <c r="O8" i="15" s="1"/>
  <c r="J22" i="15"/>
  <c r="J23" i="15"/>
  <c r="J17" i="15"/>
  <c r="G20" i="13"/>
  <c r="M17" i="13"/>
  <c r="M25" i="13"/>
  <c r="P13" i="13"/>
  <c r="P25" i="13"/>
  <c r="P23" i="11"/>
  <c r="P7" i="11"/>
  <c r="M24" i="11"/>
  <c r="G24" i="11"/>
  <c r="M7" i="11"/>
  <c r="G21" i="11"/>
  <c r="G11" i="11"/>
  <c r="J26" i="11"/>
  <c r="M26" i="11"/>
  <c r="P26" i="11"/>
  <c r="M24" i="9"/>
  <c r="F7" i="9"/>
  <c r="F7" i="8" s="1"/>
  <c r="M27" i="9"/>
  <c r="M22" i="9"/>
  <c r="P20" i="9"/>
  <c r="P27" i="9"/>
  <c r="P26" i="9"/>
  <c r="P9" i="9"/>
  <c r="D271" i="19" l="1"/>
  <c r="O271" i="19"/>
  <c r="P271" i="19" s="1"/>
  <c r="D290" i="19"/>
  <c r="O290" i="19"/>
  <c r="P290" i="19" s="1"/>
  <c r="D285" i="19"/>
  <c r="O285" i="19"/>
  <c r="P285" i="19" s="1"/>
  <c r="D264" i="19"/>
  <c r="O264" i="19"/>
  <c r="P264" i="19" s="1"/>
  <c r="D268" i="19"/>
  <c r="O268" i="19"/>
  <c r="P268" i="19" s="1"/>
  <c r="D280" i="19"/>
  <c r="O280" i="19"/>
  <c r="P280" i="19" s="1"/>
  <c r="D293" i="19"/>
  <c r="O293" i="19"/>
  <c r="P293" i="19" s="1"/>
  <c r="D288" i="19"/>
  <c r="O288" i="19"/>
  <c r="P288" i="19" s="1"/>
  <c r="D284" i="19"/>
  <c r="O284" i="19"/>
  <c r="P284" i="19" s="1"/>
  <c r="D263" i="19"/>
  <c r="O263" i="19"/>
  <c r="P263" i="19" s="1"/>
  <c r="D294" i="19"/>
  <c r="O294" i="19"/>
  <c r="P294" i="19" s="1"/>
  <c r="D265" i="19"/>
  <c r="O265" i="19"/>
  <c r="P265" i="19" s="1"/>
  <c r="D298" i="19"/>
  <c r="O298" i="19"/>
  <c r="P298" i="19" s="1"/>
  <c r="D292" i="19"/>
  <c r="O292" i="19"/>
  <c r="P292" i="19" s="1"/>
  <c r="D287" i="19"/>
  <c r="O287" i="19"/>
  <c r="P287" i="19" s="1"/>
  <c r="D267" i="19"/>
  <c r="O267" i="19"/>
  <c r="P267" i="19" s="1"/>
  <c r="D281" i="19"/>
  <c r="O281" i="19"/>
  <c r="P281" i="19" s="1"/>
  <c r="D266" i="19"/>
  <c r="O266" i="19"/>
  <c r="P266" i="19" s="1"/>
  <c r="D295" i="19"/>
  <c r="O295" i="19"/>
  <c r="P295" i="19" s="1"/>
  <c r="D291" i="19"/>
  <c r="O291" i="19"/>
  <c r="P291" i="19" s="1"/>
  <c r="D286" i="19"/>
  <c r="O286" i="19"/>
  <c r="P286" i="19" s="1"/>
  <c r="D282" i="19"/>
  <c r="O282" i="19"/>
  <c r="P282" i="19" s="1"/>
  <c r="G6" i="17"/>
  <c r="O6" i="17"/>
  <c r="P8" i="9"/>
  <c r="O7" i="9"/>
  <c r="P24" i="15" l="1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J21" i="15"/>
  <c r="J20" i="15"/>
  <c r="J19" i="15"/>
  <c r="J18" i="15"/>
  <c r="J16" i="15"/>
  <c r="J15" i="15"/>
  <c r="J14" i="15"/>
  <c r="J13" i="15"/>
  <c r="J12" i="15"/>
  <c r="J11" i="15"/>
  <c r="J8" i="15"/>
  <c r="J7" i="15"/>
  <c r="G26" i="15"/>
  <c r="G25" i="15"/>
  <c r="G23" i="15"/>
  <c r="G22" i="15"/>
  <c r="G21" i="15"/>
  <c r="G20" i="15"/>
  <c r="G19" i="15"/>
  <c r="G16" i="15"/>
  <c r="G15" i="15"/>
  <c r="G14" i="15"/>
  <c r="G13" i="15"/>
  <c r="G12" i="15"/>
  <c r="G10" i="15"/>
  <c r="G9" i="15"/>
  <c r="G8" i="15"/>
  <c r="G7" i="15"/>
  <c r="C261" i="19" l="1"/>
  <c r="O261" i="19" s="1"/>
  <c r="C262" i="19"/>
  <c r="D246" i="19"/>
  <c r="D227" i="19"/>
  <c r="D228" i="19"/>
  <c r="D229" i="19"/>
  <c r="D230" i="19"/>
  <c r="D231" i="19"/>
  <c r="D232" i="19"/>
  <c r="D233" i="19"/>
  <c r="D234" i="19"/>
  <c r="D235" i="19"/>
  <c r="D236" i="19"/>
  <c r="D237" i="19"/>
  <c r="D238" i="19"/>
  <c r="D239" i="19"/>
  <c r="D240" i="19"/>
  <c r="D241" i="19"/>
  <c r="D242" i="19"/>
  <c r="D243" i="19"/>
  <c r="D219" i="19"/>
  <c r="D218" i="19"/>
  <c r="D215" i="19"/>
  <c r="D211" i="19"/>
  <c r="D207" i="19"/>
  <c r="D201" i="19"/>
  <c r="D202" i="19"/>
  <c r="D204" i="19"/>
  <c r="D206" i="19"/>
  <c r="D208" i="19"/>
  <c r="D209" i="19"/>
  <c r="D210" i="19"/>
  <c r="D212" i="19"/>
  <c r="D213" i="19"/>
  <c r="D216" i="19"/>
  <c r="C192" i="19"/>
  <c r="D192" i="19" s="1"/>
  <c r="C191" i="19"/>
  <c r="C175" i="19"/>
  <c r="C176" i="19"/>
  <c r="D176" i="19" s="1"/>
  <c r="C177" i="19"/>
  <c r="D177" i="19" s="1"/>
  <c r="D178" i="19"/>
  <c r="D180" i="19"/>
  <c r="C181" i="19"/>
  <c r="D181" i="19" s="1"/>
  <c r="C182" i="19"/>
  <c r="D182" i="19" s="1"/>
  <c r="C183" i="19"/>
  <c r="D183" i="19" s="1"/>
  <c r="C184" i="19"/>
  <c r="D184" i="19" s="1"/>
  <c r="C185" i="19"/>
  <c r="D185" i="19" s="1"/>
  <c r="C186" i="19"/>
  <c r="D186" i="19" s="1"/>
  <c r="C187" i="19"/>
  <c r="D187" i="19" s="1"/>
  <c r="C188" i="19"/>
  <c r="D188" i="19" s="1"/>
  <c r="C189" i="19"/>
  <c r="D189" i="19" s="1"/>
  <c r="C162" i="19"/>
  <c r="D162" i="19" s="1"/>
  <c r="C145" i="19"/>
  <c r="C146" i="19"/>
  <c r="D146" i="19" s="1"/>
  <c r="C147" i="19"/>
  <c r="D147" i="19" s="1"/>
  <c r="C148" i="19"/>
  <c r="D148" i="19" s="1"/>
  <c r="C149" i="19"/>
  <c r="D149" i="19" s="1"/>
  <c r="C150" i="19"/>
  <c r="D150" i="19" s="1"/>
  <c r="C151" i="19"/>
  <c r="D151" i="19" s="1"/>
  <c r="C152" i="19"/>
  <c r="D152" i="19" s="1"/>
  <c r="C153" i="19"/>
  <c r="D153" i="19" s="1"/>
  <c r="C154" i="19"/>
  <c r="D154" i="19" s="1"/>
  <c r="C155" i="19"/>
  <c r="D155" i="19" s="1"/>
  <c r="C156" i="19"/>
  <c r="D156" i="19" s="1"/>
  <c r="C157" i="19"/>
  <c r="D157" i="19" s="1"/>
  <c r="C158" i="19"/>
  <c r="D158" i="19" s="1"/>
  <c r="C159" i="19"/>
  <c r="D159" i="19" s="1"/>
  <c r="C160" i="19"/>
  <c r="D160" i="19" s="1"/>
  <c r="C161" i="19"/>
  <c r="D161" i="19" s="1"/>
  <c r="C164" i="19"/>
  <c r="D164" i="19" s="1"/>
  <c r="D47" i="19"/>
  <c r="C55" i="19"/>
  <c r="D55" i="19" s="1"/>
  <c r="D36" i="19"/>
  <c r="D37" i="19"/>
  <c r="C38" i="19"/>
  <c r="C39" i="19"/>
  <c r="D39" i="19" s="1"/>
  <c r="C40" i="19"/>
  <c r="D40" i="19" s="1"/>
  <c r="C41" i="19"/>
  <c r="D41" i="19" s="1"/>
  <c r="C42" i="19"/>
  <c r="D42" i="19" s="1"/>
  <c r="C43" i="19"/>
  <c r="D43" i="19" s="1"/>
  <c r="C44" i="19"/>
  <c r="D44" i="19" s="1"/>
  <c r="C45" i="19"/>
  <c r="D45" i="19" s="1"/>
  <c r="C46" i="19"/>
  <c r="D46" i="19" s="1"/>
  <c r="C48" i="19"/>
  <c r="D48" i="19" s="1"/>
  <c r="C49" i="19"/>
  <c r="D49" i="19" s="1"/>
  <c r="C50" i="19"/>
  <c r="D50" i="19" s="1"/>
  <c r="C51" i="19"/>
  <c r="D51" i="19" s="1"/>
  <c r="C52" i="19"/>
  <c r="D52" i="19" s="1"/>
  <c r="C28" i="19"/>
  <c r="D28" i="19" s="1"/>
  <c r="D9" i="19"/>
  <c r="C10" i="19"/>
  <c r="C11" i="19"/>
  <c r="D11" i="19" s="1"/>
  <c r="C12" i="19"/>
  <c r="D12" i="19" s="1"/>
  <c r="C13" i="19"/>
  <c r="D13" i="19" s="1"/>
  <c r="C14" i="19"/>
  <c r="D14" i="19" s="1"/>
  <c r="C15" i="19"/>
  <c r="D15" i="19" s="1"/>
  <c r="C16" i="19"/>
  <c r="D16" i="19" s="1"/>
  <c r="C17" i="19"/>
  <c r="D17" i="19" s="1"/>
  <c r="C18" i="19"/>
  <c r="D18" i="19" s="1"/>
  <c r="C19" i="19"/>
  <c r="D19" i="19" s="1"/>
  <c r="C20" i="19"/>
  <c r="D20" i="19" s="1"/>
  <c r="C21" i="19"/>
  <c r="D21" i="19" s="1"/>
  <c r="C22" i="19"/>
  <c r="D22" i="19" s="1"/>
  <c r="C23" i="19"/>
  <c r="D23" i="19" s="1"/>
  <c r="C24" i="19"/>
  <c r="D24" i="19" s="1"/>
  <c r="C25" i="19"/>
  <c r="D25" i="19" s="1"/>
  <c r="D262" i="19" l="1"/>
  <c r="O262" i="19"/>
  <c r="P262" i="19" s="1"/>
  <c r="P261" i="19"/>
  <c r="C172" i="19"/>
  <c r="D172" i="19" s="1"/>
  <c r="C8" i="19"/>
  <c r="D8" i="19" s="1"/>
  <c r="C35" i="19"/>
  <c r="D35" i="19" s="1"/>
  <c r="C144" i="19"/>
  <c r="D144" i="19" s="1"/>
  <c r="D261" i="19"/>
  <c r="C254" i="19"/>
  <c r="D254" i="19" s="1"/>
  <c r="D175" i="19"/>
  <c r="D279" i="19"/>
  <c r="C278" i="19"/>
  <c r="D278" i="19" s="1"/>
  <c r="D255" i="19"/>
  <c r="D173" i="19"/>
  <c r="D145" i="19"/>
  <c r="D10" i="19"/>
  <c r="D38" i="19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7" i="17"/>
  <c r="C6" i="17" s="1"/>
  <c r="B26" i="17"/>
  <c r="D26" i="17" s="1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P7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C26" i="15"/>
  <c r="O26" i="15" s="1"/>
  <c r="P26" i="15" s="1"/>
  <c r="C25" i="15"/>
  <c r="O25" i="15" s="1"/>
  <c r="C17" i="15"/>
  <c r="O17" i="15" s="1"/>
  <c r="C9" i="15"/>
  <c r="O9" i="15" s="1"/>
  <c r="C10" i="15"/>
  <c r="O10" i="15" s="1"/>
  <c r="C11" i="15"/>
  <c r="O11" i="15" s="1"/>
  <c r="C12" i="15"/>
  <c r="O12" i="15" s="1"/>
  <c r="C13" i="15"/>
  <c r="O13" i="15" s="1"/>
  <c r="C14" i="15"/>
  <c r="O14" i="15" s="1"/>
  <c r="C15" i="15"/>
  <c r="O15" i="15" s="1"/>
  <c r="C16" i="15"/>
  <c r="O16" i="15" s="1"/>
  <c r="C19" i="15"/>
  <c r="O19" i="15" s="1"/>
  <c r="C20" i="15"/>
  <c r="O20" i="15" s="1"/>
  <c r="C21" i="15"/>
  <c r="O21" i="15" s="1"/>
  <c r="C22" i="15"/>
  <c r="O22" i="15" s="1"/>
  <c r="C23" i="15"/>
  <c r="O23" i="15" s="1"/>
  <c r="C7" i="15"/>
  <c r="O7" i="15" s="1"/>
  <c r="B25" i="15"/>
  <c r="B18" i="15"/>
  <c r="B17" i="15"/>
  <c r="B8" i="15"/>
  <c r="N8" i="15" s="1"/>
  <c r="B9" i="15"/>
  <c r="N9" i="15" s="1"/>
  <c r="B10" i="15"/>
  <c r="N10" i="15" s="1"/>
  <c r="B11" i="15"/>
  <c r="N11" i="15" s="1"/>
  <c r="B12" i="15"/>
  <c r="N12" i="15" s="1"/>
  <c r="B13" i="15"/>
  <c r="N13" i="15" s="1"/>
  <c r="B14" i="15"/>
  <c r="N14" i="15" s="1"/>
  <c r="B15" i="15"/>
  <c r="N15" i="15" s="1"/>
  <c r="B16" i="15"/>
  <c r="N16" i="15" s="1"/>
  <c r="B19" i="15"/>
  <c r="N19" i="15" s="1"/>
  <c r="B20" i="15"/>
  <c r="N20" i="15" s="1"/>
  <c r="B21" i="15"/>
  <c r="N21" i="15" s="1"/>
  <c r="B22" i="15"/>
  <c r="N22" i="15" s="1"/>
  <c r="B23" i="15"/>
  <c r="N23" i="15" s="1"/>
  <c r="D19" i="13"/>
  <c r="D20" i="13"/>
  <c r="D22" i="13"/>
  <c r="P7" i="13"/>
  <c r="P8" i="13"/>
  <c r="P9" i="13"/>
  <c r="P10" i="13"/>
  <c r="P11" i="13"/>
  <c r="P12" i="13"/>
  <c r="P14" i="13"/>
  <c r="P15" i="13"/>
  <c r="P16" i="13"/>
  <c r="P17" i="13"/>
  <c r="P18" i="13"/>
  <c r="P19" i="13"/>
  <c r="P20" i="13"/>
  <c r="P21" i="13"/>
  <c r="P22" i="13"/>
  <c r="P23" i="13"/>
  <c r="P24" i="13"/>
  <c r="M7" i="13"/>
  <c r="M8" i="13"/>
  <c r="M9" i="13"/>
  <c r="M10" i="13"/>
  <c r="M11" i="13"/>
  <c r="M12" i="13"/>
  <c r="M13" i="13"/>
  <c r="M14" i="13"/>
  <c r="M15" i="13"/>
  <c r="M16" i="13"/>
  <c r="M18" i="13"/>
  <c r="M19" i="13"/>
  <c r="M20" i="13"/>
  <c r="M21" i="13"/>
  <c r="M22" i="13"/>
  <c r="M23" i="13"/>
  <c r="M24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G25" i="13"/>
  <c r="G22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7" i="11"/>
  <c r="D21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4" i="11"/>
  <c r="P25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5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G8" i="11"/>
  <c r="G9" i="11"/>
  <c r="G10" i="11"/>
  <c r="G12" i="11"/>
  <c r="G13" i="11"/>
  <c r="G14" i="11"/>
  <c r="G15" i="11"/>
  <c r="G16" i="11"/>
  <c r="G17" i="11"/>
  <c r="G18" i="11"/>
  <c r="G19" i="11"/>
  <c r="G20" i="11"/>
  <c r="G22" i="11"/>
  <c r="G23" i="11"/>
  <c r="G26" i="11"/>
  <c r="L7" i="9"/>
  <c r="L7" i="8" s="1"/>
  <c r="K7" i="9"/>
  <c r="K7" i="8" s="1"/>
  <c r="M7" i="8" s="1"/>
  <c r="I7" i="9"/>
  <c r="I7" i="8" s="1"/>
  <c r="C7" i="8" s="1"/>
  <c r="H7" i="8"/>
  <c r="E7" i="9"/>
  <c r="P10" i="9"/>
  <c r="P11" i="9"/>
  <c r="P12" i="9"/>
  <c r="P13" i="9"/>
  <c r="P14" i="9"/>
  <c r="P15" i="9"/>
  <c r="P16" i="9"/>
  <c r="P17" i="9"/>
  <c r="P18" i="9"/>
  <c r="P19" i="9"/>
  <c r="P21" i="9"/>
  <c r="P22" i="9"/>
  <c r="P23" i="9"/>
  <c r="P24" i="9"/>
  <c r="P25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3" i="9"/>
  <c r="M25" i="9"/>
  <c r="M26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7" i="8" l="1"/>
  <c r="O7" i="8"/>
  <c r="O254" i="19"/>
  <c r="P254" i="19" s="1"/>
  <c r="P22" i="15"/>
  <c r="P16" i="15"/>
  <c r="P12" i="15"/>
  <c r="P23" i="15"/>
  <c r="P19" i="15"/>
  <c r="P13" i="15"/>
  <c r="P9" i="15"/>
  <c r="P21" i="15"/>
  <c r="P15" i="15"/>
  <c r="P11" i="15"/>
  <c r="P8" i="15"/>
  <c r="O6" i="15"/>
  <c r="P7" i="15"/>
  <c r="D17" i="15"/>
  <c r="N17" i="15"/>
  <c r="P17" i="15" s="1"/>
  <c r="G7" i="9"/>
  <c r="E7" i="8"/>
  <c r="B7" i="8" s="1"/>
  <c r="N7" i="8" s="1"/>
  <c r="P20" i="15"/>
  <c r="P14" i="15"/>
  <c r="P10" i="15"/>
  <c r="D18" i="15"/>
  <c r="N18" i="15"/>
  <c r="P18" i="15" s="1"/>
  <c r="D25" i="15"/>
  <c r="N25" i="15"/>
  <c r="P25" i="15" s="1"/>
  <c r="D11" i="15"/>
  <c r="C6" i="15"/>
  <c r="D21" i="15"/>
  <c r="D15" i="15"/>
  <c r="D20" i="15"/>
  <c r="D14" i="15"/>
  <c r="D10" i="15"/>
  <c r="D7" i="15"/>
  <c r="B6" i="15"/>
  <c r="D22" i="9"/>
  <c r="M7" i="9"/>
  <c r="D22" i="15"/>
  <c r="D16" i="15"/>
  <c r="D12" i="15"/>
  <c r="D8" i="15"/>
  <c r="D26" i="15"/>
  <c r="D23" i="15"/>
  <c r="D19" i="15"/>
  <c r="D13" i="15"/>
  <c r="D9" i="15"/>
  <c r="D24" i="11"/>
  <c r="P7" i="9"/>
  <c r="D17" i="13"/>
  <c r="D21" i="13"/>
  <c r="D25" i="13"/>
  <c r="D18" i="13"/>
  <c r="D16" i="13"/>
  <c r="D10" i="13"/>
  <c r="D15" i="13"/>
  <c r="D14" i="13"/>
  <c r="D13" i="13"/>
  <c r="D9" i="13"/>
  <c r="D7" i="13"/>
  <c r="D12" i="13"/>
  <c r="D11" i="13"/>
  <c r="D8" i="13"/>
  <c r="N6" i="15" l="1"/>
  <c r="G6" i="15"/>
  <c r="F6" i="13" l="1"/>
  <c r="F9" i="8" s="1"/>
  <c r="O6" i="13"/>
  <c r="D26" i="11"/>
  <c r="I6" i="11"/>
  <c r="I8" i="8" s="1"/>
  <c r="I6" i="13"/>
  <c r="I9" i="8" s="1"/>
  <c r="C9" i="8" l="1"/>
  <c r="M6" i="17"/>
  <c r="D17" i="17"/>
  <c r="D18" i="17"/>
  <c r="D23" i="17"/>
  <c r="D22" i="17"/>
  <c r="D16" i="17"/>
  <c r="D13" i="17"/>
  <c r="D8" i="17"/>
  <c r="D9" i="17"/>
  <c r="D10" i="17"/>
  <c r="D11" i="17"/>
  <c r="D12" i="17"/>
  <c r="D14" i="17"/>
  <c r="D15" i="17"/>
  <c r="D19" i="17"/>
  <c r="D20" i="17"/>
  <c r="D21" i="17"/>
  <c r="G6" i="13"/>
  <c r="N6" i="13"/>
  <c r="P6" i="13" s="1"/>
  <c r="L6" i="13"/>
  <c r="L9" i="8" s="1"/>
  <c r="K6" i="13"/>
  <c r="K9" i="8" s="1"/>
  <c r="M9" i="8" s="1"/>
  <c r="H6" i="13"/>
  <c r="H9" i="8" s="1"/>
  <c r="B9" i="8" s="1"/>
  <c r="B6" i="13"/>
  <c r="O6" i="11"/>
  <c r="N6" i="11"/>
  <c r="L6" i="11"/>
  <c r="L8" i="8" s="1"/>
  <c r="K6" i="11"/>
  <c r="K8" i="8" s="1"/>
  <c r="M8" i="8" s="1"/>
  <c r="H6" i="11"/>
  <c r="F6" i="11"/>
  <c r="F8" i="8" s="1"/>
  <c r="C8" i="8" s="1"/>
  <c r="E6" i="11"/>
  <c r="E8" i="8" s="1"/>
  <c r="B6" i="11"/>
  <c r="D20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2" i="11"/>
  <c r="D23" i="11"/>
  <c r="D27" i="9"/>
  <c r="D25" i="9"/>
  <c r="D14" i="9"/>
  <c r="D15" i="9"/>
  <c r="D16" i="9"/>
  <c r="D17" i="9"/>
  <c r="D18" i="9"/>
  <c r="D19" i="9"/>
  <c r="D20" i="9"/>
  <c r="D21" i="9"/>
  <c r="D24" i="9"/>
  <c r="D8" i="9"/>
  <c r="D9" i="9"/>
  <c r="D10" i="9"/>
  <c r="D11" i="9"/>
  <c r="D12" i="9"/>
  <c r="D13" i="9"/>
  <c r="D23" i="9"/>
  <c r="N9" i="8" l="1"/>
  <c r="O8" i="8"/>
  <c r="O9" i="8"/>
  <c r="J6" i="11"/>
  <c r="H8" i="8"/>
  <c r="B8" i="8" s="1"/>
  <c r="N8" i="8" s="1"/>
  <c r="J6" i="15"/>
  <c r="D6" i="15"/>
  <c r="M6" i="15"/>
  <c r="P6" i="15"/>
  <c r="G6" i="11"/>
  <c r="G11" i="8"/>
  <c r="P6" i="11"/>
  <c r="D6" i="17"/>
  <c r="D7" i="17"/>
  <c r="P10" i="8"/>
  <c r="J9" i="8"/>
  <c r="J6" i="13"/>
  <c r="M6" i="13"/>
  <c r="C7" i="9"/>
  <c r="D7" i="9" s="1"/>
  <c r="G8" i="8"/>
  <c r="M6" i="11"/>
  <c r="C6" i="11"/>
  <c r="D6" i="11" s="1"/>
  <c r="J7" i="9"/>
  <c r="J12" i="8"/>
  <c r="J6" i="17"/>
  <c r="P12" i="8"/>
  <c r="C6" i="13"/>
  <c r="D6" i="13" s="1"/>
  <c r="D7" i="11"/>
  <c r="J14" i="8"/>
  <c r="G14" i="8"/>
  <c r="M14" i="8"/>
  <c r="P21" i="8"/>
  <c r="M21" i="8"/>
  <c r="J21" i="8"/>
  <c r="G21" i="8"/>
  <c r="P20" i="8"/>
  <c r="M20" i="8"/>
  <c r="J20" i="8"/>
  <c r="G20" i="8"/>
  <c r="P19" i="8"/>
  <c r="M19" i="8"/>
  <c r="J19" i="8"/>
  <c r="G19" i="8"/>
  <c r="P18" i="8"/>
  <c r="M18" i="8"/>
  <c r="J18" i="8"/>
  <c r="G18" i="8"/>
  <c r="P17" i="8"/>
  <c r="M17" i="8"/>
  <c r="J17" i="8"/>
  <c r="G17" i="8"/>
  <c r="P16" i="8"/>
  <c r="M16" i="8"/>
  <c r="J16" i="8"/>
  <c r="G16" i="8"/>
  <c r="P15" i="8"/>
  <c r="M15" i="8"/>
  <c r="J15" i="8"/>
  <c r="G15" i="8"/>
  <c r="G10" i="8"/>
  <c r="G12" i="8"/>
  <c r="P8" i="8" l="1"/>
  <c r="J8" i="8"/>
  <c r="D12" i="8"/>
  <c r="D11" i="8"/>
  <c r="D8" i="8"/>
  <c r="P7" i="8"/>
  <c r="D9" i="8"/>
  <c r="J10" i="8"/>
  <c r="G9" i="8"/>
  <c r="J11" i="8"/>
  <c r="D19" i="8"/>
  <c r="P9" i="8"/>
  <c r="G7" i="8"/>
  <c r="D15" i="8"/>
  <c r="D20" i="8"/>
  <c r="D21" i="8"/>
  <c r="D18" i="8"/>
  <c r="D17" i="8"/>
  <c r="D16" i="8"/>
  <c r="D14" i="8"/>
  <c r="D10" i="8"/>
  <c r="D7" i="8" l="1"/>
  <c r="P14" i="8" l="1"/>
</calcChain>
</file>

<file path=xl/sharedStrings.xml><?xml version="1.0" encoding="utf-8"?>
<sst xmlns="http://schemas.openxmlformats.org/spreadsheetml/2006/main" count="1938" uniqueCount="216">
  <si>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</si>
  <si>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</si>
  <si>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</si>
  <si>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</si>
  <si>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</si>
  <si>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</si>
  <si>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</si>
  <si>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</si>
  <si>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</si>
  <si>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</si>
  <si>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</si>
  <si>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</si>
  <si>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</si>
  <si>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</si>
  <si>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</si>
  <si>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</si>
  <si>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</si>
  <si>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</si>
  <si>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</si>
  <si>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</si>
  <si>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</si>
  <si>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</si>
  <si>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</si>
  <si>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</si>
  <si>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</si>
  <si>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</si>
  <si>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</si>
  <si>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</si>
  <si>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</si>
  <si>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</si>
  <si>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>Реализовано продукции животноводства сельскохозяйственными предприятиями</t>
  </si>
  <si>
    <t>Реализовано на убой всех видов скота и птицы в живом весе</t>
  </si>
  <si>
    <t>Реализовано молока коровьего</t>
  </si>
  <si>
    <t xml:space="preserve">Реализовано яиц куриных </t>
  </si>
  <si>
    <t xml:space="preserve">Реализовано шкур крупных </t>
  </si>
  <si>
    <t xml:space="preserve">Реализовано шкур мелких </t>
  </si>
  <si>
    <t>9.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</si>
  <si>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</si>
  <si>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</si>
  <si>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</si>
  <si>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</si>
  <si>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</si>
  <si>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</si>
  <si>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</si>
  <si>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</si>
  <si>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</si>
  <si>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</si>
  <si>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</si>
  <si>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</si>
  <si>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</si>
  <si>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12.</t>
  </si>
  <si>
    <t>Получено приплода от сельскохозяйственных животных</t>
  </si>
  <si>
    <t>Падеж скота</t>
  </si>
  <si>
    <t>7.1.</t>
  </si>
  <si>
    <t>7.2</t>
  </si>
  <si>
    <t>7.3</t>
  </si>
  <si>
    <t>7.4</t>
  </si>
  <si>
    <t>7.5</t>
  </si>
  <si>
    <t>8.1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</si>
  <si>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</si>
  <si>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</si>
  <si>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</si>
  <si>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</si>
  <si>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</si>
  <si>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</si>
  <si>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</si>
  <si>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</si>
  <si>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</si>
  <si>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</si>
  <si>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</si>
  <si>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</si>
  <si>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2023г.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</si>
  <si>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</si>
  <si>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</si>
  <si>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</si>
  <si>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</si>
  <si>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</si>
  <si>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</si>
  <si>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</si>
  <si>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</si>
  <si>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</si>
  <si>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</si>
  <si>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</si>
  <si>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</si>
  <si>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</si>
  <si>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</si>
  <si>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</si>
  <si>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</si>
  <si>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</si>
  <si>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</si>
  <si>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</si>
  <si>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</si>
  <si>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</si>
  <si>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</si>
  <si>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</si>
  <si>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</si>
  <si>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</si>
  <si>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</si>
  <si>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</si>
  <si>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</si>
  <si>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</si>
  <si>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</si>
  <si>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</si>
  <si>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</si>
  <si>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</si>
  <si>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</si>
  <si>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</si>
  <si>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</si>
  <si>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</si>
  <si>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</si>
  <si>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</si>
  <si>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</si>
  <si>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</si>
  <si>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</si>
  <si>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</si>
  <si>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</si>
  <si>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5. Получено шкур крупных</t>
  </si>
  <si>
    <t>штук</t>
  </si>
  <si>
    <t>6. Получено шкур мелких</t>
  </si>
  <si>
    <t>7. Реализовано продукции животноводства сельскохозяйственными предприятиями</t>
  </si>
  <si>
    <t>7.1  Реализовано на убой всех видов скота и птицы в живом весе</t>
  </si>
  <si>
    <t xml:space="preserve">тонн    </t>
  </si>
  <si>
    <t>Реализовано</t>
  </si>
  <si>
    <t>Переработано на продовольственные цели</t>
  </si>
  <si>
    <t>заготовительным организациям</t>
  </si>
  <si>
    <t>перерабатывающим предприятиям</t>
  </si>
  <si>
    <t>через сеть общественного питания и торговую сеть</t>
  </si>
  <si>
    <t>на экспорт</t>
  </si>
  <si>
    <t>7.2  Реализовано молока коровьего</t>
  </si>
  <si>
    <t>Производственное потребление</t>
  </si>
  <si>
    <t>7.3 Реализовано яиц куриных</t>
  </si>
  <si>
    <t xml:space="preserve">тыс. штук </t>
  </si>
  <si>
    <t>7.4 Реализовано шкур крупных</t>
  </si>
  <si>
    <t xml:space="preserve">штук    </t>
  </si>
  <si>
    <t>7.5 Реализовано шкур мелких</t>
  </si>
  <si>
    <t>голов</t>
  </si>
  <si>
    <t>9. Средний надой молока на одну дойную корову</t>
  </si>
  <si>
    <t>килограммов</t>
  </si>
  <si>
    <t>10. Средний выход яиц на одну курицу-несушку</t>
  </si>
  <si>
    <t xml:space="preserve">11. Получено приплода от сельскохозяйственных животных 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</si>
  <si>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</si>
  <si>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</si>
  <si>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</si>
  <si>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</si>
  <si>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</si>
  <si>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</si>
  <si>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</si>
  <si>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 xml:space="preserve">12. Падеж скота </t>
  </si>
  <si>
    <t>Крупный рогатый скот</t>
  </si>
  <si>
    <t>2024г.</t>
  </si>
  <si>
    <t>2024 г. в процентах к 2023г.</t>
  </si>
  <si>
    <t>Сельхозформирования</t>
  </si>
  <si>
    <t>Ответственные за выпуск:</t>
  </si>
  <si>
    <t>Тел. +7 7172 749316</t>
  </si>
  <si>
    <t>А. Джартыбаева</t>
  </si>
  <si>
    <t>8</t>
  </si>
  <si>
    <t>-</t>
  </si>
  <si>
    <t xml:space="preserve">Туркестанская </t>
  </si>
  <si>
    <t>2024г. в % к 2023г.</t>
  </si>
  <si>
    <t xml:space="preserve">Директор департамента </t>
  </si>
  <si>
    <t>Тел. +7 7172 749162</t>
  </si>
  <si>
    <t>Численность скота и птицы</t>
  </si>
  <si>
    <t xml:space="preserve">8. Численность скота и птицы </t>
  </si>
  <si>
    <t>8.2</t>
  </si>
  <si>
    <t>8.3</t>
  </si>
  <si>
    <t>8.4</t>
  </si>
  <si>
    <t>8.5</t>
  </si>
  <si>
    <t>8.6</t>
  </si>
  <si>
    <t>8.7</t>
  </si>
  <si>
    <t>8.8</t>
  </si>
  <si>
    <t>8.9</t>
  </si>
  <si>
    <t>в расчете на 100 маток</t>
  </si>
  <si>
    <t/>
  </si>
  <si>
    <t>8.4 Овцы</t>
  </si>
  <si>
    <t>8.5 Козы</t>
  </si>
  <si>
    <t>8.6 Свиньи</t>
  </si>
  <si>
    <t>8.7 Лошади</t>
  </si>
  <si>
    <t>8.8 Верблюды</t>
  </si>
  <si>
    <t>8.9 Птица</t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</si>
  <si>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</si>
  <si>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</si>
  <si>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</si>
  <si>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</si>
  <si>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>Е-mail: b.makhsatuly@aspire.gov.kz</t>
  </si>
  <si>
    <t>8.3 Численность крупного рогатого скота по направлению продуктивности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</si>
  <si>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</si>
  <si>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</si>
  <si>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</si>
  <si>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</si>
  <si>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</si>
  <si>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</si>
  <si>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</si>
  <si>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</si>
  <si>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</si>
  <si>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</si>
  <si>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8.2 Крупный рогатый скот</t>
  </si>
  <si>
    <t>Продолжение</t>
  </si>
  <si>
    <t>2024г. в процентах к 2023г.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</si>
  <si>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</si>
  <si>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</si>
  <si>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</si>
  <si>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r>
      <rPr>
        <sz val="8"/>
        <rFont val="Roboto"/>
        <charset val="204"/>
      </rPr>
      <t>Все</t>
    </r>
    <r>
      <rPr>
        <sz val="8"/>
        <color rgb="FFFF0000"/>
        <rFont val="Roboto"/>
        <charset val="204"/>
      </rPr>
      <t xml:space="preserve"> </t>
    </r>
    <r>
      <rPr>
        <sz val="8"/>
        <color indexed="8"/>
        <rFont val="Roboto"/>
        <charset val="204"/>
      </rPr>
      <t>категории хозяйств</t>
    </r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</si>
  <si>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</si>
  <si>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</si>
  <si>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Б. Махсатұлы</t>
    </r>
  </si>
  <si>
    <t>*В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2023 и 2024 годы в отношении крестьянских и фермерских хозяйств и хозяйств населения.</t>
  </si>
  <si>
    <t>Дата опубликования: 13.09.2024</t>
  </si>
  <si>
    <t>Дата следующего опубликования: 11.10.2024</t>
  </si>
  <si>
    <t>Январь-август 2024 года</t>
  </si>
  <si>
    <t>Численность скота и птицы по состоянию на 1 сентября</t>
  </si>
  <si>
    <t>Производство отдельных видов продукции животноводства в январе-августе</t>
  </si>
  <si>
    <t>Численность скота и птицы по состоянию на 1 сентября, голов</t>
  </si>
  <si>
    <t>8.1 Численность скота и птицы по состоянию на 1 сентября</t>
  </si>
  <si>
    <t>x</t>
  </si>
  <si>
    <t>№ 13-8/6185-ВН</t>
  </si>
  <si>
    <t>От 12.09.2024г.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</si>
</sst>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&quot;р.&quot;_-;\-* #,##0.00&quot;р.&quot;_-;_-* &quot;-&quot;??&quot;р.&quot;_-;_-@_-"/>
    <numFmt numFmtId="165" formatCode="###\ ###\ ###\ ###\ ##0.0"/>
    <numFmt numFmtId="166" formatCode="###\ ###\ ###\ ###\ ##0"/>
    <numFmt numFmtId="167" formatCode="0.0"/>
    <numFmt numFmtId="168" formatCode="#,##0.0"/>
    <numFmt numFmtId="169" formatCode="###\ ###\ ###\ ##0.00"/>
    <numFmt numFmtId="170" formatCode="###\ ###\ ###\ ##0.0"/>
    <numFmt numFmtId="171" formatCode="###\ ###\ ###\ ##0"/>
    <numFmt numFmtId="172" formatCode="###.#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12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indexed="8"/>
      <name val="Roboto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5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89">
    <xf numFmtId="0" fontId="0" fillId="0" borderId="0" xfId="0"/>
    <xf numFmtId="0" fontId="13" fillId="0" borderId="2" xfId="192" applyFont="1" applyFill="1" applyBorder="1" applyAlignment="1"/>
    <xf numFmtId="0" fontId="13" fillId="0" borderId="2" xfId="192" applyFont="1" applyFill="1" applyBorder="1" applyAlignment="1">
      <alignment horizontal="right"/>
    </xf>
    <xf numFmtId="170" fontId="14" fillId="0" borderId="0" xfId="16" applyNumberFormat="1" applyFont="1" applyAlignment="1">
      <alignment horizontal="right" wrapText="1"/>
    </xf>
    <xf numFmtId="0" fontId="14" fillId="0" borderId="0" xfId="16" applyFont="1" applyAlignment="1">
      <alignment horizontal="right" wrapText="1"/>
    </xf>
    <xf numFmtId="0" fontId="9" fillId="0" borderId="0" xfId="17" applyFill="1"/>
    <xf numFmtId="169" fontId="14" fillId="0" borderId="0" xfId="16" applyNumberFormat="1" applyFont="1" applyFill="1" applyAlignment="1">
      <alignment horizontal="right" wrapText="1"/>
    </xf>
    <xf numFmtId="170" fontId="14" fillId="0" borderId="0" xfId="16" applyNumberFormat="1" applyFont="1" applyFill="1" applyAlignment="1">
      <alignment horizontal="right" wrapText="1"/>
    </xf>
    <xf numFmtId="0" fontId="14" fillId="0" borderId="0" xfId="16" applyFont="1" applyFill="1" applyAlignment="1">
      <alignment horizontal="right" wrapText="1"/>
    </xf>
    <xf numFmtId="170" fontId="5" fillId="0" borderId="0" xfId="16" applyNumberFormat="1" applyFont="1" applyFill="1" applyAlignment="1">
      <alignment horizontal="right" wrapText="1"/>
    </xf>
    <xf numFmtId="0" fontId="4" fillId="0" borderId="0" xfId="197" applyFont="1" applyFill="1"/>
    <xf numFmtId="0" fontId="4" fillId="0" borderId="0" xfId="197" applyFont="1" applyFill="1" applyBorder="1"/>
    <xf numFmtId="171" fontId="14" fillId="0" borderId="0" xfId="16" applyNumberFormat="1" applyFont="1" applyAlignment="1">
      <alignment horizontal="right" wrapText="1"/>
    </xf>
    <xf numFmtId="0" fontId="9" fillId="0" borderId="0" xfId="17" applyFont="1" applyFill="1" applyBorder="1"/>
    <xf numFmtId="0" fontId="4" fillId="0" borderId="0" xfId="16" applyFont="1" applyFill="1" applyBorder="1"/>
    <xf numFmtId="171" fontId="5" fillId="0" borderId="0" xfId="16" applyNumberFormat="1" applyFont="1" applyFill="1" applyAlignment="1">
      <alignment horizontal="right" wrapText="1"/>
    </xf>
    <xf numFmtId="0" fontId="9" fillId="0" borderId="0" xfId="17" applyFill="1" applyBorder="1"/>
    <xf numFmtId="0" fontId="16" fillId="0" borderId="0" xfId="201" applyFont="1"/>
    <xf numFmtId="0" fontId="17" fillId="0" borderId="2" xfId="201" applyFont="1" applyBorder="1" applyAlignment="1">
      <alignment horizontal="center" vertical="center" wrapText="1"/>
    </xf>
    <xf numFmtId="0" fontId="16" fillId="0" borderId="0" xfId="201" applyFont="1" applyBorder="1"/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49" fontId="18" fillId="0" borderId="0" xfId="17" applyNumberFormat="1" applyFont="1" applyBorder="1" applyAlignment="1">
      <alignment horizontal="left" wrapText="1"/>
    </xf>
    <xf numFmtId="168" fontId="18" fillId="0" borderId="0" xfId="17" applyNumberFormat="1" applyFont="1" applyBorder="1" applyAlignment="1">
      <alignment horizontal="right"/>
    </xf>
    <xf numFmtId="165" fontId="18" fillId="0" borderId="0" xfId="17" applyNumberFormat="1" applyFont="1" applyAlignment="1">
      <alignment horizontal="right"/>
    </xf>
    <xf numFmtId="168" fontId="18" fillId="0" borderId="0" xfId="17" applyNumberFormat="1" applyFont="1" applyAlignment="1">
      <alignment horizontal="right"/>
    </xf>
    <xf numFmtId="49" fontId="18" fillId="0" borderId="0" xfId="17" applyNumberFormat="1" applyFont="1" applyAlignment="1">
      <alignment horizontal="left" wrapText="1"/>
    </xf>
    <xf numFmtId="166" fontId="18" fillId="0" borderId="0" xfId="17" applyNumberFormat="1" applyFont="1" applyAlignment="1">
      <alignment horizontal="right"/>
    </xf>
    <xf numFmtId="166" fontId="18" fillId="0" borderId="0" xfId="17" applyNumberFormat="1" applyFont="1" applyBorder="1" applyAlignment="1">
      <alignment horizontal="right"/>
    </xf>
    <xf numFmtId="0" fontId="16" fillId="0" borderId="0" xfId="201" applyFont="1" applyAlignment="1">
      <alignment vertical="center"/>
    </xf>
    <xf numFmtId="0" fontId="18" fillId="0" borderId="0" xfId="201" applyFont="1" applyBorder="1" applyAlignment="1">
      <alignment horizontal="left"/>
    </xf>
    <xf numFmtId="0" fontId="18" fillId="0" borderId="0" xfId="201" applyFont="1" applyBorder="1" applyAlignment="1">
      <alignment horizontal="left" vertical="center" wrapText="1" indent="1"/>
    </xf>
    <xf numFmtId="3" fontId="18" fillId="0" borderId="0" xfId="17" applyNumberFormat="1" applyFont="1" applyBorder="1" applyAlignment="1">
      <alignment horizontal="right"/>
    </xf>
    <xf numFmtId="0" fontId="18" fillId="0" borderId="0" xfId="201" applyFont="1" applyFill="1" applyBorder="1" applyAlignment="1">
      <alignment horizontal="left"/>
    </xf>
    <xf numFmtId="0" fontId="16" fillId="0" borderId="0" xfId="201" applyFont="1" applyFill="1"/>
    <xf numFmtId="0" fontId="18" fillId="0" borderId="2" xfId="201" applyFont="1" applyBorder="1" applyAlignment="1">
      <alignment horizontal="left"/>
    </xf>
    <xf numFmtId="166" fontId="18" fillId="0" borderId="2" xfId="17" applyNumberFormat="1" applyFont="1" applyBorder="1" applyAlignment="1">
      <alignment horizontal="right"/>
    </xf>
    <xf numFmtId="0" fontId="19" fillId="0" borderId="0" xfId="1" applyFont="1" applyAlignment="1"/>
    <xf numFmtId="0" fontId="19" fillId="0" borderId="0" xfId="1" applyFont="1"/>
    <xf numFmtId="0" fontId="16" fillId="0" borderId="0" xfId="1" applyFont="1"/>
    <xf numFmtId="0" fontId="18" fillId="0" borderId="0" xfId="2" applyNumberFormat="1" applyFont="1" applyFill="1" applyBorder="1" applyAlignment="1" applyProtection="1">
      <alignment vertical="top" wrapText="1"/>
    </xf>
    <xf numFmtId="0" fontId="19" fillId="0" borderId="0" xfId="1" applyFont="1" applyAlignment="1">
      <alignment vertical="top" wrapText="1"/>
    </xf>
    <xf numFmtId="0" fontId="20" fillId="0" borderId="0" xfId="2" applyNumberFormat="1" applyFont="1" applyFill="1" applyBorder="1" applyAlignment="1" applyProtection="1">
      <alignment horizontal="right" vertical="top" wrapText="1"/>
    </xf>
    <xf numFmtId="0" fontId="22" fillId="0" borderId="0" xfId="1" applyFont="1" applyAlignment="1"/>
    <xf numFmtId="0" fontId="19" fillId="0" borderId="0" xfId="2" applyNumberFormat="1" applyFont="1" applyFill="1" applyBorder="1" applyAlignment="1" applyProtection="1"/>
    <xf numFmtId="0" fontId="20" fillId="0" borderId="0" xfId="2" applyNumberFormat="1" applyFont="1" applyFill="1" applyBorder="1" applyAlignment="1" applyProtection="1">
      <alignment vertical="center"/>
    </xf>
    <xf numFmtId="0" fontId="19" fillId="0" borderId="0" xfId="16" applyFont="1"/>
    <xf numFmtId="0" fontId="19" fillId="0" borderId="0" xfId="16" applyFont="1" applyAlignment="1"/>
    <xf numFmtId="0" fontId="19" fillId="0" borderId="0" xfId="16" applyFont="1" applyAlignment="1">
      <alignment horizontal="left" vertical="top"/>
    </xf>
    <xf numFmtId="0" fontId="19" fillId="0" borderId="0" xfId="16" applyFont="1" applyAlignment="1">
      <alignment horizontal="left" vertical="top" wrapText="1"/>
    </xf>
    <xf numFmtId="0" fontId="19" fillId="0" borderId="0" xfId="16" applyFont="1" applyBorder="1" applyAlignment="1">
      <alignment horizontal="center" vertical="center"/>
    </xf>
    <xf numFmtId="0" fontId="17" fillId="0" borderId="0" xfId="16" applyFont="1" applyBorder="1" applyAlignment="1">
      <alignment horizontal="center"/>
    </xf>
    <xf numFmtId="49" fontId="17" fillId="0" borderId="0" xfId="16" applyNumberFormat="1" applyFont="1" applyBorder="1" applyAlignment="1">
      <alignment vertical="center" wrapText="1"/>
    </xf>
    <xf numFmtId="0" fontId="24" fillId="0" borderId="0" xfId="204" applyFont="1" applyBorder="1" applyAlignment="1" applyProtection="1">
      <alignment horizontal="left" vertical="center" wrapText="1" indent="1"/>
    </xf>
    <xf numFmtId="49" fontId="19" fillId="0" borderId="0" xfId="16" applyNumberFormat="1" applyFont="1" applyBorder="1" applyAlignment="1">
      <alignment vertical="center" wrapText="1"/>
    </xf>
    <xf numFmtId="0" fontId="24" fillId="0" borderId="0" xfId="204" applyFont="1" applyBorder="1" applyAlignment="1" applyProtection="1">
      <alignment horizontal="left" wrapText="1" indent="1"/>
    </xf>
    <xf numFmtId="0" fontId="19" fillId="0" borderId="0" xfId="16" applyFont="1" applyBorder="1"/>
    <xf numFmtId="168" fontId="18" fillId="0" borderId="2" xfId="17" applyNumberFormat="1" applyFont="1" applyBorder="1" applyAlignment="1">
      <alignment horizontal="right"/>
    </xf>
    <xf numFmtId="168" fontId="18" fillId="0" borderId="0" xfId="201" applyNumberFormat="1" applyFont="1" applyBorder="1"/>
    <xf numFmtId="0" fontId="18" fillId="0" borderId="2" xfId="201" applyFont="1" applyBorder="1"/>
    <xf numFmtId="168" fontId="18" fillId="0" borderId="2" xfId="201" applyNumberFormat="1" applyFont="1" applyBorder="1"/>
    <xf numFmtId="0" fontId="19" fillId="0" borderId="0" xfId="192" applyFont="1" applyFill="1"/>
    <xf numFmtId="0" fontId="18" fillId="0" borderId="2" xfId="192" applyFont="1" applyFill="1" applyBorder="1" applyAlignment="1"/>
    <xf numFmtId="0" fontId="18" fillId="0" borderId="2" xfId="192" applyFont="1" applyFill="1" applyBorder="1" applyAlignment="1">
      <alignment horizontal="right"/>
    </xf>
    <xf numFmtId="0" fontId="19" fillId="0" borderId="0" xfId="192" applyFont="1" applyFill="1" applyBorder="1"/>
    <xf numFmtId="49" fontId="25" fillId="0" borderId="3" xfId="17" applyNumberFormat="1" applyFont="1" applyFill="1" applyBorder="1" applyAlignment="1">
      <alignment horizontal="left" wrapText="1"/>
    </xf>
    <xf numFmtId="168" fontId="18" fillId="0" borderId="0" xfId="17" applyNumberFormat="1" applyFont="1" applyFill="1" applyAlignment="1">
      <alignment horizontal="right"/>
    </xf>
    <xf numFmtId="168" fontId="26" fillId="0" borderId="0" xfId="0" applyNumberFormat="1" applyFont="1" applyAlignment="1">
      <alignment horizontal="right" wrapText="1"/>
    </xf>
    <xf numFmtId="170" fontId="26" fillId="0" borderId="0" xfId="16" applyNumberFormat="1" applyFont="1" applyAlignment="1">
      <alignment horizontal="right" wrapText="1"/>
    </xf>
    <xf numFmtId="169" fontId="26" fillId="0" borderId="0" xfId="16" applyNumberFormat="1" applyFont="1" applyAlignment="1">
      <alignment horizontal="right" wrapText="1"/>
    </xf>
    <xf numFmtId="0" fontId="18" fillId="0" borderId="0" xfId="16" applyFont="1"/>
    <xf numFmtId="49" fontId="18" fillId="0" borderId="0" xfId="17" applyNumberFormat="1" applyFont="1" applyFill="1" applyBorder="1" applyAlignment="1">
      <alignment horizontal="left"/>
    </xf>
    <xf numFmtId="0" fontId="26" fillId="0" borderId="0" xfId="16" applyFont="1" applyAlignment="1">
      <alignment horizontal="right" wrapText="1"/>
    </xf>
    <xf numFmtId="49" fontId="18" fillId="0" borderId="2" xfId="17" applyNumberFormat="1" applyFont="1" applyFill="1" applyBorder="1" applyAlignment="1">
      <alignment horizontal="left"/>
    </xf>
    <xf numFmtId="168" fontId="18" fillId="0" borderId="2" xfId="17" applyNumberFormat="1" applyFont="1" applyFill="1" applyBorder="1" applyAlignment="1">
      <alignment horizontal="right"/>
    </xf>
    <xf numFmtId="168" fontId="26" fillId="0" borderId="2" xfId="0" applyNumberFormat="1" applyFont="1" applyBorder="1" applyAlignment="1">
      <alignment horizontal="right" wrapText="1"/>
    </xf>
    <xf numFmtId="0" fontId="19" fillId="0" borderId="0" xfId="16" applyFont="1" applyFill="1"/>
    <xf numFmtId="0" fontId="18" fillId="0" borderId="2" xfId="16" applyFont="1" applyFill="1" applyBorder="1"/>
    <xf numFmtId="167" fontId="18" fillId="0" borderId="2" xfId="16" applyNumberFormat="1" applyFont="1" applyFill="1" applyBorder="1" applyAlignment="1"/>
    <xf numFmtId="167" fontId="18" fillId="0" borderId="2" xfId="16" applyNumberFormat="1" applyFont="1" applyFill="1" applyBorder="1" applyAlignment="1">
      <alignment horizontal="right"/>
    </xf>
    <xf numFmtId="0" fontId="18" fillId="0" borderId="0" xfId="16" applyFont="1" applyFill="1"/>
    <xf numFmtId="0" fontId="18" fillId="0" borderId="5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center" wrapText="1"/>
    </xf>
    <xf numFmtId="167" fontId="27" fillId="0" borderId="0" xfId="16" applyNumberFormat="1" applyFont="1" applyFill="1" applyAlignment="1">
      <alignment horizontal="right"/>
    </xf>
    <xf numFmtId="0" fontId="27" fillId="0" borderId="0" xfId="16" applyFont="1" applyFill="1" applyAlignment="1">
      <alignment horizontal="left"/>
    </xf>
    <xf numFmtId="4" fontId="19" fillId="0" borderId="0" xfId="16" applyNumberFormat="1" applyFont="1" applyFill="1"/>
    <xf numFmtId="168" fontId="19" fillId="0" borderId="0" xfId="16" applyNumberFormat="1" applyFont="1" applyFill="1"/>
    <xf numFmtId="0" fontId="18" fillId="0" borderId="2" xfId="16" applyFont="1" applyBorder="1"/>
    <xf numFmtId="167" fontId="18" fillId="0" borderId="2" xfId="16" applyNumberFormat="1" applyFont="1" applyBorder="1" applyAlignment="1"/>
    <xf numFmtId="167" fontId="18" fillId="0" borderId="2" xfId="16" applyNumberFormat="1" applyFont="1" applyBorder="1" applyAlignment="1">
      <alignment horizontal="right"/>
    </xf>
    <xf numFmtId="168" fontId="26" fillId="0" borderId="3" xfId="0" applyNumberFormat="1" applyFont="1" applyBorder="1" applyAlignment="1">
      <alignment horizontal="right" wrapText="1"/>
    </xf>
    <xf numFmtId="0" fontId="27" fillId="0" borderId="0" xfId="16" applyFont="1" applyAlignment="1">
      <alignment horizontal="left"/>
    </xf>
    <xf numFmtId="168" fontId="26" fillId="0" borderId="0" xfId="0" applyNumberFormat="1" applyFont="1" applyBorder="1" applyAlignment="1">
      <alignment horizontal="right" wrapText="1"/>
    </xf>
    <xf numFmtId="167" fontId="19" fillId="0" borderId="0" xfId="16" applyNumberFormat="1" applyFont="1"/>
    <xf numFmtId="0" fontId="19" fillId="0" borderId="0" xfId="195" applyFont="1" applyFill="1"/>
    <xf numFmtId="0" fontId="18" fillId="0" borderId="2" xfId="195" applyFont="1" applyFill="1" applyBorder="1" applyAlignment="1"/>
    <xf numFmtId="0" fontId="18" fillId="0" borderId="2" xfId="195" applyFont="1" applyFill="1" applyBorder="1" applyAlignment="1">
      <alignment horizontal="right"/>
    </xf>
    <xf numFmtId="0" fontId="19" fillId="0" borderId="0" xfId="195" applyFont="1" applyFill="1" applyBorder="1"/>
    <xf numFmtId="168" fontId="19" fillId="0" borderId="0" xfId="195" applyNumberFormat="1" applyFont="1" applyFill="1"/>
    <xf numFmtId="167" fontId="19" fillId="0" borderId="0" xfId="195" applyNumberFormat="1" applyFont="1" applyFill="1"/>
    <xf numFmtId="0" fontId="19" fillId="0" borderId="0" xfId="196" applyFont="1" applyFill="1"/>
    <xf numFmtId="0" fontId="18" fillId="0" borderId="2" xfId="196" applyFont="1" applyFill="1" applyBorder="1" applyAlignment="1"/>
    <xf numFmtId="0" fontId="18" fillId="0" borderId="2" xfId="196" applyFont="1" applyFill="1" applyBorder="1" applyAlignment="1">
      <alignment horizontal="right"/>
    </xf>
    <xf numFmtId="0" fontId="19" fillId="0" borderId="0" xfId="196" applyFont="1" applyFill="1" applyBorder="1"/>
    <xf numFmtId="0" fontId="16" fillId="0" borderId="0" xfId="17" applyFont="1" applyFill="1" applyBorder="1"/>
    <xf numFmtId="170" fontId="18" fillId="0" borderId="0" xfId="16" applyNumberFormat="1" applyFont="1" applyFill="1" applyAlignment="1">
      <alignment horizontal="right" wrapText="1"/>
    </xf>
    <xf numFmtId="168" fontId="16" fillId="0" borderId="0" xfId="17" applyNumberFormat="1" applyFont="1" applyFill="1" applyBorder="1"/>
    <xf numFmtId="0" fontId="19" fillId="0" borderId="0" xfId="197" applyFont="1" applyFill="1"/>
    <xf numFmtId="0" fontId="18" fillId="0" borderId="2" xfId="197" applyFont="1" applyFill="1" applyBorder="1" applyAlignment="1"/>
    <xf numFmtId="0" fontId="18" fillId="0" borderId="2" xfId="197" applyFont="1" applyFill="1" applyBorder="1" applyAlignment="1">
      <alignment horizontal="right"/>
    </xf>
    <xf numFmtId="167" fontId="4" fillId="0" borderId="0" xfId="197" applyNumberFormat="1" applyFont="1" applyFill="1"/>
    <xf numFmtId="0" fontId="19" fillId="0" borderId="0" xfId="198" applyFont="1" applyFill="1"/>
    <xf numFmtId="0" fontId="18" fillId="0" borderId="2" xfId="198" applyFont="1" applyFill="1" applyBorder="1" applyAlignment="1"/>
    <xf numFmtId="0" fontId="18" fillId="0" borderId="2" xfId="198" applyFont="1" applyFill="1" applyBorder="1" applyAlignment="1">
      <alignment horizontal="right"/>
    </xf>
    <xf numFmtId="0" fontId="19" fillId="0" borderId="0" xfId="198" applyFont="1" applyFill="1" applyBorder="1"/>
    <xf numFmtId="171" fontId="26" fillId="0" borderId="0" xfId="0" applyNumberFormat="1" applyFont="1" applyAlignment="1">
      <alignment horizontal="right" wrapText="1"/>
    </xf>
    <xf numFmtId="167" fontId="26" fillId="0" borderId="0" xfId="0" applyNumberFormat="1" applyFont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171" fontId="26" fillId="0" borderId="0" xfId="16" applyNumberFormat="1" applyFont="1" applyAlignment="1">
      <alignment horizontal="right" wrapText="1"/>
    </xf>
    <xf numFmtId="4" fontId="26" fillId="0" borderId="0" xfId="16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0" fontId="16" fillId="0" borderId="0" xfId="17" applyFont="1" applyFill="1"/>
    <xf numFmtId="171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0" fontId="19" fillId="0" borderId="0" xfId="199" applyFont="1"/>
    <xf numFmtId="0" fontId="18" fillId="0" borderId="2" xfId="199" applyFont="1" applyBorder="1" applyAlignment="1">
      <alignment vertical="justify"/>
    </xf>
    <xf numFmtId="0" fontId="18" fillId="0" borderId="0" xfId="199" applyFont="1" applyBorder="1" applyAlignment="1">
      <alignment vertical="justify"/>
    </xf>
    <xf numFmtId="0" fontId="18" fillId="0" borderId="2" xfId="199" applyFont="1" applyBorder="1" applyAlignment="1">
      <alignment horizontal="right" vertical="justify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2" xfId="0" applyFont="1" applyBorder="1" applyAlignment="1">
      <alignment horizontal="left" wrapText="1"/>
    </xf>
    <xf numFmtId="0" fontId="26" fillId="0" borderId="0" xfId="0" applyFont="1" applyBorder="1" applyAlignment="1">
      <alignment horizontal="left" wrapText="1"/>
    </xf>
    <xf numFmtId="0" fontId="18" fillId="0" borderId="2" xfId="200" applyFont="1" applyBorder="1" applyAlignment="1">
      <alignment vertical="justify"/>
    </xf>
    <xf numFmtId="0" fontId="18" fillId="0" borderId="2" xfId="200" applyFont="1" applyBorder="1" applyAlignment="1">
      <alignment horizontal="right" vertical="justify"/>
    </xf>
    <xf numFmtId="170" fontId="26" fillId="0" borderId="0" xfId="16" applyNumberFormat="1" applyFont="1" applyBorder="1" applyAlignment="1">
      <alignment horizontal="right" wrapText="1"/>
    </xf>
    <xf numFmtId="0" fontId="26" fillId="0" borderId="0" xfId="16" applyFont="1" applyBorder="1" applyAlignment="1">
      <alignment horizontal="right" wrapText="1"/>
    </xf>
    <xf numFmtId="0" fontId="18" fillId="0" borderId="2" xfId="196" applyFont="1" applyBorder="1" applyAlignment="1"/>
    <xf numFmtId="0" fontId="18" fillId="0" borderId="0" xfId="17" applyFont="1"/>
    <xf numFmtId="0" fontId="18" fillId="0" borderId="2" xfId="196" applyFont="1" applyBorder="1" applyAlignment="1">
      <alignment horizontal="right"/>
    </xf>
    <xf numFmtId="0" fontId="18" fillId="0" borderId="2" xfId="17" applyFont="1" applyBorder="1" applyAlignment="1">
      <alignment vertical="justify"/>
    </xf>
    <xf numFmtId="0" fontId="18" fillId="0" borderId="2" xfId="17" applyFont="1" applyBorder="1" applyAlignment="1">
      <alignment horizontal="right" vertical="justify"/>
    </xf>
    <xf numFmtId="0" fontId="19" fillId="0" borderId="0" xfId="199" applyFont="1" applyBorder="1"/>
    <xf numFmtId="0" fontId="18" fillId="0" borderId="0" xfId="17" applyFont="1" applyBorder="1" applyAlignment="1">
      <alignment horizontal="right" vertical="justify"/>
    </xf>
    <xf numFmtId="0" fontId="19" fillId="0" borderId="0" xfId="183" applyFont="1" applyFill="1"/>
    <xf numFmtId="0" fontId="18" fillId="0" borderId="2" xfId="183" applyFont="1" applyFill="1" applyBorder="1" applyAlignment="1"/>
    <xf numFmtId="0" fontId="18" fillId="0" borderId="2" xfId="183" applyFont="1" applyFill="1" applyBorder="1" applyAlignment="1">
      <alignment horizontal="right"/>
    </xf>
    <xf numFmtId="0" fontId="19" fillId="0" borderId="0" xfId="183" applyFont="1" applyFill="1" applyBorder="1"/>
    <xf numFmtId="171" fontId="26" fillId="0" borderId="0" xfId="0" applyNumberFormat="1" applyFont="1" applyBorder="1" applyAlignment="1">
      <alignment horizontal="right" wrapText="1"/>
    </xf>
    <xf numFmtId="171" fontId="18" fillId="0" borderId="0" xfId="16" applyNumberFormat="1" applyFont="1" applyFill="1" applyAlignment="1">
      <alignment horizontal="right" wrapText="1"/>
    </xf>
    <xf numFmtId="167" fontId="26" fillId="0" borderId="2" xfId="0" applyNumberFormat="1" applyFont="1" applyBorder="1" applyAlignment="1">
      <alignment horizontal="right" wrapText="1"/>
    </xf>
    <xf numFmtId="167" fontId="18" fillId="0" borderId="2" xfId="184" applyNumberFormat="1" applyFont="1" applyFill="1" applyBorder="1" applyAlignment="1"/>
    <xf numFmtId="167" fontId="18" fillId="0" borderId="2" xfId="184" applyNumberFormat="1" applyFont="1" applyFill="1" applyBorder="1" applyAlignment="1">
      <alignment horizontal="right"/>
    </xf>
    <xf numFmtId="0" fontId="28" fillId="0" borderId="0" xfId="183" applyFont="1" applyFill="1"/>
    <xf numFmtId="0" fontId="29" fillId="0" borderId="0" xfId="183" applyFont="1" applyFill="1"/>
    <xf numFmtId="49" fontId="18" fillId="0" borderId="0" xfId="17" applyNumberFormat="1" applyFont="1" applyFill="1" applyBorder="1" applyAlignment="1"/>
    <xf numFmtId="3" fontId="18" fillId="0" borderId="0" xfId="17" applyNumberFormat="1" applyFont="1" applyFill="1" applyBorder="1" applyAlignment="1">
      <alignment horizontal="right"/>
    </xf>
    <xf numFmtId="167" fontId="18" fillId="0" borderId="0" xfId="17" applyNumberFormat="1" applyFont="1" applyFill="1" applyBorder="1" applyAlignment="1">
      <alignment horizontal="right"/>
    </xf>
    <xf numFmtId="171" fontId="18" fillId="0" borderId="0" xfId="16" applyNumberFormat="1" applyFont="1" applyFill="1" applyBorder="1" applyAlignment="1">
      <alignment horizontal="right" wrapText="1"/>
    </xf>
    <xf numFmtId="171" fontId="26" fillId="0" borderId="0" xfId="16" applyNumberFormat="1" applyFont="1" applyFill="1" applyAlignment="1">
      <alignment horizontal="right" wrapText="1"/>
    </xf>
    <xf numFmtId="0" fontId="26" fillId="0" borderId="0" xfId="16" applyFont="1" applyFill="1" applyAlignment="1">
      <alignment horizontal="right" wrapText="1"/>
    </xf>
    <xf numFmtId="0" fontId="18" fillId="0" borderId="2" xfId="185" applyFont="1" applyFill="1" applyBorder="1" applyAlignment="1"/>
    <xf numFmtId="0" fontId="18" fillId="0" borderId="2" xfId="185" applyFont="1" applyFill="1" applyBorder="1" applyAlignment="1">
      <alignment horizontal="right"/>
    </xf>
    <xf numFmtId="168" fontId="18" fillId="0" borderId="0" xfId="16" applyNumberFormat="1" applyFont="1" applyFill="1"/>
    <xf numFmtId="0" fontId="18" fillId="0" borderId="0" xfId="16" applyNumberFormat="1" applyFont="1" applyFill="1"/>
    <xf numFmtId="0" fontId="18" fillId="0" borderId="2" xfId="186" applyFont="1" applyFill="1" applyBorder="1" applyAlignment="1"/>
    <xf numFmtId="0" fontId="18" fillId="0" borderId="2" xfId="186" applyFont="1" applyFill="1" applyBorder="1" applyAlignment="1">
      <alignment horizontal="right"/>
    </xf>
    <xf numFmtId="166" fontId="18" fillId="0" borderId="0" xfId="17" applyNumberFormat="1" applyFont="1" applyFill="1" applyBorder="1" applyAlignment="1">
      <alignment horizontal="right"/>
    </xf>
    <xf numFmtId="165" fontId="18" fillId="0" borderId="0" xfId="17" applyNumberFormat="1" applyFont="1" applyFill="1" applyBorder="1" applyAlignment="1">
      <alignment horizontal="right"/>
    </xf>
    <xf numFmtId="171" fontId="26" fillId="0" borderId="0" xfId="16" applyNumberFormat="1" applyFont="1" applyFill="1" applyBorder="1" applyAlignment="1">
      <alignment horizontal="right" wrapText="1"/>
    </xf>
    <xf numFmtId="3" fontId="18" fillId="0" borderId="0" xfId="17" applyNumberFormat="1" applyFont="1" applyFill="1" applyAlignment="1">
      <alignment horizontal="right"/>
    </xf>
    <xf numFmtId="167" fontId="18" fillId="0" borderId="0" xfId="17" applyNumberFormat="1" applyFont="1" applyFill="1" applyAlignment="1">
      <alignment horizontal="right"/>
    </xf>
    <xf numFmtId="0" fontId="18" fillId="0" borderId="2" xfId="190" applyFont="1" applyFill="1" applyBorder="1" applyAlignment="1"/>
    <xf numFmtId="0" fontId="18" fillId="0" borderId="2" xfId="190" applyFont="1" applyFill="1" applyBorder="1" applyAlignment="1">
      <alignment horizontal="right"/>
    </xf>
    <xf numFmtId="0" fontId="16" fillId="0" borderId="3" xfId="17" applyFont="1" applyFill="1" applyBorder="1"/>
    <xf numFmtId="3" fontId="19" fillId="0" borderId="0" xfId="16" applyNumberFormat="1" applyFont="1" applyFill="1"/>
    <xf numFmtId="3" fontId="18" fillId="0" borderId="0" xfId="16" applyNumberFormat="1" applyFont="1" applyFill="1"/>
    <xf numFmtId="3" fontId="18" fillId="0" borderId="0" xfId="16" applyNumberFormat="1" applyFont="1" applyFill="1" applyAlignment="1">
      <alignment horizontal="right"/>
    </xf>
    <xf numFmtId="0" fontId="19" fillId="0" borderId="0" xfId="194" applyFont="1"/>
    <xf numFmtId="0" fontId="18" fillId="0" borderId="2" xfId="194" applyFont="1" applyBorder="1" applyAlignment="1"/>
    <xf numFmtId="0" fontId="18" fillId="0" borderId="0" xfId="194" applyFont="1" applyAlignment="1">
      <alignment horizontal="right"/>
    </xf>
    <xf numFmtId="0" fontId="18" fillId="0" borderId="0" xfId="194" applyFont="1"/>
    <xf numFmtId="0" fontId="18" fillId="0" borderId="0" xfId="194" applyFont="1" applyAlignment="1">
      <alignment horizontal="left" wrapText="1"/>
    </xf>
    <xf numFmtId="0" fontId="18" fillId="0" borderId="0" xfId="194" applyFont="1" applyFill="1" applyAlignment="1">
      <alignment horizontal="left" wrapText="1"/>
    </xf>
    <xf numFmtId="0" fontId="18" fillId="0" borderId="2" xfId="194" applyFont="1" applyFill="1" applyBorder="1" applyAlignment="1"/>
    <xf numFmtId="0" fontId="19" fillId="0" borderId="0" xfId="193" applyFont="1" applyFill="1"/>
    <xf numFmtId="170" fontId="18" fillId="0" borderId="0" xfId="16" applyNumberFormat="1" applyFont="1" applyFill="1" applyAlignment="1">
      <alignment horizontal="center" vertical="center" wrapText="1"/>
    </xf>
    <xf numFmtId="0" fontId="18" fillId="0" borderId="0" xfId="16" applyFont="1" applyFill="1" applyAlignment="1">
      <alignment horizontal="center" vertical="center" wrapText="1"/>
    </xf>
    <xf numFmtId="0" fontId="19" fillId="0" borderId="0" xfId="193" applyFont="1"/>
    <xf numFmtId="0" fontId="19" fillId="0" borderId="0" xfId="191" applyFont="1"/>
    <xf numFmtId="0" fontId="18" fillId="0" borderId="0" xfId="17" applyFont="1" applyBorder="1" applyAlignment="1"/>
    <xf numFmtId="0" fontId="19" fillId="0" borderId="0" xfId="191" applyFont="1" applyBorder="1"/>
    <xf numFmtId="0" fontId="18" fillId="0" borderId="2" xfId="17" applyFont="1" applyBorder="1" applyAlignment="1">
      <alignment horizontal="right"/>
    </xf>
    <xf numFmtId="0" fontId="19" fillId="0" borderId="0" xfId="191" applyFont="1" applyFill="1"/>
    <xf numFmtId="0" fontId="19" fillId="0" borderId="0" xfId="191" applyFont="1" applyFill="1" applyBorder="1"/>
    <xf numFmtId="0" fontId="18" fillId="0" borderId="2" xfId="17" applyFont="1" applyBorder="1"/>
    <xf numFmtId="0" fontId="18" fillId="0" borderId="0" xfId="201" applyFont="1"/>
    <xf numFmtId="170" fontId="18" fillId="0" borderId="0" xfId="201" applyNumberFormat="1" applyFont="1"/>
    <xf numFmtId="0" fontId="18" fillId="0" borderId="0" xfId="201" applyFont="1" applyBorder="1" applyAlignment="1"/>
    <xf numFmtId="0" fontId="30" fillId="0" borderId="0" xfId="201" applyFont="1"/>
    <xf numFmtId="3" fontId="26" fillId="0" borderId="0" xfId="0" applyNumberFormat="1" applyFont="1" applyAlignment="1">
      <alignment horizontal="right" wrapText="1"/>
    </xf>
    <xf numFmtId="3" fontId="26" fillId="0" borderId="2" xfId="0" applyNumberFormat="1" applyFont="1" applyBorder="1" applyAlignment="1">
      <alignment horizontal="right" wrapText="1"/>
    </xf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right" wrapText="1"/>
    </xf>
    <xf numFmtId="171" fontId="26" fillId="0" borderId="0" xfId="0" applyNumberFormat="1" applyFont="1" applyFill="1" applyBorder="1" applyAlignment="1">
      <alignment horizontal="right" wrapText="1"/>
    </xf>
    <xf numFmtId="171" fontId="26" fillId="0" borderId="2" xfId="0" applyNumberFormat="1" applyFont="1" applyFill="1" applyBorder="1" applyAlignment="1">
      <alignment horizontal="right" wrapText="1"/>
    </xf>
    <xf numFmtId="168" fontId="26" fillId="0" borderId="0" xfId="0" applyNumberFormat="1" applyFont="1" applyFill="1" applyAlignment="1">
      <alignment horizontal="right" wrapText="1"/>
    </xf>
    <xf numFmtId="168" fontId="26" fillId="0" borderId="2" xfId="0" applyNumberFormat="1" applyFont="1" applyFill="1" applyBorder="1" applyAlignment="1">
      <alignment horizontal="right" wrapText="1"/>
    </xf>
    <xf numFmtId="168" fontId="26" fillId="0" borderId="3" xfId="0" applyNumberFormat="1" applyFont="1" applyFill="1" applyBorder="1" applyAlignment="1">
      <alignment horizontal="right" wrapText="1"/>
    </xf>
    <xf numFmtId="168" fontId="26" fillId="0" borderId="0" xfId="0" applyNumberFormat="1" applyFont="1" applyFill="1" applyBorder="1" applyAlignment="1">
      <alignment horizontal="right" wrapText="1"/>
    </xf>
    <xf numFmtId="167" fontId="16" fillId="0" borderId="0" xfId="201" applyNumberFormat="1" applyFont="1"/>
    <xf numFmtId="171" fontId="19" fillId="0" borderId="0" xfId="183" applyNumberFormat="1" applyFont="1" applyFill="1"/>
    <xf numFmtId="167" fontId="19" fillId="0" borderId="0" xfId="192" applyNumberFormat="1" applyFont="1" applyFill="1"/>
    <xf numFmtId="168" fontId="18" fillId="0" borderId="3" xfId="17" applyNumberFormat="1" applyFont="1" applyFill="1" applyBorder="1" applyAlignment="1">
      <alignment horizontal="right"/>
    </xf>
    <xf numFmtId="168" fontId="18" fillId="0" borderId="0" xfId="17" applyNumberFormat="1" applyFont="1" applyFill="1" applyBorder="1" applyAlignment="1">
      <alignment horizontal="right"/>
    </xf>
    <xf numFmtId="167" fontId="19" fillId="0" borderId="0" xfId="198" applyNumberFormat="1" applyFont="1" applyFill="1"/>
    <xf numFmtId="0" fontId="32" fillId="0" borderId="2" xfId="0" applyFont="1" applyBorder="1" applyAlignment="1">
      <alignment horizontal="right" wrapText="1"/>
    </xf>
    <xf numFmtId="168" fontId="18" fillId="0" borderId="2" xfId="11" applyNumberFormat="1" applyFont="1" applyBorder="1" applyAlignment="1">
      <alignment horizontal="right" vertical="center" wrapText="1"/>
    </xf>
    <xf numFmtId="168" fontId="18" fillId="0" borderId="2" xfId="199" applyNumberFormat="1" applyFont="1" applyBorder="1" applyAlignment="1">
      <alignment horizontal="right"/>
    </xf>
    <xf numFmtId="171" fontId="33" fillId="0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right" wrapText="1"/>
    </xf>
    <xf numFmtId="167" fontId="19" fillId="0" borderId="0" xfId="183" applyNumberFormat="1" applyFont="1" applyFill="1"/>
    <xf numFmtId="171" fontId="26" fillId="0" borderId="3" xfId="0" applyNumberFormat="1" applyFont="1" applyBorder="1" applyAlignment="1">
      <alignment horizontal="right" wrapText="1"/>
    </xf>
    <xf numFmtId="0" fontId="26" fillId="0" borderId="0" xfId="0" applyFont="1" applyAlignment="1">
      <alignment horizontal="right" wrapText="1"/>
    </xf>
    <xf numFmtId="171" fontId="32" fillId="0" borderId="0" xfId="211" applyNumberFormat="1" applyFont="1" applyAlignment="1">
      <alignment horizontal="right" wrapText="1"/>
    </xf>
    <xf numFmtId="167" fontId="19" fillId="0" borderId="0" xfId="193" applyNumberFormat="1" applyFont="1"/>
    <xf numFmtId="167" fontId="19" fillId="0" borderId="0" xfId="194" applyNumberFormat="1" applyFont="1"/>
    <xf numFmtId="0" fontId="26" fillId="0" borderId="5" xfId="0" applyFont="1" applyBorder="1" applyAlignment="1">
      <alignment horizontal="center" vertical="center" wrapText="1"/>
    </xf>
    <xf numFmtId="168" fontId="16" fillId="0" borderId="0" xfId="201" applyNumberFormat="1" applyFont="1"/>
    <xf numFmtId="3" fontId="16" fillId="0" borderId="0" xfId="201" applyNumberFormat="1" applyFont="1"/>
    <xf numFmtId="3" fontId="18" fillId="0" borderId="2" xfId="17" applyNumberFormat="1" applyFont="1" applyFill="1" applyBorder="1" applyAlignment="1">
      <alignment horizontal="right"/>
    </xf>
    <xf numFmtId="168" fontId="18" fillId="0" borderId="0" xfId="199" applyNumberFormat="1" applyFont="1" applyBorder="1" applyAlignment="1">
      <alignment horizontal="right"/>
    </xf>
    <xf numFmtId="0" fontId="25" fillId="0" borderId="0" xfId="0" applyFont="1"/>
    <xf numFmtId="14" fontId="18" fillId="0" borderId="3" xfId="201" applyNumberFormat="1" applyFont="1" applyBorder="1" applyAlignment="1">
      <alignment wrapText="1"/>
    </xf>
    <xf numFmtId="0" fontId="25" fillId="0" borderId="3" xfId="201" applyFont="1" applyBorder="1" applyAlignment="1"/>
    <xf numFmtId="0" fontId="18" fillId="0" borderId="0" xfId="0" applyFont="1" applyAlignment="1">
      <alignment horizontal="left"/>
    </xf>
    <xf numFmtId="0" fontId="18" fillId="0" borderId="2" xfId="201" applyFont="1" applyFill="1" applyBorder="1" applyAlignment="1">
      <alignment horizontal="left"/>
    </xf>
    <xf numFmtId="14" fontId="18" fillId="0" borderId="2" xfId="201" applyNumberFormat="1" applyFont="1" applyFill="1" applyBorder="1" applyAlignment="1">
      <alignment horizontal="left"/>
    </xf>
    <xf numFmtId="0" fontId="19" fillId="0" borderId="0" xfId="199" applyFont="1" applyBorder="1" applyAlignment="1">
      <alignment horizontal="right"/>
    </xf>
    <xf numFmtId="0" fontId="34" fillId="0" borderId="0" xfId="0" applyFont="1" applyAlignment="1">
      <alignment horizontal="right" wrapText="1"/>
    </xf>
    <xf numFmtId="168" fontId="34" fillId="0" borderId="0" xfId="0" applyNumberFormat="1" applyFont="1" applyBorder="1" applyAlignment="1">
      <alignment horizontal="right" wrapText="1"/>
    </xf>
    <xf numFmtId="168" fontId="34" fillId="0" borderId="2" xfId="0" applyNumberFormat="1" applyFont="1" applyBorder="1" applyAlignment="1">
      <alignment horizontal="right" wrapText="1"/>
    </xf>
    <xf numFmtId="171" fontId="34" fillId="0" borderId="0" xfId="0" applyNumberFormat="1" applyFont="1" applyAlignment="1">
      <alignment horizontal="right" wrapText="1"/>
    </xf>
    <xf numFmtId="171" fontId="35" fillId="0" borderId="0" xfId="0" applyNumberFormat="1" applyFont="1" applyFill="1" applyAlignment="1">
      <alignment horizontal="right" wrapText="1"/>
    </xf>
    <xf numFmtId="170" fontId="26" fillId="0" borderId="0" xfId="0" applyNumberFormat="1" applyFont="1" applyFill="1" applyBorder="1" applyAlignment="1">
      <alignment horizontal="right" wrapText="1"/>
    </xf>
    <xf numFmtId="3" fontId="26" fillId="0" borderId="0" xfId="0" applyNumberFormat="1" applyFont="1" applyFill="1" applyBorder="1" applyAlignment="1">
      <alignment horizontal="right" wrapText="1"/>
    </xf>
    <xf numFmtId="3" fontId="26" fillId="0" borderId="2" xfId="0" applyNumberFormat="1" applyFont="1" applyFill="1" applyBorder="1" applyAlignment="1">
      <alignment horizontal="right" wrapText="1"/>
    </xf>
    <xf numFmtId="171" fontId="14" fillId="0" borderId="0" xfId="0" applyNumberFormat="1" applyFont="1" applyFill="1" applyAlignment="1">
      <alignment horizontal="right" wrapText="1"/>
    </xf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Fill="1" applyBorder="1" applyAlignment="1">
      <alignment horizontal="right" wrapText="1"/>
    </xf>
    <xf numFmtId="0" fontId="26" fillId="0" borderId="0" xfId="0" applyFont="1" applyFill="1" applyBorder="1" applyAlignment="1">
      <alignment horizontal="right" wrapText="1"/>
    </xf>
    <xf numFmtId="0" fontId="26" fillId="0" borderId="2" xfId="0" applyFont="1" applyFill="1" applyBorder="1" applyAlignment="1">
      <alignment horizontal="left" wrapText="1"/>
    </xf>
    <xf numFmtId="167" fontId="26" fillId="0" borderId="2" xfId="0" applyNumberFormat="1" applyFont="1" applyFill="1" applyBorder="1" applyAlignment="1">
      <alignment horizontal="right" wrapText="1"/>
    </xf>
    <xf numFmtId="0" fontId="19" fillId="0" borderId="0" xfId="16" applyFont="1" applyFill="1" applyBorder="1"/>
    <xf numFmtId="0" fontId="26" fillId="0" borderId="2" xfId="0" applyFont="1" applyFill="1" applyBorder="1" applyAlignment="1">
      <alignment horizontal="right" wrapText="1"/>
    </xf>
    <xf numFmtId="171" fontId="26" fillId="0" borderId="0" xfId="0" applyNumberFormat="1" applyFont="1" applyFill="1" applyAlignment="1">
      <alignment horizontal="right" wrapText="1"/>
    </xf>
    <xf numFmtId="0" fontId="26" fillId="0" borderId="0" xfId="0" applyFont="1" applyFill="1" applyAlignment="1">
      <alignment horizontal="right" wrapText="1"/>
    </xf>
    <xf numFmtId="170" fontId="26" fillId="0" borderId="0" xfId="0" applyNumberFormat="1" applyFont="1" applyFill="1" applyAlignment="1">
      <alignment horizontal="right" wrapText="1"/>
    </xf>
    <xf numFmtId="0" fontId="14" fillId="0" borderId="0" xfId="0" applyFont="1" applyFill="1" applyAlignment="1">
      <alignment horizontal="right" wrapText="1"/>
    </xf>
    <xf numFmtId="168" fontId="14" fillId="0" borderId="0" xfId="0" applyNumberFormat="1" applyFont="1" applyFill="1" applyAlignment="1">
      <alignment horizontal="right" wrapText="1"/>
    </xf>
    <xf numFmtId="170" fontId="14" fillId="0" borderId="0" xfId="0" applyNumberFormat="1" applyFont="1" applyFill="1" applyAlignment="1">
      <alignment horizontal="right" wrapText="1"/>
    </xf>
    <xf numFmtId="0" fontId="35" fillId="0" borderId="0" xfId="0" applyFont="1" applyFill="1" applyAlignment="1">
      <alignment horizontal="right" wrapText="1"/>
    </xf>
    <xf numFmtId="171" fontId="26" fillId="0" borderId="3" xfId="0" applyNumberFormat="1" applyFont="1" applyFill="1" applyBorder="1" applyAlignment="1">
      <alignment horizontal="right" wrapText="1"/>
    </xf>
    <xf numFmtId="0" fontId="30" fillId="0" borderId="0" xfId="201" applyFont="1" applyFill="1"/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20" fillId="0" borderId="0" xfId="2" applyNumberFormat="1" applyFont="1" applyFill="1" applyBorder="1" applyAlignment="1" applyProtection="1">
      <alignment vertical="top" wrapText="1"/>
    </xf>
    <xf numFmtId="170" fontId="26" fillId="0" borderId="0" xfId="16" applyNumberFormat="1" applyFont="1" applyFill="1" applyAlignment="1">
      <alignment horizontal="right" wrapText="1"/>
    </xf>
    <xf numFmtId="169" fontId="26" fillId="0" borderId="0" xfId="16" applyNumberFormat="1" applyFont="1" applyFill="1" applyAlignment="1">
      <alignment horizontal="right" wrapText="1"/>
    </xf>
    <xf numFmtId="168" fontId="34" fillId="0" borderId="0" xfId="0" applyNumberFormat="1" applyFont="1" applyFill="1" applyAlignment="1">
      <alignment horizontal="right" wrapText="1"/>
    </xf>
    <xf numFmtId="168" fontId="34" fillId="0" borderId="2" xfId="0" applyNumberFormat="1" applyFont="1" applyFill="1" applyBorder="1" applyAlignment="1">
      <alignment horizontal="right" wrapText="1"/>
    </xf>
    <xf numFmtId="168" fontId="18" fillId="0" borderId="0" xfId="0" applyNumberFormat="1" applyFont="1" applyBorder="1" applyAlignment="1">
      <alignment horizontal="right" wrapText="1"/>
    </xf>
    <xf numFmtId="168" fontId="18" fillId="0" borderId="0" xfId="0" applyNumberFormat="1" applyFont="1" applyAlignment="1">
      <alignment horizontal="right" wrapText="1"/>
    </xf>
    <xf numFmtId="170" fontId="34" fillId="0" borderId="0" xfId="0" applyNumberFormat="1" applyFont="1" applyFill="1" applyAlignment="1">
      <alignment horizontal="right" wrapText="1"/>
    </xf>
    <xf numFmtId="49" fontId="18" fillId="0" borderId="0" xfId="17" applyNumberFormat="1" applyFont="1" applyFill="1" applyBorder="1" applyAlignment="1">
      <alignment horizontal="left" vertical="top"/>
    </xf>
    <xf numFmtId="168" fontId="26" fillId="0" borderId="0" xfId="0" applyNumberFormat="1" applyFont="1" applyFill="1" applyAlignment="1">
      <alignment horizontal="right" vertical="top" wrapText="1"/>
    </xf>
    <xf numFmtId="0" fontId="34" fillId="0" borderId="0" xfId="0" applyFont="1" applyFill="1" applyAlignment="1">
      <alignment horizontal="right" wrapText="1"/>
    </xf>
    <xf numFmtId="170" fontId="34" fillId="0" borderId="2" xfId="0" applyNumberFormat="1" applyFont="1" applyFill="1" applyBorder="1" applyAlignment="1">
      <alignment horizontal="right" wrapText="1"/>
    </xf>
    <xf numFmtId="0" fontId="0" fillId="0" borderId="0" xfId="0"/>
    <xf numFmtId="49" fontId="25" fillId="0" borderId="21" xfId="17" applyNumberFormat="1" applyFont="1" applyFill="1" applyBorder="1" applyAlignment="1">
      <alignment horizontal="left" wrapText="1"/>
    </xf>
    <xf numFmtId="0" fontId="18" fillId="0" borderId="0" xfId="16" applyFont="1"/>
    <xf numFmtId="49" fontId="18" fillId="0" borderId="0" xfId="17" applyNumberFormat="1" applyFont="1" applyFill="1" applyBorder="1" applyAlignment="1">
      <alignment horizontal="left"/>
    </xf>
    <xf numFmtId="49" fontId="18" fillId="0" borderId="2" xfId="17" applyNumberFormat="1" applyFont="1" applyFill="1" applyBorder="1" applyAlignment="1">
      <alignment horizontal="left"/>
    </xf>
    <xf numFmtId="0" fontId="19" fillId="0" borderId="0" xfId="16" applyFont="1" applyFill="1"/>
    <xf numFmtId="0" fontId="18" fillId="0" borderId="0" xfId="16" applyFont="1" applyFill="1"/>
    <xf numFmtId="0" fontId="18" fillId="0" borderId="5" xfId="16" applyFont="1" applyFill="1" applyBorder="1" applyAlignment="1">
      <alignment horizontal="center" vertical="center" wrapText="1"/>
    </xf>
    <xf numFmtId="171" fontId="26" fillId="0" borderId="0" xfId="0" applyNumberFormat="1" applyFont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171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170" fontId="26" fillId="0" borderId="2" xfId="0" applyNumberFormat="1" applyFont="1" applyBorder="1" applyAlignment="1">
      <alignment horizontal="right" wrapText="1"/>
    </xf>
    <xf numFmtId="0" fontId="19" fillId="0" borderId="0" xfId="183" applyFont="1" applyFill="1"/>
    <xf numFmtId="0" fontId="19" fillId="0" borderId="0" xfId="183" applyFont="1" applyFill="1" applyBorder="1"/>
    <xf numFmtId="0" fontId="18" fillId="0" borderId="0" xfId="16" applyFont="1" applyFill="1" applyBorder="1"/>
    <xf numFmtId="0" fontId="18" fillId="0" borderId="0" xfId="16" applyFont="1" applyFill="1" applyBorder="1" applyAlignment="1"/>
    <xf numFmtId="0" fontId="18" fillId="0" borderId="0" xfId="16" applyFont="1" applyFill="1" applyBorder="1" applyAlignment="1">
      <alignment horizontal="right"/>
    </xf>
    <xf numFmtId="0" fontId="0" fillId="0" borderId="0" xfId="0"/>
    <xf numFmtId="49" fontId="25" fillId="0" borderId="22" xfId="17" applyNumberFormat="1" applyFont="1" applyFill="1" applyBorder="1" applyAlignment="1">
      <alignment horizontal="left" wrapText="1"/>
    </xf>
    <xf numFmtId="0" fontId="18" fillId="0" borderId="0" xfId="16" applyFont="1"/>
    <xf numFmtId="49" fontId="18" fillId="0" borderId="0" xfId="17" applyNumberFormat="1" applyFont="1" applyFill="1" applyBorder="1" applyAlignment="1">
      <alignment horizontal="left"/>
    </xf>
    <xf numFmtId="49" fontId="18" fillId="0" borderId="2" xfId="17" applyNumberFormat="1" applyFont="1" applyFill="1" applyBorder="1" applyAlignment="1">
      <alignment horizontal="left"/>
    </xf>
    <xf numFmtId="0" fontId="18" fillId="0" borderId="5" xfId="16" applyFont="1" applyFill="1" applyBorder="1" applyAlignment="1">
      <alignment horizontal="center" vertical="center" wrapText="1"/>
    </xf>
    <xf numFmtId="168" fontId="26" fillId="0" borderId="0" xfId="0" applyNumberFormat="1" applyFont="1" applyBorder="1" applyAlignment="1">
      <alignment horizontal="right" wrapText="1"/>
    </xf>
    <xf numFmtId="171" fontId="26" fillId="0" borderId="0" xfId="0" applyNumberFormat="1" applyFont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171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170" fontId="26" fillId="0" borderId="2" xfId="0" applyNumberFormat="1" applyFont="1" applyBorder="1" applyAlignment="1">
      <alignment horizontal="right" wrapText="1"/>
    </xf>
    <xf numFmtId="0" fontId="19" fillId="0" borderId="0" xfId="183" applyFont="1" applyFill="1" applyBorder="1"/>
    <xf numFmtId="171" fontId="26" fillId="0" borderId="0" xfId="0" applyNumberFormat="1" applyFont="1" applyBorder="1" applyAlignment="1">
      <alignment horizontal="right" wrapText="1"/>
    </xf>
    <xf numFmtId="49" fontId="18" fillId="0" borderId="0" xfId="17" applyNumberFormat="1" applyFont="1" applyFill="1" applyBorder="1" applyAlignment="1"/>
    <xf numFmtId="3" fontId="18" fillId="0" borderId="2" xfId="17" applyNumberFormat="1" applyFont="1" applyBorder="1" applyAlignment="1">
      <alignment horizontal="right"/>
    </xf>
    <xf numFmtId="0" fontId="18" fillId="0" borderId="0" xfId="201" applyFont="1" applyFill="1" applyAlignment="1"/>
    <xf numFmtId="0" fontId="18" fillId="0" borderId="0" xfId="199" applyFont="1" applyBorder="1" applyAlignment="1">
      <alignment horizontal="right"/>
    </xf>
    <xf numFmtId="3" fontId="18" fillId="0" borderId="0" xfId="17" applyNumberFormat="1" applyFont="1" applyAlignment="1">
      <alignment horizontal="right"/>
    </xf>
    <xf numFmtId="0" fontId="28" fillId="0" borderId="0" xfId="1" applyFont="1" applyAlignment="1"/>
    <xf numFmtId="0" fontId="19" fillId="0" borderId="0" xfId="1" applyFont="1" applyFill="1" applyAlignment="1"/>
    <xf numFmtId="0" fontId="19" fillId="0" borderId="0" xfId="1" applyFont="1" applyFill="1"/>
    <xf numFmtId="0" fontId="16" fillId="0" borderId="0" xfId="1" applyFont="1" applyFill="1"/>
    <xf numFmtId="0" fontId="37" fillId="0" borderId="0" xfId="2" applyNumberFormat="1" applyFont="1" applyFill="1" applyBorder="1" applyAlignment="1" applyProtection="1"/>
    <xf numFmtId="0" fontId="18" fillId="0" borderId="5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171" fontId="18" fillId="0" borderId="0" xfId="0" applyNumberFormat="1" applyFont="1" applyAlignment="1">
      <alignment horizontal="right" vertical="center" wrapText="1"/>
    </xf>
    <xf numFmtId="170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71" fontId="18" fillId="0" borderId="0" xfId="16" applyNumberFormat="1" applyFont="1" applyFill="1" applyAlignment="1">
      <alignment horizontal="center" vertical="center" wrapText="1"/>
    </xf>
    <xf numFmtId="172" fontId="18" fillId="0" borderId="0" xfId="16" applyNumberFormat="1" applyFont="1" applyFill="1" applyAlignment="1">
      <alignment horizontal="center" vertical="center" wrapText="1"/>
    </xf>
    <xf numFmtId="0" fontId="18" fillId="0" borderId="2" xfId="0" applyFont="1" applyBorder="1" applyAlignment="1">
      <alignment horizontal="left" wrapText="1"/>
    </xf>
    <xf numFmtId="171" fontId="18" fillId="0" borderId="2" xfId="0" applyNumberFormat="1" applyFont="1" applyBorder="1" applyAlignment="1">
      <alignment horizontal="right" vertical="center" wrapText="1"/>
    </xf>
    <xf numFmtId="170" fontId="18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left" wrapText="1"/>
    </xf>
    <xf numFmtId="171" fontId="18" fillId="0" borderId="0" xfId="0" applyNumberFormat="1" applyFont="1" applyBorder="1" applyAlignment="1">
      <alignment horizontal="right" vertical="center" wrapText="1"/>
    </xf>
    <xf numFmtId="170" fontId="18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171" fontId="18" fillId="0" borderId="0" xfId="0" applyNumberFormat="1" applyFont="1" applyAlignment="1">
      <alignment horizontal="right" wrapText="1"/>
    </xf>
    <xf numFmtId="170" fontId="18" fillId="0" borderId="0" xfId="0" applyNumberFormat="1" applyFont="1" applyAlignment="1">
      <alignment horizontal="right" wrapText="1"/>
    </xf>
    <xf numFmtId="170" fontId="18" fillId="0" borderId="0" xfId="16" applyNumberFormat="1" applyFont="1" applyAlignment="1">
      <alignment horizontal="right" wrapText="1"/>
    </xf>
    <xf numFmtId="170" fontId="18" fillId="0" borderId="0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171" fontId="18" fillId="0" borderId="0" xfId="0" applyNumberFormat="1" applyFont="1" applyBorder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170" fontId="18" fillId="0" borderId="2" xfId="0" applyNumberFormat="1" applyFont="1" applyBorder="1" applyAlignment="1">
      <alignment horizontal="right" wrapText="1"/>
    </xf>
    <xf numFmtId="171" fontId="18" fillId="0" borderId="2" xfId="0" applyNumberFormat="1" applyFont="1" applyBorder="1" applyAlignment="1">
      <alignment horizontal="right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16" applyFont="1" applyAlignment="1">
      <alignment horizontal="right" wrapText="1"/>
    </xf>
    <xf numFmtId="0" fontId="22" fillId="0" borderId="0" xfId="0" applyFont="1"/>
    <xf numFmtId="0" fontId="22" fillId="0" borderId="2" xfId="0" applyFont="1" applyBorder="1"/>
    <xf numFmtId="0" fontId="18" fillId="0" borderId="2" xfId="194" applyFont="1" applyBorder="1"/>
    <xf numFmtId="0" fontId="35" fillId="0" borderId="22" xfId="0" applyFont="1" applyBorder="1"/>
    <xf numFmtId="0" fontId="35" fillId="0" borderId="0" xfId="0" applyFont="1"/>
    <xf numFmtId="0" fontId="35" fillId="0" borderId="2" xfId="0" applyFont="1" applyBorder="1"/>
    <xf numFmtId="0" fontId="18" fillId="0" borderId="0" xfId="194" applyFont="1" applyFill="1"/>
    <xf numFmtId="0" fontId="18" fillId="0" borderId="2" xfId="194" applyFont="1" applyFill="1" applyBorder="1"/>
    <xf numFmtId="170" fontId="26" fillId="0" borderId="2" xfId="0" applyNumberFormat="1" applyFont="1" applyFill="1" applyBorder="1" applyAlignment="1">
      <alignment horizontal="right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16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70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horizontal="right" wrapText="1"/>
    </xf>
    <xf numFmtId="0" fontId="19" fillId="0" borderId="0" xfId="194" applyFont="1" applyBorder="1"/>
    <xf numFmtId="0" fontId="20" fillId="0" borderId="0" xfId="2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vertical="top" wrapText="1"/>
    </xf>
    <xf numFmtId="0" fontId="21" fillId="10" borderId="0" xfId="2" applyNumberFormat="1" applyFont="1" applyFill="1" applyBorder="1" applyAlignment="1" applyProtection="1">
      <alignment horizontal="left" vertical="center" wrapText="1"/>
    </xf>
    <xf numFmtId="0" fontId="20" fillId="0" borderId="0" xfId="2" applyNumberFormat="1" applyFont="1" applyFill="1" applyBorder="1" applyAlignment="1" applyProtection="1">
      <alignment horizontal="left" vertical="top"/>
    </xf>
    <xf numFmtId="0" fontId="20" fillId="0" borderId="0" xfId="2" applyNumberFormat="1" applyFont="1" applyFill="1" applyBorder="1" applyAlignment="1" applyProtection="1">
      <alignment horizontal="left" vertical="top" wrapText="1"/>
    </xf>
    <xf numFmtId="0" fontId="19" fillId="0" borderId="0" xfId="1" applyFont="1" applyAlignment="1">
      <alignment horizontal="center"/>
    </xf>
    <xf numFmtId="0" fontId="23" fillId="0" borderId="0" xfId="2" applyFont="1" applyFill="1" applyAlignment="1">
      <alignment horizontal="left" vertical="top" wrapText="1"/>
    </xf>
    <xf numFmtId="49" fontId="19" fillId="0" borderId="0" xfId="16" applyNumberFormat="1" applyFont="1" applyBorder="1" applyAlignment="1">
      <alignment horizontal="left" vertical="center" wrapText="1"/>
    </xf>
    <xf numFmtId="0" fontId="23" fillId="0" borderId="0" xfId="201" applyFont="1" applyAlignment="1">
      <alignment horizontal="left" vertical="top" wrapText="1"/>
    </xf>
    <xf numFmtId="0" fontId="15" fillId="0" borderId="0" xfId="201" applyFont="1" applyBorder="1" applyAlignment="1">
      <alignment horizontal="center" vertical="center" wrapText="1"/>
    </xf>
    <xf numFmtId="0" fontId="17" fillId="0" borderId="21" xfId="201" applyFont="1" applyBorder="1" applyAlignment="1">
      <alignment horizontal="center" vertical="center" wrapText="1"/>
    </xf>
    <xf numFmtId="0" fontId="17" fillId="0" borderId="0" xfId="201" applyFont="1" applyBorder="1" applyAlignment="1">
      <alignment horizontal="center" vertical="center" wrapText="1"/>
    </xf>
    <xf numFmtId="0" fontId="18" fillId="0" borderId="10" xfId="201" applyFont="1" applyBorder="1" applyAlignment="1">
      <alignment horizontal="center" vertical="center" wrapText="1"/>
    </xf>
    <xf numFmtId="0" fontId="18" fillId="0" borderId="3" xfId="201" applyFont="1" applyBorder="1" applyAlignment="1">
      <alignment horizontal="center" vertical="center" wrapText="1"/>
    </xf>
    <xf numFmtId="0" fontId="18" fillId="0" borderId="8" xfId="201" applyFont="1" applyBorder="1" applyAlignment="1">
      <alignment horizontal="center" vertical="center" wrapText="1"/>
    </xf>
    <xf numFmtId="0" fontId="18" fillId="0" borderId="11" xfId="201" applyFont="1" applyBorder="1" applyAlignment="1">
      <alignment horizontal="center" vertical="center" wrapText="1"/>
    </xf>
    <xf numFmtId="0" fontId="18" fillId="0" borderId="2" xfId="201" applyFont="1" applyBorder="1" applyAlignment="1">
      <alignment horizontal="center" vertical="center" wrapText="1"/>
    </xf>
    <xf numFmtId="0" fontId="18" fillId="0" borderId="12" xfId="201" applyFont="1" applyBorder="1" applyAlignment="1">
      <alignment horizontal="center" vertical="center" wrapText="1"/>
    </xf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0" fontId="18" fillId="0" borderId="6" xfId="201" applyFont="1" applyBorder="1" applyAlignment="1">
      <alignment horizontal="center" vertical="center"/>
    </xf>
    <xf numFmtId="0" fontId="18" fillId="0" borderId="7" xfId="201" applyFont="1" applyBorder="1" applyAlignment="1">
      <alignment horizontal="center" vertical="center" wrapText="1"/>
    </xf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18" fillId="0" borderId="7" xfId="201" applyFont="1" applyFill="1" applyBorder="1" applyAlignment="1">
      <alignment horizontal="center" vertical="center" wrapText="1"/>
    </xf>
    <xf numFmtId="0" fontId="15" fillId="0" borderId="0" xfId="17" applyFont="1" applyFill="1" applyAlignment="1">
      <alignment horizontal="center" vertical="center" wrapText="1"/>
    </xf>
    <xf numFmtId="0" fontId="17" fillId="0" borderId="0" xfId="17" applyFont="1" applyFill="1" applyAlignment="1">
      <alignment horizontal="center" vertical="center" wrapText="1"/>
    </xf>
    <xf numFmtId="0" fontId="18" fillId="0" borderId="10" xfId="201" applyFont="1" applyFill="1" applyBorder="1" applyAlignment="1">
      <alignment horizontal="center" vertical="center" wrapText="1"/>
    </xf>
    <xf numFmtId="0" fontId="18" fillId="0" borderId="3" xfId="201" applyFont="1" applyFill="1" applyBorder="1" applyAlignment="1">
      <alignment horizontal="center" vertical="center" wrapText="1"/>
    </xf>
    <xf numFmtId="0" fontId="18" fillId="0" borderId="8" xfId="201" applyFont="1" applyFill="1" applyBorder="1" applyAlignment="1">
      <alignment horizontal="center" vertical="center" wrapText="1"/>
    </xf>
    <xf numFmtId="0" fontId="18" fillId="0" borderId="11" xfId="201" applyFont="1" applyFill="1" applyBorder="1" applyAlignment="1">
      <alignment horizontal="center" vertical="center" wrapText="1"/>
    </xf>
    <xf numFmtId="0" fontId="18" fillId="0" borderId="2" xfId="201" applyFont="1" applyFill="1" applyBorder="1" applyAlignment="1">
      <alignment horizontal="center" vertical="center" wrapText="1"/>
    </xf>
    <xf numFmtId="0" fontId="18" fillId="0" borderId="12" xfId="201" applyFont="1" applyFill="1" applyBorder="1" applyAlignment="1">
      <alignment horizontal="center" vertical="center" wrapText="1"/>
    </xf>
    <xf numFmtId="0" fontId="18" fillId="0" borderId="6" xfId="201" applyFont="1" applyFill="1" applyBorder="1" applyAlignment="1">
      <alignment horizontal="center" vertical="center"/>
    </xf>
    <xf numFmtId="167" fontId="17" fillId="0" borderId="0" xfId="16" applyNumberFormat="1" applyFont="1" applyFill="1" applyAlignment="1">
      <alignment horizontal="center" vertical="center" wrapText="1"/>
    </xf>
    <xf numFmtId="167" fontId="18" fillId="0" borderId="6" xfId="16" applyNumberFormat="1" applyFont="1" applyFill="1" applyBorder="1" applyAlignment="1">
      <alignment horizontal="center"/>
    </xf>
    <xf numFmtId="0" fontId="18" fillId="0" borderId="5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top" wrapText="1"/>
    </xf>
    <xf numFmtId="0" fontId="18" fillId="0" borderId="7" xfId="16" applyFont="1" applyFill="1" applyBorder="1" applyAlignment="1">
      <alignment horizontal="center" vertical="top"/>
    </xf>
    <xf numFmtId="0" fontId="13" fillId="0" borderId="6" xfId="201" applyFont="1" applyBorder="1" applyAlignment="1">
      <alignment horizontal="center" vertical="center"/>
    </xf>
    <xf numFmtId="167" fontId="18" fillId="0" borderId="6" xfId="16" applyNumberFormat="1" applyFont="1" applyBorder="1" applyAlignment="1">
      <alignment horizontal="center"/>
    </xf>
    <xf numFmtId="0" fontId="17" fillId="0" borderId="0" xfId="195" applyFont="1" applyFill="1" applyAlignment="1">
      <alignment horizontal="center" vertical="center" wrapText="1"/>
    </xf>
    <xf numFmtId="0" fontId="17" fillId="0" borderId="0" xfId="196" applyFont="1" applyFill="1" applyAlignment="1">
      <alignment horizontal="center" vertical="center" wrapText="1"/>
    </xf>
    <xf numFmtId="0" fontId="17" fillId="0" borderId="0" xfId="197" applyFont="1" applyFill="1" applyAlignment="1">
      <alignment horizontal="center" vertical="center" wrapText="1"/>
    </xf>
    <xf numFmtId="0" fontId="17" fillId="0" borderId="0" xfId="198" applyFont="1" applyFill="1" applyAlignment="1">
      <alignment horizontal="center" vertical="center" wrapText="1"/>
    </xf>
    <xf numFmtId="164" fontId="17" fillId="0" borderId="0" xfId="12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4" fontId="17" fillId="0" borderId="0" xfId="13" applyFont="1" applyAlignment="1">
      <alignment horizontal="center" vertical="center" wrapText="1"/>
    </xf>
    <xf numFmtId="164" fontId="17" fillId="0" borderId="0" xfId="10" applyFont="1" applyAlignment="1">
      <alignment horizontal="center" vertical="center" wrapText="1"/>
    </xf>
    <xf numFmtId="0" fontId="15" fillId="0" borderId="0" xfId="199" applyFont="1" applyAlignment="1">
      <alignment horizontal="center" vertical="center" wrapText="1"/>
    </xf>
    <xf numFmtId="0" fontId="19" fillId="0" borderId="0" xfId="16" applyFont="1" applyAlignment="1">
      <alignment horizontal="center"/>
    </xf>
    <xf numFmtId="0" fontId="17" fillId="0" borderId="0" xfId="199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164" fontId="17" fillId="0" borderId="0" xfId="11" applyFont="1" applyAlignment="1">
      <alignment horizontal="center" vertical="center" wrapText="1"/>
    </xf>
    <xf numFmtId="0" fontId="17" fillId="0" borderId="0" xfId="190" applyFont="1" applyFill="1" applyAlignment="1">
      <alignment horizontal="center" vertical="center" wrapText="1"/>
    </xf>
    <xf numFmtId="0" fontId="17" fillId="0" borderId="0" xfId="16" applyFont="1" applyFill="1" applyAlignment="1">
      <alignment horizontal="center" vertical="center" wrapText="1"/>
    </xf>
    <xf numFmtId="0" fontId="18" fillId="0" borderId="8" xfId="16" applyFont="1" applyFill="1" applyBorder="1" applyAlignment="1">
      <alignment horizontal="center"/>
    </xf>
    <xf numFmtId="0" fontId="18" fillId="0" borderId="9" xfId="16" applyFont="1" applyFill="1" applyBorder="1" applyAlignment="1">
      <alignment horizontal="center"/>
    </xf>
    <xf numFmtId="0" fontId="18" fillId="0" borderId="12" xfId="16" applyFont="1" applyFill="1" applyBorder="1" applyAlignment="1">
      <alignment horizontal="center"/>
    </xf>
    <xf numFmtId="0" fontId="18" fillId="0" borderId="10" xfId="16" applyFont="1" applyFill="1" applyBorder="1" applyAlignment="1">
      <alignment horizontal="center" vertical="center" wrapText="1"/>
    </xf>
    <xf numFmtId="0" fontId="18" fillId="0" borderId="21" xfId="16" applyFont="1" applyFill="1" applyBorder="1" applyAlignment="1">
      <alignment horizontal="center" vertical="center" wrapText="1"/>
    </xf>
    <xf numFmtId="0" fontId="18" fillId="0" borderId="8" xfId="16" applyFont="1" applyFill="1" applyBorder="1" applyAlignment="1">
      <alignment horizontal="center" vertical="center" wrapText="1"/>
    </xf>
    <xf numFmtId="0" fontId="18" fillId="0" borderId="11" xfId="16" applyFont="1" applyFill="1" applyBorder="1" applyAlignment="1">
      <alignment horizontal="center" vertical="center" wrapText="1"/>
    </xf>
    <xf numFmtId="0" fontId="18" fillId="0" borderId="2" xfId="16" applyFont="1" applyFill="1" applyBorder="1" applyAlignment="1">
      <alignment horizontal="center" vertical="center" wrapText="1"/>
    </xf>
    <xf numFmtId="0" fontId="18" fillId="0" borderId="12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center" wrapText="1"/>
    </xf>
    <xf numFmtId="0" fontId="18" fillId="0" borderId="7" xfId="16" applyFont="1" applyFill="1" applyBorder="1" applyAlignment="1">
      <alignment horizontal="center" vertical="center" wrapText="1"/>
    </xf>
    <xf numFmtId="0" fontId="18" fillId="0" borderId="6" xfId="16" applyFont="1" applyFill="1" applyBorder="1" applyAlignment="1">
      <alignment horizontal="center" vertical="center" wrapText="1"/>
    </xf>
    <xf numFmtId="0" fontId="18" fillId="0" borderId="13" xfId="16" applyFont="1" applyFill="1" applyBorder="1" applyAlignment="1">
      <alignment horizontal="center" vertical="center" wrapText="1"/>
    </xf>
    <xf numFmtId="0" fontId="18" fillId="0" borderId="14" xfId="16" applyFont="1" applyFill="1" applyBorder="1" applyAlignment="1">
      <alignment horizontal="center" vertical="center" wrapText="1"/>
    </xf>
    <xf numFmtId="0" fontId="18" fillId="0" borderId="22" xfId="16" applyFont="1" applyFill="1" applyBorder="1" applyAlignment="1">
      <alignment horizontal="center" vertical="center" wrapText="1"/>
    </xf>
    <xf numFmtId="0" fontId="18" fillId="0" borderId="6" xfId="16" applyFont="1" applyFill="1" applyBorder="1" applyAlignment="1">
      <alignment horizontal="center" vertical="center"/>
    </xf>
    <xf numFmtId="0" fontId="17" fillId="0" borderId="0" xfId="188" applyFont="1" applyFill="1" applyAlignment="1">
      <alignment horizontal="center" vertical="center" wrapText="1"/>
    </xf>
    <xf numFmtId="0" fontId="17" fillId="0" borderId="0" xfId="189" applyFont="1" applyFill="1" applyAlignment="1">
      <alignment horizontal="center" vertical="center" wrapText="1"/>
    </xf>
    <xf numFmtId="0" fontId="17" fillId="0" borderId="0" xfId="185" applyFont="1" applyFill="1" applyAlignment="1">
      <alignment horizontal="center" vertical="center" wrapText="1"/>
    </xf>
    <xf numFmtId="0" fontId="17" fillId="0" borderId="0" xfId="183" applyFont="1" applyFill="1" applyAlignment="1">
      <alignment horizontal="center" vertical="center" wrapText="1"/>
    </xf>
    <xf numFmtId="0" fontId="15" fillId="0" borderId="0" xfId="183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right" wrapText="1"/>
    </xf>
    <xf numFmtId="0" fontId="18" fillId="0" borderId="4" xfId="0" applyFont="1" applyFill="1" applyBorder="1" applyAlignment="1">
      <alignment horizontal="right" wrapText="1"/>
    </xf>
    <xf numFmtId="0" fontId="18" fillId="0" borderId="6" xfId="0" applyFont="1" applyFill="1" applyBorder="1" applyAlignment="1">
      <alignment horizontal="center" vertical="center" wrapText="1"/>
    </xf>
    <xf numFmtId="167" fontId="17" fillId="0" borderId="0" xfId="184" applyNumberFormat="1" applyFont="1" applyFill="1" applyAlignment="1">
      <alignment horizontal="center" vertical="center" wrapText="1"/>
    </xf>
    <xf numFmtId="0" fontId="17" fillId="0" borderId="0" xfId="186" applyFont="1" applyFill="1" applyAlignment="1">
      <alignment horizontal="center" vertical="center" wrapText="1"/>
    </xf>
    <xf numFmtId="0" fontId="17" fillId="0" borderId="0" xfId="187" applyFont="1" applyFill="1" applyAlignment="1">
      <alignment horizontal="center" vertical="center" wrapText="1"/>
    </xf>
    <xf numFmtId="0" fontId="18" fillId="0" borderId="3" xfId="16" applyFont="1" applyFill="1" applyBorder="1" applyAlignment="1">
      <alignment horizontal="center" vertical="center" wrapText="1"/>
    </xf>
    <xf numFmtId="0" fontId="17" fillId="0" borderId="0" xfId="191" applyFont="1" applyAlignment="1">
      <alignment horizontal="center" vertical="center" wrapText="1"/>
    </xf>
    <xf numFmtId="0" fontId="26" fillId="0" borderId="4" xfId="0" applyFont="1" applyBorder="1" applyAlignment="1">
      <alignment horizontal="right" wrapText="1"/>
    </xf>
    <xf numFmtId="0" fontId="18" fillId="0" borderId="8" xfId="191" applyFont="1" applyBorder="1" applyAlignment="1">
      <alignment horizontal="center" vertical="center"/>
    </xf>
    <xf numFmtId="0" fontId="18" fillId="0" borderId="12" xfId="191" applyFont="1" applyBorder="1" applyAlignment="1">
      <alignment horizontal="center" vertical="center"/>
    </xf>
    <xf numFmtId="0" fontId="18" fillId="0" borderId="13" xfId="201" applyFont="1" applyBorder="1" applyAlignment="1">
      <alignment horizontal="center" vertical="center" wrapText="1"/>
    </xf>
    <xf numFmtId="0" fontId="18" fillId="0" borderId="14" xfId="201" applyFont="1" applyBorder="1" applyAlignment="1">
      <alignment horizontal="center" vertical="center" wrapText="1"/>
    </xf>
    <xf numFmtId="0" fontId="18" fillId="0" borderId="6" xfId="20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" xfId="193" applyFont="1" applyFill="1" applyBorder="1" applyAlignment="1">
      <alignment horizontal="right"/>
    </xf>
    <xf numFmtId="0" fontId="18" fillId="0" borderId="0" xfId="0" applyFont="1" applyAlignment="1">
      <alignment horizontal="right" vertical="center" wrapText="1"/>
    </xf>
    <xf numFmtId="0" fontId="17" fillId="0" borderId="0" xfId="193" applyFont="1" applyFill="1" applyAlignment="1">
      <alignment horizontal="center" vertical="center" wrapText="1"/>
    </xf>
    <xf numFmtId="0" fontId="18" fillId="0" borderId="0" xfId="0" applyFont="1" applyAlignment="1">
      <alignment horizontal="right" wrapText="1"/>
    </xf>
    <xf numFmtId="0" fontId="18" fillId="0" borderId="2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7" fillId="0" borderId="0" xfId="194" applyFont="1" applyAlignment="1">
      <alignment horizontal="center" vertical="center" wrapText="1"/>
    </xf>
  </cellXfs>
  <cellStyles count="435">
    <cellStyle name="60% — акцент1 2" xfId="3"/>
    <cellStyle name="60% — акцент1 2 2" xfId="294"/>
    <cellStyle name="60% — акцент1 2 2 2" xfId="388"/>
    <cellStyle name="60% — акцент1 2 3" xfId="341"/>
    <cellStyle name="60% — акцент1 2_2.1" xfId="205"/>
    <cellStyle name="60% — акцент2 2" xfId="4"/>
    <cellStyle name="60% — акцент2 2 2" xfId="295"/>
    <cellStyle name="60% — акцент2 2 2 2" xfId="389"/>
    <cellStyle name="60% — акцент2 2 3" xfId="342"/>
    <cellStyle name="60% — акцент2 2_2.1" xfId="206"/>
    <cellStyle name="60% — акцент3 2" xfId="5"/>
    <cellStyle name="60% — акцент3 2 2" xfId="296"/>
    <cellStyle name="60% — акцент3 2 2 2" xfId="390"/>
    <cellStyle name="60% — акцент3 2 3" xfId="343"/>
    <cellStyle name="60% — акцент3 2_2.1" xfId="207"/>
    <cellStyle name="60% — акцент4 2" xfId="6"/>
    <cellStyle name="60% — акцент4 2 2" xfId="297"/>
    <cellStyle name="60% — акцент4 2 2 2" xfId="391"/>
    <cellStyle name="60% — акцент4 2 3" xfId="344"/>
    <cellStyle name="60% — акцент4 2_2.1" xfId="208"/>
    <cellStyle name="60% — акцент5 2" xfId="7"/>
    <cellStyle name="60% — акцент5 2 2" xfId="298"/>
    <cellStyle name="60% — акцент5 2 2 2" xfId="392"/>
    <cellStyle name="60% — акцент5 2 3" xfId="345"/>
    <cellStyle name="60% — акцент5 2_2.1" xfId="209"/>
    <cellStyle name="60% — акцент6 2" xfId="8"/>
    <cellStyle name="60% — акцент6 2 2" xfId="299"/>
    <cellStyle name="60% — акцент6 2 2 2" xfId="393"/>
    <cellStyle name="60% — акцент6 2 3" xfId="346"/>
    <cellStyle name="60% — акцент6 2_2.1" xfId="210"/>
    <cellStyle name="Гиперссылка" xfId="204" builtinId="8"/>
    <cellStyle name="Гиперссылка 2" xfId="9"/>
    <cellStyle name="Денежный_tabsv911" xfId="10"/>
    <cellStyle name="Денежный_tabsv913" xfId="11"/>
    <cellStyle name="Денежный_tabsv914" xfId="12"/>
    <cellStyle name="Денежный_tabsv99" xfId="13"/>
    <cellStyle name="Название 2" xfId="14"/>
    <cellStyle name="Нейтральный 2" xfId="15"/>
    <cellStyle name="Обычный" xfId="0" builtinId="0"/>
    <cellStyle name="Обычный 10" xfId="211"/>
    <cellStyle name="Обычный 11" xfId="16"/>
    <cellStyle name="Обычный 12" xfId="212"/>
    <cellStyle name="Обычный 13" xfId="213"/>
    <cellStyle name="Обычный 14" xfId="214"/>
    <cellStyle name="Обычный 15" xfId="215"/>
    <cellStyle name="Обычный 16" xfId="216"/>
    <cellStyle name="Обычный 17" xfId="217"/>
    <cellStyle name="Обычный 18" xfId="218"/>
    <cellStyle name="Обычный 19" xfId="219"/>
    <cellStyle name="Обычный 2" xfId="1"/>
    <cellStyle name="Обычный 2 10" xfId="17"/>
    <cellStyle name="Обычный 2 11" xfId="18"/>
    <cellStyle name="Обычный 2 12" xfId="19"/>
    <cellStyle name="Обычный 2 13" xfId="20"/>
    <cellStyle name="Обычный 2 14" xfId="21"/>
    <cellStyle name="Обычный 2 15" xfId="22"/>
    <cellStyle name="Обычный 2 16" xfId="23"/>
    <cellStyle name="Обычный 2 17" xfId="24"/>
    <cellStyle name="Обычный 2 17 2" xfId="25"/>
    <cellStyle name="Обычный 2 17 2 2" xfId="26"/>
    <cellStyle name="Обычный 2 17 2 3" xfId="300"/>
    <cellStyle name="Обычный 2 17 2 3 2" xfId="394"/>
    <cellStyle name="Обычный 2 17 2 4" xfId="347"/>
    <cellStyle name="Обычный 2 17 2_2.1" xfId="221"/>
    <cellStyle name="Обычный 2 18" xfId="27"/>
    <cellStyle name="Обычный 2 19" xfId="28"/>
    <cellStyle name="Обычный 2 19 2" xfId="29"/>
    <cellStyle name="Обычный 2 19 2 2" xfId="30"/>
    <cellStyle name="Обычный 2 19 2 2 2" xfId="31"/>
    <cellStyle name="Обычный 2 19 2 2 2 2" xfId="32"/>
    <cellStyle name="Обычный 2 19 2 2 2 2 2" xfId="33"/>
    <cellStyle name="Обычный 2 19 2 2 2 2 3" xfId="34"/>
    <cellStyle name="Обычный 2 19 2 2 2 3" xfId="302"/>
    <cellStyle name="Обычный 2 19 2 2 2 3 2" xfId="396"/>
    <cellStyle name="Обычный 2 19 2 2 2 4" xfId="349"/>
    <cellStyle name="Обычный 2 19 2 2 2_2.1" xfId="223"/>
    <cellStyle name="Обычный 2 19 2 2 3" xfId="35"/>
    <cellStyle name="Обычный 2 19 2 2 4" xfId="36"/>
    <cellStyle name="Обычный 2 19 2 3" xfId="37"/>
    <cellStyle name="Обычный 2 19 2 3 2" xfId="38"/>
    <cellStyle name="Обычный 2 19 2 3 3" xfId="39"/>
    <cellStyle name="Обычный 2 19 2 4" xfId="301"/>
    <cellStyle name="Обычный 2 19 2 4 2" xfId="395"/>
    <cellStyle name="Обычный 2 19 2 5" xfId="348"/>
    <cellStyle name="Обычный 2 19 2_2.1" xfId="222"/>
    <cellStyle name="Обычный 2 19 3" xfId="40"/>
    <cellStyle name="Обычный 2 19 3 2" xfId="41"/>
    <cellStyle name="Обычный 2 19 3 2 2" xfId="42"/>
    <cellStyle name="Обычный 2 19 3 2 3" xfId="43"/>
    <cellStyle name="Обычный 2 19 3 3" xfId="303"/>
    <cellStyle name="Обычный 2 19 3 3 2" xfId="397"/>
    <cellStyle name="Обычный 2 19 3 4" xfId="350"/>
    <cellStyle name="Обычный 2 19 3_2.1" xfId="224"/>
    <cellStyle name="Обычный 2 19 4" xfId="44"/>
    <cellStyle name="Обычный 2 19 5" xfId="45"/>
    <cellStyle name="Обычный 2 2" xfId="2"/>
    <cellStyle name="Обычный 2 2 2" xfId="46"/>
    <cellStyle name="Обычный 2 2 2 2" xfId="47"/>
    <cellStyle name="Обычный 2 2 2 2 2" xfId="48"/>
    <cellStyle name="Обычный 2 2 2 2 2 2" xfId="49"/>
    <cellStyle name="Обычный 2 2 2 2 2 2 2" xfId="50"/>
    <cellStyle name="Обычный 2 2 2 2 2 2 2 2" xfId="51"/>
    <cellStyle name="Обычный 2 2 2 2 2 2 2 2 2" xfId="52"/>
    <cellStyle name="Обычный 2 2 2 2 2 2 2 2 2 2" xfId="53"/>
    <cellStyle name="Обычный 2 2 2 2 2 2 2 2 2 2 2" xfId="54"/>
    <cellStyle name="Обычный 2 2 2 2 2 2 2 2 2 2 2 2" xfId="55"/>
    <cellStyle name="Обычный 2 2 2 2 2 2 2 2 2 2 2 3" xfId="308"/>
    <cellStyle name="Обычный 2 2 2 2 2 2 2 2 2 2 2 3 2" xfId="402"/>
    <cellStyle name="Обычный 2 2 2 2 2 2 2 2 2 2 2 4" xfId="355"/>
    <cellStyle name="Обычный 2 2 2 2 2 2 2 2 2 2 2_2.1" xfId="229"/>
    <cellStyle name="Обычный 2 2 2 2 2 2 2 2 2 3" xfId="56"/>
    <cellStyle name="Обычный 2 2 2 2 2 2 2 2 2 4" xfId="307"/>
    <cellStyle name="Обычный 2 2 2 2 2 2 2 2 2 4 2" xfId="401"/>
    <cellStyle name="Обычный 2 2 2 2 2 2 2 2 2 5" xfId="354"/>
    <cellStyle name="Обычный 2 2 2 2 2 2 2 2 2_2.1" xfId="228"/>
    <cellStyle name="Обычный 2 2 2 2 2 2 2 2 3" xfId="57"/>
    <cellStyle name="Обычный 2 2 2 2 2 2 2 2 3 2" xfId="58"/>
    <cellStyle name="Обычный 2 2 2 2 2 2 2 2 3 3" xfId="309"/>
    <cellStyle name="Обычный 2 2 2 2 2 2 2 2 3 3 2" xfId="403"/>
    <cellStyle name="Обычный 2 2 2 2 2 2 2 2 3 4" xfId="356"/>
    <cellStyle name="Обычный 2 2 2 2 2 2 2 2 3_2.1" xfId="230"/>
    <cellStyle name="Обычный 2 2 2 2 2 2 2 3" xfId="59"/>
    <cellStyle name="Обычный 2 2 2 2 2 2 2 3 2" xfId="60"/>
    <cellStyle name="Обычный 2 2 2 2 2 2 2 3 2 2" xfId="61"/>
    <cellStyle name="Обычный 2 2 2 2 2 2 2 3 2 3" xfId="310"/>
    <cellStyle name="Обычный 2 2 2 2 2 2 2 3 2 3 2" xfId="404"/>
    <cellStyle name="Обычный 2 2 2 2 2 2 2 3 2 4" xfId="357"/>
    <cellStyle name="Обычный 2 2 2 2 2 2 2 3 2_2.1" xfId="231"/>
    <cellStyle name="Обычный 2 2 2 2 2 2 2 4" xfId="62"/>
    <cellStyle name="Обычный 2 2 2 2 2 2 2 5" xfId="306"/>
    <cellStyle name="Обычный 2 2 2 2 2 2 2 5 2" xfId="400"/>
    <cellStyle name="Обычный 2 2 2 2 2 2 2 6" xfId="353"/>
    <cellStyle name="Обычный 2 2 2 2 2 2 2_2.1" xfId="227"/>
    <cellStyle name="Обычный 2 2 2 2 2 2 3" xfId="63"/>
    <cellStyle name="Обычный 2 2 2 2 2 2 3 2" xfId="64"/>
    <cellStyle name="Обычный 2 2 2 2 2 2 3 2 2" xfId="65"/>
    <cellStyle name="Обычный 2 2 2 2 2 2 3 2 2 2" xfId="66"/>
    <cellStyle name="Обычный 2 2 2 2 2 2 3 2 2 3" xfId="312"/>
    <cellStyle name="Обычный 2 2 2 2 2 2 3 2 2 3 2" xfId="406"/>
    <cellStyle name="Обычный 2 2 2 2 2 2 3 2 2 4" xfId="359"/>
    <cellStyle name="Обычный 2 2 2 2 2 2 3 2 2_2.1" xfId="233"/>
    <cellStyle name="Обычный 2 2 2 2 2 2 3 3" xfId="67"/>
    <cellStyle name="Обычный 2 2 2 2 2 2 3 4" xfId="311"/>
    <cellStyle name="Обычный 2 2 2 2 2 2 3 4 2" xfId="405"/>
    <cellStyle name="Обычный 2 2 2 2 2 2 3 5" xfId="358"/>
    <cellStyle name="Обычный 2 2 2 2 2 2 3_2.1" xfId="232"/>
    <cellStyle name="Обычный 2 2 2 2 2 2 4" xfId="68"/>
    <cellStyle name="Обычный 2 2 2 2 2 2 4 2" xfId="69"/>
    <cellStyle name="Обычный 2 2 2 2 2 2 4 3" xfId="313"/>
    <cellStyle name="Обычный 2 2 2 2 2 2 4 3 2" xfId="407"/>
    <cellStyle name="Обычный 2 2 2 2 2 2 4 4" xfId="360"/>
    <cellStyle name="Обычный 2 2 2 2 2 2 4_2.1" xfId="234"/>
    <cellStyle name="Обычный 2 2 2 2 2 3" xfId="70"/>
    <cellStyle name="Обычный 2 2 2 2 2 3 2" xfId="71"/>
    <cellStyle name="Обычный 2 2 2 2 2 3 2 2" xfId="72"/>
    <cellStyle name="Обычный 2 2 2 2 2 3 2 2 2" xfId="73"/>
    <cellStyle name="Обычный 2 2 2 2 2 3 2 2 2 2" xfId="74"/>
    <cellStyle name="Обычный 2 2 2 2 2 3 2 2 2 3" xfId="315"/>
    <cellStyle name="Обычный 2 2 2 2 2 3 2 2 2 3 2" xfId="409"/>
    <cellStyle name="Обычный 2 2 2 2 2 3 2 2 2 4" xfId="362"/>
    <cellStyle name="Обычный 2 2 2 2 2 3 2 2 2_2.1" xfId="236"/>
    <cellStyle name="Обычный 2 2 2 2 2 3 2 3" xfId="75"/>
    <cellStyle name="Обычный 2 2 2 2 2 3 2 4" xfId="314"/>
    <cellStyle name="Обычный 2 2 2 2 2 3 2 4 2" xfId="408"/>
    <cellStyle name="Обычный 2 2 2 2 2 3 2 5" xfId="361"/>
    <cellStyle name="Обычный 2 2 2 2 2 3 2_2.1" xfId="235"/>
    <cellStyle name="Обычный 2 2 2 2 2 3 3" xfId="76"/>
    <cellStyle name="Обычный 2 2 2 2 2 3 3 2" xfId="77"/>
    <cellStyle name="Обычный 2 2 2 2 2 3 3 3" xfId="316"/>
    <cellStyle name="Обычный 2 2 2 2 2 3 3 3 2" xfId="410"/>
    <cellStyle name="Обычный 2 2 2 2 2 3 3 4" xfId="363"/>
    <cellStyle name="Обычный 2 2 2 2 2 3 3_2.1" xfId="237"/>
    <cellStyle name="Обычный 2 2 2 2 2 4" xfId="78"/>
    <cellStyle name="Обычный 2 2 2 2 2 4 2" xfId="79"/>
    <cellStyle name="Обычный 2 2 2 2 2 4 2 2" xfId="80"/>
    <cellStyle name="Обычный 2 2 2 2 2 4 2 3" xfId="317"/>
    <cellStyle name="Обычный 2 2 2 2 2 4 2 3 2" xfId="411"/>
    <cellStyle name="Обычный 2 2 2 2 2 4 2 4" xfId="364"/>
    <cellStyle name="Обычный 2 2 2 2 2 4 2_2.1" xfId="238"/>
    <cellStyle name="Обычный 2 2 2 2 2 5" xfId="81"/>
    <cellStyle name="Обычный 2 2 2 2 2 6" xfId="305"/>
    <cellStyle name="Обычный 2 2 2 2 2 6 2" xfId="399"/>
    <cellStyle name="Обычный 2 2 2 2 2 7" xfId="352"/>
    <cellStyle name="Обычный 2 2 2 2 2_2.1" xfId="226"/>
    <cellStyle name="Обычный 2 2 2 2 3" xfId="82"/>
    <cellStyle name="Обычный 2 2 2 2 3 2" xfId="83"/>
    <cellStyle name="Обычный 2 2 2 2 3 2 2" xfId="84"/>
    <cellStyle name="Обычный 2 2 2 2 3 2 2 2" xfId="85"/>
    <cellStyle name="Обычный 2 2 2 2 3 2 2 2 2" xfId="86"/>
    <cellStyle name="Обычный 2 2 2 2 3 2 2 2 2 2" xfId="320"/>
    <cellStyle name="Обычный 2 2 2 2 3 2 2 2 2 2 2" xfId="414"/>
    <cellStyle name="Обычный 2 2 2 2 3 2 2 2 2 3" xfId="367"/>
    <cellStyle name="Обычный 2 2 2 2 3 2 2 2 2_2.1" xfId="241"/>
    <cellStyle name="Обычный 2 2 2 2 3 2 2 3" xfId="319"/>
    <cellStyle name="Обычный 2 2 2 2 3 2 2 3 2" xfId="413"/>
    <cellStyle name="Обычный 2 2 2 2 3 2 2 4" xfId="366"/>
    <cellStyle name="Обычный 2 2 2 2 3 2 2_2.1" xfId="240"/>
    <cellStyle name="Обычный 2 2 2 2 3 2 3" xfId="87"/>
    <cellStyle name="Обычный 2 2 2 2 3 2 3 2" xfId="321"/>
    <cellStyle name="Обычный 2 2 2 2 3 2 3 2 2" xfId="415"/>
    <cellStyle name="Обычный 2 2 2 2 3 2 3 3" xfId="368"/>
    <cellStyle name="Обычный 2 2 2 2 3 2 3_2.1" xfId="242"/>
    <cellStyle name="Обычный 2 2 2 2 3 3" xfId="88"/>
    <cellStyle name="Обычный 2 2 2 2 3 3 2" xfId="89"/>
    <cellStyle name="Обычный 2 2 2 2 3 3 2 2" xfId="322"/>
    <cellStyle name="Обычный 2 2 2 2 3 3 2 2 2" xfId="416"/>
    <cellStyle name="Обычный 2 2 2 2 3 3 2 3" xfId="369"/>
    <cellStyle name="Обычный 2 2 2 2 3 3 2_2.1" xfId="243"/>
    <cellStyle name="Обычный 2 2 2 2 3 4" xfId="318"/>
    <cellStyle name="Обычный 2 2 2 2 3 4 2" xfId="412"/>
    <cellStyle name="Обычный 2 2 2 2 3 5" xfId="365"/>
    <cellStyle name="Обычный 2 2 2 2 3_2.1" xfId="239"/>
    <cellStyle name="Обычный 2 2 2 2 4" xfId="90"/>
    <cellStyle name="Обычный 2 2 2 2 4 2" xfId="91"/>
    <cellStyle name="Обычный 2 2 2 2 4 2 2" xfId="92"/>
    <cellStyle name="Обычный 2 2 2 2 4 2 2 2" xfId="324"/>
    <cellStyle name="Обычный 2 2 2 2 4 2 2 2 2" xfId="418"/>
    <cellStyle name="Обычный 2 2 2 2 4 2 2 3" xfId="371"/>
    <cellStyle name="Обычный 2 2 2 2 4 2 2_2.1" xfId="245"/>
    <cellStyle name="Обычный 2 2 2 2 4 3" xfId="323"/>
    <cellStyle name="Обычный 2 2 2 2 4 3 2" xfId="417"/>
    <cellStyle name="Обычный 2 2 2 2 4 4" xfId="370"/>
    <cellStyle name="Обычный 2 2 2 2 4_2.1" xfId="244"/>
    <cellStyle name="Обычный 2 2 2 2 5" xfId="93"/>
    <cellStyle name="Обычный 2 2 2 2 5 2" xfId="325"/>
    <cellStyle name="Обычный 2 2 2 2 5 2 2" xfId="419"/>
    <cellStyle name="Обычный 2 2 2 2 5 3" xfId="372"/>
    <cellStyle name="Обычный 2 2 2 2 5_2.1" xfId="246"/>
    <cellStyle name="Обычный 2 2 2 3" xfId="94"/>
    <cellStyle name="Обычный 2 2 2 4" xfId="95"/>
    <cellStyle name="Обычный 2 2 2 4 2" xfId="96"/>
    <cellStyle name="Обычный 2 2 2 4 2 2" xfId="97"/>
    <cellStyle name="Обычный 2 2 2 4 2 2 2" xfId="98"/>
    <cellStyle name="Обычный 2 2 2 4 2 2 2 2" xfId="99"/>
    <cellStyle name="Обычный 2 2 2 4 2 2 2 3" xfId="327"/>
    <cellStyle name="Обычный 2 2 2 4 2 2 2 3 2" xfId="421"/>
    <cellStyle name="Обычный 2 2 2 4 2 2 2 4" xfId="374"/>
    <cellStyle name="Обычный 2 2 2 4 2 2 2_2.1" xfId="248"/>
    <cellStyle name="Обычный 2 2 2 4 2 3" xfId="100"/>
    <cellStyle name="Обычный 2 2 2 4 2 4" xfId="326"/>
    <cellStyle name="Обычный 2 2 2 4 2 4 2" xfId="420"/>
    <cellStyle name="Обычный 2 2 2 4 2 5" xfId="373"/>
    <cellStyle name="Обычный 2 2 2 4 2_2.1" xfId="247"/>
    <cellStyle name="Обычный 2 2 2 4 3" xfId="101"/>
    <cellStyle name="Обычный 2 2 2 4 3 2" xfId="102"/>
    <cellStyle name="Обычный 2 2 2 4 3 3" xfId="328"/>
    <cellStyle name="Обычный 2 2 2 4 3 3 2" xfId="422"/>
    <cellStyle name="Обычный 2 2 2 4 3 4" xfId="375"/>
    <cellStyle name="Обычный 2 2 2 4 3_2.1" xfId="249"/>
    <cellStyle name="Обычный 2 2 2 5" xfId="103"/>
    <cellStyle name="Обычный 2 2 2 5 2" xfId="104"/>
    <cellStyle name="Обычный 2 2 2 5 2 2" xfId="105"/>
    <cellStyle name="Обычный 2 2 2 5 2 3" xfId="329"/>
    <cellStyle name="Обычный 2 2 2 5 2 3 2" xfId="423"/>
    <cellStyle name="Обычный 2 2 2 5 2 4" xfId="376"/>
    <cellStyle name="Обычный 2 2 2 5 2_2.1" xfId="250"/>
    <cellStyle name="Обычный 2 2 2 6" xfId="106"/>
    <cellStyle name="Обычный 2 2 2 7" xfId="304"/>
    <cellStyle name="Обычный 2 2 2 7 2" xfId="398"/>
    <cellStyle name="Обычный 2 2 2 8" xfId="351"/>
    <cellStyle name="Обычный 2 2 2_2.1" xfId="225"/>
    <cellStyle name="Обычный 2 2 3" xfId="107"/>
    <cellStyle name="Обычный 2 2 3 2" xfId="108"/>
    <cellStyle name="Обычный 2 2 3 3" xfId="330"/>
    <cellStyle name="Обычный 2 2 3 3 2" xfId="424"/>
    <cellStyle name="Обычный 2 2 3 4" xfId="377"/>
    <cellStyle name="Обычный 2 2 3_2.1" xfId="251"/>
    <cellStyle name="Обычный 2 2 4" xfId="109"/>
    <cellStyle name="Обычный 2 2 4 2" xfId="110"/>
    <cellStyle name="Обычный 2 2 4 2 2" xfId="111"/>
    <cellStyle name="Обычный 2 2 4 2 2 2" xfId="112"/>
    <cellStyle name="Обычный 2 2 4 2 2 2 2" xfId="113"/>
    <cellStyle name="Обычный 2 2 4 2 2 2 2 2" xfId="333"/>
    <cellStyle name="Обычный 2 2 4 2 2 2 2 2 2" xfId="427"/>
    <cellStyle name="Обычный 2 2 4 2 2 2 2 3" xfId="380"/>
    <cellStyle name="Обычный 2 2 4 2 2 2 2_2.1" xfId="254"/>
    <cellStyle name="Обычный 2 2 4 2 2 3" xfId="332"/>
    <cellStyle name="Обычный 2 2 4 2 2 3 2" xfId="426"/>
    <cellStyle name="Обычный 2 2 4 2 2 4" xfId="379"/>
    <cellStyle name="Обычный 2 2 4 2 2_2.1" xfId="253"/>
    <cellStyle name="Обычный 2 2 4 2 3" xfId="114"/>
    <cellStyle name="Обычный 2 2 4 2 3 2" xfId="334"/>
    <cellStyle name="Обычный 2 2 4 2 3 2 2" xfId="428"/>
    <cellStyle name="Обычный 2 2 4 2 3 3" xfId="381"/>
    <cellStyle name="Обычный 2 2 4 2 3_2.1" xfId="255"/>
    <cellStyle name="Обычный 2 2 4 3" xfId="115"/>
    <cellStyle name="Обычный 2 2 4 3 2" xfId="116"/>
    <cellStyle name="Обычный 2 2 4 3 2 2" xfId="335"/>
    <cellStyle name="Обычный 2 2 4 3 2 2 2" xfId="429"/>
    <cellStyle name="Обычный 2 2 4 3 2 3" xfId="382"/>
    <cellStyle name="Обычный 2 2 4 3 2_2.1" xfId="256"/>
    <cellStyle name="Обычный 2 2 4 4" xfId="331"/>
    <cellStyle name="Обычный 2 2 4 4 2" xfId="425"/>
    <cellStyle name="Обычный 2 2 4 5" xfId="378"/>
    <cellStyle name="Обычный 2 2 4_2.1" xfId="252"/>
    <cellStyle name="Обычный 2 2 5" xfId="117"/>
    <cellStyle name="Обычный 2 2 5 2" xfId="118"/>
    <cellStyle name="Обычный 2 2 5 2 2" xfId="119"/>
    <cellStyle name="Обычный 2 2 5 2 2 2" xfId="337"/>
    <cellStyle name="Обычный 2 2 5 2 2 2 2" xfId="431"/>
    <cellStyle name="Обычный 2 2 5 2 2 3" xfId="384"/>
    <cellStyle name="Обычный 2 2 5 2 2_2.1" xfId="258"/>
    <cellStyle name="Обычный 2 2 5 3" xfId="336"/>
    <cellStyle name="Обычный 2 2 5 3 2" xfId="430"/>
    <cellStyle name="Обычный 2 2 5 4" xfId="383"/>
    <cellStyle name="Обычный 2 2 5_2.1" xfId="257"/>
    <cellStyle name="Обычный 2 2 6" xfId="120"/>
    <cellStyle name="Обычный 2 2 6 2" xfId="338"/>
    <cellStyle name="Обычный 2 2 6 2 2" xfId="432"/>
    <cellStyle name="Обычный 2 2 6 3" xfId="385"/>
    <cellStyle name="Обычный 2 2 6_2.1" xfId="259"/>
    <cellStyle name="Обычный 2 2 7" xfId="121"/>
    <cellStyle name="Обычный 2 20" xfId="122"/>
    <cellStyle name="Обычный 2 20 2" xfId="123"/>
    <cellStyle name="Обычный 2 20 2 2" xfId="124"/>
    <cellStyle name="Обычный 2 20 2 2 2" xfId="125"/>
    <cellStyle name="Обычный 2 20 2 2 3" xfId="126"/>
    <cellStyle name="Обычный 2 20 2 3" xfId="339"/>
    <cellStyle name="Обычный 2 20 2 3 2" xfId="433"/>
    <cellStyle name="Обычный 2 20 2 4" xfId="386"/>
    <cellStyle name="Обычный 2 20 2_2.1" xfId="260"/>
    <cellStyle name="Обычный 2 20 3" xfId="127"/>
    <cellStyle name="Обычный 2 20 4" xfId="128"/>
    <cellStyle name="Обычный 2 21" xfId="129"/>
    <cellStyle name="Обычный 2 21 2" xfId="130"/>
    <cellStyle name="Обычный 2 21 3" xfId="131"/>
    <cellStyle name="Обычный 2 22" xfId="132"/>
    <cellStyle name="Обычный 2 23" xfId="133"/>
    <cellStyle name="Обычный 2 24" xfId="134"/>
    <cellStyle name="Обычный 2 3" xfId="135"/>
    <cellStyle name="Обычный 2 3 2" xfId="136"/>
    <cellStyle name="Обычный 2 4" xfId="137"/>
    <cellStyle name="Обычный 2 4 2" xfId="138"/>
    <cellStyle name="Обычный 2 5" xfId="139"/>
    <cellStyle name="Обычный 2 5 2" xfId="140"/>
    <cellStyle name="Обычный 2 6" xfId="141"/>
    <cellStyle name="Обычный 2 7" xfId="142"/>
    <cellStyle name="Обычный 2 8" xfId="143"/>
    <cellStyle name="Обычный 2 9" xfId="144"/>
    <cellStyle name="Обычный 2_2.1" xfId="220"/>
    <cellStyle name="Обычный 20" xfId="261"/>
    <cellStyle name="Обычный 21" xfId="262"/>
    <cellStyle name="Обычный 22" xfId="263"/>
    <cellStyle name="Обычный 23" xfId="264"/>
    <cellStyle name="Обычный 24" xfId="265"/>
    <cellStyle name="Обычный 25" xfId="266"/>
    <cellStyle name="Обычный 26" xfId="267"/>
    <cellStyle name="Обычный 27" xfId="268"/>
    <cellStyle name="Обычный 28" xfId="269"/>
    <cellStyle name="Обычный 29" xfId="270"/>
    <cellStyle name="Обычный 3" xfId="145"/>
    <cellStyle name="Обычный 3 10" xfId="146"/>
    <cellStyle name="Обычный 3 11" xfId="147"/>
    <cellStyle name="Обычный 3 12" xfId="148"/>
    <cellStyle name="Обычный 3 13" xfId="149"/>
    <cellStyle name="Обычный 3 13 2" xfId="150"/>
    <cellStyle name="Обычный 3 13 3" xfId="151"/>
    <cellStyle name="Обычный 3 14" xfId="152"/>
    <cellStyle name="Обычный 3 14 2" xfId="153"/>
    <cellStyle name="Обычный 3 14 3" xfId="154"/>
    <cellStyle name="Обычный 3 15" xfId="155"/>
    <cellStyle name="Обычный 3 2" xfId="156"/>
    <cellStyle name="Обычный 3 3" xfId="157"/>
    <cellStyle name="Обычный 3 4" xfId="158"/>
    <cellStyle name="Обычный 3 5" xfId="159"/>
    <cellStyle name="Обычный 3 6" xfId="160"/>
    <cellStyle name="Обычный 3 7" xfId="161"/>
    <cellStyle name="Обычный 3 8" xfId="162"/>
    <cellStyle name="Обычный 3 9" xfId="163"/>
    <cellStyle name="Обычный 3_8" xfId="287"/>
    <cellStyle name="Обычный 30" xfId="271"/>
    <cellStyle name="Обычный 31" xfId="272"/>
    <cellStyle name="Обычный 32" xfId="273"/>
    <cellStyle name="Обычный 33" xfId="274"/>
    <cellStyle name="Обычный 34" xfId="275"/>
    <cellStyle name="Обычный 35" xfId="276"/>
    <cellStyle name="Обычный 36" xfId="277"/>
    <cellStyle name="Обычный 37" xfId="278"/>
    <cellStyle name="Обычный 38" xfId="279"/>
    <cellStyle name="Обычный 39" xfId="280"/>
    <cellStyle name="Обычный 4" xfId="281"/>
    <cellStyle name="Обычный 4 10" xfId="164"/>
    <cellStyle name="Обычный 4 2" xfId="165"/>
    <cellStyle name="Обычный 4 3" xfId="166"/>
    <cellStyle name="Обычный 4 4" xfId="167"/>
    <cellStyle name="Обычный 4 5" xfId="168"/>
    <cellStyle name="Обычный 4 6" xfId="169"/>
    <cellStyle name="Обычный 4 7" xfId="170"/>
    <cellStyle name="Обычный 4 8" xfId="171"/>
    <cellStyle name="Обычный 4 9" xfId="172"/>
    <cellStyle name="Обычный 4 9 2" xfId="173"/>
    <cellStyle name="Обычный 4 9 3" xfId="174"/>
    <cellStyle name="Обычный 4_8" xfId="288"/>
    <cellStyle name="Обычный 40" xfId="293"/>
    <cellStyle name="Обычный 5" xfId="282"/>
    <cellStyle name="Обычный 5 2" xfId="175"/>
    <cellStyle name="Обычный 5 3" xfId="176"/>
    <cellStyle name="Обычный 5 4" xfId="177"/>
    <cellStyle name="Обычный 5 5" xfId="178"/>
    <cellStyle name="Обычный 5_8" xfId="289"/>
    <cellStyle name="Обычный 56" xfId="179"/>
    <cellStyle name="Обычный 6" xfId="283"/>
    <cellStyle name="Обычный 6 2" xfId="180"/>
    <cellStyle name="Обычный 6 3" xfId="181"/>
    <cellStyle name="Обычный 6_8" xfId="290"/>
    <cellStyle name="Обычный 7" xfId="284"/>
    <cellStyle name="Обычный 7 2" xfId="182"/>
    <cellStyle name="Обычный 7_8" xfId="291"/>
    <cellStyle name="Обычный 8" xfId="285"/>
    <cellStyle name="Обычный 9" xfId="286"/>
    <cellStyle name="Обычный_tabsv10" xfId="183"/>
    <cellStyle name="Обычный_tabsv11" xfId="184"/>
    <cellStyle name="Обычный_tabsv12" xfId="185"/>
    <cellStyle name="Обычный_tabsv13" xfId="186"/>
    <cellStyle name="Обычный_tabsv14" xfId="187"/>
    <cellStyle name="Обычный_tabsv15" xfId="188"/>
    <cellStyle name="Обычный_tabsv16" xfId="189"/>
    <cellStyle name="Обычный_tabsv17" xfId="190"/>
    <cellStyle name="Обычный_tabsv18" xfId="191"/>
    <cellStyle name="Обычный_tabsv2" xfId="192"/>
    <cellStyle name="Обычный_tabsv22" xfId="193"/>
    <cellStyle name="Обычный_tabsv26" xfId="194"/>
    <cellStyle name="Обычный_tabsv3" xfId="195"/>
    <cellStyle name="Обычный_tabsv4" xfId="196"/>
    <cellStyle name="Обычный_tabsv7" xfId="197"/>
    <cellStyle name="Обычный_tabsv8" xfId="198"/>
    <cellStyle name="Обычный_tabsv92" xfId="199"/>
    <cellStyle name="Обычный_tabsv99" xfId="200"/>
    <cellStyle name="Обычный_таблицы1" xfId="201"/>
    <cellStyle name="Открывавшаяся гиперссылка 2" xfId="202"/>
    <cellStyle name="Примечание 2" xfId="203"/>
    <cellStyle name="Примечание 2 2" xfId="340"/>
    <cellStyle name="Примечание 2 2 2" xfId="434"/>
    <cellStyle name="Примечание 2 3" xfId="387"/>
    <cellStyle name="Примечание 2_8" xfId="2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19050</xdr:rowOff>
    </xdr:from>
    <xdr:to>
      <xdr:col>4</xdr:col>
      <xdr:colOff>304800</xdr:colOff>
      <xdr:row>4</xdr:row>
      <xdr:rowOff>161925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095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A15" sqref="A15"/>
    </sheetView>
  </sheetViews>
  <sheetFormatPr defaultRowHeight="12.75" x14ac:dyDescent="0.2"/>
  <cols>
    <col min="1" max="4" width="9.140625" style="38"/>
    <col min="5" max="5" width="12.7109375" style="38" customWidth="1"/>
    <col min="6" max="8" width="9.140625" style="38"/>
    <col min="9" max="16384" width="9.140625" style="39"/>
  </cols>
  <sheetData>
    <row r="1" spans="1:14" ht="15" customHeight="1" x14ac:dyDescent="0.2"/>
    <row r="2" spans="1:14" ht="15" customHeight="1" x14ac:dyDescent="0.2">
      <c r="A2" s="378"/>
      <c r="B2" s="378"/>
      <c r="C2" s="378"/>
      <c r="D2" s="378"/>
      <c r="E2" s="378"/>
      <c r="F2" s="320"/>
      <c r="G2" s="320"/>
      <c r="H2" s="321"/>
      <c r="I2" s="322"/>
      <c r="J2" s="322"/>
      <c r="K2" s="322"/>
      <c r="L2" s="322"/>
      <c r="M2" s="322"/>
      <c r="N2" s="322"/>
    </row>
    <row r="3" spans="1:14" ht="15" customHeight="1" x14ac:dyDescent="0.2">
      <c r="A3" s="378"/>
      <c r="B3" s="378"/>
      <c r="C3" s="378"/>
      <c r="D3" s="378"/>
      <c r="E3" s="378"/>
      <c r="F3" s="37"/>
      <c r="G3" s="37"/>
    </row>
    <row r="4" spans="1:14" ht="15" customHeight="1" x14ac:dyDescent="0.2">
      <c r="A4" s="378"/>
      <c r="B4" s="378"/>
      <c r="C4" s="378"/>
      <c r="D4" s="378"/>
      <c r="E4" s="378"/>
      <c r="F4" s="40"/>
      <c r="G4" s="40"/>
    </row>
    <row r="5" spans="1:14" ht="15" customHeight="1" x14ac:dyDescent="0.2">
      <c r="A5" s="378"/>
      <c r="B5" s="378"/>
      <c r="C5" s="378"/>
      <c r="D5" s="378"/>
      <c r="E5" s="378"/>
      <c r="F5" s="40"/>
      <c r="G5" s="40"/>
    </row>
    <row r="6" spans="1:14" x14ac:dyDescent="0.2">
      <c r="A6" s="40"/>
      <c r="B6" s="40"/>
      <c r="C6" s="40"/>
      <c r="D6" s="40"/>
      <c r="E6" s="40"/>
      <c r="F6" s="40"/>
      <c r="G6" s="40"/>
    </row>
    <row r="7" spans="1:14" ht="18.75" x14ac:dyDescent="0.2">
      <c r="A7" s="376" t="s">
        <v>206</v>
      </c>
      <c r="B7" s="376"/>
      <c r="C7" s="376"/>
      <c r="D7" s="376"/>
      <c r="E7" s="376"/>
      <c r="F7" s="373"/>
      <c r="G7" s="374"/>
    </row>
    <row r="8" spans="1:14" ht="18.75" x14ac:dyDescent="0.2">
      <c r="A8" s="377" t="s">
        <v>207</v>
      </c>
      <c r="B8" s="377"/>
      <c r="C8" s="377"/>
      <c r="D8" s="377"/>
      <c r="E8" s="377"/>
      <c r="F8" s="377"/>
      <c r="G8" s="377"/>
      <c r="H8" s="268"/>
      <c r="I8" s="268"/>
    </row>
    <row r="9" spans="1:14" ht="18.75" x14ac:dyDescent="0.2">
      <c r="A9" s="40"/>
      <c r="B9" s="40"/>
      <c r="C9" s="40"/>
      <c r="D9" s="40"/>
      <c r="E9" s="42"/>
      <c r="F9" s="41"/>
      <c r="G9" s="41"/>
    </row>
    <row r="10" spans="1:14" ht="18.75" x14ac:dyDescent="0.2">
      <c r="A10" s="40"/>
      <c r="B10" s="40"/>
      <c r="C10" s="40"/>
      <c r="D10" s="40"/>
      <c r="E10" s="42"/>
      <c r="F10" s="41"/>
      <c r="G10" s="41"/>
    </row>
    <row r="11" spans="1:14" ht="26.25" customHeight="1" x14ac:dyDescent="0.2">
      <c r="A11" s="375" t="s">
        <v>0</v>
      </c>
      <c r="B11" s="375"/>
      <c r="C11" s="375"/>
      <c r="D11" s="375"/>
      <c r="E11" s="375"/>
      <c r="F11" s="375"/>
      <c r="G11" s="375"/>
      <c r="H11" s="375"/>
      <c r="I11" s="375"/>
      <c r="J11" s="375"/>
    </row>
    <row r="12" spans="1:14" ht="26.25" customHeight="1" x14ac:dyDescent="0.2">
      <c r="A12" s="375"/>
      <c r="B12" s="375"/>
      <c r="C12" s="375"/>
      <c r="D12" s="375"/>
      <c r="E12" s="375"/>
      <c r="F12" s="375"/>
      <c r="G12" s="375"/>
      <c r="H12" s="375"/>
      <c r="I12" s="375"/>
      <c r="J12" s="375"/>
    </row>
    <row r="13" spans="1:14" ht="15" x14ac:dyDescent="0.25">
      <c r="A13" s="43"/>
      <c r="B13" s="43"/>
      <c r="C13" s="43"/>
      <c r="D13" s="43"/>
      <c r="E13" s="43"/>
      <c r="F13" s="43"/>
      <c r="G13" s="43"/>
    </row>
    <row r="14" spans="1:14" ht="18.75" x14ac:dyDescent="0.3">
      <c r="A14" s="323" t="s">
        <v>208</v>
      </c>
      <c r="B14" s="319"/>
      <c r="C14" s="37"/>
      <c r="D14" s="37"/>
      <c r="E14" s="37"/>
      <c r="F14" s="37"/>
      <c r="G14" s="37"/>
    </row>
    <row r="15" spans="1:14" x14ac:dyDescent="0.2">
      <c r="A15" s="37"/>
      <c r="B15" s="37"/>
      <c r="C15" s="37"/>
      <c r="D15" s="37"/>
      <c r="E15" s="37"/>
      <c r="F15" s="37"/>
      <c r="G15" s="37"/>
    </row>
    <row r="16" spans="1:14" x14ac:dyDescent="0.2">
      <c r="A16" s="37"/>
      <c r="B16" s="37"/>
      <c r="C16" s="37"/>
      <c r="D16" s="37"/>
      <c r="E16" s="37"/>
      <c r="F16" s="37"/>
      <c r="G16" s="37"/>
    </row>
    <row r="17" spans="1:7" x14ac:dyDescent="0.2">
      <c r="A17" s="37"/>
      <c r="B17" s="37"/>
      <c r="C17" s="37"/>
      <c r="D17" s="37"/>
      <c r="E17" s="37"/>
      <c r="F17" s="37"/>
      <c r="G17" s="37"/>
    </row>
    <row r="18" spans="1:7" x14ac:dyDescent="0.2">
      <c r="A18" s="44"/>
      <c r="B18" s="44"/>
      <c r="C18" s="44"/>
      <c r="D18" s="44"/>
      <c r="E18" s="44"/>
      <c r="F18" s="44"/>
      <c r="G18" s="37"/>
    </row>
    <row r="19" spans="1:7" ht="18.75" customHeight="1" x14ac:dyDescent="0.2">
      <c r="A19" s="45" t="s">
        <v>1</v>
      </c>
      <c r="B19" s="45"/>
      <c r="C19" s="45"/>
      <c r="D19" s="45"/>
      <c r="E19" s="45"/>
      <c r="F19" s="37"/>
      <c r="G19" s="37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workbookViewId="0">
      <selection activeCell="A3" sqref="A3:A5"/>
    </sheetView>
  </sheetViews>
  <sheetFormatPr defaultRowHeight="12.75" x14ac:dyDescent="0.2"/>
  <cols>
    <col min="1" max="1" width="20.28515625" style="100" customWidth="1"/>
    <col min="2" max="2" width="10.7109375" style="100" customWidth="1"/>
    <col min="3" max="3" width="10.140625" style="100" customWidth="1"/>
    <col min="4" max="4" width="9.140625" style="100" customWidth="1"/>
    <col min="5" max="6" width="11.140625" style="100" customWidth="1"/>
    <col min="7" max="7" width="8.5703125" style="100" customWidth="1"/>
    <col min="8" max="8" width="9.140625" style="100" customWidth="1"/>
    <col min="9" max="9" width="8.85546875" style="100" customWidth="1"/>
    <col min="10" max="10" width="9" style="100" customWidth="1"/>
    <col min="11" max="12" width="10.85546875" style="100" customWidth="1"/>
    <col min="13" max="13" width="8.7109375" style="100" customWidth="1"/>
    <col min="14" max="256" width="9.140625" style="100"/>
    <col min="257" max="257" width="20.28515625" style="100" customWidth="1"/>
    <col min="258" max="258" width="11.28515625" style="100" customWidth="1"/>
    <col min="259" max="259" width="11" style="100" customWidth="1"/>
    <col min="260" max="260" width="8.140625" style="100" customWidth="1"/>
    <col min="261" max="262" width="11.140625" style="100" customWidth="1"/>
    <col min="263" max="263" width="8.5703125" style="100" customWidth="1"/>
    <col min="264" max="264" width="9.140625" style="100" customWidth="1"/>
    <col min="265" max="265" width="8.85546875" style="100" customWidth="1"/>
    <col min="266" max="266" width="8" style="100" customWidth="1"/>
    <col min="267" max="268" width="10.85546875" style="100" customWidth="1"/>
    <col min="269" max="269" width="8" style="100" customWidth="1"/>
    <col min="270" max="512" width="9.140625" style="100"/>
    <col min="513" max="513" width="20.28515625" style="100" customWidth="1"/>
    <col min="514" max="514" width="11.28515625" style="100" customWidth="1"/>
    <col min="515" max="515" width="11" style="100" customWidth="1"/>
    <col min="516" max="516" width="8.140625" style="100" customWidth="1"/>
    <col min="517" max="518" width="11.140625" style="100" customWidth="1"/>
    <col min="519" max="519" width="8.5703125" style="100" customWidth="1"/>
    <col min="520" max="520" width="9.140625" style="100" customWidth="1"/>
    <col min="521" max="521" width="8.85546875" style="100" customWidth="1"/>
    <col min="522" max="522" width="8" style="100" customWidth="1"/>
    <col min="523" max="524" width="10.85546875" style="100" customWidth="1"/>
    <col min="525" max="525" width="8" style="100" customWidth="1"/>
    <col min="526" max="768" width="9.140625" style="100"/>
    <col min="769" max="769" width="20.28515625" style="100" customWidth="1"/>
    <col min="770" max="770" width="11.28515625" style="100" customWidth="1"/>
    <col min="771" max="771" width="11" style="100" customWidth="1"/>
    <col min="772" max="772" width="8.140625" style="100" customWidth="1"/>
    <col min="773" max="774" width="11.140625" style="100" customWidth="1"/>
    <col min="775" max="775" width="8.5703125" style="100" customWidth="1"/>
    <col min="776" max="776" width="9.140625" style="100" customWidth="1"/>
    <col min="777" max="777" width="8.85546875" style="100" customWidth="1"/>
    <col min="778" max="778" width="8" style="100" customWidth="1"/>
    <col min="779" max="780" width="10.85546875" style="100" customWidth="1"/>
    <col min="781" max="781" width="8" style="100" customWidth="1"/>
    <col min="782" max="1024" width="9.140625" style="100"/>
    <col min="1025" max="1025" width="20.28515625" style="100" customWidth="1"/>
    <col min="1026" max="1026" width="11.28515625" style="100" customWidth="1"/>
    <col min="1027" max="1027" width="11" style="100" customWidth="1"/>
    <col min="1028" max="1028" width="8.140625" style="100" customWidth="1"/>
    <col min="1029" max="1030" width="11.140625" style="100" customWidth="1"/>
    <col min="1031" max="1031" width="8.5703125" style="100" customWidth="1"/>
    <col min="1032" max="1032" width="9.140625" style="100" customWidth="1"/>
    <col min="1033" max="1033" width="8.85546875" style="100" customWidth="1"/>
    <col min="1034" max="1034" width="8" style="100" customWidth="1"/>
    <col min="1035" max="1036" width="10.85546875" style="100" customWidth="1"/>
    <col min="1037" max="1037" width="8" style="100" customWidth="1"/>
    <col min="1038" max="1280" width="9.140625" style="100"/>
    <col min="1281" max="1281" width="20.28515625" style="100" customWidth="1"/>
    <col min="1282" max="1282" width="11.28515625" style="100" customWidth="1"/>
    <col min="1283" max="1283" width="11" style="100" customWidth="1"/>
    <col min="1284" max="1284" width="8.140625" style="100" customWidth="1"/>
    <col min="1285" max="1286" width="11.140625" style="100" customWidth="1"/>
    <col min="1287" max="1287" width="8.5703125" style="100" customWidth="1"/>
    <col min="1288" max="1288" width="9.140625" style="100" customWidth="1"/>
    <col min="1289" max="1289" width="8.85546875" style="100" customWidth="1"/>
    <col min="1290" max="1290" width="8" style="100" customWidth="1"/>
    <col min="1291" max="1292" width="10.85546875" style="100" customWidth="1"/>
    <col min="1293" max="1293" width="8" style="100" customWidth="1"/>
    <col min="1294" max="1536" width="9.140625" style="100"/>
    <col min="1537" max="1537" width="20.28515625" style="100" customWidth="1"/>
    <col min="1538" max="1538" width="11.28515625" style="100" customWidth="1"/>
    <col min="1539" max="1539" width="11" style="100" customWidth="1"/>
    <col min="1540" max="1540" width="8.140625" style="100" customWidth="1"/>
    <col min="1541" max="1542" width="11.140625" style="100" customWidth="1"/>
    <col min="1543" max="1543" width="8.5703125" style="100" customWidth="1"/>
    <col min="1544" max="1544" width="9.140625" style="100" customWidth="1"/>
    <col min="1545" max="1545" width="8.85546875" style="100" customWidth="1"/>
    <col min="1546" max="1546" width="8" style="100" customWidth="1"/>
    <col min="1547" max="1548" width="10.85546875" style="100" customWidth="1"/>
    <col min="1549" max="1549" width="8" style="100" customWidth="1"/>
    <col min="1550" max="1792" width="9.140625" style="100"/>
    <col min="1793" max="1793" width="20.28515625" style="100" customWidth="1"/>
    <col min="1794" max="1794" width="11.28515625" style="100" customWidth="1"/>
    <col min="1795" max="1795" width="11" style="100" customWidth="1"/>
    <col min="1796" max="1796" width="8.140625" style="100" customWidth="1"/>
    <col min="1797" max="1798" width="11.140625" style="100" customWidth="1"/>
    <col min="1799" max="1799" width="8.5703125" style="100" customWidth="1"/>
    <col min="1800" max="1800" width="9.140625" style="100" customWidth="1"/>
    <col min="1801" max="1801" width="8.85546875" style="100" customWidth="1"/>
    <col min="1802" max="1802" width="8" style="100" customWidth="1"/>
    <col min="1803" max="1804" width="10.85546875" style="100" customWidth="1"/>
    <col min="1805" max="1805" width="8" style="100" customWidth="1"/>
    <col min="1806" max="2048" width="9.140625" style="100"/>
    <col min="2049" max="2049" width="20.28515625" style="100" customWidth="1"/>
    <col min="2050" max="2050" width="11.28515625" style="100" customWidth="1"/>
    <col min="2051" max="2051" width="11" style="100" customWidth="1"/>
    <col min="2052" max="2052" width="8.140625" style="100" customWidth="1"/>
    <col min="2053" max="2054" width="11.140625" style="100" customWidth="1"/>
    <col min="2055" max="2055" width="8.5703125" style="100" customWidth="1"/>
    <col min="2056" max="2056" width="9.140625" style="100" customWidth="1"/>
    <col min="2057" max="2057" width="8.85546875" style="100" customWidth="1"/>
    <col min="2058" max="2058" width="8" style="100" customWidth="1"/>
    <col min="2059" max="2060" width="10.85546875" style="100" customWidth="1"/>
    <col min="2061" max="2061" width="8" style="100" customWidth="1"/>
    <col min="2062" max="2304" width="9.140625" style="100"/>
    <col min="2305" max="2305" width="20.28515625" style="100" customWidth="1"/>
    <col min="2306" max="2306" width="11.28515625" style="100" customWidth="1"/>
    <col min="2307" max="2307" width="11" style="100" customWidth="1"/>
    <col min="2308" max="2308" width="8.140625" style="100" customWidth="1"/>
    <col min="2309" max="2310" width="11.140625" style="100" customWidth="1"/>
    <col min="2311" max="2311" width="8.5703125" style="100" customWidth="1"/>
    <col min="2312" max="2312" width="9.140625" style="100" customWidth="1"/>
    <col min="2313" max="2313" width="8.85546875" style="100" customWidth="1"/>
    <col min="2314" max="2314" width="8" style="100" customWidth="1"/>
    <col min="2315" max="2316" width="10.85546875" style="100" customWidth="1"/>
    <col min="2317" max="2317" width="8" style="100" customWidth="1"/>
    <col min="2318" max="2560" width="9.140625" style="100"/>
    <col min="2561" max="2561" width="20.28515625" style="100" customWidth="1"/>
    <col min="2562" max="2562" width="11.28515625" style="100" customWidth="1"/>
    <col min="2563" max="2563" width="11" style="100" customWidth="1"/>
    <col min="2564" max="2564" width="8.140625" style="100" customWidth="1"/>
    <col min="2565" max="2566" width="11.140625" style="100" customWidth="1"/>
    <col min="2567" max="2567" width="8.5703125" style="100" customWidth="1"/>
    <col min="2568" max="2568" width="9.140625" style="100" customWidth="1"/>
    <col min="2569" max="2569" width="8.85546875" style="100" customWidth="1"/>
    <col min="2570" max="2570" width="8" style="100" customWidth="1"/>
    <col min="2571" max="2572" width="10.85546875" style="100" customWidth="1"/>
    <col min="2573" max="2573" width="8" style="100" customWidth="1"/>
    <col min="2574" max="2816" width="9.140625" style="100"/>
    <col min="2817" max="2817" width="20.28515625" style="100" customWidth="1"/>
    <col min="2818" max="2818" width="11.28515625" style="100" customWidth="1"/>
    <col min="2819" max="2819" width="11" style="100" customWidth="1"/>
    <col min="2820" max="2820" width="8.140625" style="100" customWidth="1"/>
    <col min="2821" max="2822" width="11.140625" style="100" customWidth="1"/>
    <col min="2823" max="2823" width="8.5703125" style="100" customWidth="1"/>
    <col min="2824" max="2824" width="9.140625" style="100" customWidth="1"/>
    <col min="2825" max="2825" width="8.85546875" style="100" customWidth="1"/>
    <col min="2826" max="2826" width="8" style="100" customWidth="1"/>
    <col min="2827" max="2828" width="10.85546875" style="100" customWidth="1"/>
    <col min="2829" max="2829" width="8" style="100" customWidth="1"/>
    <col min="2830" max="3072" width="9.140625" style="100"/>
    <col min="3073" max="3073" width="20.28515625" style="100" customWidth="1"/>
    <col min="3074" max="3074" width="11.28515625" style="100" customWidth="1"/>
    <col min="3075" max="3075" width="11" style="100" customWidth="1"/>
    <col min="3076" max="3076" width="8.140625" style="100" customWidth="1"/>
    <col min="3077" max="3078" width="11.140625" style="100" customWidth="1"/>
    <col min="3079" max="3079" width="8.5703125" style="100" customWidth="1"/>
    <col min="3080" max="3080" width="9.140625" style="100" customWidth="1"/>
    <col min="3081" max="3081" width="8.85546875" style="100" customWidth="1"/>
    <col min="3082" max="3082" width="8" style="100" customWidth="1"/>
    <col min="3083" max="3084" width="10.85546875" style="100" customWidth="1"/>
    <col min="3085" max="3085" width="8" style="100" customWidth="1"/>
    <col min="3086" max="3328" width="9.140625" style="100"/>
    <col min="3329" max="3329" width="20.28515625" style="100" customWidth="1"/>
    <col min="3330" max="3330" width="11.28515625" style="100" customWidth="1"/>
    <col min="3331" max="3331" width="11" style="100" customWidth="1"/>
    <col min="3332" max="3332" width="8.140625" style="100" customWidth="1"/>
    <col min="3333" max="3334" width="11.140625" style="100" customWidth="1"/>
    <col min="3335" max="3335" width="8.5703125" style="100" customWidth="1"/>
    <col min="3336" max="3336" width="9.140625" style="100" customWidth="1"/>
    <col min="3337" max="3337" width="8.85546875" style="100" customWidth="1"/>
    <col min="3338" max="3338" width="8" style="100" customWidth="1"/>
    <col min="3339" max="3340" width="10.85546875" style="100" customWidth="1"/>
    <col min="3341" max="3341" width="8" style="100" customWidth="1"/>
    <col min="3342" max="3584" width="9.140625" style="100"/>
    <col min="3585" max="3585" width="20.28515625" style="100" customWidth="1"/>
    <col min="3586" max="3586" width="11.28515625" style="100" customWidth="1"/>
    <col min="3587" max="3587" width="11" style="100" customWidth="1"/>
    <col min="3588" max="3588" width="8.140625" style="100" customWidth="1"/>
    <col min="3589" max="3590" width="11.140625" style="100" customWidth="1"/>
    <col min="3591" max="3591" width="8.5703125" style="100" customWidth="1"/>
    <col min="3592" max="3592" width="9.140625" style="100" customWidth="1"/>
    <col min="3593" max="3593" width="8.85546875" style="100" customWidth="1"/>
    <col min="3594" max="3594" width="8" style="100" customWidth="1"/>
    <col min="3595" max="3596" width="10.85546875" style="100" customWidth="1"/>
    <col min="3597" max="3597" width="8" style="100" customWidth="1"/>
    <col min="3598" max="3840" width="9.140625" style="100"/>
    <col min="3841" max="3841" width="20.28515625" style="100" customWidth="1"/>
    <col min="3842" max="3842" width="11.28515625" style="100" customWidth="1"/>
    <col min="3843" max="3843" width="11" style="100" customWidth="1"/>
    <col min="3844" max="3844" width="8.140625" style="100" customWidth="1"/>
    <col min="3845" max="3846" width="11.140625" style="100" customWidth="1"/>
    <col min="3847" max="3847" width="8.5703125" style="100" customWidth="1"/>
    <col min="3848" max="3848" width="9.140625" style="100" customWidth="1"/>
    <col min="3849" max="3849" width="8.85546875" style="100" customWidth="1"/>
    <col min="3850" max="3850" width="8" style="100" customWidth="1"/>
    <col min="3851" max="3852" width="10.85546875" style="100" customWidth="1"/>
    <col min="3853" max="3853" width="8" style="100" customWidth="1"/>
    <col min="3854" max="4096" width="9.140625" style="100"/>
    <col min="4097" max="4097" width="20.28515625" style="100" customWidth="1"/>
    <col min="4098" max="4098" width="11.28515625" style="100" customWidth="1"/>
    <col min="4099" max="4099" width="11" style="100" customWidth="1"/>
    <col min="4100" max="4100" width="8.140625" style="100" customWidth="1"/>
    <col min="4101" max="4102" width="11.140625" style="100" customWidth="1"/>
    <col min="4103" max="4103" width="8.5703125" style="100" customWidth="1"/>
    <col min="4104" max="4104" width="9.140625" style="100" customWidth="1"/>
    <col min="4105" max="4105" width="8.85546875" style="100" customWidth="1"/>
    <col min="4106" max="4106" width="8" style="100" customWidth="1"/>
    <col min="4107" max="4108" width="10.85546875" style="100" customWidth="1"/>
    <col min="4109" max="4109" width="8" style="100" customWidth="1"/>
    <col min="4110" max="4352" width="9.140625" style="100"/>
    <col min="4353" max="4353" width="20.28515625" style="100" customWidth="1"/>
    <col min="4354" max="4354" width="11.28515625" style="100" customWidth="1"/>
    <col min="4355" max="4355" width="11" style="100" customWidth="1"/>
    <col min="4356" max="4356" width="8.140625" style="100" customWidth="1"/>
    <col min="4357" max="4358" width="11.140625" style="100" customWidth="1"/>
    <col min="4359" max="4359" width="8.5703125" style="100" customWidth="1"/>
    <col min="4360" max="4360" width="9.140625" style="100" customWidth="1"/>
    <col min="4361" max="4361" width="8.85546875" style="100" customWidth="1"/>
    <col min="4362" max="4362" width="8" style="100" customWidth="1"/>
    <col min="4363" max="4364" width="10.85546875" style="100" customWidth="1"/>
    <col min="4365" max="4365" width="8" style="100" customWidth="1"/>
    <col min="4366" max="4608" width="9.140625" style="100"/>
    <col min="4609" max="4609" width="20.28515625" style="100" customWidth="1"/>
    <col min="4610" max="4610" width="11.28515625" style="100" customWidth="1"/>
    <col min="4611" max="4611" width="11" style="100" customWidth="1"/>
    <col min="4612" max="4612" width="8.140625" style="100" customWidth="1"/>
    <col min="4613" max="4614" width="11.140625" style="100" customWidth="1"/>
    <col min="4615" max="4615" width="8.5703125" style="100" customWidth="1"/>
    <col min="4616" max="4616" width="9.140625" style="100" customWidth="1"/>
    <col min="4617" max="4617" width="8.85546875" style="100" customWidth="1"/>
    <col min="4618" max="4618" width="8" style="100" customWidth="1"/>
    <col min="4619" max="4620" width="10.85546875" style="100" customWidth="1"/>
    <col min="4621" max="4621" width="8" style="100" customWidth="1"/>
    <col min="4622" max="4864" width="9.140625" style="100"/>
    <col min="4865" max="4865" width="20.28515625" style="100" customWidth="1"/>
    <col min="4866" max="4866" width="11.28515625" style="100" customWidth="1"/>
    <col min="4867" max="4867" width="11" style="100" customWidth="1"/>
    <col min="4868" max="4868" width="8.140625" style="100" customWidth="1"/>
    <col min="4869" max="4870" width="11.140625" style="100" customWidth="1"/>
    <col min="4871" max="4871" width="8.5703125" style="100" customWidth="1"/>
    <col min="4872" max="4872" width="9.140625" style="100" customWidth="1"/>
    <col min="4873" max="4873" width="8.85546875" style="100" customWidth="1"/>
    <col min="4874" max="4874" width="8" style="100" customWidth="1"/>
    <col min="4875" max="4876" width="10.85546875" style="100" customWidth="1"/>
    <col min="4877" max="4877" width="8" style="100" customWidth="1"/>
    <col min="4878" max="5120" width="9.140625" style="100"/>
    <col min="5121" max="5121" width="20.28515625" style="100" customWidth="1"/>
    <col min="5122" max="5122" width="11.28515625" style="100" customWidth="1"/>
    <col min="5123" max="5123" width="11" style="100" customWidth="1"/>
    <col min="5124" max="5124" width="8.140625" style="100" customWidth="1"/>
    <col min="5125" max="5126" width="11.140625" style="100" customWidth="1"/>
    <col min="5127" max="5127" width="8.5703125" style="100" customWidth="1"/>
    <col min="5128" max="5128" width="9.140625" style="100" customWidth="1"/>
    <col min="5129" max="5129" width="8.85546875" style="100" customWidth="1"/>
    <col min="5130" max="5130" width="8" style="100" customWidth="1"/>
    <col min="5131" max="5132" width="10.85546875" style="100" customWidth="1"/>
    <col min="5133" max="5133" width="8" style="100" customWidth="1"/>
    <col min="5134" max="5376" width="9.140625" style="100"/>
    <col min="5377" max="5377" width="20.28515625" style="100" customWidth="1"/>
    <col min="5378" max="5378" width="11.28515625" style="100" customWidth="1"/>
    <col min="5379" max="5379" width="11" style="100" customWidth="1"/>
    <col min="5380" max="5380" width="8.140625" style="100" customWidth="1"/>
    <col min="5381" max="5382" width="11.140625" style="100" customWidth="1"/>
    <col min="5383" max="5383" width="8.5703125" style="100" customWidth="1"/>
    <col min="5384" max="5384" width="9.140625" style="100" customWidth="1"/>
    <col min="5385" max="5385" width="8.85546875" style="100" customWidth="1"/>
    <col min="5386" max="5386" width="8" style="100" customWidth="1"/>
    <col min="5387" max="5388" width="10.85546875" style="100" customWidth="1"/>
    <col min="5389" max="5389" width="8" style="100" customWidth="1"/>
    <col min="5390" max="5632" width="9.140625" style="100"/>
    <col min="5633" max="5633" width="20.28515625" style="100" customWidth="1"/>
    <col min="5634" max="5634" width="11.28515625" style="100" customWidth="1"/>
    <col min="5635" max="5635" width="11" style="100" customWidth="1"/>
    <col min="5636" max="5636" width="8.140625" style="100" customWidth="1"/>
    <col min="5637" max="5638" width="11.140625" style="100" customWidth="1"/>
    <col min="5639" max="5639" width="8.5703125" style="100" customWidth="1"/>
    <col min="5640" max="5640" width="9.140625" style="100" customWidth="1"/>
    <col min="5641" max="5641" width="8.85546875" style="100" customWidth="1"/>
    <col min="5642" max="5642" width="8" style="100" customWidth="1"/>
    <col min="5643" max="5644" width="10.85546875" style="100" customWidth="1"/>
    <col min="5645" max="5645" width="8" style="100" customWidth="1"/>
    <col min="5646" max="5888" width="9.140625" style="100"/>
    <col min="5889" max="5889" width="20.28515625" style="100" customWidth="1"/>
    <col min="5890" max="5890" width="11.28515625" style="100" customWidth="1"/>
    <col min="5891" max="5891" width="11" style="100" customWidth="1"/>
    <col min="5892" max="5892" width="8.140625" style="100" customWidth="1"/>
    <col min="5893" max="5894" width="11.140625" style="100" customWidth="1"/>
    <col min="5895" max="5895" width="8.5703125" style="100" customWidth="1"/>
    <col min="5896" max="5896" width="9.140625" style="100" customWidth="1"/>
    <col min="5897" max="5897" width="8.85546875" style="100" customWidth="1"/>
    <col min="5898" max="5898" width="8" style="100" customWidth="1"/>
    <col min="5899" max="5900" width="10.85546875" style="100" customWidth="1"/>
    <col min="5901" max="5901" width="8" style="100" customWidth="1"/>
    <col min="5902" max="6144" width="9.140625" style="100"/>
    <col min="6145" max="6145" width="20.28515625" style="100" customWidth="1"/>
    <col min="6146" max="6146" width="11.28515625" style="100" customWidth="1"/>
    <col min="6147" max="6147" width="11" style="100" customWidth="1"/>
    <col min="6148" max="6148" width="8.140625" style="100" customWidth="1"/>
    <col min="6149" max="6150" width="11.140625" style="100" customWidth="1"/>
    <col min="6151" max="6151" width="8.5703125" style="100" customWidth="1"/>
    <col min="6152" max="6152" width="9.140625" style="100" customWidth="1"/>
    <col min="6153" max="6153" width="8.85546875" style="100" customWidth="1"/>
    <col min="6154" max="6154" width="8" style="100" customWidth="1"/>
    <col min="6155" max="6156" width="10.85546875" style="100" customWidth="1"/>
    <col min="6157" max="6157" width="8" style="100" customWidth="1"/>
    <col min="6158" max="6400" width="9.140625" style="100"/>
    <col min="6401" max="6401" width="20.28515625" style="100" customWidth="1"/>
    <col min="6402" max="6402" width="11.28515625" style="100" customWidth="1"/>
    <col min="6403" max="6403" width="11" style="100" customWidth="1"/>
    <col min="6404" max="6404" width="8.140625" style="100" customWidth="1"/>
    <col min="6405" max="6406" width="11.140625" style="100" customWidth="1"/>
    <col min="6407" max="6407" width="8.5703125" style="100" customWidth="1"/>
    <col min="6408" max="6408" width="9.140625" style="100" customWidth="1"/>
    <col min="6409" max="6409" width="8.85546875" style="100" customWidth="1"/>
    <col min="6410" max="6410" width="8" style="100" customWidth="1"/>
    <col min="6411" max="6412" width="10.85546875" style="100" customWidth="1"/>
    <col min="6413" max="6413" width="8" style="100" customWidth="1"/>
    <col min="6414" max="6656" width="9.140625" style="100"/>
    <col min="6657" max="6657" width="20.28515625" style="100" customWidth="1"/>
    <col min="6658" max="6658" width="11.28515625" style="100" customWidth="1"/>
    <col min="6659" max="6659" width="11" style="100" customWidth="1"/>
    <col min="6660" max="6660" width="8.140625" style="100" customWidth="1"/>
    <col min="6661" max="6662" width="11.140625" style="100" customWidth="1"/>
    <col min="6663" max="6663" width="8.5703125" style="100" customWidth="1"/>
    <col min="6664" max="6664" width="9.140625" style="100" customWidth="1"/>
    <col min="6665" max="6665" width="8.85546875" style="100" customWidth="1"/>
    <col min="6666" max="6666" width="8" style="100" customWidth="1"/>
    <col min="6667" max="6668" width="10.85546875" style="100" customWidth="1"/>
    <col min="6669" max="6669" width="8" style="100" customWidth="1"/>
    <col min="6670" max="6912" width="9.140625" style="100"/>
    <col min="6913" max="6913" width="20.28515625" style="100" customWidth="1"/>
    <col min="6914" max="6914" width="11.28515625" style="100" customWidth="1"/>
    <col min="6915" max="6915" width="11" style="100" customWidth="1"/>
    <col min="6916" max="6916" width="8.140625" style="100" customWidth="1"/>
    <col min="6917" max="6918" width="11.140625" style="100" customWidth="1"/>
    <col min="6919" max="6919" width="8.5703125" style="100" customWidth="1"/>
    <col min="6920" max="6920" width="9.140625" style="100" customWidth="1"/>
    <col min="6921" max="6921" width="8.85546875" style="100" customWidth="1"/>
    <col min="6922" max="6922" width="8" style="100" customWidth="1"/>
    <col min="6923" max="6924" width="10.85546875" style="100" customWidth="1"/>
    <col min="6925" max="6925" width="8" style="100" customWidth="1"/>
    <col min="6926" max="7168" width="9.140625" style="100"/>
    <col min="7169" max="7169" width="20.28515625" style="100" customWidth="1"/>
    <col min="7170" max="7170" width="11.28515625" style="100" customWidth="1"/>
    <col min="7171" max="7171" width="11" style="100" customWidth="1"/>
    <col min="7172" max="7172" width="8.140625" style="100" customWidth="1"/>
    <col min="7173" max="7174" width="11.140625" style="100" customWidth="1"/>
    <col min="7175" max="7175" width="8.5703125" style="100" customWidth="1"/>
    <col min="7176" max="7176" width="9.140625" style="100" customWidth="1"/>
    <col min="7177" max="7177" width="8.85546875" style="100" customWidth="1"/>
    <col min="7178" max="7178" width="8" style="100" customWidth="1"/>
    <col min="7179" max="7180" width="10.85546875" style="100" customWidth="1"/>
    <col min="7181" max="7181" width="8" style="100" customWidth="1"/>
    <col min="7182" max="7424" width="9.140625" style="100"/>
    <col min="7425" max="7425" width="20.28515625" style="100" customWidth="1"/>
    <col min="7426" max="7426" width="11.28515625" style="100" customWidth="1"/>
    <col min="7427" max="7427" width="11" style="100" customWidth="1"/>
    <col min="7428" max="7428" width="8.140625" style="100" customWidth="1"/>
    <col min="7429" max="7430" width="11.140625" style="100" customWidth="1"/>
    <col min="7431" max="7431" width="8.5703125" style="100" customWidth="1"/>
    <col min="7432" max="7432" width="9.140625" style="100" customWidth="1"/>
    <col min="7433" max="7433" width="8.85546875" style="100" customWidth="1"/>
    <col min="7434" max="7434" width="8" style="100" customWidth="1"/>
    <col min="7435" max="7436" width="10.85546875" style="100" customWidth="1"/>
    <col min="7437" max="7437" width="8" style="100" customWidth="1"/>
    <col min="7438" max="7680" width="9.140625" style="100"/>
    <col min="7681" max="7681" width="20.28515625" style="100" customWidth="1"/>
    <col min="7682" max="7682" width="11.28515625" style="100" customWidth="1"/>
    <col min="7683" max="7683" width="11" style="100" customWidth="1"/>
    <col min="7684" max="7684" width="8.140625" style="100" customWidth="1"/>
    <col min="7685" max="7686" width="11.140625" style="100" customWidth="1"/>
    <col min="7687" max="7687" width="8.5703125" style="100" customWidth="1"/>
    <col min="7688" max="7688" width="9.140625" style="100" customWidth="1"/>
    <col min="7689" max="7689" width="8.85546875" style="100" customWidth="1"/>
    <col min="7690" max="7690" width="8" style="100" customWidth="1"/>
    <col min="7691" max="7692" width="10.85546875" style="100" customWidth="1"/>
    <col min="7693" max="7693" width="8" style="100" customWidth="1"/>
    <col min="7694" max="7936" width="9.140625" style="100"/>
    <col min="7937" max="7937" width="20.28515625" style="100" customWidth="1"/>
    <col min="7938" max="7938" width="11.28515625" style="100" customWidth="1"/>
    <col min="7939" max="7939" width="11" style="100" customWidth="1"/>
    <col min="7940" max="7940" width="8.140625" style="100" customWidth="1"/>
    <col min="7941" max="7942" width="11.140625" style="100" customWidth="1"/>
    <col min="7943" max="7943" width="8.5703125" style="100" customWidth="1"/>
    <col min="7944" max="7944" width="9.140625" style="100" customWidth="1"/>
    <col min="7945" max="7945" width="8.85546875" style="100" customWidth="1"/>
    <col min="7946" max="7946" width="8" style="100" customWidth="1"/>
    <col min="7947" max="7948" width="10.85546875" style="100" customWidth="1"/>
    <col min="7949" max="7949" width="8" style="100" customWidth="1"/>
    <col min="7950" max="8192" width="9.140625" style="100"/>
    <col min="8193" max="8193" width="20.28515625" style="100" customWidth="1"/>
    <col min="8194" max="8194" width="11.28515625" style="100" customWidth="1"/>
    <col min="8195" max="8195" width="11" style="100" customWidth="1"/>
    <col min="8196" max="8196" width="8.140625" style="100" customWidth="1"/>
    <col min="8197" max="8198" width="11.140625" style="100" customWidth="1"/>
    <col min="8199" max="8199" width="8.5703125" style="100" customWidth="1"/>
    <col min="8200" max="8200" width="9.140625" style="100" customWidth="1"/>
    <col min="8201" max="8201" width="8.85546875" style="100" customWidth="1"/>
    <col min="8202" max="8202" width="8" style="100" customWidth="1"/>
    <col min="8203" max="8204" width="10.85546875" style="100" customWidth="1"/>
    <col min="8205" max="8205" width="8" style="100" customWidth="1"/>
    <col min="8206" max="8448" width="9.140625" style="100"/>
    <col min="8449" max="8449" width="20.28515625" style="100" customWidth="1"/>
    <col min="8450" max="8450" width="11.28515625" style="100" customWidth="1"/>
    <col min="8451" max="8451" width="11" style="100" customWidth="1"/>
    <col min="8452" max="8452" width="8.140625" style="100" customWidth="1"/>
    <col min="8453" max="8454" width="11.140625" style="100" customWidth="1"/>
    <col min="8455" max="8455" width="8.5703125" style="100" customWidth="1"/>
    <col min="8456" max="8456" width="9.140625" style="100" customWidth="1"/>
    <col min="8457" max="8457" width="8.85546875" style="100" customWidth="1"/>
    <col min="8458" max="8458" width="8" style="100" customWidth="1"/>
    <col min="8459" max="8460" width="10.85546875" style="100" customWidth="1"/>
    <col min="8461" max="8461" width="8" style="100" customWidth="1"/>
    <col min="8462" max="8704" width="9.140625" style="100"/>
    <col min="8705" max="8705" width="20.28515625" style="100" customWidth="1"/>
    <col min="8706" max="8706" width="11.28515625" style="100" customWidth="1"/>
    <col min="8707" max="8707" width="11" style="100" customWidth="1"/>
    <col min="8708" max="8708" width="8.140625" style="100" customWidth="1"/>
    <col min="8709" max="8710" width="11.140625" style="100" customWidth="1"/>
    <col min="8711" max="8711" width="8.5703125" style="100" customWidth="1"/>
    <col min="8712" max="8712" width="9.140625" style="100" customWidth="1"/>
    <col min="8713" max="8713" width="8.85546875" style="100" customWidth="1"/>
    <col min="8714" max="8714" width="8" style="100" customWidth="1"/>
    <col min="8715" max="8716" width="10.85546875" style="100" customWidth="1"/>
    <col min="8717" max="8717" width="8" style="100" customWidth="1"/>
    <col min="8718" max="8960" width="9.140625" style="100"/>
    <col min="8961" max="8961" width="20.28515625" style="100" customWidth="1"/>
    <col min="8962" max="8962" width="11.28515625" style="100" customWidth="1"/>
    <col min="8963" max="8963" width="11" style="100" customWidth="1"/>
    <col min="8964" max="8964" width="8.140625" style="100" customWidth="1"/>
    <col min="8965" max="8966" width="11.140625" style="100" customWidth="1"/>
    <col min="8967" max="8967" width="8.5703125" style="100" customWidth="1"/>
    <col min="8968" max="8968" width="9.140625" style="100" customWidth="1"/>
    <col min="8969" max="8969" width="8.85546875" style="100" customWidth="1"/>
    <col min="8970" max="8970" width="8" style="100" customWidth="1"/>
    <col min="8971" max="8972" width="10.85546875" style="100" customWidth="1"/>
    <col min="8973" max="8973" width="8" style="100" customWidth="1"/>
    <col min="8974" max="9216" width="9.140625" style="100"/>
    <col min="9217" max="9217" width="20.28515625" style="100" customWidth="1"/>
    <col min="9218" max="9218" width="11.28515625" style="100" customWidth="1"/>
    <col min="9219" max="9219" width="11" style="100" customWidth="1"/>
    <col min="9220" max="9220" width="8.140625" style="100" customWidth="1"/>
    <col min="9221" max="9222" width="11.140625" style="100" customWidth="1"/>
    <col min="9223" max="9223" width="8.5703125" style="100" customWidth="1"/>
    <col min="9224" max="9224" width="9.140625" style="100" customWidth="1"/>
    <col min="9225" max="9225" width="8.85546875" style="100" customWidth="1"/>
    <col min="9226" max="9226" width="8" style="100" customWidth="1"/>
    <col min="9227" max="9228" width="10.85546875" style="100" customWidth="1"/>
    <col min="9229" max="9229" width="8" style="100" customWidth="1"/>
    <col min="9230" max="9472" width="9.140625" style="100"/>
    <col min="9473" max="9473" width="20.28515625" style="100" customWidth="1"/>
    <col min="9474" max="9474" width="11.28515625" style="100" customWidth="1"/>
    <col min="9475" max="9475" width="11" style="100" customWidth="1"/>
    <col min="9476" max="9476" width="8.140625" style="100" customWidth="1"/>
    <col min="9477" max="9478" width="11.140625" style="100" customWidth="1"/>
    <col min="9479" max="9479" width="8.5703125" style="100" customWidth="1"/>
    <col min="9480" max="9480" width="9.140625" style="100" customWidth="1"/>
    <col min="9481" max="9481" width="8.85546875" style="100" customWidth="1"/>
    <col min="9482" max="9482" width="8" style="100" customWidth="1"/>
    <col min="9483" max="9484" width="10.85546875" style="100" customWidth="1"/>
    <col min="9485" max="9485" width="8" style="100" customWidth="1"/>
    <col min="9486" max="9728" width="9.140625" style="100"/>
    <col min="9729" max="9729" width="20.28515625" style="100" customWidth="1"/>
    <col min="9730" max="9730" width="11.28515625" style="100" customWidth="1"/>
    <col min="9731" max="9731" width="11" style="100" customWidth="1"/>
    <col min="9732" max="9732" width="8.140625" style="100" customWidth="1"/>
    <col min="9733" max="9734" width="11.140625" style="100" customWidth="1"/>
    <col min="9735" max="9735" width="8.5703125" style="100" customWidth="1"/>
    <col min="9736" max="9736" width="9.140625" style="100" customWidth="1"/>
    <col min="9737" max="9737" width="8.85546875" style="100" customWidth="1"/>
    <col min="9738" max="9738" width="8" style="100" customWidth="1"/>
    <col min="9739" max="9740" width="10.85546875" style="100" customWidth="1"/>
    <col min="9741" max="9741" width="8" style="100" customWidth="1"/>
    <col min="9742" max="9984" width="9.140625" style="100"/>
    <col min="9985" max="9985" width="20.28515625" style="100" customWidth="1"/>
    <col min="9986" max="9986" width="11.28515625" style="100" customWidth="1"/>
    <col min="9987" max="9987" width="11" style="100" customWidth="1"/>
    <col min="9988" max="9988" width="8.140625" style="100" customWidth="1"/>
    <col min="9989" max="9990" width="11.140625" style="100" customWidth="1"/>
    <col min="9991" max="9991" width="8.5703125" style="100" customWidth="1"/>
    <col min="9992" max="9992" width="9.140625" style="100" customWidth="1"/>
    <col min="9993" max="9993" width="8.85546875" style="100" customWidth="1"/>
    <col min="9994" max="9994" width="8" style="100" customWidth="1"/>
    <col min="9995" max="9996" width="10.85546875" style="100" customWidth="1"/>
    <col min="9997" max="9997" width="8" style="100" customWidth="1"/>
    <col min="9998" max="10240" width="9.140625" style="100"/>
    <col min="10241" max="10241" width="20.28515625" style="100" customWidth="1"/>
    <col min="10242" max="10242" width="11.28515625" style="100" customWidth="1"/>
    <col min="10243" max="10243" width="11" style="100" customWidth="1"/>
    <col min="10244" max="10244" width="8.140625" style="100" customWidth="1"/>
    <col min="10245" max="10246" width="11.140625" style="100" customWidth="1"/>
    <col min="10247" max="10247" width="8.5703125" style="100" customWidth="1"/>
    <col min="10248" max="10248" width="9.140625" style="100" customWidth="1"/>
    <col min="10249" max="10249" width="8.85546875" style="100" customWidth="1"/>
    <col min="10250" max="10250" width="8" style="100" customWidth="1"/>
    <col min="10251" max="10252" width="10.85546875" style="100" customWidth="1"/>
    <col min="10253" max="10253" width="8" style="100" customWidth="1"/>
    <col min="10254" max="10496" width="9.140625" style="100"/>
    <col min="10497" max="10497" width="20.28515625" style="100" customWidth="1"/>
    <col min="10498" max="10498" width="11.28515625" style="100" customWidth="1"/>
    <col min="10499" max="10499" width="11" style="100" customWidth="1"/>
    <col min="10500" max="10500" width="8.140625" style="100" customWidth="1"/>
    <col min="10501" max="10502" width="11.140625" style="100" customWidth="1"/>
    <col min="10503" max="10503" width="8.5703125" style="100" customWidth="1"/>
    <col min="10504" max="10504" width="9.140625" style="100" customWidth="1"/>
    <col min="10505" max="10505" width="8.85546875" style="100" customWidth="1"/>
    <col min="10506" max="10506" width="8" style="100" customWidth="1"/>
    <col min="10507" max="10508" width="10.85546875" style="100" customWidth="1"/>
    <col min="10509" max="10509" width="8" style="100" customWidth="1"/>
    <col min="10510" max="10752" width="9.140625" style="100"/>
    <col min="10753" max="10753" width="20.28515625" style="100" customWidth="1"/>
    <col min="10754" max="10754" width="11.28515625" style="100" customWidth="1"/>
    <col min="10755" max="10755" width="11" style="100" customWidth="1"/>
    <col min="10756" max="10756" width="8.140625" style="100" customWidth="1"/>
    <col min="10757" max="10758" width="11.140625" style="100" customWidth="1"/>
    <col min="10759" max="10759" width="8.5703125" style="100" customWidth="1"/>
    <col min="10760" max="10760" width="9.140625" style="100" customWidth="1"/>
    <col min="10761" max="10761" width="8.85546875" style="100" customWidth="1"/>
    <col min="10762" max="10762" width="8" style="100" customWidth="1"/>
    <col min="10763" max="10764" width="10.85546875" style="100" customWidth="1"/>
    <col min="10765" max="10765" width="8" style="100" customWidth="1"/>
    <col min="10766" max="11008" width="9.140625" style="100"/>
    <col min="11009" max="11009" width="20.28515625" style="100" customWidth="1"/>
    <col min="11010" max="11010" width="11.28515625" style="100" customWidth="1"/>
    <col min="11011" max="11011" width="11" style="100" customWidth="1"/>
    <col min="11012" max="11012" width="8.140625" style="100" customWidth="1"/>
    <col min="11013" max="11014" width="11.140625" style="100" customWidth="1"/>
    <col min="11015" max="11015" width="8.5703125" style="100" customWidth="1"/>
    <col min="11016" max="11016" width="9.140625" style="100" customWidth="1"/>
    <col min="11017" max="11017" width="8.85546875" style="100" customWidth="1"/>
    <col min="11018" max="11018" width="8" style="100" customWidth="1"/>
    <col min="11019" max="11020" width="10.85546875" style="100" customWidth="1"/>
    <col min="11021" max="11021" width="8" style="100" customWidth="1"/>
    <col min="11022" max="11264" width="9.140625" style="100"/>
    <col min="11265" max="11265" width="20.28515625" style="100" customWidth="1"/>
    <col min="11266" max="11266" width="11.28515625" style="100" customWidth="1"/>
    <col min="11267" max="11267" width="11" style="100" customWidth="1"/>
    <col min="11268" max="11268" width="8.140625" style="100" customWidth="1"/>
    <col min="11269" max="11270" width="11.140625" style="100" customWidth="1"/>
    <col min="11271" max="11271" width="8.5703125" style="100" customWidth="1"/>
    <col min="11272" max="11272" width="9.140625" style="100" customWidth="1"/>
    <col min="11273" max="11273" width="8.85546875" style="100" customWidth="1"/>
    <col min="11274" max="11274" width="8" style="100" customWidth="1"/>
    <col min="11275" max="11276" width="10.85546875" style="100" customWidth="1"/>
    <col min="11277" max="11277" width="8" style="100" customWidth="1"/>
    <col min="11278" max="11520" width="9.140625" style="100"/>
    <col min="11521" max="11521" width="20.28515625" style="100" customWidth="1"/>
    <col min="11522" max="11522" width="11.28515625" style="100" customWidth="1"/>
    <col min="11523" max="11523" width="11" style="100" customWidth="1"/>
    <col min="11524" max="11524" width="8.140625" style="100" customWidth="1"/>
    <col min="11525" max="11526" width="11.140625" style="100" customWidth="1"/>
    <col min="11527" max="11527" width="8.5703125" style="100" customWidth="1"/>
    <col min="11528" max="11528" width="9.140625" style="100" customWidth="1"/>
    <col min="11529" max="11529" width="8.85546875" style="100" customWidth="1"/>
    <col min="11530" max="11530" width="8" style="100" customWidth="1"/>
    <col min="11531" max="11532" width="10.85546875" style="100" customWidth="1"/>
    <col min="11533" max="11533" width="8" style="100" customWidth="1"/>
    <col min="11534" max="11776" width="9.140625" style="100"/>
    <col min="11777" max="11777" width="20.28515625" style="100" customWidth="1"/>
    <col min="11778" max="11778" width="11.28515625" style="100" customWidth="1"/>
    <col min="11779" max="11779" width="11" style="100" customWidth="1"/>
    <col min="11780" max="11780" width="8.140625" style="100" customWidth="1"/>
    <col min="11781" max="11782" width="11.140625" style="100" customWidth="1"/>
    <col min="11783" max="11783" width="8.5703125" style="100" customWidth="1"/>
    <col min="11784" max="11784" width="9.140625" style="100" customWidth="1"/>
    <col min="11785" max="11785" width="8.85546875" style="100" customWidth="1"/>
    <col min="11786" max="11786" width="8" style="100" customWidth="1"/>
    <col min="11787" max="11788" width="10.85546875" style="100" customWidth="1"/>
    <col min="11789" max="11789" width="8" style="100" customWidth="1"/>
    <col min="11790" max="12032" width="9.140625" style="100"/>
    <col min="12033" max="12033" width="20.28515625" style="100" customWidth="1"/>
    <col min="12034" max="12034" width="11.28515625" style="100" customWidth="1"/>
    <col min="12035" max="12035" width="11" style="100" customWidth="1"/>
    <col min="12036" max="12036" width="8.140625" style="100" customWidth="1"/>
    <col min="12037" max="12038" width="11.140625" style="100" customWidth="1"/>
    <col min="12039" max="12039" width="8.5703125" style="100" customWidth="1"/>
    <col min="12040" max="12040" width="9.140625" style="100" customWidth="1"/>
    <col min="12041" max="12041" width="8.85546875" style="100" customWidth="1"/>
    <col min="12042" max="12042" width="8" style="100" customWidth="1"/>
    <col min="12043" max="12044" width="10.85546875" style="100" customWidth="1"/>
    <col min="12045" max="12045" width="8" style="100" customWidth="1"/>
    <col min="12046" max="12288" width="9.140625" style="100"/>
    <col min="12289" max="12289" width="20.28515625" style="100" customWidth="1"/>
    <col min="12290" max="12290" width="11.28515625" style="100" customWidth="1"/>
    <col min="12291" max="12291" width="11" style="100" customWidth="1"/>
    <col min="12292" max="12292" width="8.140625" style="100" customWidth="1"/>
    <col min="12293" max="12294" width="11.140625" style="100" customWidth="1"/>
    <col min="12295" max="12295" width="8.5703125" style="100" customWidth="1"/>
    <col min="12296" max="12296" width="9.140625" style="100" customWidth="1"/>
    <col min="12297" max="12297" width="8.85546875" style="100" customWidth="1"/>
    <col min="12298" max="12298" width="8" style="100" customWidth="1"/>
    <col min="12299" max="12300" width="10.85546875" style="100" customWidth="1"/>
    <col min="12301" max="12301" width="8" style="100" customWidth="1"/>
    <col min="12302" max="12544" width="9.140625" style="100"/>
    <col min="12545" max="12545" width="20.28515625" style="100" customWidth="1"/>
    <col min="12546" max="12546" width="11.28515625" style="100" customWidth="1"/>
    <col min="12547" max="12547" width="11" style="100" customWidth="1"/>
    <col min="12548" max="12548" width="8.140625" style="100" customWidth="1"/>
    <col min="12549" max="12550" width="11.140625" style="100" customWidth="1"/>
    <col min="12551" max="12551" width="8.5703125" style="100" customWidth="1"/>
    <col min="12552" max="12552" width="9.140625" style="100" customWidth="1"/>
    <col min="12553" max="12553" width="8.85546875" style="100" customWidth="1"/>
    <col min="12554" max="12554" width="8" style="100" customWidth="1"/>
    <col min="12555" max="12556" width="10.85546875" style="100" customWidth="1"/>
    <col min="12557" max="12557" width="8" style="100" customWidth="1"/>
    <col min="12558" max="12800" width="9.140625" style="100"/>
    <col min="12801" max="12801" width="20.28515625" style="100" customWidth="1"/>
    <col min="12802" max="12802" width="11.28515625" style="100" customWidth="1"/>
    <col min="12803" max="12803" width="11" style="100" customWidth="1"/>
    <col min="12804" max="12804" width="8.140625" style="100" customWidth="1"/>
    <col min="12805" max="12806" width="11.140625" style="100" customWidth="1"/>
    <col min="12807" max="12807" width="8.5703125" style="100" customWidth="1"/>
    <col min="12808" max="12808" width="9.140625" style="100" customWidth="1"/>
    <col min="12809" max="12809" width="8.85546875" style="100" customWidth="1"/>
    <col min="12810" max="12810" width="8" style="100" customWidth="1"/>
    <col min="12811" max="12812" width="10.85546875" style="100" customWidth="1"/>
    <col min="12813" max="12813" width="8" style="100" customWidth="1"/>
    <col min="12814" max="13056" width="9.140625" style="100"/>
    <col min="13057" max="13057" width="20.28515625" style="100" customWidth="1"/>
    <col min="13058" max="13058" width="11.28515625" style="100" customWidth="1"/>
    <col min="13059" max="13059" width="11" style="100" customWidth="1"/>
    <col min="13060" max="13060" width="8.140625" style="100" customWidth="1"/>
    <col min="13061" max="13062" width="11.140625" style="100" customWidth="1"/>
    <col min="13063" max="13063" width="8.5703125" style="100" customWidth="1"/>
    <col min="13064" max="13064" width="9.140625" style="100" customWidth="1"/>
    <col min="13065" max="13065" width="8.85546875" style="100" customWidth="1"/>
    <col min="13066" max="13066" width="8" style="100" customWidth="1"/>
    <col min="13067" max="13068" width="10.85546875" style="100" customWidth="1"/>
    <col min="13069" max="13069" width="8" style="100" customWidth="1"/>
    <col min="13070" max="13312" width="9.140625" style="100"/>
    <col min="13313" max="13313" width="20.28515625" style="100" customWidth="1"/>
    <col min="13314" max="13314" width="11.28515625" style="100" customWidth="1"/>
    <col min="13315" max="13315" width="11" style="100" customWidth="1"/>
    <col min="13316" max="13316" width="8.140625" style="100" customWidth="1"/>
    <col min="13317" max="13318" width="11.140625" style="100" customWidth="1"/>
    <col min="13319" max="13319" width="8.5703125" style="100" customWidth="1"/>
    <col min="13320" max="13320" width="9.140625" style="100" customWidth="1"/>
    <col min="13321" max="13321" width="8.85546875" style="100" customWidth="1"/>
    <col min="13322" max="13322" width="8" style="100" customWidth="1"/>
    <col min="13323" max="13324" width="10.85546875" style="100" customWidth="1"/>
    <col min="13325" max="13325" width="8" style="100" customWidth="1"/>
    <col min="13326" max="13568" width="9.140625" style="100"/>
    <col min="13569" max="13569" width="20.28515625" style="100" customWidth="1"/>
    <col min="13570" max="13570" width="11.28515625" style="100" customWidth="1"/>
    <col min="13571" max="13571" width="11" style="100" customWidth="1"/>
    <col min="13572" max="13572" width="8.140625" style="100" customWidth="1"/>
    <col min="13573" max="13574" width="11.140625" style="100" customWidth="1"/>
    <col min="13575" max="13575" width="8.5703125" style="100" customWidth="1"/>
    <col min="13576" max="13576" width="9.140625" style="100" customWidth="1"/>
    <col min="13577" max="13577" width="8.85546875" style="100" customWidth="1"/>
    <col min="13578" max="13578" width="8" style="100" customWidth="1"/>
    <col min="13579" max="13580" width="10.85546875" style="100" customWidth="1"/>
    <col min="13581" max="13581" width="8" style="100" customWidth="1"/>
    <col min="13582" max="13824" width="9.140625" style="100"/>
    <col min="13825" max="13825" width="20.28515625" style="100" customWidth="1"/>
    <col min="13826" max="13826" width="11.28515625" style="100" customWidth="1"/>
    <col min="13827" max="13827" width="11" style="100" customWidth="1"/>
    <col min="13828" max="13828" width="8.140625" style="100" customWidth="1"/>
    <col min="13829" max="13830" width="11.140625" style="100" customWidth="1"/>
    <col min="13831" max="13831" width="8.5703125" style="100" customWidth="1"/>
    <col min="13832" max="13832" width="9.140625" style="100" customWidth="1"/>
    <col min="13833" max="13833" width="8.85546875" style="100" customWidth="1"/>
    <col min="13834" max="13834" width="8" style="100" customWidth="1"/>
    <col min="13835" max="13836" width="10.85546875" style="100" customWidth="1"/>
    <col min="13837" max="13837" width="8" style="100" customWidth="1"/>
    <col min="13838" max="14080" width="9.140625" style="100"/>
    <col min="14081" max="14081" width="20.28515625" style="100" customWidth="1"/>
    <col min="14082" max="14082" width="11.28515625" style="100" customWidth="1"/>
    <col min="14083" max="14083" width="11" style="100" customWidth="1"/>
    <col min="14084" max="14084" width="8.140625" style="100" customWidth="1"/>
    <col min="14085" max="14086" width="11.140625" style="100" customWidth="1"/>
    <col min="14087" max="14087" width="8.5703125" style="100" customWidth="1"/>
    <col min="14088" max="14088" width="9.140625" style="100" customWidth="1"/>
    <col min="14089" max="14089" width="8.85546875" style="100" customWidth="1"/>
    <col min="14090" max="14090" width="8" style="100" customWidth="1"/>
    <col min="14091" max="14092" width="10.85546875" style="100" customWidth="1"/>
    <col min="14093" max="14093" width="8" style="100" customWidth="1"/>
    <col min="14094" max="14336" width="9.140625" style="100"/>
    <col min="14337" max="14337" width="20.28515625" style="100" customWidth="1"/>
    <col min="14338" max="14338" width="11.28515625" style="100" customWidth="1"/>
    <col min="14339" max="14339" width="11" style="100" customWidth="1"/>
    <col min="14340" max="14340" width="8.140625" style="100" customWidth="1"/>
    <col min="14341" max="14342" width="11.140625" style="100" customWidth="1"/>
    <col min="14343" max="14343" width="8.5703125" style="100" customWidth="1"/>
    <col min="14344" max="14344" width="9.140625" style="100" customWidth="1"/>
    <col min="14345" max="14345" width="8.85546875" style="100" customWidth="1"/>
    <col min="14346" max="14346" width="8" style="100" customWidth="1"/>
    <col min="14347" max="14348" width="10.85546875" style="100" customWidth="1"/>
    <col min="14349" max="14349" width="8" style="100" customWidth="1"/>
    <col min="14350" max="14592" width="9.140625" style="100"/>
    <col min="14593" max="14593" width="20.28515625" style="100" customWidth="1"/>
    <col min="14594" max="14594" width="11.28515625" style="100" customWidth="1"/>
    <col min="14595" max="14595" width="11" style="100" customWidth="1"/>
    <col min="14596" max="14596" width="8.140625" style="100" customWidth="1"/>
    <col min="14597" max="14598" width="11.140625" style="100" customWidth="1"/>
    <col min="14599" max="14599" width="8.5703125" style="100" customWidth="1"/>
    <col min="14600" max="14600" width="9.140625" style="100" customWidth="1"/>
    <col min="14601" max="14601" width="8.85546875" style="100" customWidth="1"/>
    <col min="14602" max="14602" width="8" style="100" customWidth="1"/>
    <col min="14603" max="14604" width="10.85546875" style="100" customWidth="1"/>
    <col min="14605" max="14605" width="8" style="100" customWidth="1"/>
    <col min="14606" max="14848" width="9.140625" style="100"/>
    <col min="14849" max="14849" width="20.28515625" style="100" customWidth="1"/>
    <col min="14850" max="14850" width="11.28515625" style="100" customWidth="1"/>
    <col min="14851" max="14851" width="11" style="100" customWidth="1"/>
    <col min="14852" max="14852" width="8.140625" style="100" customWidth="1"/>
    <col min="14853" max="14854" width="11.140625" style="100" customWidth="1"/>
    <col min="14855" max="14855" width="8.5703125" style="100" customWidth="1"/>
    <col min="14856" max="14856" width="9.140625" style="100" customWidth="1"/>
    <col min="14857" max="14857" width="8.85546875" style="100" customWidth="1"/>
    <col min="14858" max="14858" width="8" style="100" customWidth="1"/>
    <col min="14859" max="14860" width="10.85546875" style="100" customWidth="1"/>
    <col min="14861" max="14861" width="8" style="100" customWidth="1"/>
    <col min="14862" max="15104" width="9.140625" style="100"/>
    <col min="15105" max="15105" width="20.28515625" style="100" customWidth="1"/>
    <col min="15106" max="15106" width="11.28515625" style="100" customWidth="1"/>
    <col min="15107" max="15107" width="11" style="100" customWidth="1"/>
    <col min="15108" max="15108" width="8.140625" style="100" customWidth="1"/>
    <col min="15109" max="15110" width="11.140625" style="100" customWidth="1"/>
    <col min="15111" max="15111" width="8.5703125" style="100" customWidth="1"/>
    <col min="15112" max="15112" width="9.140625" style="100" customWidth="1"/>
    <col min="15113" max="15113" width="8.85546875" style="100" customWidth="1"/>
    <col min="15114" max="15114" width="8" style="100" customWidth="1"/>
    <col min="15115" max="15116" width="10.85546875" style="100" customWidth="1"/>
    <col min="15117" max="15117" width="8" style="100" customWidth="1"/>
    <col min="15118" max="15360" width="9.140625" style="100"/>
    <col min="15361" max="15361" width="20.28515625" style="100" customWidth="1"/>
    <col min="15362" max="15362" width="11.28515625" style="100" customWidth="1"/>
    <col min="15363" max="15363" width="11" style="100" customWidth="1"/>
    <col min="15364" max="15364" width="8.140625" style="100" customWidth="1"/>
    <col min="15365" max="15366" width="11.140625" style="100" customWidth="1"/>
    <col min="15367" max="15367" width="8.5703125" style="100" customWidth="1"/>
    <col min="15368" max="15368" width="9.140625" style="100" customWidth="1"/>
    <col min="15369" max="15369" width="8.85546875" style="100" customWidth="1"/>
    <col min="15370" max="15370" width="8" style="100" customWidth="1"/>
    <col min="15371" max="15372" width="10.85546875" style="100" customWidth="1"/>
    <col min="15373" max="15373" width="8" style="100" customWidth="1"/>
    <col min="15374" max="15616" width="9.140625" style="100"/>
    <col min="15617" max="15617" width="20.28515625" style="100" customWidth="1"/>
    <col min="15618" max="15618" width="11.28515625" style="100" customWidth="1"/>
    <col min="15619" max="15619" width="11" style="100" customWidth="1"/>
    <col min="15620" max="15620" width="8.140625" style="100" customWidth="1"/>
    <col min="15621" max="15622" width="11.140625" style="100" customWidth="1"/>
    <col min="15623" max="15623" width="8.5703125" style="100" customWidth="1"/>
    <col min="15624" max="15624" width="9.140625" style="100" customWidth="1"/>
    <col min="15625" max="15625" width="8.85546875" style="100" customWidth="1"/>
    <col min="15626" max="15626" width="8" style="100" customWidth="1"/>
    <col min="15627" max="15628" width="10.85546875" style="100" customWidth="1"/>
    <col min="15629" max="15629" width="8" style="100" customWidth="1"/>
    <col min="15630" max="15872" width="9.140625" style="100"/>
    <col min="15873" max="15873" width="20.28515625" style="100" customWidth="1"/>
    <col min="15874" max="15874" width="11.28515625" style="100" customWidth="1"/>
    <col min="15875" max="15875" width="11" style="100" customWidth="1"/>
    <col min="15876" max="15876" width="8.140625" style="100" customWidth="1"/>
    <col min="15877" max="15878" width="11.140625" style="100" customWidth="1"/>
    <col min="15879" max="15879" width="8.5703125" style="100" customWidth="1"/>
    <col min="15880" max="15880" width="9.140625" style="100" customWidth="1"/>
    <col min="15881" max="15881" width="8.85546875" style="100" customWidth="1"/>
    <col min="15882" max="15882" width="8" style="100" customWidth="1"/>
    <col min="15883" max="15884" width="10.85546875" style="100" customWidth="1"/>
    <col min="15885" max="15885" width="8" style="100" customWidth="1"/>
    <col min="15886" max="16128" width="9.140625" style="100"/>
    <col min="16129" max="16129" width="20.28515625" style="100" customWidth="1"/>
    <col min="16130" max="16130" width="11.28515625" style="100" customWidth="1"/>
    <col min="16131" max="16131" width="11" style="100" customWidth="1"/>
    <col min="16132" max="16132" width="8.140625" style="100" customWidth="1"/>
    <col min="16133" max="16134" width="11.140625" style="100" customWidth="1"/>
    <col min="16135" max="16135" width="8.5703125" style="100" customWidth="1"/>
    <col min="16136" max="16136" width="9.140625" style="100" customWidth="1"/>
    <col min="16137" max="16137" width="8.85546875" style="100" customWidth="1"/>
    <col min="16138" max="16138" width="8" style="100" customWidth="1"/>
    <col min="16139" max="16140" width="10.85546875" style="100" customWidth="1"/>
    <col min="16141" max="16141" width="8" style="100" customWidth="1"/>
    <col min="16142" max="16384" width="9.140625" style="100"/>
  </cols>
  <sheetData>
    <row r="1" spans="1:26" ht="27" customHeight="1" x14ac:dyDescent="0.2">
      <c r="A1" s="415" t="s">
        <v>114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</row>
    <row r="2" spans="1:26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P2" s="102" t="s">
        <v>115</v>
      </c>
    </row>
    <row r="3" spans="1:26" ht="15" customHeight="1" x14ac:dyDescent="0.2">
      <c r="A3" s="406"/>
      <c r="B3" s="395" t="s">
        <v>151</v>
      </c>
      <c r="C3" s="395"/>
      <c r="D3" s="395"/>
      <c r="E3" s="396" t="s">
        <v>74</v>
      </c>
      <c r="F3" s="397"/>
      <c r="G3" s="397"/>
      <c r="H3" s="397"/>
      <c r="I3" s="397"/>
      <c r="J3" s="397"/>
      <c r="K3" s="400" t="s">
        <v>179</v>
      </c>
      <c r="L3" s="401"/>
      <c r="M3" s="402"/>
      <c r="N3" s="395" t="s">
        <v>75</v>
      </c>
      <c r="O3" s="395"/>
      <c r="P3" s="396"/>
      <c r="Q3" s="103"/>
    </row>
    <row r="4" spans="1:26" ht="36" customHeight="1" x14ac:dyDescent="0.2">
      <c r="A4" s="406"/>
      <c r="B4" s="395"/>
      <c r="C4" s="395"/>
      <c r="D4" s="395"/>
      <c r="E4" s="395" t="s">
        <v>73</v>
      </c>
      <c r="F4" s="395"/>
      <c r="G4" s="395"/>
      <c r="H4" s="395" t="s">
        <v>72</v>
      </c>
      <c r="I4" s="395"/>
      <c r="J4" s="395"/>
      <c r="K4" s="403"/>
      <c r="L4" s="404"/>
      <c r="M4" s="405"/>
      <c r="N4" s="395"/>
      <c r="O4" s="395"/>
      <c r="P4" s="396"/>
      <c r="Q4" s="103"/>
    </row>
    <row r="5" spans="1:26" ht="42.75" customHeight="1" x14ac:dyDescent="0.2">
      <c r="A5" s="406"/>
      <c r="B5" s="266" t="s">
        <v>149</v>
      </c>
      <c r="C5" s="266" t="s">
        <v>71</v>
      </c>
      <c r="D5" s="266" t="s">
        <v>150</v>
      </c>
      <c r="E5" s="266" t="s">
        <v>149</v>
      </c>
      <c r="F5" s="266" t="s">
        <v>71</v>
      </c>
      <c r="G5" s="266" t="s">
        <v>150</v>
      </c>
      <c r="H5" s="266" t="s">
        <v>149</v>
      </c>
      <c r="I5" s="266" t="s">
        <v>71</v>
      </c>
      <c r="J5" s="266" t="s">
        <v>150</v>
      </c>
      <c r="K5" s="266" t="s">
        <v>149</v>
      </c>
      <c r="L5" s="266" t="s">
        <v>71</v>
      </c>
      <c r="M5" s="267" t="s">
        <v>150</v>
      </c>
      <c r="N5" s="266" t="s">
        <v>149</v>
      </c>
      <c r="O5" s="266" t="s">
        <v>71</v>
      </c>
      <c r="P5" s="267" t="s">
        <v>150</v>
      </c>
      <c r="Q5" s="103"/>
    </row>
    <row r="6" spans="1:26" x14ac:dyDescent="0.2">
      <c r="A6" s="65" t="s">
        <v>79</v>
      </c>
      <c r="B6" s="206">
        <f>SUM(B7:B26)</f>
        <v>2474424.6</v>
      </c>
      <c r="C6" s="206">
        <f>SUM(C7:C26)</f>
        <v>2437336.1</v>
      </c>
      <c r="D6" s="206">
        <f>B6/C6*100</f>
        <v>101.52168180662487</v>
      </c>
      <c r="E6" s="206">
        <f>SUM(E7:E26)</f>
        <v>2459721.5</v>
      </c>
      <c r="F6" s="206">
        <f>SUM(F7:F26)</f>
        <v>2422566.1999999997</v>
      </c>
      <c r="G6" s="206">
        <f>E6/F6*100</f>
        <v>101.53371660184148</v>
      </c>
      <c r="H6" s="206">
        <f>SUM(H7:H26)</f>
        <v>14703.1</v>
      </c>
      <c r="I6" s="206">
        <f>SUM(I7:I26)</f>
        <v>14769.9</v>
      </c>
      <c r="J6" s="206">
        <f>H6/I6*100</f>
        <v>99.54772882687088</v>
      </c>
      <c r="K6" s="206">
        <f>SUM(K7:K26)</f>
        <v>502990.2</v>
      </c>
      <c r="L6" s="206">
        <f>SUM(L7:L26)</f>
        <v>515052.40000000008</v>
      </c>
      <c r="M6" s="206">
        <f>K6/L6*100</f>
        <v>97.658063529070034</v>
      </c>
      <c r="N6" s="206">
        <f>SUM(N7:N26)</f>
        <v>2977414.7999999993</v>
      </c>
      <c r="O6" s="206">
        <f>SUM(O7:O26)</f>
        <v>2952388.5000000005</v>
      </c>
      <c r="P6" s="206">
        <f>N6/O6*100</f>
        <v>100.84766283299093</v>
      </c>
      <c r="Q6" s="269"/>
      <c r="R6" s="269"/>
      <c r="S6" s="269"/>
      <c r="T6" s="269"/>
      <c r="U6" s="269"/>
      <c r="V6" s="269"/>
      <c r="W6" s="269"/>
      <c r="X6" s="269"/>
      <c r="Y6" s="269"/>
      <c r="Z6" s="269"/>
    </row>
    <row r="7" spans="1:26" x14ac:dyDescent="0.2">
      <c r="A7" s="80" t="s">
        <v>80</v>
      </c>
      <c r="B7" s="206">
        <f>E7+H7</f>
        <v>2792.5</v>
      </c>
      <c r="C7" s="206">
        <f>F7+I7</f>
        <v>2417.9</v>
      </c>
      <c r="D7" s="206">
        <f t="shared" ref="D7:D26" si="0">B7/C7*100</f>
        <v>115.49278299350676</v>
      </c>
      <c r="E7" s="275">
        <v>2041</v>
      </c>
      <c r="F7" s="275">
        <v>1681.8</v>
      </c>
      <c r="G7" s="206">
        <f t="shared" ref="G7:G26" si="1">E7/F7*100</f>
        <v>121.35806873587822</v>
      </c>
      <c r="H7" s="206">
        <v>751.5</v>
      </c>
      <c r="I7" s="206">
        <v>736.1</v>
      </c>
      <c r="J7" s="206">
        <f t="shared" ref="J7:J23" si="2">H7/I7*100</f>
        <v>102.09210705067247</v>
      </c>
      <c r="K7" s="206">
        <v>38744.6</v>
      </c>
      <c r="L7" s="206">
        <v>39016.9</v>
      </c>
      <c r="M7" s="206">
        <f t="shared" ref="M7:M26" si="3">K7/L7*100</f>
        <v>99.302097296299792</v>
      </c>
      <c r="N7" s="209">
        <f>B7+K7</f>
        <v>41537.1</v>
      </c>
      <c r="O7" s="209">
        <f>C7+L7</f>
        <v>41434.800000000003</v>
      </c>
      <c r="P7" s="206">
        <f t="shared" ref="P7:P26" si="4">N7/O7*100</f>
        <v>100.24689391525963</v>
      </c>
      <c r="Q7" s="269"/>
      <c r="R7" s="269"/>
      <c r="S7" s="269"/>
      <c r="T7" s="269"/>
      <c r="U7" s="269"/>
      <c r="V7" s="269"/>
      <c r="W7" s="269"/>
      <c r="X7" s="269"/>
      <c r="Y7" s="269"/>
      <c r="Z7" s="269"/>
    </row>
    <row r="8" spans="1:26" x14ac:dyDescent="0.2">
      <c r="A8" s="71" t="s">
        <v>81</v>
      </c>
      <c r="B8" s="206">
        <f t="shared" ref="B8:B23" si="5">E8+H8</f>
        <v>414184.39999999997</v>
      </c>
      <c r="C8" s="206">
        <f>F8+I8</f>
        <v>424717.8</v>
      </c>
      <c r="D8" s="206">
        <f t="shared" si="0"/>
        <v>97.51990615886595</v>
      </c>
      <c r="E8" s="275">
        <v>413498.3</v>
      </c>
      <c r="F8" s="275">
        <v>423717.5</v>
      </c>
      <c r="G8" s="206">
        <f t="shared" si="1"/>
        <v>97.58820440505761</v>
      </c>
      <c r="H8" s="206">
        <v>686.1</v>
      </c>
      <c r="I8" s="206">
        <v>1000.3</v>
      </c>
      <c r="J8" s="206">
        <f t="shared" si="2"/>
        <v>68.58942317304809</v>
      </c>
      <c r="K8" s="206">
        <v>53322.8</v>
      </c>
      <c r="L8" s="206">
        <v>50926.2</v>
      </c>
      <c r="M8" s="206">
        <f t="shared" si="3"/>
        <v>104.70602558211688</v>
      </c>
      <c r="N8" s="209">
        <f t="shared" ref="N8:O26" si="6">B8+K8</f>
        <v>467507.19999999995</v>
      </c>
      <c r="O8" s="209">
        <f t="shared" si="6"/>
        <v>475644</v>
      </c>
      <c r="P8" s="206">
        <f t="shared" si="4"/>
        <v>98.289308810791255</v>
      </c>
      <c r="Q8" s="269"/>
      <c r="R8" s="269"/>
      <c r="S8" s="269"/>
      <c r="T8" s="269"/>
      <c r="U8" s="269"/>
      <c r="V8" s="269"/>
      <c r="W8" s="269"/>
      <c r="X8" s="269"/>
      <c r="Y8" s="269"/>
      <c r="Z8" s="269"/>
    </row>
    <row r="9" spans="1:26" ht="13.5" customHeight="1" x14ac:dyDescent="0.2">
      <c r="A9" s="276" t="s">
        <v>82</v>
      </c>
      <c r="B9" s="277">
        <f t="shared" si="5"/>
        <v>102615</v>
      </c>
      <c r="C9" s="206">
        <f t="shared" ref="C9:C23" si="7">F9+I9</f>
        <v>107337.9</v>
      </c>
      <c r="D9" s="206">
        <f t="shared" si="0"/>
        <v>95.599969814948878</v>
      </c>
      <c r="E9" s="275">
        <v>101881</v>
      </c>
      <c r="F9" s="275">
        <v>106902.5</v>
      </c>
      <c r="G9" s="206">
        <f t="shared" si="1"/>
        <v>95.302729122331101</v>
      </c>
      <c r="H9" s="277">
        <v>734</v>
      </c>
      <c r="I9" s="277">
        <v>435.4</v>
      </c>
      <c r="J9" s="206">
        <f t="shared" si="2"/>
        <v>168.58061552595316</v>
      </c>
      <c r="K9" s="277">
        <v>35212</v>
      </c>
      <c r="L9" s="277">
        <v>36572.800000000003</v>
      </c>
      <c r="M9" s="206">
        <f t="shared" si="3"/>
        <v>96.279202029923866</v>
      </c>
      <c r="N9" s="209">
        <f t="shared" si="6"/>
        <v>137827</v>
      </c>
      <c r="O9" s="209">
        <f t="shared" si="6"/>
        <v>143910.70000000001</v>
      </c>
      <c r="P9" s="206">
        <f t="shared" si="4"/>
        <v>95.772586749977577</v>
      </c>
      <c r="Q9" s="269"/>
      <c r="R9" s="269"/>
      <c r="S9" s="269"/>
      <c r="T9" s="269"/>
      <c r="U9" s="269"/>
      <c r="V9" s="269"/>
      <c r="W9" s="269"/>
      <c r="X9" s="269"/>
      <c r="Y9" s="269"/>
      <c r="Z9" s="269"/>
    </row>
    <row r="10" spans="1:26" x14ac:dyDescent="0.2">
      <c r="A10" s="71" t="s">
        <v>83</v>
      </c>
      <c r="B10" s="206">
        <f t="shared" si="5"/>
        <v>327863</v>
      </c>
      <c r="C10" s="206">
        <f t="shared" si="7"/>
        <v>307882.8</v>
      </c>
      <c r="D10" s="206">
        <f t="shared" si="0"/>
        <v>106.48954732125343</v>
      </c>
      <c r="E10" s="275">
        <v>324560.7</v>
      </c>
      <c r="F10" s="275">
        <v>305004.59999999998</v>
      </c>
      <c r="G10" s="206">
        <f t="shared" si="1"/>
        <v>106.41173936393091</v>
      </c>
      <c r="H10" s="206">
        <v>3302.3</v>
      </c>
      <c r="I10" s="206">
        <v>2878.2</v>
      </c>
      <c r="J10" s="206">
        <f t="shared" si="2"/>
        <v>114.73490375929403</v>
      </c>
      <c r="K10" s="206">
        <v>12281</v>
      </c>
      <c r="L10" s="206">
        <v>12083.3</v>
      </c>
      <c r="M10" s="206">
        <f t="shared" si="3"/>
        <v>101.63614244453089</v>
      </c>
      <c r="N10" s="209">
        <f t="shared" si="6"/>
        <v>340144</v>
      </c>
      <c r="O10" s="209">
        <f t="shared" si="6"/>
        <v>319966.09999999998</v>
      </c>
      <c r="P10" s="206">
        <f t="shared" si="4"/>
        <v>106.30626181961151</v>
      </c>
      <c r="Q10" s="269"/>
      <c r="R10" s="269"/>
      <c r="S10" s="269"/>
      <c r="T10" s="269"/>
      <c r="U10" s="269"/>
      <c r="V10" s="269"/>
      <c r="W10" s="269"/>
      <c r="X10" s="269"/>
      <c r="Y10" s="269"/>
      <c r="Z10" s="269"/>
    </row>
    <row r="11" spans="1:26" x14ac:dyDescent="0.2">
      <c r="A11" s="71" t="s">
        <v>84</v>
      </c>
      <c r="B11" s="206">
        <f t="shared" si="5"/>
        <v>15171.8</v>
      </c>
      <c r="C11" s="206">
        <f t="shared" si="7"/>
        <v>3536.9</v>
      </c>
      <c r="D11" s="206">
        <f>B11/C11*100</f>
        <v>428.95756170657916</v>
      </c>
      <c r="E11" s="275">
        <v>15055.9</v>
      </c>
      <c r="F11" s="275">
        <v>3430</v>
      </c>
      <c r="G11" s="206">
        <f t="shared" si="1"/>
        <v>438.9475218658892</v>
      </c>
      <c r="H11" s="206">
        <v>115.9</v>
      </c>
      <c r="I11" s="206">
        <v>106.9</v>
      </c>
      <c r="J11" s="206">
        <f t="shared" si="2"/>
        <v>108.41908325537885</v>
      </c>
      <c r="K11" s="206">
        <v>990.7</v>
      </c>
      <c r="L11" s="206">
        <v>917.5</v>
      </c>
      <c r="M11" s="206">
        <f t="shared" si="3"/>
        <v>107.97820163487739</v>
      </c>
      <c r="N11" s="209">
        <f t="shared" si="6"/>
        <v>16162.5</v>
      </c>
      <c r="O11" s="209">
        <f t="shared" si="6"/>
        <v>4454.3999999999996</v>
      </c>
      <c r="P11" s="206">
        <f t="shared" si="4"/>
        <v>362.84348060344831</v>
      </c>
      <c r="Q11" s="269"/>
      <c r="R11" s="269"/>
      <c r="S11" s="269"/>
      <c r="T11" s="269"/>
      <c r="U11" s="269"/>
      <c r="V11" s="269"/>
      <c r="W11" s="269"/>
      <c r="X11" s="269"/>
      <c r="Y11" s="269"/>
      <c r="Z11" s="269"/>
    </row>
    <row r="12" spans="1:26" x14ac:dyDescent="0.2">
      <c r="A12" s="71" t="s">
        <v>85</v>
      </c>
      <c r="B12" s="206">
        <f t="shared" si="5"/>
        <v>73584</v>
      </c>
      <c r="C12" s="206">
        <f t="shared" si="7"/>
        <v>85231.8</v>
      </c>
      <c r="D12" s="206">
        <f t="shared" si="0"/>
        <v>86.333973939304343</v>
      </c>
      <c r="E12" s="275">
        <v>72731.100000000006</v>
      </c>
      <c r="F12" s="275">
        <v>84383.6</v>
      </c>
      <c r="G12" s="206">
        <f t="shared" si="1"/>
        <v>86.191037120957162</v>
      </c>
      <c r="H12" s="206">
        <v>852.9</v>
      </c>
      <c r="I12" s="206">
        <v>848.2</v>
      </c>
      <c r="J12" s="206">
        <f t="shared" si="2"/>
        <v>100.55411459561424</v>
      </c>
      <c r="K12" s="206">
        <v>22376.5</v>
      </c>
      <c r="L12" s="206">
        <v>22410.3</v>
      </c>
      <c r="M12" s="206">
        <f t="shared" si="3"/>
        <v>99.849176494736795</v>
      </c>
      <c r="N12" s="209">
        <f t="shared" si="6"/>
        <v>95960.5</v>
      </c>
      <c r="O12" s="209">
        <f t="shared" si="6"/>
        <v>107642.1</v>
      </c>
      <c r="P12" s="206">
        <f t="shared" si="4"/>
        <v>89.147740521598877</v>
      </c>
      <c r="Q12" s="269"/>
      <c r="R12" s="269"/>
      <c r="S12" s="269"/>
      <c r="T12" s="269"/>
      <c r="U12" s="269"/>
      <c r="V12" s="269"/>
      <c r="W12" s="269"/>
      <c r="X12" s="269"/>
      <c r="Y12" s="269"/>
      <c r="Z12" s="269"/>
    </row>
    <row r="13" spans="1:26" x14ac:dyDescent="0.2">
      <c r="A13" s="71" t="s">
        <v>86</v>
      </c>
      <c r="B13" s="206">
        <f t="shared" si="5"/>
        <v>38819.800000000003</v>
      </c>
      <c r="C13" s="206">
        <f t="shared" si="7"/>
        <v>36393.300000000003</v>
      </c>
      <c r="D13" s="206">
        <f t="shared" si="0"/>
        <v>106.66743603905114</v>
      </c>
      <c r="E13" s="275">
        <v>37162</v>
      </c>
      <c r="F13" s="275">
        <v>34746.400000000001</v>
      </c>
      <c r="G13" s="206">
        <f t="shared" si="1"/>
        <v>106.95208712269473</v>
      </c>
      <c r="H13" s="206">
        <v>1657.8</v>
      </c>
      <c r="I13" s="206">
        <v>1646.9</v>
      </c>
      <c r="J13" s="206">
        <f t="shared" si="2"/>
        <v>100.66184953549092</v>
      </c>
      <c r="K13" s="206">
        <v>50733.8</v>
      </c>
      <c r="L13" s="206">
        <v>50552</v>
      </c>
      <c r="M13" s="206">
        <f t="shared" si="3"/>
        <v>100.35962968824181</v>
      </c>
      <c r="N13" s="209">
        <f t="shared" si="6"/>
        <v>89553.600000000006</v>
      </c>
      <c r="O13" s="209">
        <f t="shared" si="6"/>
        <v>86945.3</v>
      </c>
      <c r="P13" s="206">
        <f t="shared" si="4"/>
        <v>102.99993214124284</v>
      </c>
      <c r="Q13" s="269"/>
      <c r="R13" s="269"/>
      <c r="S13" s="269"/>
      <c r="T13" s="269"/>
      <c r="U13" s="269"/>
      <c r="V13" s="269"/>
      <c r="W13" s="269"/>
      <c r="X13" s="269"/>
      <c r="Y13" s="269"/>
      <c r="Z13" s="269"/>
    </row>
    <row r="14" spans="1:26" x14ac:dyDescent="0.2">
      <c r="A14" s="71" t="s">
        <v>87</v>
      </c>
      <c r="B14" s="206">
        <f t="shared" si="5"/>
        <v>170070</v>
      </c>
      <c r="C14" s="206">
        <f t="shared" si="7"/>
        <v>188963.4</v>
      </c>
      <c r="D14" s="206">
        <f t="shared" si="0"/>
        <v>90.001555856848469</v>
      </c>
      <c r="E14" s="275">
        <v>169120</v>
      </c>
      <c r="F14" s="275">
        <v>188016.1</v>
      </c>
      <c r="G14" s="206">
        <f t="shared" si="1"/>
        <v>89.949743665569059</v>
      </c>
      <c r="H14" s="206">
        <v>950</v>
      </c>
      <c r="I14" s="206">
        <v>947.3</v>
      </c>
      <c r="J14" s="206">
        <f t="shared" si="2"/>
        <v>100.28502058482003</v>
      </c>
      <c r="K14" s="206">
        <v>46391.4</v>
      </c>
      <c r="L14" s="206">
        <v>46192.3</v>
      </c>
      <c r="M14" s="206">
        <f t="shared" si="3"/>
        <v>100.43102421832211</v>
      </c>
      <c r="N14" s="209">
        <f t="shared" si="6"/>
        <v>216461.4</v>
      </c>
      <c r="O14" s="209">
        <f t="shared" si="6"/>
        <v>235155.7</v>
      </c>
      <c r="P14" s="206">
        <f t="shared" si="4"/>
        <v>92.050245858382326</v>
      </c>
      <c r="Q14" s="269"/>
      <c r="R14" s="269"/>
      <c r="S14" s="269"/>
      <c r="T14" s="269"/>
      <c r="U14" s="269"/>
      <c r="V14" s="269"/>
      <c r="W14" s="269"/>
      <c r="X14" s="269"/>
      <c r="Y14" s="269"/>
      <c r="Z14" s="269"/>
    </row>
    <row r="15" spans="1:26" x14ac:dyDescent="0.2">
      <c r="A15" s="71" t="s">
        <v>88</v>
      </c>
      <c r="B15" s="206">
        <f t="shared" si="5"/>
        <v>409995.19999999995</v>
      </c>
      <c r="C15" s="206">
        <f t="shared" si="7"/>
        <v>422581.69999999995</v>
      </c>
      <c r="D15" s="206">
        <f t="shared" si="0"/>
        <v>97.021522702000581</v>
      </c>
      <c r="E15" s="275">
        <v>407917.1</v>
      </c>
      <c r="F15" s="275">
        <v>419997.1</v>
      </c>
      <c r="G15" s="206">
        <f t="shared" si="1"/>
        <v>97.123789664261977</v>
      </c>
      <c r="H15" s="206">
        <v>2078.1</v>
      </c>
      <c r="I15" s="206">
        <v>2584.6</v>
      </c>
      <c r="J15" s="206">
        <f t="shared" si="2"/>
        <v>80.403157161649773</v>
      </c>
      <c r="K15" s="206">
        <v>19612.900000000001</v>
      </c>
      <c r="L15" s="206">
        <v>19231.400000000001</v>
      </c>
      <c r="M15" s="206">
        <f t="shared" si="3"/>
        <v>101.98373493349418</v>
      </c>
      <c r="N15" s="209">
        <f t="shared" si="6"/>
        <v>429608.1</v>
      </c>
      <c r="O15" s="209">
        <f t="shared" si="6"/>
        <v>441813.1</v>
      </c>
      <c r="P15" s="206">
        <f t="shared" si="4"/>
        <v>97.237519666121258</v>
      </c>
      <c r="Q15" s="269"/>
      <c r="R15" s="269"/>
      <c r="S15" s="269"/>
      <c r="T15" s="269"/>
      <c r="U15" s="269"/>
      <c r="V15" s="269"/>
      <c r="W15" s="269"/>
      <c r="X15" s="269"/>
      <c r="Y15" s="269"/>
      <c r="Z15" s="269"/>
    </row>
    <row r="16" spans="1:26" ht="14.25" customHeight="1" x14ac:dyDescent="0.2">
      <c r="A16" s="71" t="s">
        <v>89</v>
      </c>
      <c r="B16" s="206">
        <f t="shared" si="5"/>
        <v>238173.1</v>
      </c>
      <c r="C16" s="206">
        <f t="shared" si="7"/>
        <v>208515.69999999998</v>
      </c>
      <c r="D16" s="206">
        <f t="shared" si="0"/>
        <v>114.22310166572591</v>
      </c>
      <c r="E16" s="275">
        <v>238093.5</v>
      </c>
      <c r="F16" s="275">
        <v>208440.4</v>
      </c>
      <c r="G16" s="206">
        <f t="shared" si="1"/>
        <v>114.22617688317619</v>
      </c>
      <c r="H16" s="206">
        <v>79.599999999999994</v>
      </c>
      <c r="I16" s="206">
        <v>75.3</v>
      </c>
      <c r="J16" s="206">
        <f t="shared" si="2"/>
        <v>105.71049136786188</v>
      </c>
      <c r="K16" s="206">
        <v>21484.400000000001</v>
      </c>
      <c r="L16" s="206">
        <v>20833.7</v>
      </c>
      <c r="M16" s="206">
        <f t="shared" si="3"/>
        <v>103.12330502983147</v>
      </c>
      <c r="N16" s="209">
        <f t="shared" si="6"/>
        <v>259657.5</v>
      </c>
      <c r="O16" s="209">
        <f t="shared" si="6"/>
        <v>229349.4</v>
      </c>
      <c r="P16" s="206">
        <f t="shared" si="4"/>
        <v>113.21481547368339</v>
      </c>
      <c r="Q16" s="269"/>
      <c r="R16" s="269"/>
      <c r="S16" s="269"/>
      <c r="T16" s="269"/>
      <c r="U16" s="269"/>
      <c r="V16" s="269"/>
      <c r="W16" s="269"/>
      <c r="X16" s="269"/>
      <c r="Y16" s="269"/>
      <c r="Z16" s="269"/>
    </row>
    <row r="17" spans="1:26" ht="14.25" customHeight="1" x14ac:dyDescent="0.2">
      <c r="A17" s="71" t="s">
        <v>90</v>
      </c>
      <c r="B17" s="206">
        <f>H17</f>
        <v>89.2</v>
      </c>
      <c r="C17" s="206">
        <f>I17</f>
        <v>34.4</v>
      </c>
      <c r="D17" s="206">
        <f t="shared" si="0"/>
        <v>259.30232558139539</v>
      </c>
      <c r="E17" s="278" t="s">
        <v>156</v>
      </c>
      <c r="F17" s="278" t="s">
        <v>156</v>
      </c>
      <c r="G17" s="206" t="s">
        <v>156</v>
      </c>
      <c r="H17" s="206">
        <v>89.2</v>
      </c>
      <c r="I17" s="206">
        <v>34.4</v>
      </c>
      <c r="J17" s="206">
        <f t="shared" si="2"/>
        <v>259.30232558139539</v>
      </c>
      <c r="K17" s="206">
        <v>4508.1000000000004</v>
      </c>
      <c r="L17" s="206">
        <v>4471.7</v>
      </c>
      <c r="M17" s="206">
        <f t="shared" si="3"/>
        <v>100.81400809535526</v>
      </c>
      <c r="N17" s="209">
        <f t="shared" si="6"/>
        <v>4597.3</v>
      </c>
      <c r="O17" s="209">
        <f t="shared" si="6"/>
        <v>4506.0999999999995</v>
      </c>
      <c r="P17" s="206">
        <f>N17/O17*100</f>
        <v>102.02392312642863</v>
      </c>
      <c r="Q17" s="269"/>
      <c r="R17" s="269"/>
      <c r="S17" s="269"/>
      <c r="T17" s="269"/>
      <c r="U17" s="269"/>
      <c r="V17" s="269"/>
      <c r="W17" s="269"/>
      <c r="X17" s="269"/>
      <c r="Y17" s="269"/>
      <c r="Z17" s="269"/>
    </row>
    <row r="18" spans="1:26" ht="14.25" customHeight="1" x14ac:dyDescent="0.2">
      <c r="A18" s="71" t="s">
        <v>91</v>
      </c>
      <c r="B18" s="206">
        <f>H18</f>
        <v>79.599999999999994</v>
      </c>
      <c r="C18" s="206">
        <f>I18</f>
        <v>79</v>
      </c>
      <c r="D18" s="206">
        <f t="shared" si="0"/>
        <v>100.75949367088606</v>
      </c>
      <c r="E18" s="278" t="s">
        <v>156</v>
      </c>
      <c r="F18" s="278" t="s">
        <v>156</v>
      </c>
      <c r="G18" s="206" t="s">
        <v>156</v>
      </c>
      <c r="H18" s="206">
        <v>79.599999999999994</v>
      </c>
      <c r="I18" s="206">
        <v>79</v>
      </c>
      <c r="J18" s="206">
        <f t="shared" si="2"/>
        <v>100.75949367088606</v>
      </c>
      <c r="K18" s="206">
        <v>394</v>
      </c>
      <c r="L18" s="206">
        <v>392.1</v>
      </c>
      <c r="M18" s="206">
        <f t="shared" si="3"/>
        <v>100.48457026268809</v>
      </c>
      <c r="N18" s="209">
        <f t="shared" si="6"/>
        <v>473.6</v>
      </c>
      <c r="O18" s="209">
        <f t="shared" si="6"/>
        <v>471.1</v>
      </c>
      <c r="P18" s="206">
        <f t="shared" si="4"/>
        <v>100.53067289322861</v>
      </c>
      <c r="Q18" s="269"/>
      <c r="R18" s="269"/>
      <c r="S18" s="269"/>
      <c r="T18" s="269"/>
      <c r="U18" s="269"/>
      <c r="V18" s="269"/>
      <c r="W18" s="269"/>
      <c r="X18" s="269"/>
      <c r="Y18" s="269"/>
      <c r="Z18" s="269"/>
    </row>
    <row r="19" spans="1:26" ht="14.25" customHeight="1" x14ac:dyDescent="0.2">
      <c r="A19" s="71" t="s">
        <v>92</v>
      </c>
      <c r="B19" s="206">
        <f t="shared" si="5"/>
        <v>119589.1</v>
      </c>
      <c r="C19" s="206">
        <f t="shared" si="7"/>
        <v>115127.6</v>
      </c>
      <c r="D19" s="206">
        <f t="shared" si="0"/>
        <v>103.87526535774218</v>
      </c>
      <c r="E19" s="275">
        <v>119082.3</v>
      </c>
      <c r="F19" s="275">
        <v>114449</v>
      </c>
      <c r="G19" s="206">
        <f t="shared" si="1"/>
        <v>104.04835341505824</v>
      </c>
      <c r="H19" s="206">
        <v>506.8</v>
      </c>
      <c r="I19" s="206">
        <v>678.6</v>
      </c>
      <c r="J19" s="206">
        <f t="shared" si="2"/>
        <v>74.683171234895369</v>
      </c>
      <c r="K19" s="206">
        <v>18705.400000000001</v>
      </c>
      <c r="L19" s="206">
        <v>23458.7</v>
      </c>
      <c r="M19" s="206">
        <f t="shared" si="3"/>
        <v>79.737581366401372</v>
      </c>
      <c r="N19" s="209">
        <f t="shared" si="6"/>
        <v>138294.5</v>
      </c>
      <c r="O19" s="209">
        <f t="shared" si="6"/>
        <v>138586.30000000002</v>
      </c>
      <c r="P19" s="206">
        <f t="shared" si="4"/>
        <v>99.789445277058391</v>
      </c>
      <c r="Q19" s="269"/>
      <c r="R19" s="269"/>
      <c r="S19" s="159"/>
      <c r="T19" s="159"/>
      <c r="U19" s="269"/>
      <c r="V19" s="269"/>
      <c r="W19" s="269"/>
      <c r="X19" s="269"/>
      <c r="Y19" s="269"/>
      <c r="Z19" s="269"/>
    </row>
    <row r="20" spans="1:26" ht="14.25" customHeight="1" x14ac:dyDescent="0.2">
      <c r="A20" s="71" t="s">
        <v>93</v>
      </c>
      <c r="B20" s="206">
        <f t="shared" si="5"/>
        <v>353825.60000000003</v>
      </c>
      <c r="C20" s="206">
        <f t="shared" si="7"/>
        <v>338874.8</v>
      </c>
      <c r="D20" s="206">
        <f t="shared" si="0"/>
        <v>104.41189489451563</v>
      </c>
      <c r="E20" s="275">
        <v>353739.2</v>
      </c>
      <c r="F20" s="275">
        <v>338802.8</v>
      </c>
      <c r="G20" s="206">
        <f t="shared" si="1"/>
        <v>104.40858221950941</v>
      </c>
      <c r="H20" s="206">
        <v>86.4</v>
      </c>
      <c r="I20" s="206">
        <v>72</v>
      </c>
      <c r="J20" s="206">
        <f t="shared" si="2"/>
        <v>120.00000000000001</v>
      </c>
      <c r="K20" s="206">
        <v>50844.800000000003</v>
      </c>
      <c r="L20" s="206">
        <v>50589</v>
      </c>
      <c r="M20" s="206">
        <f t="shared" si="3"/>
        <v>100.50564351934214</v>
      </c>
      <c r="N20" s="209">
        <f t="shared" si="6"/>
        <v>404670.4</v>
      </c>
      <c r="O20" s="209">
        <f t="shared" si="6"/>
        <v>389463.8</v>
      </c>
      <c r="P20" s="206">
        <f t="shared" si="4"/>
        <v>103.904496387084</v>
      </c>
      <c r="Q20" s="269"/>
      <c r="R20" s="269"/>
      <c r="S20" s="269"/>
      <c r="T20" s="269"/>
      <c r="U20" s="269"/>
      <c r="V20" s="269"/>
      <c r="W20" s="269"/>
      <c r="X20" s="269"/>
      <c r="Y20" s="269"/>
      <c r="Z20" s="269"/>
    </row>
    <row r="21" spans="1:26" ht="14.25" customHeight="1" x14ac:dyDescent="0.2">
      <c r="A21" s="71" t="s">
        <v>94</v>
      </c>
      <c r="B21" s="206">
        <f t="shared" si="5"/>
        <v>87236.800000000003</v>
      </c>
      <c r="C21" s="206">
        <f t="shared" si="7"/>
        <v>76592.100000000006</v>
      </c>
      <c r="D21" s="206">
        <f t="shared" si="0"/>
        <v>113.89790853103649</v>
      </c>
      <c r="E21" s="275">
        <v>85196.5</v>
      </c>
      <c r="F21" s="275">
        <v>74572.100000000006</v>
      </c>
      <c r="G21" s="206">
        <f t="shared" si="1"/>
        <v>114.24715141453707</v>
      </c>
      <c r="H21" s="206">
        <v>2040.3</v>
      </c>
      <c r="I21" s="206">
        <v>2020</v>
      </c>
      <c r="J21" s="206">
        <f t="shared" si="2"/>
        <v>101.0049504950495</v>
      </c>
      <c r="K21" s="206">
        <v>80127.899999999994</v>
      </c>
      <c r="L21" s="206">
        <v>89756.9</v>
      </c>
      <c r="M21" s="206">
        <f t="shared" si="3"/>
        <v>89.272133952932862</v>
      </c>
      <c r="N21" s="209">
        <f t="shared" si="6"/>
        <v>167364.70000000001</v>
      </c>
      <c r="O21" s="209">
        <f t="shared" si="6"/>
        <v>166349</v>
      </c>
      <c r="P21" s="206">
        <f t="shared" si="4"/>
        <v>100.61058377267071</v>
      </c>
      <c r="Q21" s="269"/>
      <c r="R21" s="269"/>
      <c r="S21" s="269"/>
      <c r="T21" s="269"/>
      <c r="U21" s="269"/>
      <c r="V21" s="269"/>
      <c r="W21" s="269"/>
      <c r="X21" s="269"/>
      <c r="Y21" s="269"/>
      <c r="Z21" s="269"/>
    </row>
    <row r="22" spans="1:26" ht="14.25" customHeight="1" x14ac:dyDescent="0.2">
      <c r="A22" s="80" t="s">
        <v>95</v>
      </c>
      <c r="B22" s="206">
        <f t="shared" si="5"/>
        <v>5737.6</v>
      </c>
      <c r="C22" s="206">
        <f t="shared" si="7"/>
        <v>7484.4000000000005</v>
      </c>
      <c r="D22" s="206">
        <f t="shared" si="0"/>
        <v>76.660787771898882</v>
      </c>
      <c r="E22" s="275">
        <v>5209.1000000000004</v>
      </c>
      <c r="F22" s="275">
        <v>6963.8</v>
      </c>
      <c r="G22" s="206">
        <f t="shared" si="1"/>
        <v>74.802550331715452</v>
      </c>
      <c r="H22" s="206">
        <v>528.5</v>
      </c>
      <c r="I22" s="206">
        <v>520.6</v>
      </c>
      <c r="J22" s="206">
        <f>H22/I22*100</f>
        <v>101.51747983096426</v>
      </c>
      <c r="K22" s="206">
        <v>5006.2</v>
      </c>
      <c r="L22" s="206">
        <v>5155.2</v>
      </c>
      <c r="M22" s="206">
        <f t="shared" si="3"/>
        <v>97.109714463066425</v>
      </c>
      <c r="N22" s="209">
        <f t="shared" si="6"/>
        <v>10743.8</v>
      </c>
      <c r="O22" s="209">
        <f t="shared" si="6"/>
        <v>12639.6</v>
      </c>
      <c r="P22" s="206">
        <f t="shared" si="4"/>
        <v>85.001107629988283</v>
      </c>
      <c r="Q22" s="269"/>
      <c r="R22" s="269"/>
      <c r="S22" s="269"/>
      <c r="T22" s="269"/>
      <c r="U22" s="269"/>
      <c r="V22" s="269"/>
      <c r="W22" s="269"/>
      <c r="X22" s="269"/>
      <c r="Y22" s="269"/>
      <c r="Z22" s="269"/>
    </row>
    <row r="23" spans="1:26" ht="14.25" customHeight="1" x14ac:dyDescent="0.2">
      <c r="A23" s="71" t="s">
        <v>96</v>
      </c>
      <c r="B23" s="206">
        <f t="shared" si="5"/>
        <v>3728.9</v>
      </c>
      <c r="C23" s="206">
        <f t="shared" si="7"/>
        <v>4579.1000000000004</v>
      </c>
      <c r="D23" s="206">
        <f t="shared" si="0"/>
        <v>81.433032692013711</v>
      </c>
      <c r="E23" s="275">
        <v>3564.8</v>
      </c>
      <c r="F23" s="275">
        <v>4473</v>
      </c>
      <c r="G23" s="206">
        <f t="shared" si="1"/>
        <v>79.695953498770393</v>
      </c>
      <c r="H23" s="206">
        <v>164.1</v>
      </c>
      <c r="I23" s="206">
        <v>106.1</v>
      </c>
      <c r="J23" s="206">
        <f t="shared" si="2"/>
        <v>154.66540999057494</v>
      </c>
      <c r="K23" s="206">
        <v>38165.5</v>
      </c>
      <c r="L23" s="206">
        <v>38372</v>
      </c>
      <c r="M23" s="206">
        <f t="shared" si="3"/>
        <v>99.46184718023558</v>
      </c>
      <c r="N23" s="209">
        <f t="shared" si="6"/>
        <v>41894.400000000001</v>
      </c>
      <c r="O23" s="209">
        <f t="shared" si="6"/>
        <v>42951.1</v>
      </c>
      <c r="P23" s="206">
        <f t="shared" si="4"/>
        <v>97.539760332098595</v>
      </c>
      <c r="Q23" s="269"/>
      <c r="R23" s="269"/>
      <c r="S23" s="269"/>
      <c r="T23" s="269"/>
      <c r="U23" s="269"/>
      <c r="V23" s="269"/>
      <c r="W23" s="269"/>
      <c r="X23" s="269"/>
      <c r="Y23" s="269"/>
      <c r="Z23" s="269"/>
    </row>
    <row r="24" spans="1:26" ht="14.25" customHeight="1" x14ac:dyDescent="0.2">
      <c r="A24" s="71" t="s">
        <v>97</v>
      </c>
      <c r="B24" s="206" t="s">
        <v>156</v>
      </c>
      <c r="C24" s="206" t="s">
        <v>156</v>
      </c>
      <c r="D24" s="206" t="s">
        <v>156</v>
      </c>
      <c r="E24" s="278" t="s">
        <v>156</v>
      </c>
      <c r="F24" s="278" t="s">
        <v>156</v>
      </c>
      <c r="G24" s="206" t="s">
        <v>156</v>
      </c>
      <c r="H24" s="206" t="s">
        <v>156</v>
      </c>
      <c r="I24" s="206" t="s">
        <v>156</v>
      </c>
      <c r="J24" s="206" t="s">
        <v>156</v>
      </c>
      <c r="K24" s="206">
        <v>1.5</v>
      </c>
      <c r="L24" s="206">
        <v>1.6</v>
      </c>
      <c r="M24" s="206">
        <f>K24/L24*100</f>
        <v>93.75</v>
      </c>
      <c r="N24" s="209">
        <f>K24</f>
        <v>1.5</v>
      </c>
      <c r="O24" s="209">
        <f>L24</f>
        <v>1.6</v>
      </c>
      <c r="P24" s="206">
        <f>N24/O24*100</f>
        <v>93.75</v>
      </c>
      <c r="Q24" s="269"/>
      <c r="R24" s="269"/>
      <c r="S24" s="269"/>
      <c r="T24" s="269"/>
      <c r="U24" s="269"/>
      <c r="V24" s="269"/>
      <c r="W24" s="269"/>
      <c r="X24" s="269"/>
      <c r="Y24" s="269"/>
      <c r="Z24" s="269"/>
    </row>
    <row r="25" spans="1:26" x14ac:dyDescent="0.2">
      <c r="A25" s="71" t="s">
        <v>98</v>
      </c>
      <c r="B25" s="206">
        <f>E25</f>
        <v>0.2</v>
      </c>
      <c r="C25" s="206">
        <f>F25</f>
        <v>0.8</v>
      </c>
      <c r="D25" s="206">
        <f t="shared" si="0"/>
        <v>25</v>
      </c>
      <c r="E25" s="275">
        <v>0.2</v>
      </c>
      <c r="F25" s="275">
        <v>0.8</v>
      </c>
      <c r="G25" s="206">
        <f t="shared" si="1"/>
        <v>25</v>
      </c>
      <c r="H25" s="206" t="s">
        <v>156</v>
      </c>
      <c r="I25" s="206" t="s">
        <v>156</v>
      </c>
      <c r="J25" s="206" t="s">
        <v>156</v>
      </c>
      <c r="K25" s="206">
        <v>130.1</v>
      </c>
      <c r="L25" s="206">
        <v>149.9</v>
      </c>
      <c r="M25" s="206">
        <f t="shared" si="3"/>
        <v>86.791194129419608</v>
      </c>
      <c r="N25" s="209">
        <f t="shared" si="6"/>
        <v>130.29999999999998</v>
      </c>
      <c r="O25" s="209">
        <f t="shared" si="6"/>
        <v>150.70000000000002</v>
      </c>
      <c r="P25" s="206">
        <f t="shared" si="4"/>
        <v>86.46317186463169</v>
      </c>
      <c r="Q25" s="269"/>
      <c r="R25" s="159"/>
      <c r="S25" s="159"/>
      <c r="T25" s="159"/>
      <c r="U25" s="159"/>
      <c r="V25" s="159"/>
      <c r="W25" s="159"/>
      <c r="X25" s="269"/>
      <c r="Y25" s="269"/>
      <c r="Z25" s="269"/>
    </row>
    <row r="26" spans="1:26" x14ac:dyDescent="0.2">
      <c r="A26" s="73" t="s">
        <v>99</v>
      </c>
      <c r="B26" s="207">
        <f>E26</f>
        <v>110868.8</v>
      </c>
      <c r="C26" s="207">
        <f>F26</f>
        <v>106984.7</v>
      </c>
      <c r="D26" s="207">
        <f t="shared" si="0"/>
        <v>103.63051913030554</v>
      </c>
      <c r="E26" s="279">
        <v>110868.8</v>
      </c>
      <c r="F26" s="279">
        <v>106984.7</v>
      </c>
      <c r="G26" s="207">
        <f t="shared" si="1"/>
        <v>103.63051913030554</v>
      </c>
      <c r="H26" s="207" t="s">
        <v>156</v>
      </c>
      <c r="I26" s="207" t="s">
        <v>156</v>
      </c>
      <c r="J26" s="207" t="s">
        <v>156</v>
      </c>
      <c r="K26" s="207">
        <v>3956.6</v>
      </c>
      <c r="L26" s="207">
        <v>3968.9</v>
      </c>
      <c r="M26" s="207">
        <f t="shared" si="3"/>
        <v>99.690090453274209</v>
      </c>
      <c r="N26" s="207">
        <f t="shared" si="6"/>
        <v>114825.40000000001</v>
      </c>
      <c r="O26" s="207">
        <f t="shared" si="6"/>
        <v>110953.59999999999</v>
      </c>
      <c r="P26" s="207">
        <f t="shared" si="4"/>
        <v>103.48956680990975</v>
      </c>
      <c r="Q26" s="269"/>
      <c r="R26" s="269"/>
      <c r="S26" s="269"/>
      <c r="T26" s="269"/>
      <c r="U26" s="159"/>
      <c r="V26" s="159"/>
      <c r="W26" s="159"/>
      <c r="X26" s="269"/>
      <c r="Y26" s="269"/>
      <c r="Z26" s="269"/>
    </row>
    <row r="27" spans="1:26" x14ac:dyDescent="0.2">
      <c r="O27" s="269"/>
      <c r="P27" s="269"/>
      <c r="Q27" s="269"/>
      <c r="R27" s="269"/>
      <c r="S27" s="269"/>
      <c r="T27" s="269"/>
      <c r="U27" s="159"/>
      <c r="V27" s="159"/>
      <c r="W27" s="159"/>
      <c r="X27" s="269"/>
      <c r="Y27" s="269"/>
      <c r="Z27" s="269"/>
    </row>
    <row r="28" spans="1:26" x14ac:dyDescent="0.2">
      <c r="A28" s="265"/>
      <c r="B28" s="104"/>
      <c r="C28" s="104"/>
      <c r="D28" s="106"/>
      <c r="E28" s="104"/>
      <c r="F28" s="104"/>
      <c r="G28" s="104"/>
      <c r="H28" s="104"/>
      <c r="I28" s="104"/>
      <c r="J28" s="104"/>
      <c r="K28" s="104"/>
      <c r="L28" s="206"/>
      <c r="M28" s="104"/>
    </row>
    <row r="29" spans="1:26" x14ac:dyDescent="0.2"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1:26" x14ac:dyDescent="0.2"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8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workbookViewId="0">
      <selection activeCell="A3" sqref="A3:A5"/>
    </sheetView>
  </sheetViews>
  <sheetFormatPr defaultRowHeight="12.75" x14ac:dyDescent="0.2"/>
  <cols>
    <col min="1" max="1" width="22.7109375" style="10" customWidth="1"/>
    <col min="2" max="2" width="9.5703125" style="10" customWidth="1"/>
    <col min="3" max="3" width="9.42578125" style="10" customWidth="1"/>
    <col min="4" max="4" width="9.7109375" style="10" customWidth="1"/>
    <col min="5" max="5" width="8.28515625" style="10" customWidth="1"/>
    <col min="6" max="6" width="8.7109375" style="10" customWidth="1"/>
    <col min="7" max="7" width="10.42578125" style="10" customWidth="1"/>
    <col min="8" max="9" width="9.140625" style="10" customWidth="1"/>
    <col min="10" max="10" width="10.140625" style="10" customWidth="1"/>
    <col min="11" max="12" width="9.5703125" style="10" customWidth="1"/>
    <col min="13" max="13" width="10.42578125" style="10" customWidth="1"/>
    <col min="14" max="14" width="9.140625" style="10" customWidth="1"/>
    <col min="15" max="256" width="9.140625" style="10"/>
    <col min="257" max="257" width="22.7109375" style="10" customWidth="1"/>
    <col min="258" max="258" width="9.5703125" style="10" customWidth="1"/>
    <col min="259" max="259" width="9.42578125" style="10" customWidth="1"/>
    <col min="260" max="260" width="9.7109375" style="10" customWidth="1"/>
    <col min="261" max="261" width="8.28515625" style="10" customWidth="1"/>
    <col min="262" max="262" width="8.7109375" style="10" customWidth="1"/>
    <col min="263" max="263" width="10.42578125" style="10" customWidth="1"/>
    <col min="264" max="265" width="9.140625" style="10" customWidth="1"/>
    <col min="266" max="266" width="10.140625" style="10" customWidth="1"/>
    <col min="267" max="268" width="9.5703125" style="10" customWidth="1"/>
    <col min="269" max="269" width="10.42578125" style="10" customWidth="1"/>
    <col min="270" max="270" width="7.140625" style="10" customWidth="1"/>
    <col min="271" max="512" width="9.140625" style="10"/>
    <col min="513" max="513" width="22.7109375" style="10" customWidth="1"/>
    <col min="514" max="514" width="9.5703125" style="10" customWidth="1"/>
    <col min="515" max="515" width="9.42578125" style="10" customWidth="1"/>
    <col min="516" max="516" width="9.7109375" style="10" customWidth="1"/>
    <col min="517" max="517" width="8.28515625" style="10" customWidth="1"/>
    <col min="518" max="518" width="8.7109375" style="10" customWidth="1"/>
    <col min="519" max="519" width="10.42578125" style="10" customWidth="1"/>
    <col min="520" max="521" width="9.140625" style="10" customWidth="1"/>
    <col min="522" max="522" width="10.140625" style="10" customWidth="1"/>
    <col min="523" max="524" width="9.5703125" style="10" customWidth="1"/>
    <col min="525" max="525" width="10.42578125" style="10" customWidth="1"/>
    <col min="526" max="526" width="7.140625" style="10" customWidth="1"/>
    <col min="527" max="768" width="9.140625" style="10"/>
    <col min="769" max="769" width="22.7109375" style="10" customWidth="1"/>
    <col min="770" max="770" width="9.5703125" style="10" customWidth="1"/>
    <col min="771" max="771" width="9.42578125" style="10" customWidth="1"/>
    <col min="772" max="772" width="9.7109375" style="10" customWidth="1"/>
    <col min="773" max="773" width="8.28515625" style="10" customWidth="1"/>
    <col min="774" max="774" width="8.7109375" style="10" customWidth="1"/>
    <col min="775" max="775" width="10.42578125" style="10" customWidth="1"/>
    <col min="776" max="777" width="9.140625" style="10" customWidth="1"/>
    <col min="778" max="778" width="10.140625" style="10" customWidth="1"/>
    <col min="779" max="780" width="9.5703125" style="10" customWidth="1"/>
    <col min="781" max="781" width="10.42578125" style="10" customWidth="1"/>
    <col min="782" max="782" width="7.140625" style="10" customWidth="1"/>
    <col min="783" max="1024" width="9.140625" style="10"/>
    <col min="1025" max="1025" width="22.7109375" style="10" customWidth="1"/>
    <col min="1026" max="1026" width="9.5703125" style="10" customWidth="1"/>
    <col min="1027" max="1027" width="9.42578125" style="10" customWidth="1"/>
    <col min="1028" max="1028" width="9.7109375" style="10" customWidth="1"/>
    <col min="1029" max="1029" width="8.28515625" style="10" customWidth="1"/>
    <col min="1030" max="1030" width="8.7109375" style="10" customWidth="1"/>
    <col min="1031" max="1031" width="10.42578125" style="10" customWidth="1"/>
    <col min="1032" max="1033" width="9.140625" style="10" customWidth="1"/>
    <col min="1034" max="1034" width="10.140625" style="10" customWidth="1"/>
    <col min="1035" max="1036" width="9.5703125" style="10" customWidth="1"/>
    <col min="1037" max="1037" width="10.42578125" style="10" customWidth="1"/>
    <col min="1038" max="1038" width="7.140625" style="10" customWidth="1"/>
    <col min="1039" max="1280" width="9.140625" style="10"/>
    <col min="1281" max="1281" width="22.7109375" style="10" customWidth="1"/>
    <col min="1282" max="1282" width="9.5703125" style="10" customWidth="1"/>
    <col min="1283" max="1283" width="9.42578125" style="10" customWidth="1"/>
    <col min="1284" max="1284" width="9.7109375" style="10" customWidth="1"/>
    <col min="1285" max="1285" width="8.28515625" style="10" customWidth="1"/>
    <col min="1286" max="1286" width="8.7109375" style="10" customWidth="1"/>
    <col min="1287" max="1287" width="10.42578125" style="10" customWidth="1"/>
    <col min="1288" max="1289" width="9.140625" style="10" customWidth="1"/>
    <col min="1290" max="1290" width="10.140625" style="10" customWidth="1"/>
    <col min="1291" max="1292" width="9.5703125" style="10" customWidth="1"/>
    <col min="1293" max="1293" width="10.42578125" style="10" customWidth="1"/>
    <col min="1294" max="1294" width="7.140625" style="10" customWidth="1"/>
    <col min="1295" max="1536" width="9.140625" style="10"/>
    <col min="1537" max="1537" width="22.7109375" style="10" customWidth="1"/>
    <col min="1538" max="1538" width="9.5703125" style="10" customWidth="1"/>
    <col min="1539" max="1539" width="9.42578125" style="10" customWidth="1"/>
    <col min="1540" max="1540" width="9.7109375" style="10" customWidth="1"/>
    <col min="1541" max="1541" width="8.28515625" style="10" customWidth="1"/>
    <col min="1542" max="1542" width="8.7109375" style="10" customWidth="1"/>
    <col min="1543" max="1543" width="10.42578125" style="10" customWidth="1"/>
    <col min="1544" max="1545" width="9.140625" style="10" customWidth="1"/>
    <col min="1546" max="1546" width="10.140625" style="10" customWidth="1"/>
    <col min="1547" max="1548" width="9.5703125" style="10" customWidth="1"/>
    <col min="1549" max="1549" width="10.42578125" style="10" customWidth="1"/>
    <col min="1550" max="1550" width="7.140625" style="10" customWidth="1"/>
    <col min="1551" max="1792" width="9.140625" style="10"/>
    <col min="1793" max="1793" width="22.7109375" style="10" customWidth="1"/>
    <col min="1794" max="1794" width="9.5703125" style="10" customWidth="1"/>
    <col min="1795" max="1795" width="9.42578125" style="10" customWidth="1"/>
    <col min="1796" max="1796" width="9.7109375" style="10" customWidth="1"/>
    <col min="1797" max="1797" width="8.28515625" style="10" customWidth="1"/>
    <col min="1798" max="1798" width="8.7109375" style="10" customWidth="1"/>
    <col min="1799" max="1799" width="10.42578125" style="10" customWidth="1"/>
    <col min="1800" max="1801" width="9.140625" style="10" customWidth="1"/>
    <col min="1802" max="1802" width="10.140625" style="10" customWidth="1"/>
    <col min="1803" max="1804" width="9.5703125" style="10" customWidth="1"/>
    <col min="1805" max="1805" width="10.42578125" style="10" customWidth="1"/>
    <col min="1806" max="1806" width="7.140625" style="10" customWidth="1"/>
    <col min="1807" max="2048" width="9.140625" style="10"/>
    <col min="2049" max="2049" width="22.7109375" style="10" customWidth="1"/>
    <col min="2050" max="2050" width="9.5703125" style="10" customWidth="1"/>
    <col min="2051" max="2051" width="9.42578125" style="10" customWidth="1"/>
    <col min="2052" max="2052" width="9.7109375" style="10" customWidth="1"/>
    <col min="2053" max="2053" width="8.28515625" style="10" customWidth="1"/>
    <col min="2054" max="2054" width="8.7109375" style="10" customWidth="1"/>
    <col min="2055" max="2055" width="10.42578125" style="10" customWidth="1"/>
    <col min="2056" max="2057" width="9.140625" style="10" customWidth="1"/>
    <col min="2058" max="2058" width="10.140625" style="10" customWidth="1"/>
    <col min="2059" max="2060" width="9.5703125" style="10" customWidth="1"/>
    <col min="2061" max="2061" width="10.42578125" style="10" customWidth="1"/>
    <col min="2062" max="2062" width="7.140625" style="10" customWidth="1"/>
    <col min="2063" max="2304" width="9.140625" style="10"/>
    <col min="2305" max="2305" width="22.7109375" style="10" customWidth="1"/>
    <col min="2306" max="2306" width="9.5703125" style="10" customWidth="1"/>
    <col min="2307" max="2307" width="9.42578125" style="10" customWidth="1"/>
    <col min="2308" max="2308" width="9.7109375" style="10" customWidth="1"/>
    <col min="2309" max="2309" width="8.28515625" style="10" customWidth="1"/>
    <col min="2310" max="2310" width="8.7109375" style="10" customWidth="1"/>
    <col min="2311" max="2311" width="10.42578125" style="10" customWidth="1"/>
    <col min="2312" max="2313" width="9.140625" style="10" customWidth="1"/>
    <col min="2314" max="2314" width="10.140625" style="10" customWidth="1"/>
    <col min="2315" max="2316" width="9.5703125" style="10" customWidth="1"/>
    <col min="2317" max="2317" width="10.42578125" style="10" customWidth="1"/>
    <col min="2318" max="2318" width="7.140625" style="10" customWidth="1"/>
    <col min="2319" max="2560" width="9.140625" style="10"/>
    <col min="2561" max="2561" width="22.7109375" style="10" customWidth="1"/>
    <col min="2562" max="2562" width="9.5703125" style="10" customWidth="1"/>
    <col min="2563" max="2563" width="9.42578125" style="10" customWidth="1"/>
    <col min="2564" max="2564" width="9.7109375" style="10" customWidth="1"/>
    <col min="2565" max="2565" width="8.28515625" style="10" customWidth="1"/>
    <col min="2566" max="2566" width="8.7109375" style="10" customWidth="1"/>
    <col min="2567" max="2567" width="10.42578125" style="10" customWidth="1"/>
    <col min="2568" max="2569" width="9.140625" style="10" customWidth="1"/>
    <col min="2570" max="2570" width="10.140625" style="10" customWidth="1"/>
    <col min="2571" max="2572" width="9.5703125" style="10" customWidth="1"/>
    <col min="2573" max="2573" width="10.42578125" style="10" customWidth="1"/>
    <col min="2574" max="2574" width="7.140625" style="10" customWidth="1"/>
    <col min="2575" max="2816" width="9.140625" style="10"/>
    <col min="2817" max="2817" width="22.7109375" style="10" customWidth="1"/>
    <col min="2818" max="2818" width="9.5703125" style="10" customWidth="1"/>
    <col min="2819" max="2819" width="9.42578125" style="10" customWidth="1"/>
    <col min="2820" max="2820" width="9.7109375" style="10" customWidth="1"/>
    <col min="2821" max="2821" width="8.28515625" style="10" customWidth="1"/>
    <col min="2822" max="2822" width="8.7109375" style="10" customWidth="1"/>
    <col min="2823" max="2823" width="10.42578125" style="10" customWidth="1"/>
    <col min="2824" max="2825" width="9.140625" style="10" customWidth="1"/>
    <col min="2826" max="2826" width="10.140625" style="10" customWidth="1"/>
    <col min="2827" max="2828" width="9.5703125" style="10" customWidth="1"/>
    <col min="2829" max="2829" width="10.42578125" style="10" customWidth="1"/>
    <col min="2830" max="2830" width="7.140625" style="10" customWidth="1"/>
    <col min="2831" max="3072" width="9.140625" style="10"/>
    <col min="3073" max="3073" width="22.7109375" style="10" customWidth="1"/>
    <col min="3074" max="3074" width="9.5703125" style="10" customWidth="1"/>
    <col min="3075" max="3075" width="9.42578125" style="10" customWidth="1"/>
    <col min="3076" max="3076" width="9.7109375" style="10" customWidth="1"/>
    <col min="3077" max="3077" width="8.28515625" style="10" customWidth="1"/>
    <col min="3078" max="3078" width="8.7109375" style="10" customWidth="1"/>
    <col min="3079" max="3079" width="10.42578125" style="10" customWidth="1"/>
    <col min="3080" max="3081" width="9.140625" style="10" customWidth="1"/>
    <col min="3082" max="3082" width="10.140625" style="10" customWidth="1"/>
    <col min="3083" max="3084" width="9.5703125" style="10" customWidth="1"/>
    <col min="3085" max="3085" width="10.42578125" style="10" customWidth="1"/>
    <col min="3086" max="3086" width="7.140625" style="10" customWidth="1"/>
    <col min="3087" max="3328" width="9.140625" style="10"/>
    <col min="3329" max="3329" width="22.7109375" style="10" customWidth="1"/>
    <col min="3330" max="3330" width="9.5703125" style="10" customWidth="1"/>
    <col min="3331" max="3331" width="9.42578125" style="10" customWidth="1"/>
    <col min="3332" max="3332" width="9.7109375" style="10" customWidth="1"/>
    <col min="3333" max="3333" width="8.28515625" style="10" customWidth="1"/>
    <col min="3334" max="3334" width="8.7109375" style="10" customWidth="1"/>
    <col min="3335" max="3335" width="10.42578125" style="10" customWidth="1"/>
    <col min="3336" max="3337" width="9.140625" style="10" customWidth="1"/>
    <col min="3338" max="3338" width="10.140625" style="10" customWidth="1"/>
    <col min="3339" max="3340" width="9.5703125" style="10" customWidth="1"/>
    <col min="3341" max="3341" width="10.42578125" style="10" customWidth="1"/>
    <col min="3342" max="3342" width="7.140625" style="10" customWidth="1"/>
    <col min="3343" max="3584" width="9.140625" style="10"/>
    <col min="3585" max="3585" width="22.7109375" style="10" customWidth="1"/>
    <col min="3586" max="3586" width="9.5703125" style="10" customWidth="1"/>
    <col min="3587" max="3587" width="9.42578125" style="10" customWidth="1"/>
    <col min="3588" max="3588" width="9.7109375" style="10" customWidth="1"/>
    <col min="3589" max="3589" width="8.28515625" style="10" customWidth="1"/>
    <col min="3590" max="3590" width="8.7109375" style="10" customWidth="1"/>
    <col min="3591" max="3591" width="10.42578125" style="10" customWidth="1"/>
    <col min="3592" max="3593" width="9.140625" style="10" customWidth="1"/>
    <col min="3594" max="3594" width="10.140625" style="10" customWidth="1"/>
    <col min="3595" max="3596" width="9.5703125" style="10" customWidth="1"/>
    <col min="3597" max="3597" width="10.42578125" style="10" customWidth="1"/>
    <col min="3598" max="3598" width="7.140625" style="10" customWidth="1"/>
    <col min="3599" max="3840" width="9.140625" style="10"/>
    <col min="3841" max="3841" width="22.7109375" style="10" customWidth="1"/>
    <col min="3842" max="3842" width="9.5703125" style="10" customWidth="1"/>
    <col min="3843" max="3843" width="9.42578125" style="10" customWidth="1"/>
    <col min="3844" max="3844" width="9.7109375" style="10" customWidth="1"/>
    <col min="3845" max="3845" width="8.28515625" style="10" customWidth="1"/>
    <col min="3846" max="3846" width="8.7109375" style="10" customWidth="1"/>
    <col min="3847" max="3847" width="10.42578125" style="10" customWidth="1"/>
    <col min="3848" max="3849" width="9.140625" style="10" customWidth="1"/>
    <col min="3850" max="3850" width="10.140625" style="10" customWidth="1"/>
    <col min="3851" max="3852" width="9.5703125" style="10" customWidth="1"/>
    <col min="3853" max="3853" width="10.42578125" style="10" customWidth="1"/>
    <col min="3854" max="3854" width="7.140625" style="10" customWidth="1"/>
    <col min="3855" max="4096" width="9.140625" style="10"/>
    <col min="4097" max="4097" width="22.7109375" style="10" customWidth="1"/>
    <col min="4098" max="4098" width="9.5703125" style="10" customWidth="1"/>
    <col min="4099" max="4099" width="9.42578125" style="10" customWidth="1"/>
    <col min="4100" max="4100" width="9.7109375" style="10" customWidth="1"/>
    <col min="4101" max="4101" width="8.28515625" style="10" customWidth="1"/>
    <col min="4102" max="4102" width="8.7109375" style="10" customWidth="1"/>
    <col min="4103" max="4103" width="10.42578125" style="10" customWidth="1"/>
    <col min="4104" max="4105" width="9.140625" style="10" customWidth="1"/>
    <col min="4106" max="4106" width="10.140625" style="10" customWidth="1"/>
    <col min="4107" max="4108" width="9.5703125" style="10" customWidth="1"/>
    <col min="4109" max="4109" width="10.42578125" style="10" customWidth="1"/>
    <col min="4110" max="4110" width="7.140625" style="10" customWidth="1"/>
    <col min="4111" max="4352" width="9.140625" style="10"/>
    <col min="4353" max="4353" width="22.7109375" style="10" customWidth="1"/>
    <col min="4354" max="4354" width="9.5703125" style="10" customWidth="1"/>
    <col min="4355" max="4355" width="9.42578125" style="10" customWidth="1"/>
    <col min="4356" max="4356" width="9.7109375" style="10" customWidth="1"/>
    <col min="4357" max="4357" width="8.28515625" style="10" customWidth="1"/>
    <col min="4358" max="4358" width="8.7109375" style="10" customWidth="1"/>
    <col min="4359" max="4359" width="10.42578125" style="10" customWidth="1"/>
    <col min="4360" max="4361" width="9.140625" style="10" customWidth="1"/>
    <col min="4362" max="4362" width="10.140625" style="10" customWidth="1"/>
    <col min="4363" max="4364" width="9.5703125" style="10" customWidth="1"/>
    <col min="4365" max="4365" width="10.42578125" style="10" customWidth="1"/>
    <col min="4366" max="4366" width="7.140625" style="10" customWidth="1"/>
    <col min="4367" max="4608" width="9.140625" style="10"/>
    <col min="4609" max="4609" width="22.7109375" style="10" customWidth="1"/>
    <col min="4610" max="4610" width="9.5703125" style="10" customWidth="1"/>
    <col min="4611" max="4611" width="9.42578125" style="10" customWidth="1"/>
    <col min="4612" max="4612" width="9.7109375" style="10" customWidth="1"/>
    <col min="4613" max="4613" width="8.28515625" style="10" customWidth="1"/>
    <col min="4614" max="4614" width="8.7109375" style="10" customWidth="1"/>
    <col min="4615" max="4615" width="10.42578125" style="10" customWidth="1"/>
    <col min="4616" max="4617" width="9.140625" style="10" customWidth="1"/>
    <col min="4618" max="4618" width="10.140625" style="10" customWidth="1"/>
    <col min="4619" max="4620" width="9.5703125" style="10" customWidth="1"/>
    <col min="4621" max="4621" width="10.42578125" style="10" customWidth="1"/>
    <col min="4622" max="4622" width="7.140625" style="10" customWidth="1"/>
    <col min="4623" max="4864" width="9.140625" style="10"/>
    <col min="4865" max="4865" width="22.7109375" style="10" customWidth="1"/>
    <col min="4866" max="4866" width="9.5703125" style="10" customWidth="1"/>
    <col min="4867" max="4867" width="9.42578125" style="10" customWidth="1"/>
    <col min="4868" max="4868" width="9.7109375" style="10" customWidth="1"/>
    <col min="4869" max="4869" width="8.28515625" style="10" customWidth="1"/>
    <col min="4870" max="4870" width="8.7109375" style="10" customWidth="1"/>
    <col min="4871" max="4871" width="10.42578125" style="10" customWidth="1"/>
    <col min="4872" max="4873" width="9.140625" style="10" customWidth="1"/>
    <col min="4874" max="4874" width="10.140625" style="10" customWidth="1"/>
    <col min="4875" max="4876" width="9.5703125" style="10" customWidth="1"/>
    <col min="4877" max="4877" width="10.42578125" style="10" customWidth="1"/>
    <col min="4878" max="4878" width="7.140625" style="10" customWidth="1"/>
    <col min="4879" max="5120" width="9.140625" style="10"/>
    <col min="5121" max="5121" width="22.7109375" style="10" customWidth="1"/>
    <col min="5122" max="5122" width="9.5703125" style="10" customWidth="1"/>
    <col min="5123" max="5123" width="9.42578125" style="10" customWidth="1"/>
    <col min="5124" max="5124" width="9.7109375" style="10" customWidth="1"/>
    <col min="5125" max="5125" width="8.28515625" style="10" customWidth="1"/>
    <col min="5126" max="5126" width="8.7109375" style="10" customWidth="1"/>
    <col min="5127" max="5127" width="10.42578125" style="10" customWidth="1"/>
    <col min="5128" max="5129" width="9.140625" style="10" customWidth="1"/>
    <col min="5130" max="5130" width="10.140625" style="10" customWidth="1"/>
    <col min="5131" max="5132" width="9.5703125" style="10" customWidth="1"/>
    <col min="5133" max="5133" width="10.42578125" style="10" customWidth="1"/>
    <col min="5134" max="5134" width="7.140625" style="10" customWidth="1"/>
    <col min="5135" max="5376" width="9.140625" style="10"/>
    <col min="5377" max="5377" width="22.7109375" style="10" customWidth="1"/>
    <col min="5378" max="5378" width="9.5703125" style="10" customWidth="1"/>
    <col min="5379" max="5379" width="9.42578125" style="10" customWidth="1"/>
    <col min="5380" max="5380" width="9.7109375" style="10" customWidth="1"/>
    <col min="5381" max="5381" width="8.28515625" style="10" customWidth="1"/>
    <col min="5382" max="5382" width="8.7109375" style="10" customWidth="1"/>
    <col min="5383" max="5383" width="10.42578125" style="10" customWidth="1"/>
    <col min="5384" max="5385" width="9.140625" style="10" customWidth="1"/>
    <col min="5386" max="5386" width="10.140625" style="10" customWidth="1"/>
    <col min="5387" max="5388" width="9.5703125" style="10" customWidth="1"/>
    <col min="5389" max="5389" width="10.42578125" style="10" customWidth="1"/>
    <col min="5390" max="5390" width="7.140625" style="10" customWidth="1"/>
    <col min="5391" max="5632" width="9.140625" style="10"/>
    <col min="5633" max="5633" width="22.7109375" style="10" customWidth="1"/>
    <col min="5634" max="5634" width="9.5703125" style="10" customWidth="1"/>
    <col min="5635" max="5635" width="9.42578125" style="10" customWidth="1"/>
    <col min="5636" max="5636" width="9.7109375" style="10" customWidth="1"/>
    <col min="5637" max="5637" width="8.28515625" style="10" customWidth="1"/>
    <col min="5638" max="5638" width="8.7109375" style="10" customWidth="1"/>
    <col min="5639" max="5639" width="10.42578125" style="10" customWidth="1"/>
    <col min="5640" max="5641" width="9.140625" style="10" customWidth="1"/>
    <col min="5642" max="5642" width="10.140625" style="10" customWidth="1"/>
    <col min="5643" max="5644" width="9.5703125" style="10" customWidth="1"/>
    <col min="5645" max="5645" width="10.42578125" style="10" customWidth="1"/>
    <col min="5646" max="5646" width="7.140625" style="10" customWidth="1"/>
    <col min="5647" max="5888" width="9.140625" style="10"/>
    <col min="5889" max="5889" width="22.7109375" style="10" customWidth="1"/>
    <col min="5890" max="5890" width="9.5703125" style="10" customWidth="1"/>
    <col min="5891" max="5891" width="9.42578125" style="10" customWidth="1"/>
    <col min="5892" max="5892" width="9.7109375" style="10" customWidth="1"/>
    <col min="5893" max="5893" width="8.28515625" style="10" customWidth="1"/>
    <col min="5894" max="5894" width="8.7109375" style="10" customWidth="1"/>
    <col min="5895" max="5895" width="10.42578125" style="10" customWidth="1"/>
    <col min="5896" max="5897" width="9.140625" style="10" customWidth="1"/>
    <col min="5898" max="5898" width="10.140625" style="10" customWidth="1"/>
    <col min="5899" max="5900" width="9.5703125" style="10" customWidth="1"/>
    <col min="5901" max="5901" width="10.42578125" style="10" customWidth="1"/>
    <col min="5902" max="5902" width="7.140625" style="10" customWidth="1"/>
    <col min="5903" max="6144" width="9.140625" style="10"/>
    <col min="6145" max="6145" width="22.7109375" style="10" customWidth="1"/>
    <col min="6146" max="6146" width="9.5703125" style="10" customWidth="1"/>
    <col min="6147" max="6147" width="9.42578125" style="10" customWidth="1"/>
    <col min="6148" max="6148" width="9.7109375" style="10" customWidth="1"/>
    <col min="6149" max="6149" width="8.28515625" style="10" customWidth="1"/>
    <col min="6150" max="6150" width="8.7109375" style="10" customWidth="1"/>
    <col min="6151" max="6151" width="10.42578125" style="10" customWidth="1"/>
    <col min="6152" max="6153" width="9.140625" style="10" customWidth="1"/>
    <col min="6154" max="6154" width="10.140625" style="10" customWidth="1"/>
    <col min="6155" max="6156" width="9.5703125" style="10" customWidth="1"/>
    <col min="6157" max="6157" width="10.42578125" style="10" customWidth="1"/>
    <col min="6158" max="6158" width="7.140625" style="10" customWidth="1"/>
    <col min="6159" max="6400" width="9.140625" style="10"/>
    <col min="6401" max="6401" width="22.7109375" style="10" customWidth="1"/>
    <col min="6402" max="6402" width="9.5703125" style="10" customWidth="1"/>
    <col min="6403" max="6403" width="9.42578125" style="10" customWidth="1"/>
    <col min="6404" max="6404" width="9.7109375" style="10" customWidth="1"/>
    <col min="6405" max="6405" width="8.28515625" style="10" customWidth="1"/>
    <col min="6406" max="6406" width="8.7109375" style="10" customWidth="1"/>
    <col min="6407" max="6407" width="10.42578125" style="10" customWidth="1"/>
    <col min="6408" max="6409" width="9.140625" style="10" customWidth="1"/>
    <col min="6410" max="6410" width="10.140625" style="10" customWidth="1"/>
    <col min="6411" max="6412" width="9.5703125" style="10" customWidth="1"/>
    <col min="6413" max="6413" width="10.42578125" style="10" customWidth="1"/>
    <col min="6414" max="6414" width="7.140625" style="10" customWidth="1"/>
    <col min="6415" max="6656" width="9.140625" style="10"/>
    <col min="6657" max="6657" width="22.7109375" style="10" customWidth="1"/>
    <col min="6658" max="6658" width="9.5703125" style="10" customWidth="1"/>
    <col min="6659" max="6659" width="9.42578125" style="10" customWidth="1"/>
    <col min="6660" max="6660" width="9.7109375" style="10" customWidth="1"/>
    <col min="6661" max="6661" width="8.28515625" style="10" customWidth="1"/>
    <col min="6662" max="6662" width="8.7109375" style="10" customWidth="1"/>
    <col min="6663" max="6663" width="10.42578125" style="10" customWidth="1"/>
    <col min="6664" max="6665" width="9.140625" style="10" customWidth="1"/>
    <col min="6666" max="6666" width="10.140625" style="10" customWidth="1"/>
    <col min="6667" max="6668" width="9.5703125" style="10" customWidth="1"/>
    <col min="6669" max="6669" width="10.42578125" style="10" customWidth="1"/>
    <col min="6670" max="6670" width="7.140625" style="10" customWidth="1"/>
    <col min="6671" max="6912" width="9.140625" style="10"/>
    <col min="6913" max="6913" width="22.7109375" style="10" customWidth="1"/>
    <col min="6914" max="6914" width="9.5703125" style="10" customWidth="1"/>
    <col min="6915" max="6915" width="9.42578125" style="10" customWidth="1"/>
    <col min="6916" max="6916" width="9.7109375" style="10" customWidth="1"/>
    <col min="6917" max="6917" width="8.28515625" style="10" customWidth="1"/>
    <col min="6918" max="6918" width="8.7109375" style="10" customWidth="1"/>
    <col min="6919" max="6919" width="10.42578125" style="10" customWidth="1"/>
    <col min="6920" max="6921" width="9.140625" style="10" customWidth="1"/>
    <col min="6922" max="6922" width="10.140625" style="10" customWidth="1"/>
    <col min="6923" max="6924" width="9.5703125" style="10" customWidth="1"/>
    <col min="6925" max="6925" width="10.42578125" style="10" customWidth="1"/>
    <col min="6926" max="6926" width="7.140625" style="10" customWidth="1"/>
    <col min="6927" max="7168" width="9.140625" style="10"/>
    <col min="7169" max="7169" width="22.7109375" style="10" customWidth="1"/>
    <col min="7170" max="7170" width="9.5703125" style="10" customWidth="1"/>
    <col min="7171" max="7171" width="9.42578125" style="10" customWidth="1"/>
    <col min="7172" max="7172" width="9.7109375" style="10" customWidth="1"/>
    <col min="7173" max="7173" width="8.28515625" style="10" customWidth="1"/>
    <col min="7174" max="7174" width="8.7109375" style="10" customWidth="1"/>
    <col min="7175" max="7175" width="10.42578125" style="10" customWidth="1"/>
    <col min="7176" max="7177" width="9.140625" style="10" customWidth="1"/>
    <col min="7178" max="7178" width="10.140625" style="10" customWidth="1"/>
    <col min="7179" max="7180" width="9.5703125" style="10" customWidth="1"/>
    <col min="7181" max="7181" width="10.42578125" style="10" customWidth="1"/>
    <col min="7182" max="7182" width="7.140625" style="10" customWidth="1"/>
    <col min="7183" max="7424" width="9.140625" style="10"/>
    <col min="7425" max="7425" width="22.7109375" style="10" customWidth="1"/>
    <col min="7426" max="7426" width="9.5703125" style="10" customWidth="1"/>
    <col min="7427" max="7427" width="9.42578125" style="10" customWidth="1"/>
    <col min="7428" max="7428" width="9.7109375" style="10" customWidth="1"/>
    <col min="7429" max="7429" width="8.28515625" style="10" customWidth="1"/>
    <col min="7430" max="7430" width="8.7109375" style="10" customWidth="1"/>
    <col min="7431" max="7431" width="10.42578125" style="10" customWidth="1"/>
    <col min="7432" max="7433" width="9.140625" style="10" customWidth="1"/>
    <col min="7434" max="7434" width="10.140625" style="10" customWidth="1"/>
    <col min="7435" max="7436" width="9.5703125" style="10" customWidth="1"/>
    <col min="7437" max="7437" width="10.42578125" style="10" customWidth="1"/>
    <col min="7438" max="7438" width="7.140625" style="10" customWidth="1"/>
    <col min="7439" max="7680" width="9.140625" style="10"/>
    <col min="7681" max="7681" width="22.7109375" style="10" customWidth="1"/>
    <col min="7682" max="7682" width="9.5703125" style="10" customWidth="1"/>
    <col min="7683" max="7683" width="9.42578125" style="10" customWidth="1"/>
    <col min="7684" max="7684" width="9.7109375" style="10" customWidth="1"/>
    <col min="7685" max="7685" width="8.28515625" style="10" customWidth="1"/>
    <col min="7686" max="7686" width="8.7109375" style="10" customWidth="1"/>
    <col min="7687" max="7687" width="10.42578125" style="10" customWidth="1"/>
    <col min="7688" max="7689" width="9.140625" style="10" customWidth="1"/>
    <col min="7690" max="7690" width="10.140625" style="10" customWidth="1"/>
    <col min="7691" max="7692" width="9.5703125" style="10" customWidth="1"/>
    <col min="7693" max="7693" width="10.42578125" style="10" customWidth="1"/>
    <col min="7694" max="7694" width="7.140625" style="10" customWidth="1"/>
    <col min="7695" max="7936" width="9.140625" style="10"/>
    <col min="7937" max="7937" width="22.7109375" style="10" customWidth="1"/>
    <col min="7938" max="7938" width="9.5703125" style="10" customWidth="1"/>
    <col min="7939" max="7939" width="9.42578125" style="10" customWidth="1"/>
    <col min="7940" max="7940" width="9.7109375" style="10" customWidth="1"/>
    <col min="7941" max="7941" width="8.28515625" style="10" customWidth="1"/>
    <col min="7942" max="7942" width="8.7109375" style="10" customWidth="1"/>
    <col min="7943" max="7943" width="10.42578125" style="10" customWidth="1"/>
    <col min="7944" max="7945" width="9.140625" style="10" customWidth="1"/>
    <col min="7946" max="7946" width="10.140625" style="10" customWidth="1"/>
    <col min="7947" max="7948" width="9.5703125" style="10" customWidth="1"/>
    <col min="7949" max="7949" width="10.42578125" style="10" customWidth="1"/>
    <col min="7950" max="7950" width="7.140625" style="10" customWidth="1"/>
    <col min="7951" max="8192" width="9.140625" style="10"/>
    <col min="8193" max="8193" width="22.7109375" style="10" customWidth="1"/>
    <col min="8194" max="8194" width="9.5703125" style="10" customWidth="1"/>
    <col min="8195" max="8195" width="9.42578125" style="10" customWidth="1"/>
    <col min="8196" max="8196" width="9.7109375" style="10" customWidth="1"/>
    <col min="8197" max="8197" width="8.28515625" style="10" customWidth="1"/>
    <col min="8198" max="8198" width="8.7109375" style="10" customWidth="1"/>
    <col min="8199" max="8199" width="10.42578125" style="10" customWidth="1"/>
    <col min="8200" max="8201" width="9.140625" style="10" customWidth="1"/>
    <col min="8202" max="8202" width="10.140625" style="10" customWidth="1"/>
    <col min="8203" max="8204" width="9.5703125" style="10" customWidth="1"/>
    <col min="8205" max="8205" width="10.42578125" style="10" customWidth="1"/>
    <col min="8206" max="8206" width="7.140625" style="10" customWidth="1"/>
    <col min="8207" max="8448" width="9.140625" style="10"/>
    <col min="8449" max="8449" width="22.7109375" style="10" customWidth="1"/>
    <col min="8450" max="8450" width="9.5703125" style="10" customWidth="1"/>
    <col min="8451" max="8451" width="9.42578125" style="10" customWidth="1"/>
    <col min="8452" max="8452" width="9.7109375" style="10" customWidth="1"/>
    <col min="8453" max="8453" width="8.28515625" style="10" customWidth="1"/>
    <col min="8454" max="8454" width="8.7109375" style="10" customWidth="1"/>
    <col min="8455" max="8455" width="10.42578125" style="10" customWidth="1"/>
    <col min="8456" max="8457" width="9.140625" style="10" customWidth="1"/>
    <col min="8458" max="8458" width="10.140625" style="10" customWidth="1"/>
    <col min="8459" max="8460" width="9.5703125" style="10" customWidth="1"/>
    <col min="8461" max="8461" width="10.42578125" style="10" customWidth="1"/>
    <col min="8462" max="8462" width="7.140625" style="10" customWidth="1"/>
    <col min="8463" max="8704" width="9.140625" style="10"/>
    <col min="8705" max="8705" width="22.7109375" style="10" customWidth="1"/>
    <col min="8706" max="8706" width="9.5703125" style="10" customWidth="1"/>
    <col min="8707" max="8707" width="9.42578125" style="10" customWidth="1"/>
    <col min="8708" max="8708" width="9.7109375" style="10" customWidth="1"/>
    <col min="8709" max="8709" width="8.28515625" style="10" customWidth="1"/>
    <col min="8710" max="8710" width="8.7109375" style="10" customWidth="1"/>
    <col min="8711" max="8711" width="10.42578125" style="10" customWidth="1"/>
    <col min="8712" max="8713" width="9.140625" style="10" customWidth="1"/>
    <col min="8714" max="8714" width="10.140625" style="10" customWidth="1"/>
    <col min="8715" max="8716" width="9.5703125" style="10" customWidth="1"/>
    <col min="8717" max="8717" width="10.42578125" style="10" customWidth="1"/>
    <col min="8718" max="8718" width="7.140625" style="10" customWidth="1"/>
    <col min="8719" max="8960" width="9.140625" style="10"/>
    <col min="8961" max="8961" width="22.7109375" style="10" customWidth="1"/>
    <col min="8962" max="8962" width="9.5703125" style="10" customWidth="1"/>
    <col min="8963" max="8963" width="9.42578125" style="10" customWidth="1"/>
    <col min="8964" max="8964" width="9.7109375" style="10" customWidth="1"/>
    <col min="8965" max="8965" width="8.28515625" style="10" customWidth="1"/>
    <col min="8966" max="8966" width="8.7109375" style="10" customWidth="1"/>
    <col min="8967" max="8967" width="10.42578125" style="10" customWidth="1"/>
    <col min="8968" max="8969" width="9.140625" style="10" customWidth="1"/>
    <col min="8970" max="8970" width="10.140625" style="10" customWidth="1"/>
    <col min="8971" max="8972" width="9.5703125" style="10" customWidth="1"/>
    <col min="8973" max="8973" width="10.42578125" style="10" customWidth="1"/>
    <col min="8974" max="8974" width="7.140625" style="10" customWidth="1"/>
    <col min="8975" max="9216" width="9.140625" style="10"/>
    <col min="9217" max="9217" width="22.7109375" style="10" customWidth="1"/>
    <col min="9218" max="9218" width="9.5703125" style="10" customWidth="1"/>
    <col min="9219" max="9219" width="9.42578125" style="10" customWidth="1"/>
    <col min="9220" max="9220" width="9.7109375" style="10" customWidth="1"/>
    <col min="9221" max="9221" width="8.28515625" style="10" customWidth="1"/>
    <col min="9222" max="9222" width="8.7109375" style="10" customWidth="1"/>
    <col min="9223" max="9223" width="10.42578125" style="10" customWidth="1"/>
    <col min="9224" max="9225" width="9.140625" style="10" customWidth="1"/>
    <col min="9226" max="9226" width="10.140625" style="10" customWidth="1"/>
    <col min="9227" max="9228" width="9.5703125" style="10" customWidth="1"/>
    <col min="9229" max="9229" width="10.42578125" style="10" customWidth="1"/>
    <col min="9230" max="9230" width="7.140625" style="10" customWidth="1"/>
    <col min="9231" max="9472" width="9.140625" style="10"/>
    <col min="9473" max="9473" width="22.7109375" style="10" customWidth="1"/>
    <col min="9474" max="9474" width="9.5703125" style="10" customWidth="1"/>
    <col min="9475" max="9475" width="9.42578125" style="10" customWidth="1"/>
    <col min="9476" max="9476" width="9.7109375" style="10" customWidth="1"/>
    <col min="9477" max="9477" width="8.28515625" style="10" customWidth="1"/>
    <col min="9478" max="9478" width="8.7109375" style="10" customWidth="1"/>
    <col min="9479" max="9479" width="10.42578125" style="10" customWidth="1"/>
    <col min="9480" max="9481" width="9.140625" style="10" customWidth="1"/>
    <col min="9482" max="9482" width="10.140625" style="10" customWidth="1"/>
    <col min="9483" max="9484" width="9.5703125" style="10" customWidth="1"/>
    <col min="9485" max="9485" width="10.42578125" style="10" customWidth="1"/>
    <col min="9486" max="9486" width="7.140625" style="10" customWidth="1"/>
    <col min="9487" max="9728" width="9.140625" style="10"/>
    <col min="9729" max="9729" width="22.7109375" style="10" customWidth="1"/>
    <col min="9730" max="9730" width="9.5703125" style="10" customWidth="1"/>
    <col min="9731" max="9731" width="9.42578125" style="10" customWidth="1"/>
    <col min="9732" max="9732" width="9.7109375" style="10" customWidth="1"/>
    <col min="9733" max="9733" width="8.28515625" style="10" customWidth="1"/>
    <col min="9734" max="9734" width="8.7109375" style="10" customWidth="1"/>
    <col min="9735" max="9735" width="10.42578125" style="10" customWidth="1"/>
    <col min="9736" max="9737" width="9.140625" style="10" customWidth="1"/>
    <col min="9738" max="9738" width="10.140625" style="10" customWidth="1"/>
    <col min="9739" max="9740" width="9.5703125" style="10" customWidth="1"/>
    <col min="9741" max="9741" width="10.42578125" style="10" customWidth="1"/>
    <col min="9742" max="9742" width="7.140625" style="10" customWidth="1"/>
    <col min="9743" max="9984" width="9.140625" style="10"/>
    <col min="9985" max="9985" width="22.7109375" style="10" customWidth="1"/>
    <col min="9986" max="9986" width="9.5703125" style="10" customWidth="1"/>
    <col min="9987" max="9987" width="9.42578125" style="10" customWidth="1"/>
    <col min="9988" max="9988" width="9.7109375" style="10" customWidth="1"/>
    <col min="9989" max="9989" width="8.28515625" style="10" customWidth="1"/>
    <col min="9990" max="9990" width="8.7109375" style="10" customWidth="1"/>
    <col min="9991" max="9991" width="10.42578125" style="10" customWidth="1"/>
    <col min="9992" max="9993" width="9.140625" style="10" customWidth="1"/>
    <col min="9994" max="9994" width="10.140625" style="10" customWidth="1"/>
    <col min="9995" max="9996" width="9.5703125" style="10" customWidth="1"/>
    <col min="9997" max="9997" width="10.42578125" style="10" customWidth="1"/>
    <col min="9998" max="9998" width="7.140625" style="10" customWidth="1"/>
    <col min="9999" max="10240" width="9.140625" style="10"/>
    <col min="10241" max="10241" width="22.7109375" style="10" customWidth="1"/>
    <col min="10242" max="10242" width="9.5703125" style="10" customWidth="1"/>
    <col min="10243" max="10243" width="9.42578125" style="10" customWidth="1"/>
    <col min="10244" max="10244" width="9.7109375" style="10" customWidth="1"/>
    <col min="10245" max="10245" width="8.28515625" style="10" customWidth="1"/>
    <col min="10246" max="10246" width="8.7109375" style="10" customWidth="1"/>
    <col min="10247" max="10247" width="10.42578125" style="10" customWidth="1"/>
    <col min="10248" max="10249" width="9.140625" style="10" customWidth="1"/>
    <col min="10250" max="10250" width="10.140625" style="10" customWidth="1"/>
    <col min="10251" max="10252" width="9.5703125" style="10" customWidth="1"/>
    <col min="10253" max="10253" width="10.42578125" style="10" customWidth="1"/>
    <col min="10254" max="10254" width="7.140625" style="10" customWidth="1"/>
    <col min="10255" max="10496" width="9.140625" style="10"/>
    <col min="10497" max="10497" width="22.7109375" style="10" customWidth="1"/>
    <col min="10498" max="10498" width="9.5703125" style="10" customWidth="1"/>
    <col min="10499" max="10499" width="9.42578125" style="10" customWidth="1"/>
    <col min="10500" max="10500" width="9.7109375" style="10" customWidth="1"/>
    <col min="10501" max="10501" width="8.28515625" style="10" customWidth="1"/>
    <col min="10502" max="10502" width="8.7109375" style="10" customWidth="1"/>
    <col min="10503" max="10503" width="10.42578125" style="10" customWidth="1"/>
    <col min="10504" max="10505" width="9.140625" style="10" customWidth="1"/>
    <col min="10506" max="10506" width="10.140625" style="10" customWidth="1"/>
    <col min="10507" max="10508" width="9.5703125" style="10" customWidth="1"/>
    <col min="10509" max="10509" width="10.42578125" style="10" customWidth="1"/>
    <col min="10510" max="10510" width="7.140625" style="10" customWidth="1"/>
    <col min="10511" max="10752" width="9.140625" style="10"/>
    <col min="10753" max="10753" width="22.7109375" style="10" customWidth="1"/>
    <col min="10754" max="10754" width="9.5703125" style="10" customWidth="1"/>
    <col min="10755" max="10755" width="9.42578125" style="10" customWidth="1"/>
    <col min="10756" max="10756" width="9.7109375" style="10" customWidth="1"/>
    <col min="10757" max="10757" width="8.28515625" style="10" customWidth="1"/>
    <col min="10758" max="10758" width="8.7109375" style="10" customWidth="1"/>
    <col min="10759" max="10759" width="10.42578125" style="10" customWidth="1"/>
    <col min="10760" max="10761" width="9.140625" style="10" customWidth="1"/>
    <col min="10762" max="10762" width="10.140625" style="10" customWidth="1"/>
    <col min="10763" max="10764" width="9.5703125" style="10" customWidth="1"/>
    <col min="10765" max="10765" width="10.42578125" style="10" customWidth="1"/>
    <col min="10766" max="10766" width="7.140625" style="10" customWidth="1"/>
    <col min="10767" max="11008" width="9.140625" style="10"/>
    <col min="11009" max="11009" width="22.7109375" style="10" customWidth="1"/>
    <col min="11010" max="11010" width="9.5703125" style="10" customWidth="1"/>
    <col min="11011" max="11011" width="9.42578125" style="10" customWidth="1"/>
    <col min="11012" max="11012" width="9.7109375" style="10" customWidth="1"/>
    <col min="11013" max="11013" width="8.28515625" style="10" customWidth="1"/>
    <col min="11014" max="11014" width="8.7109375" style="10" customWidth="1"/>
    <col min="11015" max="11015" width="10.42578125" style="10" customWidth="1"/>
    <col min="11016" max="11017" width="9.140625" style="10" customWidth="1"/>
    <col min="11018" max="11018" width="10.140625" style="10" customWidth="1"/>
    <col min="11019" max="11020" width="9.5703125" style="10" customWidth="1"/>
    <col min="11021" max="11021" width="10.42578125" style="10" customWidth="1"/>
    <col min="11022" max="11022" width="7.140625" style="10" customWidth="1"/>
    <col min="11023" max="11264" width="9.140625" style="10"/>
    <col min="11265" max="11265" width="22.7109375" style="10" customWidth="1"/>
    <col min="11266" max="11266" width="9.5703125" style="10" customWidth="1"/>
    <col min="11267" max="11267" width="9.42578125" style="10" customWidth="1"/>
    <col min="11268" max="11268" width="9.7109375" style="10" customWidth="1"/>
    <col min="11269" max="11269" width="8.28515625" style="10" customWidth="1"/>
    <col min="11270" max="11270" width="8.7109375" style="10" customWidth="1"/>
    <col min="11271" max="11271" width="10.42578125" style="10" customWidth="1"/>
    <col min="11272" max="11273" width="9.140625" style="10" customWidth="1"/>
    <col min="11274" max="11274" width="10.140625" style="10" customWidth="1"/>
    <col min="11275" max="11276" width="9.5703125" style="10" customWidth="1"/>
    <col min="11277" max="11277" width="10.42578125" style="10" customWidth="1"/>
    <col min="11278" max="11278" width="7.140625" style="10" customWidth="1"/>
    <col min="11279" max="11520" width="9.140625" style="10"/>
    <col min="11521" max="11521" width="22.7109375" style="10" customWidth="1"/>
    <col min="11522" max="11522" width="9.5703125" style="10" customWidth="1"/>
    <col min="11523" max="11523" width="9.42578125" style="10" customWidth="1"/>
    <col min="11524" max="11524" width="9.7109375" style="10" customWidth="1"/>
    <col min="11525" max="11525" width="8.28515625" style="10" customWidth="1"/>
    <col min="11526" max="11526" width="8.7109375" style="10" customWidth="1"/>
    <col min="11527" max="11527" width="10.42578125" style="10" customWidth="1"/>
    <col min="11528" max="11529" width="9.140625" style="10" customWidth="1"/>
    <col min="11530" max="11530" width="10.140625" style="10" customWidth="1"/>
    <col min="11531" max="11532" width="9.5703125" style="10" customWidth="1"/>
    <col min="11533" max="11533" width="10.42578125" style="10" customWidth="1"/>
    <col min="11534" max="11534" width="7.140625" style="10" customWidth="1"/>
    <col min="11535" max="11776" width="9.140625" style="10"/>
    <col min="11777" max="11777" width="22.7109375" style="10" customWidth="1"/>
    <col min="11778" max="11778" width="9.5703125" style="10" customWidth="1"/>
    <col min="11779" max="11779" width="9.42578125" style="10" customWidth="1"/>
    <col min="11780" max="11780" width="9.7109375" style="10" customWidth="1"/>
    <col min="11781" max="11781" width="8.28515625" style="10" customWidth="1"/>
    <col min="11782" max="11782" width="8.7109375" style="10" customWidth="1"/>
    <col min="11783" max="11783" width="10.42578125" style="10" customWidth="1"/>
    <col min="11784" max="11785" width="9.140625" style="10" customWidth="1"/>
    <col min="11786" max="11786" width="10.140625" style="10" customWidth="1"/>
    <col min="11787" max="11788" width="9.5703125" style="10" customWidth="1"/>
    <col min="11789" max="11789" width="10.42578125" style="10" customWidth="1"/>
    <col min="11790" max="11790" width="7.140625" style="10" customWidth="1"/>
    <col min="11791" max="12032" width="9.140625" style="10"/>
    <col min="12033" max="12033" width="22.7109375" style="10" customWidth="1"/>
    <col min="12034" max="12034" width="9.5703125" style="10" customWidth="1"/>
    <col min="12035" max="12035" width="9.42578125" style="10" customWidth="1"/>
    <col min="12036" max="12036" width="9.7109375" style="10" customWidth="1"/>
    <col min="12037" max="12037" width="8.28515625" style="10" customWidth="1"/>
    <col min="12038" max="12038" width="8.7109375" style="10" customWidth="1"/>
    <col min="12039" max="12039" width="10.42578125" style="10" customWidth="1"/>
    <col min="12040" max="12041" width="9.140625" style="10" customWidth="1"/>
    <col min="12042" max="12042" width="10.140625" style="10" customWidth="1"/>
    <col min="12043" max="12044" width="9.5703125" style="10" customWidth="1"/>
    <col min="12045" max="12045" width="10.42578125" style="10" customWidth="1"/>
    <col min="12046" max="12046" width="7.140625" style="10" customWidth="1"/>
    <col min="12047" max="12288" width="9.140625" style="10"/>
    <col min="12289" max="12289" width="22.7109375" style="10" customWidth="1"/>
    <col min="12290" max="12290" width="9.5703125" style="10" customWidth="1"/>
    <col min="12291" max="12291" width="9.42578125" style="10" customWidth="1"/>
    <col min="12292" max="12292" width="9.7109375" style="10" customWidth="1"/>
    <col min="12293" max="12293" width="8.28515625" style="10" customWidth="1"/>
    <col min="12294" max="12294" width="8.7109375" style="10" customWidth="1"/>
    <col min="12295" max="12295" width="10.42578125" style="10" customWidth="1"/>
    <col min="12296" max="12297" width="9.140625" style="10" customWidth="1"/>
    <col min="12298" max="12298" width="10.140625" style="10" customWidth="1"/>
    <col min="12299" max="12300" width="9.5703125" style="10" customWidth="1"/>
    <col min="12301" max="12301" width="10.42578125" style="10" customWidth="1"/>
    <col min="12302" max="12302" width="7.140625" style="10" customWidth="1"/>
    <col min="12303" max="12544" width="9.140625" style="10"/>
    <col min="12545" max="12545" width="22.7109375" style="10" customWidth="1"/>
    <col min="12546" max="12546" width="9.5703125" style="10" customWidth="1"/>
    <col min="12547" max="12547" width="9.42578125" style="10" customWidth="1"/>
    <col min="12548" max="12548" width="9.7109375" style="10" customWidth="1"/>
    <col min="12549" max="12549" width="8.28515625" style="10" customWidth="1"/>
    <col min="12550" max="12550" width="8.7109375" style="10" customWidth="1"/>
    <col min="12551" max="12551" width="10.42578125" style="10" customWidth="1"/>
    <col min="12552" max="12553" width="9.140625" style="10" customWidth="1"/>
    <col min="12554" max="12554" width="10.140625" style="10" customWidth="1"/>
    <col min="12555" max="12556" width="9.5703125" style="10" customWidth="1"/>
    <col min="12557" max="12557" width="10.42578125" style="10" customWidth="1"/>
    <col min="12558" max="12558" width="7.140625" style="10" customWidth="1"/>
    <col min="12559" max="12800" width="9.140625" style="10"/>
    <col min="12801" max="12801" width="22.7109375" style="10" customWidth="1"/>
    <col min="12802" max="12802" width="9.5703125" style="10" customWidth="1"/>
    <col min="12803" max="12803" width="9.42578125" style="10" customWidth="1"/>
    <col min="12804" max="12804" width="9.7109375" style="10" customWidth="1"/>
    <col min="12805" max="12805" width="8.28515625" style="10" customWidth="1"/>
    <col min="12806" max="12806" width="8.7109375" style="10" customWidth="1"/>
    <col min="12807" max="12807" width="10.42578125" style="10" customWidth="1"/>
    <col min="12808" max="12809" width="9.140625" style="10" customWidth="1"/>
    <col min="12810" max="12810" width="10.140625" style="10" customWidth="1"/>
    <col min="12811" max="12812" width="9.5703125" style="10" customWidth="1"/>
    <col min="12813" max="12813" width="10.42578125" style="10" customWidth="1"/>
    <col min="12814" max="12814" width="7.140625" style="10" customWidth="1"/>
    <col min="12815" max="13056" width="9.140625" style="10"/>
    <col min="13057" max="13057" width="22.7109375" style="10" customWidth="1"/>
    <col min="13058" max="13058" width="9.5703125" style="10" customWidth="1"/>
    <col min="13059" max="13059" width="9.42578125" style="10" customWidth="1"/>
    <col min="13060" max="13060" width="9.7109375" style="10" customWidth="1"/>
    <col min="13061" max="13061" width="8.28515625" style="10" customWidth="1"/>
    <col min="13062" max="13062" width="8.7109375" style="10" customWidth="1"/>
    <col min="13063" max="13063" width="10.42578125" style="10" customWidth="1"/>
    <col min="13064" max="13065" width="9.140625" style="10" customWidth="1"/>
    <col min="13066" max="13066" width="10.140625" style="10" customWidth="1"/>
    <col min="13067" max="13068" width="9.5703125" style="10" customWidth="1"/>
    <col min="13069" max="13069" width="10.42578125" style="10" customWidth="1"/>
    <col min="13070" max="13070" width="7.140625" style="10" customWidth="1"/>
    <col min="13071" max="13312" width="9.140625" style="10"/>
    <col min="13313" max="13313" width="22.7109375" style="10" customWidth="1"/>
    <col min="13314" max="13314" width="9.5703125" style="10" customWidth="1"/>
    <col min="13315" max="13315" width="9.42578125" style="10" customWidth="1"/>
    <col min="13316" max="13316" width="9.7109375" style="10" customWidth="1"/>
    <col min="13317" max="13317" width="8.28515625" style="10" customWidth="1"/>
    <col min="13318" max="13318" width="8.7109375" style="10" customWidth="1"/>
    <col min="13319" max="13319" width="10.42578125" style="10" customWidth="1"/>
    <col min="13320" max="13321" width="9.140625" style="10" customWidth="1"/>
    <col min="13322" max="13322" width="10.140625" style="10" customWidth="1"/>
    <col min="13323" max="13324" width="9.5703125" style="10" customWidth="1"/>
    <col min="13325" max="13325" width="10.42578125" style="10" customWidth="1"/>
    <col min="13326" max="13326" width="7.140625" style="10" customWidth="1"/>
    <col min="13327" max="13568" width="9.140625" style="10"/>
    <col min="13569" max="13569" width="22.7109375" style="10" customWidth="1"/>
    <col min="13570" max="13570" width="9.5703125" style="10" customWidth="1"/>
    <col min="13571" max="13571" width="9.42578125" style="10" customWidth="1"/>
    <col min="13572" max="13572" width="9.7109375" style="10" customWidth="1"/>
    <col min="13573" max="13573" width="8.28515625" style="10" customWidth="1"/>
    <col min="13574" max="13574" width="8.7109375" style="10" customWidth="1"/>
    <col min="13575" max="13575" width="10.42578125" style="10" customWidth="1"/>
    <col min="13576" max="13577" width="9.140625" style="10" customWidth="1"/>
    <col min="13578" max="13578" width="10.140625" style="10" customWidth="1"/>
    <col min="13579" max="13580" width="9.5703125" style="10" customWidth="1"/>
    <col min="13581" max="13581" width="10.42578125" style="10" customWidth="1"/>
    <col min="13582" max="13582" width="7.140625" style="10" customWidth="1"/>
    <col min="13583" max="13824" width="9.140625" style="10"/>
    <col min="13825" max="13825" width="22.7109375" style="10" customWidth="1"/>
    <col min="13826" max="13826" width="9.5703125" style="10" customWidth="1"/>
    <col min="13827" max="13827" width="9.42578125" style="10" customWidth="1"/>
    <col min="13828" max="13828" width="9.7109375" style="10" customWidth="1"/>
    <col min="13829" max="13829" width="8.28515625" style="10" customWidth="1"/>
    <col min="13830" max="13830" width="8.7109375" style="10" customWidth="1"/>
    <col min="13831" max="13831" width="10.42578125" style="10" customWidth="1"/>
    <col min="13832" max="13833" width="9.140625" style="10" customWidth="1"/>
    <col min="13834" max="13834" width="10.140625" style="10" customWidth="1"/>
    <col min="13835" max="13836" width="9.5703125" style="10" customWidth="1"/>
    <col min="13837" max="13837" width="10.42578125" style="10" customWidth="1"/>
    <col min="13838" max="13838" width="7.140625" style="10" customWidth="1"/>
    <col min="13839" max="14080" width="9.140625" style="10"/>
    <col min="14081" max="14081" width="22.7109375" style="10" customWidth="1"/>
    <col min="14082" max="14082" width="9.5703125" style="10" customWidth="1"/>
    <col min="14083" max="14083" width="9.42578125" style="10" customWidth="1"/>
    <col min="14084" max="14084" width="9.7109375" style="10" customWidth="1"/>
    <col min="14085" max="14085" width="8.28515625" style="10" customWidth="1"/>
    <col min="14086" max="14086" width="8.7109375" style="10" customWidth="1"/>
    <col min="14087" max="14087" width="10.42578125" style="10" customWidth="1"/>
    <col min="14088" max="14089" width="9.140625" style="10" customWidth="1"/>
    <col min="14090" max="14090" width="10.140625" style="10" customWidth="1"/>
    <col min="14091" max="14092" width="9.5703125" style="10" customWidth="1"/>
    <col min="14093" max="14093" width="10.42578125" style="10" customWidth="1"/>
    <col min="14094" max="14094" width="7.140625" style="10" customWidth="1"/>
    <col min="14095" max="14336" width="9.140625" style="10"/>
    <col min="14337" max="14337" width="22.7109375" style="10" customWidth="1"/>
    <col min="14338" max="14338" width="9.5703125" style="10" customWidth="1"/>
    <col min="14339" max="14339" width="9.42578125" style="10" customWidth="1"/>
    <col min="14340" max="14340" width="9.7109375" style="10" customWidth="1"/>
    <col min="14341" max="14341" width="8.28515625" style="10" customWidth="1"/>
    <col min="14342" max="14342" width="8.7109375" style="10" customWidth="1"/>
    <col min="14343" max="14343" width="10.42578125" style="10" customWidth="1"/>
    <col min="14344" max="14345" width="9.140625" style="10" customWidth="1"/>
    <col min="14346" max="14346" width="10.140625" style="10" customWidth="1"/>
    <col min="14347" max="14348" width="9.5703125" style="10" customWidth="1"/>
    <col min="14349" max="14349" width="10.42578125" style="10" customWidth="1"/>
    <col min="14350" max="14350" width="7.140625" style="10" customWidth="1"/>
    <col min="14351" max="14592" width="9.140625" style="10"/>
    <col min="14593" max="14593" width="22.7109375" style="10" customWidth="1"/>
    <col min="14594" max="14594" width="9.5703125" style="10" customWidth="1"/>
    <col min="14595" max="14595" width="9.42578125" style="10" customWidth="1"/>
    <col min="14596" max="14596" width="9.7109375" style="10" customWidth="1"/>
    <col min="14597" max="14597" width="8.28515625" style="10" customWidth="1"/>
    <col min="14598" max="14598" width="8.7109375" style="10" customWidth="1"/>
    <col min="14599" max="14599" width="10.42578125" style="10" customWidth="1"/>
    <col min="14600" max="14601" width="9.140625" style="10" customWidth="1"/>
    <col min="14602" max="14602" width="10.140625" style="10" customWidth="1"/>
    <col min="14603" max="14604" width="9.5703125" style="10" customWidth="1"/>
    <col min="14605" max="14605" width="10.42578125" style="10" customWidth="1"/>
    <col min="14606" max="14606" width="7.140625" style="10" customWidth="1"/>
    <col min="14607" max="14848" width="9.140625" style="10"/>
    <col min="14849" max="14849" width="22.7109375" style="10" customWidth="1"/>
    <col min="14850" max="14850" width="9.5703125" style="10" customWidth="1"/>
    <col min="14851" max="14851" width="9.42578125" style="10" customWidth="1"/>
    <col min="14852" max="14852" width="9.7109375" style="10" customWidth="1"/>
    <col min="14853" max="14853" width="8.28515625" style="10" customWidth="1"/>
    <col min="14854" max="14854" width="8.7109375" style="10" customWidth="1"/>
    <col min="14855" max="14855" width="10.42578125" style="10" customWidth="1"/>
    <col min="14856" max="14857" width="9.140625" style="10" customWidth="1"/>
    <col min="14858" max="14858" width="10.140625" style="10" customWidth="1"/>
    <col min="14859" max="14860" width="9.5703125" style="10" customWidth="1"/>
    <col min="14861" max="14861" width="10.42578125" style="10" customWidth="1"/>
    <col min="14862" max="14862" width="7.140625" style="10" customWidth="1"/>
    <col min="14863" max="15104" width="9.140625" style="10"/>
    <col min="15105" max="15105" width="22.7109375" style="10" customWidth="1"/>
    <col min="15106" max="15106" width="9.5703125" style="10" customWidth="1"/>
    <col min="15107" max="15107" width="9.42578125" style="10" customWidth="1"/>
    <col min="15108" max="15108" width="9.7109375" style="10" customWidth="1"/>
    <col min="15109" max="15109" width="8.28515625" style="10" customWidth="1"/>
    <col min="15110" max="15110" width="8.7109375" style="10" customWidth="1"/>
    <col min="15111" max="15111" width="10.42578125" style="10" customWidth="1"/>
    <col min="15112" max="15113" width="9.140625" style="10" customWidth="1"/>
    <col min="15114" max="15114" width="10.140625" style="10" customWidth="1"/>
    <col min="15115" max="15116" width="9.5703125" style="10" customWidth="1"/>
    <col min="15117" max="15117" width="10.42578125" style="10" customWidth="1"/>
    <col min="15118" max="15118" width="7.140625" style="10" customWidth="1"/>
    <col min="15119" max="15360" width="9.140625" style="10"/>
    <col min="15361" max="15361" width="22.7109375" style="10" customWidth="1"/>
    <col min="15362" max="15362" width="9.5703125" style="10" customWidth="1"/>
    <col min="15363" max="15363" width="9.42578125" style="10" customWidth="1"/>
    <col min="15364" max="15364" width="9.7109375" style="10" customWidth="1"/>
    <col min="15365" max="15365" width="8.28515625" style="10" customWidth="1"/>
    <col min="15366" max="15366" width="8.7109375" style="10" customWidth="1"/>
    <col min="15367" max="15367" width="10.42578125" style="10" customWidth="1"/>
    <col min="15368" max="15369" width="9.140625" style="10" customWidth="1"/>
    <col min="15370" max="15370" width="10.140625" style="10" customWidth="1"/>
    <col min="15371" max="15372" width="9.5703125" style="10" customWidth="1"/>
    <col min="15373" max="15373" width="10.42578125" style="10" customWidth="1"/>
    <col min="15374" max="15374" width="7.140625" style="10" customWidth="1"/>
    <col min="15375" max="15616" width="9.140625" style="10"/>
    <col min="15617" max="15617" width="22.7109375" style="10" customWidth="1"/>
    <col min="15618" max="15618" width="9.5703125" style="10" customWidth="1"/>
    <col min="15619" max="15619" width="9.42578125" style="10" customWidth="1"/>
    <col min="15620" max="15620" width="9.7109375" style="10" customWidth="1"/>
    <col min="15621" max="15621" width="8.28515625" style="10" customWidth="1"/>
    <col min="15622" max="15622" width="8.7109375" style="10" customWidth="1"/>
    <col min="15623" max="15623" width="10.42578125" style="10" customWidth="1"/>
    <col min="15624" max="15625" width="9.140625" style="10" customWidth="1"/>
    <col min="15626" max="15626" width="10.140625" style="10" customWidth="1"/>
    <col min="15627" max="15628" width="9.5703125" style="10" customWidth="1"/>
    <col min="15629" max="15629" width="10.42578125" style="10" customWidth="1"/>
    <col min="15630" max="15630" width="7.140625" style="10" customWidth="1"/>
    <col min="15631" max="15872" width="9.140625" style="10"/>
    <col min="15873" max="15873" width="22.7109375" style="10" customWidth="1"/>
    <col min="15874" max="15874" width="9.5703125" style="10" customWidth="1"/>
    <col min="15875" max="15875" width="9.42578125" style="10" customWidth="1"/>
    <col min="15876" max="15876" width="9.7109375" style="10" customWidth="1"/>
    <col min="15877" max="15877" width="8.28515625" style="10" customWidth="1"/>
    <col min="15878" max="15878" width="8.7109375" style="10" customWidth="1"/>
    <col min="15879" max="15879" width="10.42578125" style="10" customWidth="1"/>
    <col min="15880" max="15881" width="9.140625" style="10" customWidth="1"/>
    <col min="15882" max="15882" width="10.140625" style="10" customWidth="1"/>
    <col min="15883" max="15884" width="9.5703125" style="10" customWidth="1"/>
    <col min="15885" max="15885" width="10.42578125" style="10" customWidth="1"/>
    <col min="15886" max="15886" width="7.140625" style="10" customWidth="1"/>
    <col min="15887" max="16128" width="9.140625" style="10"/>
    <col min="16129" max="16129" width="22.7109375" style="10" customWidth="1"/>
    <col min="16130" max="16130" width="9.5703125" style="10" customWidth="1"/>
    <col min="16131" max="16131" width="9.42578125" style="10" customWidth="1"/>
    <col min="16132" max="16132" width="9.7109375" style="10" customWidth="1"/>
    <col min="16133" max="16133" width="8.28515625" style="10" customWidth="1"/>
    <col min="16134" max="16134" width="8.7109375" style="10" customWidth="1"/>
    <col min="16135" max="16135" width="10.42578125" style="10" customWidth="1"/>
    <col min="16136" max="16137" width="9.140625" style="10" customWidth="1"/>
    <col min="16138" max="16138" width="10.140625" style="10" customWidth="1"/>
    <col min="16139" max="16140" width="9.5703125" style="10" customWidth="1"/>
    <col min="16141" max="16141" width="10.42578125" style="10" customWidth="1"/>
    <col min="16142" max="16142" width="7.140625" style="10" customWidth="1"/>
    <col min="16143" max="16384" width="9.140625" style="10"/>
  </cols>
  <sheetData>
    <row r="1" spans="1:26" ht="29.25" customHeight="1" x14ac:dyDescent="0.2">
      <c r="A1" s="416" t="s">
        <v>116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</row>
    <row r="2" spans="1:26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7"/>
      <c r="N2" s="107"/>
      <c r="O2" s="107"/>
      <c r="P2" s="109" t="s">
        <v>117</v>
      </c>
    </row>
    <row r="3" spans="1:26" ht="15" customHeight="1" x14ac:dyDescent="0.2">
      <c r="A3" s="393"/>
      <c r="B3" s="391" t="s">
        <v>151</v>
      </c>
      <c r="C3" s="391"/>
      <c r="D3" s="391"/>
      <c r="E3" s="392" t="s">
        <v>74</v>
      </c>
      <c r="F3" s="394"/>
      <c r="G3" s="394"/>
      <c r="H3" s="394"/>
      <c r="I3" s="394"/>
      <c r="J3" s="394"/>
      <c r="K3" s="385" t="s">
        <v>179</v>
      </c>
      <c r="L3" s="386"/>
      <c r="M3" s="387"/>
      <c r="N3" s="391" t="s">
        <v>75</v>
      </c>
      <c r="O3" s="391"/>
      <c r="P3" s="392"/>
      <c r="Q3" s="11"/>
    </row>
    <row r="4" spans="1:26" ht="34.5" customHeight="1" x14ac:dyDescent="0.2">
      <c r="A4" s="393"/>
      <c r="B4" s="391"/>
      <c r="C4" s="391"/>
      <c r="D4" s="391"/>
      <c r="E4" s="391" t="s">
        <v>73</v>
      </c>
      <c r="F4" s="391"/>
      <c r="G4" s="391"/>
      <c r="H4" s="391" t="s">
        <v>72</v>
      </c>
      <c r="I4" s="391"/>
      <c r="J4" s="391"/>
      <c r="K4" s="388"/>
      <c r="L4" s="389"/>
      <c r="M4" s="390"/>
      <c r="N4" s="391"/>
      <c r="O4" s="391"/>
      <c r="P4" s="392"/>
      <c r="Q4" s="11"/>
    </row>
    <row r="5" spans="1:26" ht="36.75" customHeight="1" x14ac:dyDescent="0.2">
      <c r="A5" s="393"/>
      <c r="B5" s="20" t="s">
        <v>149</v>
      </c>
      <c r="C5" s="20" t="s">
        <v>71</v>
      </c>
      <c r="D5" s="20" t="s">
        <v>150</v>
      </c>
      <c r="E5" s="20" t="s">
        <v>149</v>
      </c>
      <c r="F5" s="20" t="s">
        <v>71</v>
      </c>
      <c r="G5" s="20" t="s">
        <v>150</v>
      </c>
      <c r="H5" s="20" t="s">
        <v>149</v>
      </c>
      <c r="I5" s="20" t="s">
        <v>71</v>
      </c>
      <c r="J5" s="20" t="s">
        <v>150</v>
      </c>
      <c r="K5" s="20" t="s">
        <v>149</v>
      </c>
      <c r="L5" s="20" t="s">
        <v>71</v>
      </c>
      <c r="M5" s="21" t="s">
        <v>150</v>
      </c>
      <c r="N5" s="20" t="s">
        <v>149</v>
      </c>
      <c r="O5" s="20" t="s">
        <v>71</v>
      </c>
      <c r="P5" s="21" t="s">
        <v>150</v>
      </c>
      <c r="Q5" s="11"/>
    </row>
    <row r="6" spans="1:26" ht="12.75" customHeight="1" x14ac:dyDescent="0.2">
      <c r="A6" s="65" t="s">
        <v>79</v>
      </c>
      <c r="B6" s="199">
        <f>SUM(B7:B26)</f>
        <v>638393</v>
      </c>
      <c r="C6" s="199">
        <f>SUM(C7:C26)</f>
        <v>533674</v>
      </c>
      <c r="D6" s="67">
        <f t="shared" ref="D6:D26" si="0">B6/C6*100</f>
        <v>119.62227876943604</v>
      </c>
      <c r="E6" s="199">
        <f>SUM(E7:E26)</f>
        <v>178665</v>
      </c>
      <c r="F6" s="199">
        <f>SUM(F7:F26)</f>
        <v>141749</v>
      </c>
      <c r="G6" s="67">
        <f t="shared" ref="G6:G23" si="1">E6/F6*100</f>
        <v>126.04321723610043</v>
      </c>
      <c r="H6" s="199">
        <f>SUM(H7:H26)</f>
        <v>459728</v>
      </c>
      <c r="I6" s="199">
        <f>SUM(I7:I26)</f>
        <v>391925</v>
      </c>
      <c r="J6" s="67">
        <f t="shared" ref="J6:J26" si="2">H6/I6*100</f>
        <v>117.29999362122857</v>
      </c>
      <c r="K6" s="199">
        <f>SUM(K7:K26)</f>
        <v>928974</v>
      </c>
      <c r="L6" s="199">
        <f>SUM(L7:L26)</f>
        <v>858585</v>
      </c>
      <c r="M6" s="67">
        <f>K6/L6*100</f>
        <v>108.19825643355054</v>
      </c>
      <c r="N6" s="199">
        <f>SUM(N7:N26)</f>
        <v>1567367</v>
      </c>
      <c r="O6" s="199">
        <f>SUM(O7:O26)</f>
        <v>1392259</v>
      </c>
      <c r="P6" s="67">
        <f t="shared" ref="P6:P26" si="3">N6/O6*100</f>
        <v>112.57725753613373</v>
      </c>
      <c r="Q6" s="3"/>
      <c r="R6" s="12"/>
      <c r="S6" s="12"/>
      <c r="T6" s="3"/>
      <c r="U6" s="12"/>
      <c r="V6" s="12"/>
      <c r="W6" s="3"/>
      <c r="X6" s="12"/>
      <c r="Y6" s="12"/>
      <c r="Z6" s="3"/>
    </row>
    <row r="7" spans="1:26" ht="12.75" customHeight="1" x14ac:dyDescent="0.2">
      <c r="A7" s="70" t="s">
        <v>80</v>
      </c>
      <c r="B7" s="199">
        <f t="shared" ref="B7:C23" si="4">E7+H7</f>
        <v>107270</v>
      </c>
      <c r="C7" s="199">
        <f t="shared" si="4"/>
        <v>71821</v>
      </c>
      <c r="D7" s="67">
        <f t="shared" si="0"/>
        <v>149.35743027805236</v>
      </c>
      <c r="E7" s="199">
        <v>706</v>
      </c>
      <c r="F7" s="199">
        <v>599</v>
      </c>
      <c r="G7" s="67">
        <f t="shared" si="1"/>
        <v>117.86310517529215</v>
      </c>
      <c r="H7" s="199">
        <v>106564</v>
      </c>
      <c r="I7" s="199">
        <v>71222</v>
      </c>
      <c r="J7" s="67">
        <f t="shared" si="2"/>
        <v>149.62230771390864</v>
      </c>
      <c r="K7" s="199">
        <v>55528</v>
      </c>
      <c r="L7" s="199">
        <v>48364</v>
      </c>
      <c r="M7" s="67">
        <f t="shared" ref="M7:M26" si="5">K7/L7*100</f>
        <v>114.81267058142419</v>
      </c>
      <c r="N7" s="203">
        <f>B7+K7</f>
        <v>162798</v>
      </c>
      <c r="O7" s="203">
        <f t="shared" ref="N7:O26" si="6">C7+L7</f>
        <v>120185</v>
      </c>
      <c r="P7" s="67">
        <f t="shared" si="3"/>
        <v>135.4561717352415</v>
      </c>
      <c r="Q7" s="224"/>
      <c r="R7" s="224"/>
      <c r="S7" s="12"/>
      <c r="T7" s="3"/>
      <c r="U7" s="12"/>
      <c r="V7" s="12"/>
      <c r="W7" s="3"/>
      <c r="X7" s="12"/>
      <c r="Y7" s="12"/>
      <c r="Z7" s="3"/>
    </row>
    <row r="8" spans="1:26" x14ac:dyDescent="0.2">
      <c r="A8" s="71" t="s">
        <v>81</v>
      </c>
      <c r="B8" s="199">
        <f t="shared" si="4"/>
        <v>16834</v>
      </c>
      <c r="C8" s="199">
        <f t="shared" si="4"/>
        <v>16363</v>
      </c>
      <c r="D8" s="67">
        <f t="shared" si="0"/>
        <v>102.87844527287173</v>
      </c>
      <c r="E8" s="199">
        <v>8188</v>
      </c>
      <c r="F8" s="199">
        <v>8510</v>
      </c>
      <c r="G8" s="67">
        <f t="shared" si="1"/>
        <v>96.216216216216225</v>
      </c>
      <c r="H8" s="199">
        <v>8646</v>
      </c>
      <c r="I8" s="199">
        <v>7853</v>
      </c>
      <c r="J8" s="67">
        <f t="shared" si="2"/>
        <v>110.09805169998728</v>
      </c>
      <c r="K8" s="199">
        <v>55952</v>
      </c>
      <c r="L8" s="199">
        <v>63302</v>
      </c>
      <c r="M8" s="67">
        <f t="shared" si="5"/>
        <v>88.388992448895763</v>
      </c>
      <c r="N8" s="203">
        <f t="shared" si="6"/>
        <v>72786</v>
      </c>
      <c r="O8" s="203">
        <f t="shared" si="6"/>
        <v>79665</v>
      </c>
      <c r="P8" s="67">
        <f t="shared" si="3"/>
        <v>91.365091319902092</v>
      </c>
      <c r="Q8" s="224"/>
      <c r="R8" s="224"/>
      <c r="S8" s="12"/>
      <c r="T8" s="3"/>
      <c r="U8" s="12"/>
      <c r="V8" s="12"/>
      <c r="W8" s="3"/>
      <c r="X8" s="12"/>
      <c r="Y8" s="12"/>
      <c r="Z8" s="3"/>
    </row>
    <row r="9" spans="1:26" x14ac:dyDescent="0.2">
      <c r="A9" s="71" t="s">
        <v>82</v>
      </c>
      <c r="B9" s="199">
        <f t="shared" si="4"/>
        <v>57181</v>
      </c>
      <c r="C9" s="199">
        <f t="shared" si="4"/>
        <v>59033</v>
      </c>
      <c r="D9" s="67">
        <f t="shared" si="0"/>
        <v>96.862771670082836</v>
      </c>
      <c r="E9" s="199">
        <v>27926</v>
      </c>
      <c r="F9" s="199">
        <v>33356</v>
      </c>
      <c r="G9" s="67">
        <f t="shared" si="1"/>
        <v>83.721069672622619</v>
      </c>
      <c r="H9" s="199">
        <v>29255</v>
      </c>
      <c r="I9" s="199">
        <v>25677</v>
      </c>
      <c r="J9" s="67">
        <f t="shared" si="2"/>
        <v>113.93464968648985</v>
      </c>
      <c r="K9" s="199">
        <v>92605</v>
      </c>
      <c r="L9" s="199">
        <v>100481</v>
      </c>
      <c r="M9" s="67">
        <f t="shared" si="5"/>
        <v>92.161702212358549</v>
      </c>
      <c r="N9" s="203">
        <f t="shared" si="6"/>
        <v>149786</v>
      </c>
      <c r="O9" s="203">
        <f t="shared" si="6"/>
        <v>159514</v>
      </c>
      <c r="P9" s="67">
        <f t="shared" si="3"/>
        <v>93.901475732537591</v>
      </c>
      <c r="Q9" s="224"/>
      <c r="R9" s="224"/>
      <c r="S9" s="12"/>
      <c r="T9" s="3"/>
      <c r="U9" s="12"/>
      <c r="V9" s="12"/>
      <c r="W9" s="3"/>
      <c r="X9" s="12"/>
      <c r="Y9" s="12"/>
      <c r="Z9" s="3"/>
    </row>
    <row r="10" spans="1:26" x14ac:dyDescent="0.2">
      <c r="A10" s="71" t="s">
        <v>83</v>
      </c>
      <c r="B10" s="199">
        <f t="shared" si="4"/>
        <v>51308</v>
      </c>
      <c r="C10" s="199">
        <f t="shared" si="4"/>
        <v>40348</v>
      </c>
      <c r="D10" s="67">
        <f t="shared" si="0"/>
        <v>127.16367601863784</v>
      </c>
      <c r="E10" s="199">
        <v>1796</v>
      </c>
      <c r="F10" s="199">
        <v>2795</v>
      </c>
      <c r="G10" s="67">
        <f t="shared" si="1"/>
        <v>64.257602862254032</v>
      </c>
      <c r="H10" s="199">
        <v>49512</v>
      </c>
      <c r="I10" s="199">
        <v>37553</v>
      </c>
      <c r="J10" s="67">
        <f t="shared" si="2"/>
        <v>131.84565813650042</v>
      </c>
      <c r="K10" s="199">
        <v>88077</v>
      </c>
      <c r="L10" s="199">
        <v>79102</v>
      </c>
      <c r="M10" s="67">
        <f t="shared" si="5"/>
        <v>111.34611008571211</v>
      </c>
      <c r="N10" s="203">
        <f t="shared" si="6"/>
        <v>139385</v>
      </c>
      <c r="O10" s="203">
        <f t="shared" si="6"/>
        <v>119450</v>
      </c>
      <c r="P10" s="67">
        <f t="shared" si="3"/>
        <v>116.68899120971116</v>
      </c>
      <c r="Q10" s="224"/>
      <c r="R10" s="224"/>
      <c r="S10" s="12"/>
      <c r="T10" s="3"/>
      <c r="U10" s="12"/>
      <c r="V10" s="12"/>
      <c r="W10" s="3"/>
      <c r="X10" s="12"/>
      <c r="Y10" s="12"/>
      <c r="Z10" s="3"/>
    </row>
    <row r="11" spans="1:26" x14ac:dyDescent="0.2">
      <c r="A11" s="71" t="s">
        <v>84</v>
      </c>
      <c r="B11" s="199">
        <f t="shared" si="4"/>
        <v>2202</v>
      </c>
      <c r="C11" s="199">
        <f>F11+I11</f>
        <v>1596</v>
      </c>
      <c r="D11" s="67">
        <f t="shared" si="0"/>
        <v>137.96992481203009</v>
      </c>
      <c r="E11" s="199">
        <v>1</v>
      </c>
      <c r="F11" s="199">
        <v>1</v>
      </c>
      <c r="G11" s="67">
        <f t="shared" si="1"/>
        <v>100</v>
      </c>
      <c r="H11" s="199">
        <v>2201</v>
      </c>
      <c r="I11" s="199">
        <v>1595</v>
      </c>
      <c r="J11" s="67">
        <f t="shared" si="2"/>
        <v>137.99373040752351</v>
      </c>
      <c r="K11" s="199">
        <v>6724</v>
      </c>
      <c r="L11" s="199">
        <v>4423</v>
      </c>
      <c r="M11" s="67">
        <f t="shared" si="5"/>
        <v>152.02351345240788</v>
      </c>
      <c r="N11" s="203">
        <f t="shared" si="6"/>
        <v>8926</v>
      </c>
      <c r="O11" s="203">
        <f>C11+L11</f>
        <v>6019</v>
      </c>
      <c r="P11" s="67">
        <f t="shared" si="3"/>
        <v>148.29705931217808</v>
      </c>
      <c r="Q11" s="224"/>
      <c r="R11" s="224"/>
      <c r="S11" s="12"/>
      <c r="T11" s="3"/>
      <c r="U11" s="12"/>
      <c r="V11" s="12"/>
      <c r="W11" s="3"/>
      <c r="X11" s="12"/>
      <c r="Y11" s="12"/>
      <c r="Z11" s="3"/>
    </row>
    <row r="12" spans="1:26" x14ac:dyDescent="0.2">
      <c r="A12" s="71" t="s">
        <v>85</v>
      </c>
      <c r="B12" s="199">
        <f t="shared" si="4"/>
        <v>60038</v>
      </c>
      <c r="C12" s="199">
        <f t="shared" si="4"/>
        <v>52409</v>
      </c>
      <c r="D12" s="67">
        <f t="shared" si="0"/>
        <v>114.556660115629</v>
      </c>
      <c r="E12" s="199">
        <v>10564</v>
      </c>
      <c r="F12" s="199">
        <v>8532</v>
      </c>
      <c r="G12" s="67">
        <f t="shared" si="1"/>
        <v>123.81622128457572</v>
      </c>
      <c r="H12" s="199">
        <v>49474</v>
      </c>
      <c r="I12" s="199">
        <v>43877</v>
      </c>
      <c r="J12" s="67">
        <f t="shared" si="2"/>
        <v>112.75611368142762</v>
      </c>
      <c r="K12" s="199">
        <v>56341</v>
      </c>
      <c r="L12" s="199">
        <v>60166</v>
      </c>
      <c r="M12" s="67">
        <f t="shared" si="5"/>
        <v>93.64258883754944</v>
      </c>
      <c r="N12" s="203">
        <f t="shared" si="6"/>
        <v>116379</v>
      </c>
      <c r="O12" s="203">
        <f t="shared" si="6"/>
        <v>112575</v>
      </c>
      <c r="P12" s="67">
        <f t="shared" si="3"/>
        <v>103.37908061292471</v>
      </c>
      <c r="Q12" s="224"/>
      <c r="R12" s="224"/>
      <c r="S12" s="12"/>
      <c r="T12" s="3"/>
      <c r="U12" s="12"/>
      <c r="V12" s="12"/>
      <c r="W12" s="3"/>
      <c r="X12" s="12"/>
      <c r="Y12" s="12"/>
      <c r="Z12" s="3"/>
    </row>
    <row r="13" spans="1:26" x14ac:dyDescent="0.2">
      <c r="A13" s="71" t="s">
        <v>86</v>
      </c>
      <c r="B13" s="199">
        <f t="shared" si="4"/>
        <v>28176</v>
      </c>
      <c r="C13" s="199">
        <f t="shared" si="4"/>
        <v>23078</v>
      </c>
      <c r="D13" s="67">
        <f t="shared" si="0"/>
        <v>122.09030245255221</v>
      </c>
      <c r="E13" s="199">
        <v>5011</v>
      </c>
      <c r="F13" s="199">
        <v>4793</v>
      </c>
      <c r="G13" s="67">
        <f t="shared" si="1"/>
        <v>104.54829960358856</v>
      </c>
      <c r="H13" s="199">
        <v>23165</v>
      </c>
      <c r="I13" s="199">
        <v>18285</v>
      </c>
      <c r="J13" s="67">
        <f t="shared" si="2"/>
        <v>126.68854252119223</v>
      </c>
      <c r="K13" s="199">
        <v>64766</v>
      </c>
      <c r="L13" s="199">
        <v>79614</v>
      </c>
      <c r="M13" s="67">
        <f t="shared" si="5"/>
        <v>81.35001381666541</v>
      </c>
      <c r="N13" s="203">
        <f t="shared" si="6"/>
        <v>92942</v>
      </c>
      <c r="O13" s="203">
        <f t="shared" si="6"/>
        <v>102692</v>
      </c>
      <c r="P13" s="67">
        <f t="shared" si="3"/>
        <v>90.505589529856266</v>
      </c>
      <c r="Q13" s="224"/>
      <c r="R13" s="224"/>
      <c r="S13" s="12"/>
      <c r="T13" s="3"/>
      <c r="U13" s="12"/>
      <c r="V13" s="12"/>
      <c r="W13" s="3"/>
      <c r="X13" s="12"/>
      <c r="Y13" s="12"/>
      <c r="Z13" s="3"/>
    </row>
    <row r="14" spans="1:26" x14ac:dyDescent="0.2">
      <c r="A14" s="71" t="s">
        <v>87</v>
      </c>
      <c r="B14" s="199">
        <f t="shared" si="4"/>
        <v>42800</v>
      </c>
      <c r="C14" s="199">
        <f t="shared" si="4"/>
        <v>52331</v>
      </c>
      <c r="D14" s="67">
        <f t="shared" si="0"/>
        <v>81.787086048422537</v>
      </c>
      <c r="E14" s="199">
        <v>4839</v>
      </c>
      <c r="F14" s="199">
        <v>1030</v>
      </c>
      <c r="G14" s="67">
        <f t="shared" si="1"/>
        <v>469.80582524271847</v>
      </c>
      <c r="H14" s="199">
        <v>37961</v>
      </c>
      <c r="I14" s="199">
        <v>51301</v>
      </c>
      <c r="J14" s="67">
        <f t="shared" si="2"/>
        <v>73.996608253250429</v>
      </c>
      <c r="K14" s="199">
        <v>63013</v>
      </c>
      <c r="L14" s="199">
        <v>77002</v>
      </c>
      <c r="M14" s="67">
        <f t="shared" si="5"/>
        <v>81.832939404171327</v>
      </c>
      <c r="N14" s="203">
        <f t="shared" si="6"/>
        <v>105813</v>
      </c>
      <c r="O14" s="203">
        <f t="shared" si="6"/>
        <v>129333</v>
      </c>
      <c r="P14" s="67">
        <f t="shared" si="3"/>
        <v>81.814386119551855</v>
      </c>
      <c r="Q14" s="224"/>
      <c r="R14" s="224"/>
      <c r="S14" s="12"/>
      <c r="T14" s="3"/>
      <c r="U14" s="12"/>
      <c r="V14" s="12"/>
      <c r="W14" s="3"/>
      <c r="X14" s="12"/>
      <c r="Y14" s="12"/>
      <c r="Z14" s="3"/>
    </row>
    <row r="15" spans="1:26" x14ac:dyDescent="0.2">
      <c r="A15" s="71" t="s">
        <v>88</v>
      </c>
      <c r="B15" s="199">
        <f t="shared" si="4"/>
        <v>40499</v>
      </c>
      <c r="C15" s="199">
        <f t="shared" si="4"/>
        <v>39714</v>
      </c>
      <c r="D15" s="67">
        <f t="shared" si="0"/>
        <v>101.97663292541672</v>
      </c>
      <c r="E15" s="199">
        <v>4628</v>
      </c>
      <c r="F15" s="199">
        <v>5632</v>
      </c>
      <c r="G15" s="67">
        <f t="shared" si="1"/>
        <v>82.173295454545453</v>
      </c>
      <c r="H15" s="199">
        <v>35871</v>
      </c>
      <c r="I15" s="199">
        <v>34082</v>
      </c>
      <c r="J15" s="67">
        <f t="shared" si="2"/>
        <v>105.24910509946599</v>
      </c>
      <c r="K15" s="199">
        <v>56395</v>
      </c>
      <c r="L15" s="199">
        <v>55360</v>
      </c>
      <c r="M15" s="67">
        <f t="shared" si="5"/>
        <v>101.8695809248555</v>
      </c>
      <c r="N15" s="203">
        <f t="shared" si="6"/>
        <v>96894</v>
      </c>
      <c r="O15" s="203">
        <f t="shared" si="6"/>
        <v>95074</v>
      </c>
      <c r="P15" s="67">
        <f t="shared" si="3"/>
        <v>101.91429833603299</v>
      </c>
      <c r="Q15" s="224"/>
      <c r="R15" s="224"/>
      <c r="S15" s="12"/>
      <c r="T15" s="3"/>
      <c r="U15" s="12"/>
      <c r="V15" s="12"/>
      <c r="W15" s="3"/>
      <c r="X15" s="12"/>
      <c r="Y15" s="12"/>
      <c r="Z15" s="3"/>
    </row>
    <row r="16" spans="1:26" ht="14.25" customHeight="1" x14ac:dyDescent="0.2">
      <c r="A16" s="71" t="s">
        <v>89</v>
      </c>
      <c r="B16" s="199">
        <f t="shared" si="4"/>
        <v>12194</v>
      </c>
      <c r="C16" s="199">
        <f t="shared" si="4"/>
        <v>12440</v>
      </c>
      <c r="D16" s="67">
        <f t="shared" si="0"/>
        <v>98.022508038585215</v>
      </c>
      <c r="E16" s="199">
        <v>11703</v>
      </c>
      <c r="F16" s="199">
        <v>11961</v>
      </c>
      <c r="G16" s="67">
        <f t="shared" si="1"/>
        <v>97.84298971657887</v>
      </c>
      <c r="H16" s="199">
        <v>491</v>
      </c>
      <c r="I16" s="199">
        <v>479</v>
      </c>
      <c r="J16" s="67">
        <f t="shared" si="2"/>
        <v>102.50521920668059</v>
      </c>
      <c r="K16" s="199">
        <v>20874</v>
      </c>
      <c r="L16" s="199">
        <v>20894</v>
      </c>
      <c r="M16" s="67">
        <f t="shared" si="5"/>
        <v>99.904278740308229</v>
      </c>
      <c r="N16" s="203">
        <f t="shared" si="6"/>
        <v>33068</v>
      </c>
      <c r="O16" s="203">
        <f t="shared" si="6"/>
        <v>33334</v>
      </c>
      <c r="P16" s="67">
        <f t="shared" si="3"/>
        <v>99.202015959680807</v>
      </c>
      <c r="Q16" s="224"/>
      <c r="R16" s="224"/>
      <c r="S16" s="12"/>
      <c r="T16" s="3"/>
      <c r="U16" s="12"/>
      <c r="V16" s="12"/>
      <c r="W16" s="3"/>
      <c r="X16" s="12"/>
      <c r="Y16" s="12"/>
      <c r="Z16" s="3"/>
    </row>
    <row r="17" spans="1:27" ht="14.25" customHeight="1" x14ac:dyDescent="0.2">
      <c r="A17" s="71" t="s">
        <v>90</v>
      </c>
      <c r="B17" s="199">
        <f t="shared" si="4"/>
        <v>5100</v>
      </c>
      <c r="C17" s="199">
        <f t="shared" si="4"/>
        <v>4277</v>
      </c>
      <c r="D17" s="67">
        <f t="shared" si="0"/>
        <v>119.24245966799158</v>
      </c>
      <c r="E17" s="199">
        <v>1240</v>
      </c>
      <c r="F17" s="199">
        <v>1215</v>
      </c>
      <c r="G17" s="67">
        <f t="shared" si="1"/>
        <v>102.05761316872429</v>
      </c>
      <c r="H17" s="199">
        <v>3860</v>
      </c>
      <c r="I17" s="199">
        <v>3062</v>
      </c>
      <c r="J17" s="67">
        <f t="shared" si="2"/>
        <v>126.06139777922927</v>
      </c>
      <c r="K17" s="199">
        <v>33045</v>
      </c>
      <c r="L17" s="199">
        <v>24458</v>
      </c>
      <c r="M17" s="67">
        <f t="shared" si="5"/>
        <v>135.10916673481071</v>
      </c>
      <c r="N17" s="203">
        <f t="shared" si="6"/>
        <v>38145</v>
      </c>
      <c r="O17" s="203">
        <f t="shared" si="6"/>
        <v>28735</v>
      </c>
      <c r="P17" s="67">
        <f t="shared" si="3"/>
        <v>132.74752044544979</v>
      </c>
      <c r="Q17" s="224"/>
      <c r="R17" s="224"/>
      <c r="S17" s="12"/>
      <c r="T17" s="3"/>
      <c r="U17" s="12"/>
      <c r="V17" s="12"/>
      <c r="W17" s="3"/>
      <c r="X17" s="12"/>
      <c r="Y17" s="12"/>
      <c r="Z17" s="3"/>
    </row>
    <row r="18" spans="1:27" ht="14.25" customHeight="1" x14ac:dyDescent="0.2">
      <c r="A18" s="71" t="s">
        <v>91</v>
      </c>
      <c r="B18" s="199">
        <f t="shared" si="4"/>
        <v>2049</v>
      </c>
      <c r="C18" s="199">
        <f t="shared" si="4"/>
        <v>2008</v>
      </c>
      <c r="D18" s="67">
        <f t="shared" si="0"/>
        <v>102.04183266932272</v>
      </c>
      <c r="E18" s="199">
        <v>9</v>
      </c>
      <c r="F18" s="199">
        <v>45</v>
      </c>
      <c r="G18" s="67">
        <f t="shared" si="1"/>
        <v>20</v>
      </c>
      <c r="H18" s="199">
        <v>2040</v>
      </c>
      <c r="I18" s="199">
        <v>1963</v>
      </c>
      <c r="J18" s="67">
        <f t="shared" si="2"/>
        <v>103.92256749872644</v>
      </c>
      <c r="K18" s="199">
        <v>4475</v>
      </c>
      <c r="L18" s="199">
        <v>4419</v>
      </c>
      <c r="M18" s="67">
        <f t="shared" si="5"/>
        <v>101.26725503507581</v>
      </c>
      <c r="N18" s="203">
        <f t="shared" si="6"/>
        <v>6524</v>
      </c>
      <c r="O18" s="203">
        <f t="shared" si="6"/>
        <v>6427</v>
      </c>
      <c r="P18" s="67">
        <f t="shared" si="3"/>
        <v>101.50925781857786</v>
      </c>
      <c r="Q18" s="224"/>
      <c r="R18" s="224"/>
      <c r="S18" s="12"/>
      <c r="T18" s="3"/>
      <c r="U18" s="12"/>
      <c r="V18" s="12"/>
      <c r="W18" s="3"/>
      <c r="X18" s="12"/>
      <c r="Y18" s="12"/>
      <c r="Z18" s="3"/>
    </row>
    <row r="19" spans="1:27" ht="14.25" customHeight="1" x14ac:dyDescent="0.2">
      <c r="A19" s="71" t="s">
        <v>92</v>
      </c>
      <c r="B19" s="199">
        <f t="shared" si="4"/>
        <v>58878</v>
      </c>
      <c r="C19" s="199">
        <f t="shared" si="4"/>
        <v>40508</v>
      </c>
      <c r="D19" s="67">
        <f t="shared" si="0"/>
        <v>145.34906685099241</v>
      </c>
      <c r="E19" s="199">
        <v>22554</v>
      </c>
      <c r="F19" s="199">
        <v>18936</v>
      </c>
      <c r="G19" s="67">
        <f t="shared" si="1"/>
        <v>119.10646387832699</v>
      </c>
      <c r="H19" s="199">
        <v>36324</v>
      </c>
      <c r="I19" s="199">
        <v>21572</v>
      </c>
      <c r="J19" s="67">
        <f t="shared" si="2"/>
        <v>168.38494344520677</v>
      </c>
      <c r="K19" s="199">
        <v>46465</v>
      </c>
      <c r="L19" s="199">
        <v>28131</v>
      </c>
      <c r="M19" s="67">
        <f t="shared" si="5"/>
        <v>165.17365184316236</v>
      </c>
      <c r="N19" s="203">
        <f t="shared" si="6"/>
        <v>105343</v>
      </c>
      <c r="O19" s="203">
        <f t="shared" si="6"/>
        <v>68639</v>
      </c>
      <c r="P19" s="67">
        <f t="shared" si="3"/>
        <v>153.47397252290972</v>
      </c>
      <c r="Q19" s="224"/>
      <c r="R19" s="224"/>
      <c r="S19" s="12"/>
      <c r="T19" s="3"/>
      <c r="U19" s="12"/>
      <c r="V19" s="12"/>
      <c r="W19" s="3"/>
      <c r="X19" s="12"/>
      <c r="Y19" s="12"/>
      <c r="Z19" s="3"/>
    </row>
    <row r="20" spans="1:27" ht="14.25" customHeight="1" x14ac:dyDescent="0.2">
      <c r="A20" s="71" t="s">
        <v>93</v>
      </c>
      <c r="B20" s="199">
        <f t="shared" si="4"/>
        <v>13081</v>
      </c>
      <c r="C20" s="199">
        <f t="shared" si="4"/>
        <v>9636</v>
      </c>
      <c r="D20" s="67">
        <f t="shared" si="0"/>
        <v>135.75134910751351</v>
      </c>
      <c r="E20" s="199">
        <v>1092</v>
      </c>
      <c r="F20" s="199">
        <v>1061</v>
      </c>
      <c r="G20" s="67">
        <f t="shared" si="1"/>
        <v>102.92177191328935</v>
      </c>
      <c r="H20" s="199">
        <v>11989</v>
      </c>
      <c r="I20" s="199">
        <v>8575</v>
      </c>
      <c r="J20" s="67">
        <f t="shared" si="2"/>
        <v>139.81341107871719</v>
      </c>
      <c r="K20" s="199">
        <v>44764</v>
      </c>
      <c r="L20" s="199">
        <v>34817</v>
      </c>
      <c r="M20" s="67">
        <f t="shared" si="5"/>
        <v>128.56937702846312</v>
      </c>
      <c r="N20" s="203">
        <f t="shared" si="6"/>
        <v>57845</v>
      </c>
      <c r="O20" s="203">
        <f t="shared" si="6"/>
        <v>44453</v>
      </c>
      <c r="P20" s="67">
        <f t="shared" si="3"/>
        <v>130.12620070636402</v>
      </c>
      <c r="Q20" s="224"/>
      <c r="R20" s="224"/>
      <c r="S20" s="12"/>
      <c r="T20" s="3"/>
      <c r="U20" s="12"/>
      <c r="V20" s="12"/>
      <c r="W20" s="3"/>
      <c r="X20" s="12"/>
      <c r="Y20" s="12"/>
      <c r="Z20" s="3"/>
    </row>
    <row r="21" spans="1:27" ht="14.25" customHeight="1" x14ac:dyDescent="0.2">
      <c r="A21" s="71" t="s">
        <v>94</v>
      </c>
      <c r="B21" s="199">
        <f t="shared" si="4"/>
        <v>89357</v>
      </c>
      <c r="C21" s="199">
        <f t="shared" si="4"/>
        <v>48898</v>
      </c>
      <c r="D21" s="67">
        <f t="shared" si="0"/>
        <v>182.74162542435272</v>
      </c>
      <c r="E21" s="199">
        <v>76979</v>
      </c>
      <c r="F21" s="199">
        <v>40942</v>
      </c>
      <c r="G21" s="67">
        <f t="shared" si="1"/>
        <v>188.01963753602658</v>
      </c>
      <c r="H21" s="199">
        <v>12378</v>
      </c>
      <c r="I21" s="199">
        <v>7956</v>
      </c>
      <c r="J21" s="67">
        <f t="shared" si="2"/>
        <v>155.58069381598793</v>
      </c>
      <c r="K21" s="199">
        <v>150693</v>
      </c>
      <c r="L21" s="199">
        <v>105228</v>
      </c>
      <c r="M21" s="67">
        <f t="shared" si="5"/>
        <v>143.20618086440871</v>
      </c>
      <c r="N21" s="203">
        <f t="shared" si="6"/>
        <v>240050</v>
      </c>
      <c r="O21" s="203">
        <f t="shared" si="6"/>
        <v>154126</v>
      </c>
      <c r="P21" s="67">
        <f t="shared" si="3"/>
        <v>155.74919221935301</v>
      </c>
      <c r="Q21" s="224"/>
      <c r="R21" s="224"/>
      <c r="S21" s="12"/>
      <c r="T21" s="3"/>
      <c r="U21" s="12"/>
      <c r="V21" s="12"/>
      <c r="W21" s="3"/>
      <c r="X21" s="12"/>
      <c r="Y21" s="12"/>
      <c r="Z21" s="3"/>
    </row>
    <row r="22" spans="1:27" ht="14.25" customHeight="1" x14ac:dyDescent="0.2">
      <c r="A22" s="70" t="s">
        <v>95</v>
      </c>
      <c r="B22" s="199">
        <f t="shared" si="4"/>
        <v>13041</v>
      </c>
      <c r="C22" s="199">
        <f t="shared" si="4"/>
        <v>15892</v>
      </c>
      <c r="D22" s="67">
        <f t="shared" si="0"/>
        <v>82.060156053360174</v>
      </c>
      <c r="E22" s="199">
        <v>101</v>
      </c>
      <c r="F22" s="199">
        <v>353</v>
      </c>
      <c r="G22" s="67">
        <f t="shared" si="1"/>
        <v>28.611898016997166</v>
      </c>
      <c r="H22" s="199">
        <v>12940</v>
      </c>
      <c r="I22" s="199">
        <v>15539</v>
      </c>
      <c r="J22" s="67">
        <f t="shared" si="2"/>
        <v>83.274341978248273</v>
      </c>
      <c r="K22" s="199">
        <v>23665</v>
      </c>
      <c r="L22" s="199">
        <v>18675</v>
      </c>
      <c r="M22" s="67">
        <f t="shared" si="5"/>
        <v>126.72021419009371</v>
      </c>
      <c r="N22" s="203">
        <f t="shared" si="6"/>
        <v>36706</v>
      </c>
      <c r="O22" s="203">
        <f t="shared" si="6"/>
        <v>34567</v>
      </c>
      <c r="P22" s="67">
        <f t="shared" si="3"/>
        <v>106.18798275812192</v>
      </c>
      <c r="Q22" s="224"/>
      <c r="R22" s="224"/>
      <c r="S22" s="12"/>
      <c r="T22" s="3"/>
      <c r="U22" s="12"/>
      <c r="V22" s="12"/>
      <c r="W22" s="3"/>
      <c r="X22" s="12"/>
      <c r="Y22" s="12"/>
      <c r="Z22" s="3"/>
    </row>
    <row r="23" spans="1:27" ht="14.25" customHeight="1" x14ac:dyDescent="0.2">
      <c r="A23" s="71" t="s">
        <v>96</v>
      </c>
      <c r="B23" s="199">
        <f t="shared" si="4"/>
        <v>36093</v>
      </c>
      <c r="C23" s="199">
        <f t="shared" si="4"/>
        <v>41036</v>
      </c>
      <c r="D23" s="67">
        <f t="shared" si="0"/>
        <v>87.954478994054</v>
      </c>
      <c r="E23" s="199">
        <v>1328</v>
      </c>
      <c r="F23" s="199">
        <v>1988</v>
      </c>
      <c r="G23" s="67">
        <f t="shared" si="1"/>
        <v>66.800804828973853</v>
      </c>
      <c r="H23" s="199">
        <v>34765</v>
      </c>
      <c r="I23" s="199">
        <v>39048</v>
      </c>
      <c r="J23" s="67">
        <f t="shared" si="2"/>
        <v>89.031448473673422</v>
      </c>
      <c r="K23" s="199">
        <v>56447</v>
      </c>
      <c r="L23" s="199">
        <v>45419</v>
      </c>
      <c r="M23" s="67">
        <f t="shared" si="5"/>
        <v>124.28058741936195</v>
      </c>
      <c r="N23" s="203">
        <f t="shared" si="6"/>
        <v>92540</v>
      </c>
      <c r="O23" s="203">
        <f t="shared" si="6"/>
        <v>86455</v>
      </c>
      <c r="P23" s="67">
        <f t="shared" si="3"/>
        <v>107.03834364698399</v>
      </c>
      <c r="Q23" s="224"/>
      <c r="R23" s="224"/>
      <c r="S23" s="12"/>
      <c r="T23" s="3"/>
      <c r="U23" s="12"/>
      <c r="V23" s="12"/>
      <c r="W23" s="3"/>
      <c r="X23" s="12"/>
      <c r="Y23" s="12"/>
      <c r="Z23" s="3"/>
    </row>
    <row r="24" spans="1:27" x14ac:dyDescent="0.2">
      <c r="A24" s="71" t="s">
        <v>97</v>
      </c>
      <c r="B24" s="199" t="s">
        <v>156</v>
      </c>
      <c r="C24" s="199" t="s">
        <v>156</v>
      </c>
      <c r="D24" s="67" t="s">
        <v>156</v>
      </c>
      <c r="E24" s="199" t="s">
        <v>156</v>
      </c>
      <c r="F24" s="199" t="s">
        <v>156</v>
      </c>
      <c r="G24" s="67" t="s">
        <v>156</v>
      </c>
      <c r="H24" s="199" t="s">
        <v>156</v>
      </c>
      <c r="I24" s="199" t="s">
        <v>156</v>
      </c>
      <c r="J24" s="67" t="s">
        <v>156</v>
      </c>
      <c r="K24" s="199">
        <v>71</v>
      </c>
      <c r="L24" s="199">
        <v>81</v>
      </c>
      <c r="M24" s="67">
        <f>K24/L24*100</f>
        <v>87.654320987654316</v>
      </c>
      <c r="N24" s="203">
        <f>K24</f>
        <v>71</v>
      </c>
      <c r="O24" s="203">
        <f>L24</f>
        <v>81</v>
      </c>
      <c r="P24" s="67">
        <f t="shared" si="3"/>
        <v>87.654320987654316</v>
      </c>
      <c r="Q24" s="224"/>
      <c r="R24" s="224"/>
      <c r="S24" s="12"/>
      <c r="T24" s="4"/>
      <c r="U24" s="4"/>
      <c r="V24" s="12"/>
      <c r="W24" s="4"/>
      <c r="X24" s="12"/>
      <c r="Y24" s="12"/>
      <c r="Z24" s="3"/>
      <c r="AA24" s="11"/>
    </row>
    <row r="25" spans="1:27" x14ac:dyDescent="0.2">
      <c r="A25" s="71" t="s">
        <v>98</v>
      </c>
      <c r="B25" s="199" t="s">
        <v>156</v>
      </c>
      <c r="C25" s="199" t="s">
        <v>156</v>
      </c>
      <c r="D25" s="67" t="s">
        <v>156</v>
      </c>
      <c r="E25" s="199" t="s">
        <v>156</v>
      </c>
      <c r="F25" s="199" t="s">
        <v>156</v>
      </c>
      <c r="G25" s="67" t="s">
        <v>156</v>
      </c>
      <c r="H25" s="199" t="s">
        <v>156</v>
      </c>
      <c r="I25" s="199" t="s">
        <v>156</v>
      </c>
      <c r="J25" s="67" t="s">
        <v>156</v>
      </c>
      <c r="K25" s="199">
        <v>32</v>
      </c>
      <c r="L25" s="199">
        <v>31</v>
      </c>
      <c r="M25" s="67">
        <f t="shared" si="5"/>
        <v>103.2258064516129</v>
      </c>
      <c r="N25" s="203">
        <f>K25</f>
        <v>32</v>
      </c>
      <c r="O25" s="203">
        <f>L25</f>
        <v>31</v>
      </c>
      <c r="P25" s="67">
        <f t="shared" si="3"/>
        <v>103.2258064516129</v>
      </c>
      <c r="Q25" s="224"/>
      <c r="R25" s="224"/>
      <c r="S25" s="12"/>
      <c r="T25" s="4"/>
      <c r="U25" s="4"/>
      <c r="V25" s="4"/>
      <c r="W25" s="4"/>
      <c r="X25" s="12"/>
      <c r="Y25" s="12"/>
      <c r="Z25" s="3"/>
      <c r="AA25" s="11"/>
    </row>
    <row r="26" spans="1:27" x14ac:dyDescent="0.2">
      <c r="A26" s="73" t="s">
        <v>99</v>
      </c>
      <c r="B26" s="200">
        <f>H26</f>
        <v>2292</v>
      </c>
      <c r="C26" s="200">
        <f>I26</f>
        <v>2286</v>
      </c>
      <c r="D26" s="75">
        <f t="shared" si="0"/>
        <v>100.26246719160106</v>
      </c>
      <c r="E26" s="200" t="s">
        <v>156</v>
      </c>
      <c r="F26" s="200" t="s">
        <v>156</v>
      </c>
      <c r="G26" s="75" t="s">
        <v>156</v>
      </c>
      <c r="H26" s="200">
        <v>2292</v>
      </c>
      <c r="I26" s="200">
        <v>2286</v>
      </c>
      <c r="J26" s="75">
        <f t="shared" si="2"/>
        <v>100.26246719160106</v>
      </c>
      <c r="K26" s="200">
        <v>9042</v>
      </c>
      <c r="L26" s="200">
        <v>8618</v>
      </c>
      <c r="M26" s="75">
        <f t="shared" si="5"/>
        <v>104.91993501972617</v>
      </c>
      <c r="N26" s="200">
        <f t="shared" si="6"/>
        <v>11334</v>
      </c>
      <c r="O26" s="200">
        <f t="shared" si="6"/>
        <v>10904</v>
      </c>
      <c r="P26" s="75">
        <f t="shared" si="3"/>
        <v>103.9435069699193</v>
      </c>
      <c r="Q26" s="224"/>
      <c r="R26" s="224"/>
      <c r="S26" s="12"/>
      <c r="T26" s="4"/>
      <c r="U26" s="12"/>
      <c r="V26" s="12"/>
      <c r="W26" s="3"/>
      <c r="X26" s="12"/>
      <c r="Y26" s="12"/>
      <c r="Z26" s="3"/>
      <c r="AA26" s="11"/>
    </row>
    <row r="27" spans="1:27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1"/>
    </row>
    <row r="28" spans="1:27" x14ac:dyDescent="0.2">
      <c r="A28" s="198"/>
      <c r="B28" s="15"/>
      <c r="C28" s="15"/>
      <c r="D28" s="9"/>
      <c r="E28" s="15"/>
      <c r="F28" s="15"/>
      <c r="G28" s="9"/>
      <c r="H28" s="15"/>
      <c r="I28" s="15"/>
      <c r="J28" s="9"/>
      <c r="K28" s="15"/>
      <c r="L28" s="15"/>
      <c r="M28" s="9"/>
    </row>
    <row r="29" spans="1:27" x14ac:dyDescent="0.2">
      <c r="D29" s="110"/>
      <c r="I29" s="199"/>
    </row>
    <row r="31" spans="1:27" x14ac:dyDescent="0.2">
      <c r="H31" s="11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workbookViewId="0">
      <selection activeCell="A3" sqref="A3:A5"/>
    </sheetView>
  </sheetViews>
  <sheetFormatPr defaultRowHeight="12.75" x14ac:dyDescent="0.2"/>
  <cols>
    <col min="1" max="1" width="21.7109375" style="111" customWidth="1"/>
    <col min="2" max="2" width="9.7109375" style="111" customWidth="1"/>
    <col min="3" max="3" width="9.5703125" style="111" customWidth="1"/>
    <col min="4" max="7" width="8.85546875" style="111" customWidth="1"/>
    <col min="8" max="8" width="9.85546875" style="111" customWidth="1"/>
    <col min="9" max="9" width="9.7109375" style="111" customWidth="1"/>
    <col min="10" max="10" width="9.42578125" style="111" customWidth="1"/>
    <col min="11" max="12" width="9.7109375" style="111" customWidth="1"/>
    <col min="13" max="13" width="8.7109375" style="111" customWidth="1"/>
    <col min="14" max="256" width="9.140625" style="111"/>
    <col min="257" max="257" width="21.7109375" style="111" customWidth="1"/>
    <col min="258" max="258" width="9.7109375" style="111" customWidth="1"/>
    <col min="259" max="259" width="9.5703125" style="111" customWidth="1"/>
    <col min="260" max="262" width="8.85546875" style="111" customWidth="1"/>
    <col min="263" max="263" width="10.140625" style="111" customWidth="1"/>
    <col min="264" max="264" width="9.85546875" style="111" customWidth="1"/>
    <col min="265" max="265" width="9.7109375" style="111" customWidth="1"/>
    <col min="266" max="266" width="10.5703125" style="111" customWidth="1"/>
    <col min="267" max="268" width="9.7109375" style="111" customWidth="1"/>
    <col min="269" max="269" width="8.7109375" style="111" customWidth="1"/>
    <col min="270" max="512" width="9.140625" style="111"/>
    <col min="513" max="513" width="21.7109375" style="111" customWidth="1"/>
    <col min="514" max="514" width="9.7109375" style="111" customWidth="1"/>
    <col min="515" max="515" width="9.5703125" style="111" customWidth="1"/>
    <col min="516" max="518" width="8.85546875" style="111" customWidth="1"/>
    <col min="519" max="519" width="10.140625" style="111" customWidth="1"/>
    <col min="520" max="520" width="9.85546875" style="111" customWidth="1"/>
    <col min="521" max="521" width="9.7109375" style="111" customWidth="1"/>
    <col min="522" max="522" width="10.5703125" style="111" customWidth="1"/>
    <col min="523" max="524" width="9.7109375" style="111" customWidth="1"/>
    <col min="525" max="525" width="8.7109375" style="111" customWidth="1"/>
    <col min="526" max="768" width="9.140625" style="111"/>
    <col min="769" max="769" width="21.7109375" style="111" customWidth="1"/>
    <col min="770" max="770" width="9.7109375" style="111" customWidth="1"/>
    <col min="771" max="771" width="9.5703125" style="111" customWidth="1"/>
    <col min="772" max="774" width="8.85546875" style="111" customWidth="1"/>
    <col min="775" max="775" width="10.140625" style="111" customWidth="1"/>
    <col min="776" max="776" width="9.85546875" style="111" customWidth="1"/>
    <col min="777" max="777" width="9.7109375" style="111" customWidth="1"/>
    <col min="778" max="778" width="10.5703125" style="111" customWidth="1"/>
    <col min="779" max="780" width="9.7109375" style="111" customWidth="1"/>
    <col min="781" max="781" width="8.7109375" style="111" customWidth="1"/>
    <col min="782" max="1024" width="9.140625" style="111"/>
    <col min="1025" max="1025" width="21.7109375" style="111" customWidth="1"/>
    <col min="1026" max="1026" width="9.7109375" style="111" customWidth="1"/>
    <col min="1027" max="1027" width="9.5703125" style="111" customWidth="1"/>
    <col min="1028" max="1030" width="8.85546875" style="111" customWidth="1"/>
    <col min="1031" max="1031" width="10.140625" style="111" customWidth="1"/>
    <col min="1032" max="1032" width="9.85546875" style="111" customWidth="1"/>
    <col min="1033" max="1033" width="9.7109375" style="111" customWidth="1"/>
    <col min="1034" max="1034" width="10.5703125" style="111" customWidth="1"/>
    <col min="1035" max="1036" width="9.7109375" style="111" customWidth="1"/>
    <col min="1037" max="1037" width="8.7109375" style="111" customWidth="1"/>
    <col min="1038" max="1280" width="9.140625" style="111"/>
    <col min="1281" max="1281" width="21.7109375" style="111" customWidth="1"/>
    <col min="1282" max="1282" width="9.7109375" style="111" customWidth="1"/>
    <col min="1283" max="1283" width="9.5703125" style="111" customWidth="1"/>
    <col min="1284" max="1286" width="8.85546875" style="111" customWidth="1"/>
    <col min="1287" max="1287" width="10.140625" style="111" customWidth="1"/>
    <col min="1288" max="1288" width="9.85546875" style="111" customWidth="1"/>
    <col min="1289" max="1289" width="9.7109375" style="111" customWidth="1"/>
    <col min="1290" max="1290" width="10.5703125" style="111" customWidth="1"/>
    <col min="1291" max="1292" width="9.7109375" style="111" customWidth="1"/>
    <col min="1293" max="1293" width="8.7109375" style="111" customWidth="1"/>
    <col min="1294" max="1536" width="9.140625" style="111"/>
    <col min="1537" max="1537" width="21.7109375" style="111" customWidth="1"/>
    <col min="1538" max="1538" width="9.7109375" style="111" customWidth="1"/>
    <col min="1539" max="1539" width="9.5703125" style="111" customWidth="1"/>
    <col min="1540" max="1542" width="8.85546875" style="111" customWidth="1"/>
    <col min="1543" max="1543" width="10.140625" style="111" customWidth="1"/>
    <col min="1544" max="1544" width="9.85546875" style="111" customWidth="1"/>
    <col min="1545" max="1545" width="9.7109375" style="111" customWidth="1"/>
    <col min="1546" max="1546" width="10.5703125" style="111" customWidth="1"/>
    <col min="1547" max="1548" width="9.7109375" style="111" customWidth="1"/>
    <col min="1549" max="1549" width="8.7109375" style="111" customWidth="1"/>
    <col min="1550" max="1792" width="9.140625" style="111"/>
    <col min="1793" max="1793" width="21.7109375" style="111" customWidth="1"/>
    <col min="1794" max="1794" width="9.7109375" style="111" customWidth="1"/>
    <col min="1795" max="1795" width="9.5703125" style="111" customWidth="1"/>
    <col min="1796" max="1798" width="8.85546875" style="111" customWidth="1"/>
    <col min="1799" max="1799" width="10.140625" style="111" customWidth="1"/>
    <col min="1800" max="1800" width="9.85546875" style="111" customWidth="1"/>
    <col min="1801" max="1801" width="9.7109375" style="111" customWidth="1"/>
    <col min="1802" max="1802" width="10.5703125" style="111" customWidth="1"/>
    <col min="1803" max="1804" width="9.7109375" style="111" customWidth="1"/>
    <col min="1805" max="1805" width="8.7109375" style="111" customWidth="1"/>
    <col min="1806" max="2048" width="9.140625" style="111"/>
    <col min="2049" max="2049" width="21.7109375" style="111" customWidth="1"/>
    <col min="2050" max="2050" width="9.7109375" style="111" customWidth="1"/>
    <col min="2051" max="2051" width="9.5703125" style="111" customWidth="1"/>
    <col min="2052" max="2054" width="8.85546875" style="111" customWidth="1"/>
    <col min="2055" max="2055" width="10.140625" style="111" customWidth="1"/>
    <col min="2056" max="2056" width="9.85546875" style="111" customWidth="1"/>
    <col min="2057" max="2057" width="9.7109375" style="111" customWidth="1"/>
    <col min="2058" max="2058" width="10.5703125" style="111" customWidth="1"/>
    <col min="2059" max="2060" width="9.7109375" style="111" customWidth="1"/>
    <col min="2061" max="2061" width="8.7109375" style="111" customWidth="1"/>
    <col min="2062" max="2304" width="9.140625" style="111"/>
    <col min="2305" max="2305" width="21.7109375" style="111" customWidth="1"/>
    <col min="2306" max="2306" width="9.7109375" style="111" customWidth="1"/>
    <col min="2307" max="2307" width="9.5703125" style="111" customWidth="1"/>
    <col min="2308" max="2310" width="8.85546875" style="111" customWidth="1"/>
    <col min="2311" max="2311" width="10.140625" style="111" customWidth="1"/>
    <col min="2312" max="2312" width="9.85546875" style="111" customWidth="1"/>
    <col min="2313" max="2313" width="9.7109375" style="111" customWidth="1"/>
    <col min="2314" max="2314" width="10.5703125" style="111" customWidth="1"/>
    <col min="2315" max="2316" width="9.7109375" style="111" customWidth="1"/>
    <col min="2317" max="2317" width="8.7109375" style="111" customWidth="1"/>
    <col min="2318" max="2560" width="9.140625" style="111"/>
    <col min="2561" max="2561" width="21.7109375" style="111" customWidth="1"/>
    <col min="2562" max="2562" width="9.7109375" style="111" customWidth="1"/>
    <col min="2563" max="2563" width="9.5703125" style="111" customWidth="1"/>
    <col min="2564" max="2566" width="8.85546875" style="111" customWidth="1"/>
    <col min="2567" max="2567" width="10.140625" style="111" customWidth="1"/>
    <col min="2568" max="2568" width="9.85546875" style="111" customWidth="1"/>
    <col min="2569" max="2569" width="9.7109375" style="111" customWidth="1"/>
    <col min="2570" max="2570" width="10.5703125" style="111" customWidth="1"/>
    <col min="2571" max="2572" width="9.7109375" style="111" customWidth="1"/>
    <col min="2573" max="2573" width="8.7109375" style="111" customWidth="1"/>
    <col min="2574" max="2816" width="9.140625" style="111"/>
    <col min="2817" max="2817" width="21.7109375" style="111" customWidth="1"/>
    <col min="2818" max="2818" width="9.7109375" style="111" customWidth="1"/>
    <col min="2819" max="2819" width="9.5703125" style="111" customWidth="1"/>
    <col min="2820" max="2822" width="8.85546875" style="111" customWidth="1"/>
    <col min="2823" max="2823" width="10.140625" style="111" customWidth="1"/>
    <col min="2824" max="2824" width="9.85546875" style="111" customWidth="1"/>
    <col min="2825" max="2825" width="9.7109375" style="111" customWidth="1"/>
    <col min="2826" max="2826" width="10.5703125" style="111" customWidth="1"/>
    <col min="2827" max="2828" width="9.7109375" style="111" customWidth="1"/>
    <col min="2829" max="2829" width="8.7109375" style="111" customWidth="1"/>
    <col min="2830" max="3072" width="9.140625" style="111"/>
    <col min="3073" max="3073" width="21.7109375" style="111" customWidth="1"/>
    <col min="3074" max="3074" width="9.7109375" style="111" customWidth="1"/>
    <col min="3075" max="3075" width="9.5703125" style="111" customWidth="1"/>
    <col min="3076" max="3078" width="8.85546875" style="111" customWidth="1"/>
    <col min="3079" max="3079" width="10.140625" style="111" customWidth="1"/>
    <col min="3080" max="3080" width="9.85546875" style="111" customWidth="1"/>
    <col min="3081" max="3081" width="9.7109375" style="111" customWidth="1"/>
    <col min="3082" max="3082" width="10.5703125" style="111" customWidth="1"/>
    <col min="3083" max="3084" width="9.7109375" style="111" customWidth="1"/>
    <col min="3085" max="3085" width="8.7109375" style="111" customWidth="1"/>
    <col min="3086" max="3328" width="9.140625" style="111"/>
    <col min="3329" max="3329" width="21.7109375" style="111" customWidth="1"/>
    <col min="3330" max="3330" width="9.7109375" style="111" customWidth="1"/>
    <col min="3331" max="3331" width="9.5703125" style="111" customWidth="1"/>
    <col min="3332" max="3334" width="8.85546875" style="111" customWidth="1"/>
    <col min="3335" max="3335" width="10.140625" style="111" customWidth="1"/>
    <col min="3336" max="3336" width="9.85546875" style="111" customWidth="1"/>
    <col min="3337" max="3337" width="9.7109375" style="111" customWidth="1"/>
    <col min="3338" max="3338" width="10.5703125" style="111" customWidth="1"/>
    <col min="3339" max="3340" width="9.7109375" style="111" customWidth="1"/>
    <col min="3341" max="3341" width="8.7109375" style="111" customWidth="1"/>
    <col min="3342" max="3584" width="9.140625" style="111"/>
    <col min="3585" max="3585" width="21.7109375" style="111" customWidth="1"/>
    <col min="3586" max="3586" width="9.7109375" style="111" customWidth="1"/>
    <col min="3587" max="3587" width="9.5703125" style="111" customWidth="1"/>
    <col min="3588" max="3590" width="8.85546875" style="111" customWidth="1"/>
    <col min="3591" max="3591" width="10.140625" style="111" customWidth="1"/>
    <col min="3592" max="3592" width="9.85546875" style="111" customWidth="1"/>
    <col min="3593" max="3593" width="9.7109375" style="111" customWidth="1"/>
    <col min="3594" max="3594" width="10.5703125" style="111" customWidth="1"/>
    <col min="3595" max="3596" width="9.7109375" style="111" customWidth="1"/>
    <col min="3597" max="3597" width="8.7109375" style="111" customWidth="1"/>
    <col min="3598" max="3840" width="9.140625" style="111"/>
    <col min="3841" max="3841" width="21.7109375" style="111" customWidth="1"/>
    <col min="3842" max="3842" width="9.7109375" style="111" customWidth="1"/>
    <col min="3843" max="3843" width="9.5703125" style="111" customWidth="1"/>
    <col min="3844" max="3846" width="8.85546875" style="111" customWidth="1"/>
    <col min="3847" max="3847" width="10.140625" style="111" customWidth="1"/>
    <col min="3848" max="3848" width="9.85546875" style="111" customWidth="1"/>
    <col min="3849" max="3849" width="9.7109375" style="111" customWidth="1"/>
    <col min="3850" max="3850" width="10.5703125" style="111" customWidth="1"/>
    <col min="3851" max="3852" width="9.7109375" style="111" customWidth="1"/>
    <col min="3853" max="3853" width="8.7109375" style="111" customWidth="1"/>
    <col min="3854" max="4096" width="9.140625" style="111"/>
    <col min="4097" max="4097" width="21.7109375" style="111" customWidth="1"/>
    <col min="4098" max="4098" width="9.7109375" style="111" customWidth="1"/>
    <col min="4099" max="4099" width="9.5703125" style="111" customWidth="1"/>
    <col min="4100" max="4102" width="8.85546875" style="111" customWidth="1"/>
    <col min="4103" max="4103" width="10.140625" style="111" customWidth="1"/>
    <col min="4104" max="4104" width="9.85546875" style="111" customWidth="1"/>
    <col min="4105" max="4105" width="9.7109375" style="111" customWidth="1"/>
    <col min="4106" max="4106" width="10.5703125" style="111" customWidth="1"/>
    <col min="4107" max="4108" width="9.7109375" style="111" customWidth="1"/>
    <col min="4109" max="4109" width="8.7109375" style="111" customWidth="1"/>
    <col min="4110" max="4352" width="9.140625" style="111"/>
    <col min="4353" max="4353" width="21.7109375" style="111" customWidth="1"/>
    <col min="4354" max="4354" width="9.7109375" style="111" customWidth="1"/>
    <col min="4355" max="4355" width="9.5703125" style="111" customWidth="1"/>
    <col min="4356" max="4358" width="8.85546875" style="111" customWidth="1"/>
    <col min="4359" max="4359" width="10.140625" style="111" customWidth="1"/>
    <col min="4360" max="4360" width="9.85546875" style="111" customWidth="1"/>
    <col min="4361" max="4361" width="9.7109375" style="111" customWidth="1"/>
    <col min="4362" max="4362" width="10.5703125" style="111" customWidth="1"/>
    <col min="4363" max="4364" width="9.7109375" style="111" customWidth="1"/>
    <col min="4365" max="4365" width="8.7109375" style="111" customWidth="1"/>
    <col min="4366" max="4608" width="9.140625" style="111"/>
    <col min="4609" max="4609" width="21.7109375" style="111" customWidth="1"/>
    <col min="4610" max="4610" width="9.7109375" style="111" customWidth="1"/>
    <col min="4611" max="4611" width="9.5703125" style="111" customWidth="1"/>
    <col min="4612" max="4614" width="8.85546875" style="111" customWidth="1"/>
    <col min="4615" max="4615" width="10.140625" style="111" customWidth="1"/>
    <col min="4616" max="4616" width="9.85546875" style="111" customWidth="1"/>
    <col min="4617" max="4617" width="9.7109375" style="111" customWidth="1"/>
    <col min="4618" max="4618" width="10.5703125" style="111" customWidth="1"/>
    <col min="4619" max="4620" width="9.7109375" style="111" customWidth="1"/>
    <col min="4621" max="4621" width="8.7109375" style="111" customWidth="1"/>
    <col min="4622" max="4864" width="9.140625" style="111"/>
    <col min="4865" max="4865" width="21.7109375" style="111" customWidth="1"/>
    <col min="4866" max="4866" width="9.7109375" style="111" customWidth="1"/>
    <col min="4867" max="4867" width="9.5703125" style="111" customWidth="1"/>
    <col min="4868" max="4870" width="8.85546875" style="111" customWidth="1"/>
    <col min="4871" max="4871" width="10.140625" style="111" customWidth="1"/>
    <col min="4872" max="4872" width="9.85546875" style="111" customWidth="1"/>
    <col min="4873" max="4873" width="9.7109375" style="111" customWidth="1"/>
    <col min="4874" max="4874" width="10.5703125" style="111" customWidth="1"/>
    <col min="4875" max="4876" width="9.7109375" style="111" customWidth="1"/>
    <col min="4877" max="4877" width="8.7109375" style="111" customWidth="1"/>
    <col min="4878" max="5120" width="9.140625" style="111"/>
    <col min="5121" max="5121" width="21.7109375" style="111" customWidth="1"/>
    <col min="5122" max="5122" width="9.7109375" style="111" customWidth="1"/>
    <col min="5123" max="5123" width="9.5703125" style="111" customWidth="1"/>
    <col min="5124" max="5126" width="8.85546875" style="111" customWidth="1"/>
    <col min="5127" max="5127" width="10.140625" style="111" customWidth="1"/>
    <col min="5128" max="5128" width="9.85546875" style="111" customWidth="1"/>
    <col min="5129" max="5129" width="9.7109375" style="111" customWidth="1"/>
    <col min="5130" max="5130" width="10.5703125" style="111" customWidth="1"/>
    <col min="5131" max="5132" width="9.7109375" style="111" customWidth="1"/>
    <col min="5133" max="5133" width="8.7109375" style="111" customWidth="1"/>
    <col min="5134" max="5376" width="9.140625" style="111"/>
    <col min="5377" max="5377" width="21.7109375" style="111" customWidth="1"/>
    <col min="5378" max="5378" width="9.7109375" style="111" customWidth="1"/>
    <col min="5379" max="5379" width="9.5703125" style="111" customWidth="1"/>
    <col min="5380" max="5382" width="8.85546875" style="111" customWidth="1"/>
    <col min="5383" max="5383" width="10.140625" style="111" customWidth="1"/>
    <col min="5384" max="5384" width="9.85546875" style="111" customWidth="1"/>
    <col min="5385" max="5385" width="9.7109375" style="111" customWidth="1"/>
    <col min="5386" max="5386" width="10.5703125" style="111" customWidth="1"/>
    <col min="5387" max="5388" width="9.7109375" style="111" customWidth="1"/>
    <col min="5389" max="5389" width="8.7109375" style="111" customWidth="1"/>
    <col min="5390" max="5632" width="9.140625" style="111"/>
    <col min="5633" max="5633" width="21.7109375" style="111" customWidth="1"/>
    <col min="5634" max="5634" width="9.7109375" style="111" customWidth="1"/>
    <col min="5635" max="5635" width="9.5703125" style="111" customWidth="1"/>
    <col min="5636" max="5638" width="8.85546875" style="111" customWidth="1"/>
    <col min="5639" max="5639" width="10.140625" style="111" customWidth="1"/>
    <col min="5640" max="5640" width="9.85546875" style="111" customWidth="1"/>
    <col min="5641" max="5641" width="9.7109375" style="111" customWidth="1"/>
    <col min="5642" max="5642" width="10.5703125" style="111" customWidth="1"/>
    <col min="5643" max="5644" width="9.7109375" style="111" customWidth="1"/>
    <col min="5645" max="5645" width="8.7109375" style="111" customWidth="1"/>
    <col min="5646" max="5888" width="9.140625" style="111"/>
    <col min="5889" max="5889" width="21.7109375" style="111" customWidth="1"/>
    <col min="5890" max="5890" width="9.7109375" style="111" customWidth="1"/>
    <col min="5891" max="5891" width="9.5703125" style="111" customWidth="1"/>
    <col min="5892" max="5894" width="8.85546875" style="111" customWidth="1"/>
    <col min="5895" max="5895" width="10.140625" style="111" customWidth="1"/>
    <col min="5896" max="5896" width="9.85546875" style="111" customWidth="1"/>
    <col min="5897" max="5897" width="9.7109375" style="111" customWidth="1"/>
    <col min="5898" max="5898" width="10.5703125" style="111" customWidth="1"/>
    <col min="5899" max="5900" width="9.7109375" style="111" customWidth="1"/>
    <col min="5901" max="5901" width="8.7109375" style="111" customWidth="1"/>
    <col min="5902" max="6144" width="9.140625" style="111"/>
    <col min="6145" max="6145" width="21.7109375" style="111" customWidth="1"/>
    <col min="6146" max="6146" width="9.7109375" style="111" customWidth="1"/>
    <col min="6147" max="6147" width="9.5703125" style="111" customWidth="1"/>
    <col min="6148" max="6150" width="8.85546875" style="111" customWidth="1"/>
    <col min="6151" max="6151" width="10.140625" style="111" customWidth="1"/>
    <col min="6152" max="6152" width="9.85546875" style="111" customWidth="1"/>
    <col min="6153" max="6153" width="9.7109375" style="111" customWidth="1"/>
    <col min="6154" max="6154" width="10.5703125" style="111" customWidth="1"/>
    <col min="6155" max="6156" width="9.7109375" style="111" customWidth="1"/>
    <col min="6157" max="6157" width="8.7109375" style="111" customWidth="1"/>
    <col min="6158" max="6400" width="9.140625" style="111"/>
    <col min="6401" max="6401" width="21.7109375" style="111" customWidth="1"/>
    <col min="6402" max="6402" width="9.7109375" style="111" customWidth="1"/>
    <col min="6403" max="6403" width="9.5703125" style="111" customWidth="1"/>
    <col min="6404" max="6406" width="8.85546875" style="111" customWidth="1"/>
    <col min="6407" max="6407" width="10.140625" style="111" customWidth="1"/>
    <col min="6408" max="6408" width="9.85546875" style="111" customWidth="1"/>
    <col min="6409" max="6409" width="9.7109375" style="111" customWidth="1"/>
    <col min="6410" max="6410" width="10.5703125" style="111" customWidth="1"/>
    <col min="6411" max="6412" width="9.7109375" style="111" customWidth="1"/>
    <col min="6413" max="6413" width="8.7109375" style="111" customWidth="1"/>
    <col min="6414" max="6656" width="9.140625" style="111"/>
    <col min="6657" max="6657" width="21.7109375" style="111" customWidth="1"/>
    <col min="6658" max="6658" width="9.7109375" style="111" customWidth="1"/>
    <col min="6659" max="6659" width="9.5703125" style="111" customWidth="1"/>
    <col min="6660" max="6662" width="8.85546875" style="111" customWidth="1"/>
    <col min="6663" max="6663" width="10.140625" style="111" customWidth="1"/>
    <col min="6664" max="6664" width="9.85546875" style="111" customWidth="1"/>
    <col min="6665" max="6665" width="9.7109375" style="111" customWidth="1"/>
    <col min="6666" max="6666" width="10.5703125" style="111" customWidth="1"/>
    <col min="6667" max="6668" width="9.7109375" style="111" customWidth="1"/>
    <col min="6669" max="6669" width="8.7109375" style="111" customWidth="1"/>
    <col min="6670" max="6912" width="9.140625" style="111"/>
    <col min="6913" max="6913" width="21.7109375" style="111" customWidth="1"/>
    <col min="6914" max="6914" width="9.7109375" style="111" customWidth="1"/>
    <col min="6915" max="6915" width="9.5703125" style="111" customWidth="1"/>
    <col min="6916" max="6918" width="8.85546875" style="111" customWidth="1"/>
    <col min="6919" max="6919" width="10.140625" style="111" customWidth="1"/>
    <col min="6920" max="6920" width="9.85546875" style="111" customWidth="1"/>
    <col min="6921" max="6921" width="9.7109375" style="111" customWidth="1"/>
    <col min="6922" max="6922" width="10.5703125" style="111" customWidth="1"/>
    <col min="6923" max="6924" width="9.7109375" style="111" customWidth="1"/>
    <col min="6925" max="6925" width="8.7109375" style="111" customWidth="1"/>
    <col min="6926" max="7168" width="9.140625" style="111"/>
    <col min="7169" max="7169" width="21.7109375" style="111" customWidth="1"/>
    <col min="7170" max="7170" width="9.7109375" style="111" customWidth="1"/>
    <col min="7171" max="7171" width="9.5703125" style="111" customWidth="1"/>
    <col min="7172" max="7174" width="8.85546875" style="111" customWidth="1"/>
    <col min="7175" max="7175" width="10.140625" style="111" customWidth="1"/>
    <col min="7176" max="7176" width="9.85546875" style="111" customWidth="1"/>
    <col min="7177" max="7177" width="9.7109375" style="111" customWidth="1"/>
    <col min="7178" max="7178" width="10.5703125" style="111" customWidth="1"/>
    <col min="7179" max="7180" width="9.7109375" style="111" customWidth="1"/>
    <col min="7181" max="7181" width="8.7109375" style="111" customWidth="1"/>
    <col min="7182" max="7424" width="9.140625" style="111"/>
    <col min="7425" max="7425" width="21.7109375" style="111" customWidth="1"/>
    <col min="7426" max="7426" width="9.7109375" style="111" customWidth="1"/>
    <col min="7427" max="7427" width="9.5703125" style="111" customWidth="1"/>
    <col min="7428" max="7430" width="8.85546875" style="111" customWidth="1"/>
    <col min="7431" max="7431" width="10.140625" style="111" customWidth="1"/>
    <col min="7432" max="7432" width="9.85546875" style="111" customWidth="1"/>
    <col min="7433" max="7433" width="9.7109375" style="111" customWidth="1"/>
    <col min="7434" max="7434" width="10.5703125" style="111" customWidth="1"/>
    <col min="7435" max="7436" width="9.7109375" style="111" customWidth="1"/>
    <col min="7437" max="7437" width="8.7109375" style="111" customWidth="1"/>
    <col min="7438" max="7680" width="9.140625" style="111"/>
    <col min="7681" max="7681" width="21.7109375" style="111" customWidth="1"/>
    <col min="7682" max="7682" width="9.7109375" style="111" customWidth="1"/>
    <col min="7683" max="7683" width="9.5703125" style="111" customWidth="1"/>
    <col min="7684" max="7686" width="8.85546875" style="111" customWidth="1"/>
    <col min="7687" max="7687" width="10.140625" style="111" customWidth="1"/>
    <col min="7688" max="7688" width="9.85546875" style="111" customWidth="1"/>
    <col min="7689" max="7689" width="9.7109375" style="111" customWidth="1"/>
    <col min="7690" max="7690" width="10.5703125" style="111" customWidth="1"/>
    <col min="7691" max="7692" width="9.7109375" style="111" customWidth="1"/>
    <col min="7693" max="7693" width="8.7109375" style="111" customWidth="1"/>
    <col min="7694" max="7936" width="9.140625" style="111"/>
    <col min="7937" max="7937" width="21.7109375" style="111" customWidth="1"/>
    <col min="7938" max="7938" width="9.7109375" style="111" customWidth="1"/>
    <col min="7939" max="7939" width="9.5703125" style="111" customWidth="1"/>
    <col min="7940" max="7942" width="8.85546875" style="111" customWidth="1"/>
    <col min="7943" max="7943" width="10.140625" style="111" customWidth="1"/>
    <col min="7944" max="7944" width="9.85546875" style="111" customWidth="1"/>
    <col min="7945" max="7945" width="9.7109375" style="111" customWidth="1"/>
    <col min="7946" max="7946" width="10.5703125" style="111" customWidth="1"/>
    <col min="7947" max="7948" width="9.7109375" style="111" customWidth="1"/>
    <col min="7949" max="7949" width="8.7109375" style="111" customWidth="1"/>
    <col min="7950" max="8192" width="9.140625" style="111"/>
    <col min="8193" max="8193" width="21.7109375" style="111" customWidth="1"/>
    <col min="8194" max="8194" width="9.7109375" style="111" customWidth="1"/>
    <col min="8195" max="8195" width="9.5703125" style="111" customWidth="1"/>
    <col min="8196" max="8198" width="8.85546875" style="111" customWidth="1"/>
    <col min="8199" max="8199" width="10.140625" style="111" customWidth="1"/>
    <col min="8200" max="8200" width="9.85546875" style="111" customWidth="1"/>
    <col min="8201" max="8201" width="9.7109375" style="111" customWidth="1"/>
    <col min="8202" max="8202" width="10.5703125" style="111" customWidth="1"/>
    <col min="8203" max="8204" width="9.7109375" style="111" customWidth="1"/>
    <col min="8205" max="8205" width="8.7109375" style="111" customWidth="1"/>
    <col min="8206" max="8448" width="9.140625" style="111"/>
    <col min="8449" max="8449" width="21.7109375" style="111" customWidth="1"/>
    <col min="8450" max="8450" width="9.7109375" style="111" customWidth="1"/>
    <col min="8451" max="8451" width="9.5703125" style="111" customWidth="1"/>
    <col min="8452" max="8454" width="8.85546875" style="111" customWidth="1"/>
    <col min="8455" max="8455" width="10.140625" style="111" customWidth="1"/>
    <col min="8456" max="8456" width="9.85546875" style="111" customWidth="1"/>
    <col min="8457" max="8457" width="9.7109375" style="111" customWidth="1"/>
    <col min="8458" max="8458" width="10.5703125" style="111" customWidth="1"/>
    <col min="8459" max="8460" width="9.7109375" style="111" customWidth="1"/>
    <col min="8461" max="8461" width="8.7109375" style="111" customWidth="1"/>
    <col min="8462" max="8704" width="9.140625" style="111"/>
    <col min="8705" max="8705" width="21.7109375" style="111" customWidth="1"/>
    <col min="8706" max="8706" width="9.7109375" style="111" customWidth="1"/>
    <col min="8707" max="8707" width="9.5703125" style="111" customWidth="1"/>
    <col min="8708" max="8710" width="8.85546875" style="111" customWidth="1"/>
    <col min="8711" max="8711" width="10.140625" style="111" customWidth="1"/>
    <col min="8712" max="8712" width="9.85546875" style="111" customWidth="1"/>
    <col min="8713" max="8713" width="9.7109375" style="111" customWidth="1"/>
    <col min="8714" max="8714" width="10.5703125" style="111" customWidth="1"/>
    <col min="8715" max="8716" width="9.7109375" style="111" customWidth="1"/>
    <col min="8717" max="8717" width="8.7109375" style="111" customWidth="1"/>
    <col min="8718" max="8960" width="9.140625" style="111"/>
    <col min="8961" max="8961" width="21.7109375" style="111" customWidth="1"/>
    <col min="8962" max="8962" width="9.7109375" style="111" customWidth="1"/>
    <col min="8963" max="8963" width="9.5703125" style="111" customWidth="1"/>
    <col min="8964" max="8966" width="8.85546875" style="111" customWidth="1"/>
    <col min="8967" max="8967" width="10.140625" style="111" customWidth="1"/>
    <col min="8968" max="8968" width="9.85546875" style="111" customWidth="1"/>
    <col min="8969" max="8969" width="9.7109375" style="111" customWidth="1"/>
    <col min="8970" max="8970" width="10.5703125" style="111" customWidth="1"/>
    <col min="8971" max="8972" width="9.7109375" style="111" customWidth="1"/>
    <col min="8973" max="8973" width="8.7109375" style="111" customWidth="1"/>
    <col min="8974" max="9216" width="9.140625" style="111"/>
    <col min="9217" max="9217" width="21.7109375" style="111" customWidth="1"/>
    <col min="9218" max="9218" width="9.7109375" style="111" customWidth="1"/>
    <col min="9219" max="9219" width="9.5703125" style="111" customWidth="1"/>
    <col min="9220" max="9222" width="8.85546875" style="111" customWidth="1"/>
    <col min="9223" max="9223" width="10.140625" style="111" customWidth="1"/>
    <col min="9224" max="9224" width="9.85546875" style="111" customWidth="1"/>
    <col min="9225" max="9225" width="9.7109375" style="111" customWidth="1"/>
    <col min="9226" max="9226" width="10.5703125" style="111" customWidth="1"/>
    <col min="9227" max="9228" width="9.7109375" style="111" customWidth="1"/>
    <col min="9229" max="9229" width="8.7109375" style="111" customWidth="1"/>
    <col min="9230" max="9472" width="9.140625" style="111"/>
    <col min="9473" max="9473" width="21.7109375" style="111" customWidth="1"/>
    <col min="9474" max="9474" width="9.7109375" style="111" customWidth="1"/>
    <col min="9475" max="9475" width="9.5703125" style="111" customWidth="1"/>
    <col min="9476" max="9478" width="8.85546875" style="111" customWidth="1"/>
    <col min="9479" max="9479" width="10.140625" style="111" customWidth="1"/>
    <col min="9480" max="9480" width="9.85546875" style="111" customWidth="1"/>
    <col min="9481" max="9481" width="9.7109375" style="111" customWidth="1"/>
    <col min="9482" max="9482" width="10.5703125" style="111" customWidth="1"/>
    <col min="9483" max="9484" width="9.7109375" style="111" customWidth="1"/>
    <col min="9485" max="9485" width="8.7109375" style="111" customWidth="1"/>
    <col min="9486" max="9728" width="9.140625" style="111"/>
    <col min="9729" max="9729" width="21.7109375" style="111" customWidth="1"/>
    <col min="9730" max="9730" width="9.7109375" style="111" customWidth="1"/>
    <col min="9731" max="9731" width="9.5703125" style="111" customWidth="1"/>
    <col min="9732" max="9734" width="8.85546875" style="111" customWidth="1"/>
    <col min="9735" max="9735" width="10.140625" style="111" customWidth="1"/>
    <col min="9736" max="9736" width="9.85546875" style="111" customWidth="1"/>
    <col min="9737" max="9737" width="9.7109375" style="111" customWidth="1"/>
    <col min="9738" max="9738" width="10.5703125" style="111" customWidth="1"/>
    <col min="9739" max="9740" width="9.7109375" style="111" customWidth="1"/>
    <col min="9741" max="9741" width="8.7109375" style="111" customWidth="1"/>
    <col min="9742" max="9984" width="9.140625" style="111"/>
    <col min="9985" max="9985" width="21.7109375" style="111" customWidth="1"/>
    <col min="9986" max="9986" width="9.7109375" style="111" customWidth="1"/>
    <col min="9987" max="9987" width="9.5703125" style="111" customWidth="1"/>
    <col min="9988" max="9990" width="8.85546875" style="111" customWidth="1"/>
    <col min="9991" max="9991" width="10.140625" style="111" customWidth="1"/>
    <col min="9992" max="9992" width="9.85546875" style="111" customWidth="1"/>
    <col min="9993" max="9993" width="9.7109375" style="111" customWidth="1"/>
    <col min="9994" max="9994" width="10.5703125" style="111" customWidth="1"/>
    <col min="9995" max="9996" width="9.7109375" style="111" customWidth="1"/>
    <col min="9997" max="9997" width="8.7109375" style="111" customWidth="1"/>
    <col min="9998" max="10240" width="9.140625" style="111"/>
    <col min="10241" max="10241" width="21.7109375" style="111" customWidth="1"/>
    <col min="10242" max="10242" width="9.7109375" style="111" customWidth="1"/>
    <col min="10243" max="10243" width="9.5703125" style="111" customWidth="1"/>
    <col min="10244" max="10246" width="8.85546875" style="111" customWidth="1"/>
    <col min="10247" max="10247" width="10.140625" style="111" customWidth="1"/>
    <col min="10248" max="10248" width="9.85546875" style="111" customWidth="1"/>
    <col min="10249" max="10249" width="9.7109375" style="111" customWidth="1"/>
    <col min="10250" max="10250" width="10.5703125" style="111" customWidth="1"/>
    <col min="10251" max="10252" width="9.7109375" style="111" customWidth="1"/>
    <col min="10253" max="10253" width="8.7109375" style="111" customWidth="1"/>
    <col min="10254" max="10496" width="9.140625" style="111"/>
    <col min="10497" max="10497" width="21.7109375" style="111" customWidth="1"/>
    <col min="10498" max="10498" width="9.7109375" style="111" customWidth="1"/>
    <col min="10499" max="10499" width="9.5703125" style="111" customWidth="1"/>
    <col min="10500" max="10502" width="8.85546875" style="111" customWidth="1"/>
    <col min="10503" max="10503" width="10.140625" style="111" customWidth="1"/>
    <col min="10504" max="10504" width="9.85546875" style="111" customWidth="1"/>
    <col min="10505" max="10505" width="9.7109375" style="111" customWidth="1"/>
    <col min="10506" max="10506" width="10.5703125" style="111" customWidth="1"/>
    <col min="10507" max="10508" width="9.7109375" style="111" customWidth="1"/>
    <col min="10509" max="10509" width="8.7109375" style="111" customWidth="1"/>
    <col min="10510" max="10752" width="9.140625" style="111"/>
    <col min="10753" max="10753" width="21.7109375" style="111" customWidth="1"/>
    <col min="10754" max="10754" width="9.7109375" style="111" customWidth="1"/>
    <col min="10755" max="10755" width="9.5703125" style="111" customWidth="1"/>
    <col min="10756" max="10758" width="8.85546875" style="111" customWidth="1"/>
    <col min="10759" max="10759" width="10.140625" style="111" customWidth="1"/>
    <col min="10760" max="10760" width="9.85546875" style="111" customWidth="1"/>
    <col min="10761" max="10761" width="9.7109375" style="111" customWidth="1"/>
    <col min="10762" max="10762" width="10.5703125" style="111" customWidth="1"/>
    <col min="10763" max="10764" width="9.7109375" style="111" customWidth="1"/>
    <col min="10765" max="10765" width="8.7109375" style="111" customWidth="1"/>
    <col min="10766" max="11008" width="9.140625" style="111"/>
    <col min="11009" max="11009" width="21.7109375" style="111" customWidth="1"/>
    <col min="11010" max="11010" width="9.7109375" style="111" customWidth="1"/>
    <col min="11011" max="11011" width="9.5703125" style="111" customWidth="1"/>
    <col min="11012" max="11014" width="8.85546875" style="111" customWidth="1"/>
    <col min="11015" max="11015" width="10.140625" style="111" customWidth="1"/>
    <col min="11016" max="11016" width="9.85546875" style="111" customWidth="1"/>
    <col min="11017" max="11017" width="9.7109375" style="111" customWidth="1"/>
    <col min="11018" max="11018" width="10.5703125" style="111" customWidth="1"/>
    <col min="11019" max="11020" width="9.7109375" style="111" customWidth="1"/>
    <col min="11021" max="11021" width="8.7109375" style="111" customWidth="1"/>
    <col min="11022" max="11264" width="9.140625" style="111"/>
    <col min="11265" max="11265" width="21.7109375" style="111" customWidth="1"/>
    <col min="11266" max="11266" width="9.7109375" style="111" customWidth="1"/>
    <col min="11267" max="11267" width="9.5703125" style="111" customWidth="1"/>
    <col min="11268" max="11270" width="8.85546875" style="111" customWidth="1"/>
    <col min="11271" max="11271" width="10.140625" style="111" customWidth="1"/>
    <col min="11272" max="11272" width="9.85546875" style="111" customWidth="1"/>
    <col min="11273" max="11273" width="9.7109375" style="111" customWidth="1"/>
    <col min="11274" max="11274" width="10.5703125" style="111" customWidth="1"/>
    <col min="11275" max="11276" width="9.7109375" style="111" customWidth="1"/>
    <col min="11277" max="11277" width="8.7109375" style="111" customWidth="1"/>
    <col min="11278" max="11520" width="9.140625" style="111"/>
    <col min="11521" max="11521" width="21.7109375" style="111" customWidth="1"/>
    <col min="11522" max="11522" width="9.7109375" style="111" customWidth="1"/>
    <col min="11523" max="11523" width="9.5703125" style="111" customWidth="1"/>
    <col min="11524" max="11526" width="8.85546875" style="111" customWidth="1"/>
    <col min="11527" max="11527" width="10.140625" style="111" customWidth="1"/>
    <col min="11528" max="11528" width="9.85546875" style="111" customWidth="1"/>
    <col min="11529" max="11529" width="9.7109375" style="111" customWidth="1"/>
    <col min="11530" max="11530" width="10.5703125" style="111" customWidth="1"/>
    <col min="11531" max="11532" width="9.7109375" style="111" customWidth="1"/>
    <col min="11533" max="11533" width="8.7109375" style="111" customWidth="1"/>
    <col min="11534" max="11776" width="9.140625" style="111"/>
    <col min="11777" max="11777" width="21.7109375" style="111" customWidth="1"/>
    <col min="11778" max="11778" width="9.7109375" style="111" customWidth="1"/>
    <col min="11779" max="11779" width="9.5703125" style="111" customWidth="1"/>
    <col min="11780" max="11782" width="8.85546875" style="111" customWidth="1"/>
    <col min="11783" max="11783" width="10.140625" style="111" customWidth="1"/>
    <col min="11784" max="11784" width="9.85546875" style="111" customWidth="1"/>
    <col min="11785" max="11785" width="9.7109375" style="111" customWidth="1"/>
    <col min="11786" max="11786" width="10.5703125" style="111" customWidth="1"/>
    <col min="11787" max="11788" width="9.7109375" style="111" customWidth="1"/>
    <col min="11789" max="11789" width="8.7109375" style="111" customWidth="1"/>
    <col min="11790" max="12032" width="9.140625" style="111"/>
    <col min="12033" max="12033" width="21.7109375" style="111" customWidth="1"/>
    <col min="12034" max="12034" width="9.7109375" style="111" customWidth="1"/>
    <col min="12035" max="12035" width="9.5703125" style="111" customWidth="1"/>
    <col min="12036" max="12038" width="8.85546875" style="111" customWidth="1"/>
    <col min="12039" max="12039" width="10.140625" style="111" customWidth="1"/>
    <col min="12040" max="12040" width="9.85546875" style="111" customWidth="1"/>
    <col min="12041" max="12041" width="9.7109375" style="111" customWidth="1"/>
    <col min="12042" max="12042" width="10.5703125" style="111" customWidth="1"/>
    <col min="12043" max="12044" width="9.7109375" style="111" customWidth="1"/>
    <col min="12045" max="12045" width="8.7109375" style="111" customWidth="1"/>
    <col min="12046" max="12288" width="9.140625" style="111"/>
    <col min="12289" max="12289" width="21.7109375" style="111" customWidth="1"/>
    <col min="12290" max="12290" width="9.7109375" style="111" customWidth="1"/>
    <col min="12291" max="12291" width="9.5703125" style="111" customWidth="1"/>
    <col min="12292" max="12294" width="8.85546875" style="111" customWidth="1"/>
    <col min="12295" max="12295" width="10.140625" style="111" customWidth="1"/>
    <col min="12296" max="12296" width="9.85546875" style="111" customWidth="1"/>
    <col min="12297" max="12297" width="9.7109375" style="111" customWidth="1"/>
    <col min="12298" max="12298" width="10.5703125" style="111" customWidth="1"/>
    <col min="12299" max="12300" width="9.7109375" style="111" customWidth="1"/>
    <col min="12301" max="12301" width="8.7109375" style="111" customWidth="1"/>
    <col min="12302" max="12544" width="9.140625" style="111"/>
    <col min="12545" max="12545" width="21.7109375" style="111" customWidth="1"/>
    <col min="12546" max="12546" width="9.7109375" style="111" customWidth="1"/>
    <col min="12547" max="12547" width="9.5703125" style="111" customWidth="1"/>
    <col min="12548" max="12550" width="8.85546875" style="111" customWidth="1"/>
    <col min="12551" max="12551" width="10.140625" style="111" customWidth="1"/>
    <col min="12552" max="12552" width="9.85546875" style="111" customWidth="1"/>
    <col min="12553" max="12553" width="9.7109375" style="111" customWidth="1"/>
    <col min="12554" max="12554" width="10.5703125" style="111" customWidth="1"/>
    <col min="12555" max="12556" width="9.7109375" style="111" customWidth="1"/>
    <col min="12557" max="12557" width="8.7109375" style="111" customWidth="1"/>
    <col min="12558" max="12800" width="9.140625" style="111"/>
    <col min="12801" max="12801" width="21.7109375" style="111" customWidth="1"/>
    <col min="12802" max="12802" width="9.7109375" style="111" customWidth="1"/>
    <col min="12803" max="12803" width="9.5703125" style="111" customWidth="1"/>
    <col min="12804" max="12806" width="8.85546875" style="111" customWidth="1"/>
    <col min="12807" max="12807" width="10.140625" style="111" customWidth="1"/>
    <col min="12808" max="12808" width="9.85546875" style="111" customWidth="1"/>
    <col min="12809" max="12809" width="9.7109375" style="111" customWidth="1"/>
    <col min="12810" max="12810" width="10.5703125" style="111" customWidth="1"/>
    <col min="12811" max="12812" width="9.7109375" style="111" customWidth="1"/>
    <col min="12813" max="12813" width="8.7109375" style="111" customWidth="1"/>
    <col min="12814" max="13056" width="9.140625" style="111"/>
    <col min="13057" max="13057" width="21.7109375" style="111" customWidth="1"/>
    <col min="13058" max="13058" width="9.7109375" style="111" customWidth="1"/>
    <col min="13059" max="13059" width="9.5703125" style="111" customWidth="1"/>
    <col min="13060" max="13062" width="8.85546875" style="111" customWidth="1"/>
    <col min="13063" max="13063" width="10.140625" style="111" customWidth="1"/>
    <col min="13064" max="13064" width="9.85546875" style="111" customWidth="1"/>
    <col min="13065" max="13065" width="9.7109375" style="111" customWidth="1"/>
    <col min="13066" max="13066" width="10.5703125" style="111" customWidth="1"/>
    <col min="13067" max="13068" width="9.7109375" style="111" customWidth="1"/>
    <col min="13069" max="13069" width="8.7109375" style="111" customWidth="1"/>
    <col min="13070" max="13312" width="9.140625" style="111"/>
    <col min="13313" max="13313" width="21.7109375" style="111" customWidth="1"/>
    <col min="13314" max="13314" width="9.7109375" style="111" customWidth="1"/>
    <col min="13315" max="13315" width="9.5703125" style="111" customWidth="1"/>
    <col min="13316" max="13318" width="8.85546875" style="111" customWidth="1"/>
    <col min="13319" max="13319" width="10.140625" style="111" customWidth="1"/>
    <col min="13320" max="13320" width="9.85546875" style="111" customWidth="1"/>
    <col min="13321" max="13321" width="9.7109375" style="111" customWidth="1"/>
    <col min="13322" max="13322" width="10.5703125" style="111" customWidth="1"/>
    <col min="13323" max="13324" width="9.7109375" style="111" customWidth="1"/>
    <col min="13325" max="13325" width="8.7109375" style="111" customWidth="1"/>
    <col min="13326" max="13568" width="9.140625" style="111"/>
    <col min="13569" max="13569" width="21.7109375" style="111" customWidth="1"/>
    <col min="13570" max="13570" width="9.7109375" style="111" customWidth="1"/>
    <col min="13571" max="13571" width="9.5703125" style="111" customWidth="1"/>
    <col min="13572" max="13574" width="8.85546875" style="111" customWidth="1"/>
    <col min="13575" max="13575" width="10.140625" style="111" customWidth="1"/>
    <col min="13576" max="13576" width="9.85546875" style="111" customWidth="1"/>
    <col min="13577" max="13577" width="9.7109375" style="111" customWidth="1"/>
    <col min="13578" max="13578" width="10.5703125" style="111" customWidth="1"/>
    <col min="13579" max="13580" width="9.7109375" style="111" customWidth="1"/>
    <col min="13581" max="13581" width="8.7109375" style="111" customWidth="1"/>
    <col min="13582" max="13824" width="9.140625" style="111"/>
    <col min="13825" max="13825" width="21.7109375" style="111" customWidth="1"/>
    <col min="13826" max="13826" width="9.7109375" style="111" customWidth="1"/>
    <col min="13827" max="13827" width="9.5703125" style="111" customWidth="1"/>
    <col min="13828" max="13830" width="8.85546875" style="111" customWidth="1"/>
    <col min="13831" max="13831" width="10.140625" style="111" customWidth="1"/>
    <col min="13832" max="13832" width="9.85546875" style="111" customWidth="1"/>
    <col min="13833" max="13833" width="9.7109375" style="111" customWidth="1"/>
    <col min="13834" max="13834" width="10.5703125" style="111" customWidth="1"/>
    <col min="13835" max="13836" width="9.7109375" style="111" customWidth="1"/>
    <col min="13837" max="13837" width="8.7109375" style="111" customWidth="1"/>
    <col min="13838" max="14080" width="9.140625" style="111"/>
    <col min="14081" max="14081" width="21.7109375" style="111" customWidth="1"/>
    <col min="14082" max="14082" width="9.7109375" style="111" customWidth="1"/>
    <col min="14083" max="14083" width="9.5703125" style="111" customWidth="1"/>
    <col min="14084" max="14086" width="8.85546875" style="111" customWidth="1"/>
    <col min="14087" max="14087" width="10.140625" style="111" customWidth="1"/>
    <col min="14088" max="14088" width="9.85546875" style="111" customWidth="1"/>
    <col min="14089" max="14089" width="9.7109375" style="111" customWidth="1"/>
    <col min="14090" max="14090" width="10.5703125" style="111" customWidth="1"/>
    <col min="14091" max="14092" width="9.7109375" style="111" customWidth="1"/>
    <col min="14093" max="14093" width="8.7109375" style="111" customWidth="1"/>
    <col min="14094" max="14336" width="9.140625" style="111"/>
    <col min="14337" max="14337" width="21.7109375" style="111" customWidth="1"/>
    <col min="14338" max="14338" width="9.7109375" style="111" customWidth="1"/>
    <col min="14339" max="14339" width="9.5703125" style="111" customWidth="1"/>
    <col min="14340" max="14342" width="8.85546875" style="111" customWidth="1"/>
    <col min="14343" max="14343" width="10.140625" style="111" customWidth="1"/>
    <col min="14344" max="14344" width="9.85546875" style="111" customWidth="1"/>
    <col min="14345" max="14345" width="9.7109375" style="111" customWidth="1"/>
    <col min="14346" max="14346" width="10.5703125" style="111" customWidth="1"/>
    <col min="14347" max="14348" width="9.7109375" style="111" customWidth="1"/>
    <col min="14349" max="14349" width="8.7109375" style="111" customWidth="1"/>
    <col min="14350" max="14592" width="9.140625" style="111"/>
    <col min="14593" max="14593" width="21.7109375" style="111" customWidth="1"/>
    <col min="14594" max="14594" width="9.7109375" style="111" customWidth="1"/>
    <col min="14595" max="14595" width="9.5703125" style="111" customWidth="1"/>
    <col min="14596" max="14598" width="8.85546875" style="111" customWidth="1"/>
    <col min="14599" max="14599" width="10.140625" style="111" customWidth="1"/>
    <col min="14600" max="14600" width="9.85546875" style="111" customWidth="1"/>
    <col min="14601" max="14601" width="9.7109375" style="111" customWidth="1"/>
    <col min="14602" max="14602" width="10.5703125" style="111" customWidth="1"/>
    <col min="14603" max="14604" width="9.7109375" style="111" customWidth="1"/>
    <col min="14605" max="14605" width="8.7109375" style="111" customWidth="1"/>
    <col min="14606" max="14848" width="9.140625" style="111"/>
    <col min="14849" max="14849" width="21.7109375" style="111" customWidth="1"/>
    <col min="14850" max="14850" width="9.7109375" style="111" customWidth="1"/>
    <col min="14851" max="14851" width="9.5703125" style="111" customWidth="1"/>
    <col min="14852" max="14854" width="8.85546875" style="111" customWidth="1"/>
    <col min="14855" max="14855" width="10.140625" style="111" customWidth="1"/>
    <col min="14856" max="14856" width="9.85546875" style="111" customWidth="1"/>
    <col min="14857" max="14857" width="9.7109375" style="111" customWidth="1"/>
    <col min="14858" max="14858" width="10.5703125" style="111" customWidth="1"/>
    <col min="14859" max="14860" width="9.7109375" style="111" customWidth="1"/>
    <col min="14861" max="14861" width="8.7109375" style="111" customWidth="1"/>
    <col min="14862" max="15104" width="9.140625" style="111"/>
    <col min="15105" max="15105" width="21.7109375" style="111" customWidth="1"/>
    <col min="15106" max="15106" width="9.7109375" style="111" customWidth="1"/>
    <col min="15107" max="15107" width="9.5703125" style="111" customWidth="1"/>
    <col min="15108" max="15110" width="8.85546875" style="111" customWidth="1"/>
    <col min="15111" max="15111" width="10.140625" style="111" customWidth="1"/>
    <col min="15112" max="15112" width="9.85546875" style="111" customWidth="1"/>
    <col min="15113" max="15113" width="9.7109375" style="111" customWidth="1"/>
    <col min="15114" max="15114" width="10.5703125" style="111" customWidth="1"/>
    <col min="15115" max="15116" width="9.7109375" style="111" customWidth="1"/>
    <col min="15117" max="15117" width="8.7109375" style="111" customWidth="1"/>
    <col min="15118" max="15360" width="9.140625" style="111"/>
    <col min="15361" max="15361" width="21.7109375" style="111" customWidth="1"/>
    <col min="15362" max="15362" width="9.7109375" style="111" customWidth="1"/>
    <col min="15363" max="15363" width="9.5703125" style="111" customWidth="1"/>
    <col min="15364" max="15366" width="8.85546875" style="111" customWidth="1"/>
    <col min="15367" max="15367" width="10.140625" style="111" customWidth="1"/>
    <col min="15368" max="15368" width="9.85546875" style="111" customWidth="1"/>
    <col min="15369" max="15369" width="9.7109375" style="111" customWidth="1"/>
    <col min="15370" max="15370" width="10.5703125" style="111" customWidth="1"/>
    <col min="15371" max="15372" width="9.7109375" style="111" customWidth="1"/>
    <col min="15373" max="15373" width="8.7109375" style="111" customWidth="1"/>
    <col min="15374" max="15616" width="9.140625" style="111"/>
    <col min="15617" max="15617" width="21.7109375" style="111" customWidth="1"/>
    <col min="15618" max="15618" width="9.7109375" style="111" customWidth="1"/>
    <col min="15619" max="15619" width="9.5703125" style="111" customWidth="1"/>
    <col min="15620" max="15622" width="8.85546875" style="111" customWidth="1"/>
    <col min="15623" max="15623" width="10.140625" style="111" customWidth="1"/>
    <col min="15624" max="15624" width="9.85546875" style="111" customWidth="1"/>
    <col min="15625" max="15625" width="9.7109375" style="111" customWidth="1"/>
    <col min="15626" max="15626" width="10.5703125" style="111" customWidth="1"/>
    <col min="15627" max="15628" width="9.7109375" style="111" customWidth="1"/>
    <col min="15629" max="15629" width="8.7109375" style="111" customWidth="1"/>
    <col min="15630" max="15872" width="9.140625" style="111"/>
    <col min="15873" max="15873" width="21.7109375" style="111" customWidth="1"/>
    <col min="15874" max="15874" width="9.7109375" style="111" customWidth="1"/>
    <col min="15875" max="15875" width="9.5703125" style="111" customWidth="1"/>
    <col min="15876" max="15878" width="8.85546875" style="111" customWidth="1"/>
    <col min="15879" max="15879" width="10.140625" style="111" customWidth="1"/>
    <col min="15880" max="15880" width="9.85546875" style="111" customWidth="1"/>
    <col min="15881" max="15881" width="9.7109375" style="111" customWidth="1"/>
    <col min="15882" max="15882" width="10.5703125" style="111" customWidth="1"/>
    <col min="15883" max="15884" width="9.7109375" style="111" customWidth="1"/>
    <col min="15885" max="15885" width="8.7109375" style="111" customWidth="1"/>
    <col min="15886" max="16128" width="9.140625" style="111"/>
    <col min="16129" max="16129" width="21.7109375" style="111" customWidth="1"/>
    <col min="16130" max="16130" width="9.7109375" style="111" customWidth="1"/>
    <col min="16131" max="16131" width="9.5703125" style="111" customWidth="1"/>
    <col min="16132" max="16134" width="8.85546875" style="111" customWidth="1"/>
    <col min="16135" max="16135" width="10.140625" style="111" customWidth="1"/>
    <col min="16136" max="16136" width="9.85546875" style="111" customWidth="1"/>
    <col min="16137" max="16137" width="9.7109375" style="111" customWidth="1"/>
    <col min="16138" max="16138" width="10.5703125" style="111" customWidth="1"/>
    <col min="16139" max="16140" width="9.7109375" style="111" customWidth="1"/>
    <col min="16141" max="16141" width="8.7109375" style="111" customWidth="1"/>
    <col min="16142" max="16384" width="9.140625" style="111"/>
  </cols>
  <sheetData>
    <row r="1" spans="1:24" ht="29.25" customHeight="1" x14ac:dyDescent="0.2">
      <c r="A1" s="417" t="s">
        <v>118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</row>
    <row r="2" spans="1:24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P2" s="113" t="s">
        <v>117</v>
      </c>
    </row>
    <row r="3" spans="1:24" ht="14.25" customHeight="1" x14ac:dyDescent="0.2">
      <c r="A3" s="393"/>
      <c r="B3" s="391" t="s">
        <v>151</v>
      </c>
      <c r="C3" s="391"/>
      <c r="D3" s="391"/>
      <c r="E3" s="392" t="s">
        <v>74</v>
      </c>
      <c r="F3" s="394"/>
      <c r="G3" s="394"/>
      <c r="H3" s="394"/>
      <c r="I3" s="394"/>
      <c r="J3" s="394"/>
      <c r="K3" s="385" t="s">
        <v>179</v>
      </c>
      <c r="L3" s="386"/>
      <c r="M3" s="387"/>
      <c r="N3" s="391" t="s">
        <v>75</v>
      </c>
      <c r="O3" s="391"/>
      <c r="P3" s="392"/>
      <c r="Q3" s="114"/>
    </row>
    <row r="4" spans="1:24" ht="35.25" customHeight="1" x14ac:dyDescent="0.2">
      <c r="A4" s="393"/>
      <c r="B4" s="391"/>
      <c r="C4" s="391"/>
      <c r="D4" s="391"/>
      <c r="E4" s="391" t="s">
        <v>73</v>
      </c>
      <c r="F4" s="391"/>
      <c r="G4" s="391"/>
      <c r="H4" s="391" t="s">
        <v>72</v>
      </c>
      <c r="I4" s="391"/>
      <c r="J4" s="391"/>
      <c r="K4" s="388"/>
      <c r="L4" s="389"/>
      <c r="M4" s="390"/>
      <c r="N4" s="391"/>
      <c r="O4" s="391"/>
      <c r="P4" s="392"/>
      <c r="Q4" s="114"/>
    </row>
    <row r="5" spans="1:24" ht="36" customHeight="1" x14ac:dyDescent="0.2">
      <c r="A5" s="393"/>
      <c r="B5" s="20" t="s">
        <v>149</v>
      </c>
      <c r="C5" s="20" t="s">
        <v>71</v>
      </c>
      <c r="D5" s="20" t="s">
        <v>150</v>
      </c>
      <c r="E5" s="20" t="s">
        <v>149</v>
      </c>
      <c r="F5" s="20" t="s">
        <v>71</v>
      </c>
      <c r="G5" s="20" t="s">
        <v>150</v>
      </c>
      <c r="H5" s="20" t="s">
        <v>149</v>
      </c>
      <c r="I5" s="20" t="s">
        <v>71</v>
      </c>
      <c r="J5" s="20" t="s">
        <v>150</v>
      </c>
      <c r="K5" s="20" t="s">
        <v>149</v>
      </c>
      <c r="L5" s="20" t="s">
        <v>71</v>
      </c>
      <c r="M5" s="21" t="s">
        <v>150</v>
      </c>
      <c r="N5" s="20" t="s">
        <v>149</v>
      </c>
      <c r="O5" s="20" t="s">
        <v>71</v>
      </c>
      <c r="P5" s="21" t="s">
        <v>150</v>
      </c>
      <c r="Q5" s="114"/>
    </row>
    <row r="6" spans="1:24" x14ac:dyDescent="0.2">
      <c r="A6" s="65" t="s">
        <v>79</v>
      </c>
      <c r="B6" s="115">
        <f>E6+H6</f>
        <v>1170410</v>
      </c>
      <c r="C6" s="115">
        <f>SUM(C7:C26)</f>
        <v>1092101</v>
      </c>
      <c r="D6" s="116">
        <f>B6/C6*100</f>
        <v>107.17049064143336</v>
      </c>
      <c r="E6" s="115">
        <f>SUM(E7:E26)</f>
        <v>121935</v>
      </c>
      <c r="F6" s="306">
        <f>SUM(F7:F26)</f>
        <v>76398</v>
      </c>
      <c r="G6" s="117">
        <f>E6/F6*100</f>
        <v>159.60496348071939</v>
      </c>
      <c r="H6" s="115">
        <f>SUM(H7:H26)</f>
        <v>1048475</v>
      </c>
      <c r="I6" s="115">
        <f>SUM(I7:I26)</f>
        <v>1015703</v>
      </c>
      <c r="J6" s="117">
        <f>H6/I6*100</f>
        <v>103.22653374067026</v>
      </c>
      <c r="K6" s="115">
        <f>SUM(K7:K26)</f>
        <v>2525101</v>
      </c>
      <c r="L6" s="115">
        <f>SUM(L7:L26)</f>
        <v>2841338</v>
      </c>
      <c r="M6" s="117">
        <f>K6/L6%</f>
        <v>88.870137942054058</v>
      </c>
      <c r="N6" s="115">
        <f>E6+H6+K6</f>
        <v>3695511</v>
      </c>
      <c r="O6" s="115">
        <f>F6+I6+L6</f>
        <v>3933439</v>
      </c>
      <c r="P6" s="117">
        <f>N6/O6%</f>
        <v>93.951145549733965</v>
      </c>
      <c r="Q6" s="118"/>
      <c r="R6" s="119"/>
      <c r="S6" s="118"/>
      <c r="T6" s="118"/>
      <c r="U6" s="68"/>
      <c r="V6" s="118"/>
      <c r="W6" s="118"/>
      <c r="X6" s="68"/>
    </row>
    <row r="7" spans="1:24" x14ac:dyDescent="0.2">
      <c r="A7" s="70" t="s">
        <v>80</v>
      </c>
      <c r="B7" s="115">
        <f>E7+H7</f>
        <v>208741</v>
      </c>
      <c r="C7" s="115">
        <f>F7+I7</f>
        <v>169756</v>
      </c>
      <c r="D7" s="116">
        <f t="shared" ref="D7:D23" si="0">B7/C7*100</f>
        <v>122.96531492259479</v>
      </c>
      <c r="E7" s="115">
        <v>1418</v>
      </c>
      <c r="F7" s="115">
        <v>1422</v>
      </c>
      <c r="G7" s="117">
        <f t="shared" ref="G7:G22" si="1">E7/F7*100</f>
        <v>99.718706047819978</v>
      </c>
      <c r="H7" s="115">
        <v>207323</v>
      </c>
      <c r="I7" s="115">
        <v>168334</v>
      </c>
      <c r="J7" s="117">
        <f t="shared" ref="J7:J23" si="2">H7/I7*100</f>
        <v>123.16169044875069</v>
      </c>
      <c r="K7" s="115">
        <v>127032</v>
      </c>
      <c r="L7" s="115">
        <v>97986</v>
      </c>
      <c r="M7" s="117">
        <f t="shared" ref="M7:M23" si="3">K7/L7%</f>
        <v>129.64301022595063</v>
      </c>
      <c r="N7" s="115">
        <f>E7+H7+K7</f>
        <v>335773</v>
      </c>
      <c r="O7" s="115">
        <f>F7+I7+L7</f>
        <v>267742</v>
      </c>
      <c r="P7" s="117">
        <f t="shared" ref="P7:P24" si="4">N7/O7%</f>
        <v>125.40916255200902</v>
      </c>
      <c r="Q7" s="118"/>
      <c r="R7" s="68"/>
      <c r="S7" s="118"/>
      <c r="T7" s="118"/>
      <c r="U7" s="68"/>
      <c r="V7" s="118"/>
      <c r="W7" s="118"/>
      <c r="X7" s="68"/>
    </row>
    <row r="8" spans="1:24" x14ac:dyDescent="0.2">
      <c r="A8" s="71" t="s">
        <v>81</v>
      </c>
      <c r="B8" s="115">
        <f t="shared" ref="B8:B21" si="5">E8+H8</f>
        <v>9104</v>
      </c>
      <c r="C8" s="115">
        <f t="shared" ref="C8:C21" si="6">F8+I8</f>
        <v>12558</v>
      </c>
      <c r="D8" s="116">
        <f t="shared" si="0"/>
        <v>72.495620321707278</v>
      </c>
      <c r="E8" s="115">
        <v>1462</v>
      </c>
      <c r="F8" s="115">
        <v>2078</v>
      </c>
      <c r="G8" s="117">
        <f t="shared" si="1"/>
        <v>70.356111645813286</v>
      </c>
      <c r="H8" s="115">
        <v>7642</v>
      </c>
      <c r="I8" s="115">
        <v>10480</v>
      </c>
      <c r="J8" s="117">
        <f t="shared" si="2"/>
        <v>72.919847328244273</v>
      </c>
      <c r="K8" s="115">
        <v>75024</v>
      </c>
      <c r="L8" s="115">
        <v>85608</v>
      </c>
      <c r="M8" s="117">
        <f t="shared" si="3"/>
        <v>87.636669470142976</v>
      </c>
      <c r="N8" s="115">
        <f t="shared" ref="N8:N21" si="7">E8+H8+K8</f>
        <v>84128</v>
      </c>
      <c r="O8" s="115">
        <f t="shared" ref="O8:O22" si="8">F8+I8+L8</f>
        <v>98166</v>
      </c>
      <c r="P8" s="117">
        <f>N8/O8%</f>
        <v>85.699733105148425</v>
      </c>
      <c r="Q8" s="118"/>
      <c r="R8" s="68"/>
      <c r="S8" s="118"/>
      <c r="T8" s="118"/>
      <c r="U8" s="68"/>
      <c r="V8" s="118"/>
      <c r="W8" s="118"/>
      <c r="X8" s="68"/>
    </row>
    <row r="9" spans="1:24" x14ac:dyDescent="0.2">
      <c r="A9" s="71" t="s">
        <v>82</v>
      </c>
      <c r="B9" s="115">
        <f t="shared" si="5"/>
        <v>93311</v>
      </c>
      <c r="C9" s="115">
        <f t="shared" si="6"/>
        <v>86168</v>
      </c>
      <c r="D9" s="116">
        <f t="shared" si="0"/>
        <v>108.28962027666884</v>
      </c>
      <c r="E9" s="115">
        <v>12640</v>
      </c>
      <c r="F9" s="115">
        <v>13967</v>
      </c>
      <c r="G9" s="117">
        <f t="shared" si="1"/>
        <v>90.499033435956179</v>
      </c>
      <c r="H9" s="115">
        <v>80671</v>
      </c>
      <c r="I9" s="115">
        <v>72201</v>
      </c>
      <c r="J9" s="117">
        <f t="shared" si="2"/>
        <v>111.73113945790224</v>
      </c>
      <c r="K9" s="115">
        <v>182752</v>
      </c>
      <c r="L9" s="115">
        <v>185538</v>
      </c>
      <c r="M9" s="117">
        <f t="shared" si="3"/>
        <v>98.498420808675306</v>
      </c>
      <c r="N9" s="115">
        <f t="shared" si="7"/>
        <v>276063</v>
      </c>
      <c r="O9" s="115">
        <f t="shared" si="8"/>
        <v>271706</v>
      </c>
      <c r="P9" s="117">
        <f t="shared" si="4"/>
        <v>101.60357150743819</v>
      </c>
      <c r="Q9" s="118"/>
      <c r="R9" s="68"/>
      <c r="S9" s="118"/>
      <c r="T9" s="118"/>
      <c r="U9" s="68"/>
      <c r="V9" s="118"/>
      <c r="W9" s="118"/>
      <c r="X9" s="68"/>
    </row>
    <row r="10" spans="1:24" x14ac:dyDescent="0.2">
      <c r="A10" s="71" t="s">
        <v>83</v>
      </c>
      <c r="B10" s="115">
        <f t="shared" si="5"/>
        <v>131960</v>
      </c>
      <c r="C10" s="115">
        <f t="shared" si="6"/>
        <v>101490</v>
      </c>
      <c r="D10" s="116">
        <f t="shared" si="0"/>
        <v>130.02266233126417</v>
      </c>
      <c r="E10" s="115">
        <v>324</v>
      </c>
      <c r="F10" s="115">
        <v>790</v>
      </c>
      <c r="G10" s="117">
        <f t="shared" si="1"/>
        <v>41.012658227848107</v>
      </c>
      <c r="H10" s="115">
        <v>131636</v>
      </c>
      <c r="I10" s="115">
        <v>100700</v>
      </c>
      <c r="J10" s="117">
        <f t="shared" si="2"/>
        <v>130.72095332671302</v>
      </c>
      <c r="K10" s="115">
        <v>229368</v>
      </c>
      <c r="L10" s="115">
        <v>220423</v>
      </c>
      <c r="M10" s="117">
        <f t="shared" si="3"/>
        <v>104.05810645894485</v>
      </c>
      <c r="N10" s="115">
        <f t="shared" si="7"/>
        <v>361328</v>
      </c>
      <c r="O10" s="115">
        <f t="shared" si="8"/>
        <v>321913</v>
      </c>
      <c r="P10" s="117">
        <f t="shared" si="4"/>
        <v>112.24399138897776</v>
      </c>
      <c r="Q10" s="118"/>
      <c r="R10" s="68"/>
      <c r="S10" s="118"/>
      <c r="T10" s="118"/>
      <c r="U10" s="68"/>
      <c r="V10" s="118"/>
      <c r="W10" s="118"/>
      <c r="X10" s="68"/>
    </row>
    <row r="11" spans="1:24" x14ac:dyDescent="0.2">
      <c r="A11" s="71" t="s">
        <v>84</v>
      </c>
      <c r="B11" s="115">
        <f t="shared" si="5"/>
        <v>13111</v>
      </c>
      <c r="C11" s="115">
        <f t="shared" si="6"/>
        <v>13221</v>
      </c>
      <c r="D11" s="116">
        <f t="shared" si="0"/>
        <v>99.1679903184328</v>
      </c>
      <c r="E11" s="115">
        <v>12</v>
      </c>
      <c r="F11" s="115">
        <v>37</v>
      </c>
      <c r="G11" s="117">
        <f t="shared" si="1"/>
        <v>32.432432432432435</v>
      </c>
      <c r="H11" s="115">
        <v>13099</v>
      </c>
      <c r="I11" s="115">
        <v>13184</v>
      </c>
      <c r="J11" s="117">
        <f t="shared" si="2"/>
        <v>99.355279126213588</v>
      </c>
      <c r="K11" s="115">
        <v>31192</v>
      </c>
      <c r="L11" s="115">
        <v>28284</v>
      </c>
      <c r="M11" s="117">
        <f t="shared" si="3"/>
        <v>110.28143119785038</v>
      </c>
      <c r="N11" s="115">
        <f t="shared" si="7"/>
        <v>44303</v>
      </c>
      <c r="O11" s="115">
        <f t="shared" si="8"/>
        <v>41505</v>
      </c>
      <c r="P11" s="117">
        <f t="shared" si="4"/>
        <v>106.74135646307674</v>
      </c>
      <c r="Q11" s="118"/>
      <c r="R11" s="68"/>
      <c r="S11" s="118"/>
      <c r="T11" s="118"/>
      <c r="U11" s="68"/>
      <c r="V11" s="118"/>
      <c r="W11" s="118"/>
      <c r="X11" s="68"/>
    </row>
    <row r="12" spans="1:24" x14ac:dyDescent="0.2">
      <c r="A12" s="71" t="s">
        <v>85</v>
      </c>
      <c r="B12" s="115">
        <f t="shared" si="5"/>
        <v>113557</v>
      </c>
      <c r="C12" s="115">
        <f t="shared" si="6"/>
        <v>107225</v>
      </c>
      <c r="D12" s="116">
        <f t="shared" si="0"/>
        <v>105.90533923991607</v>
      </c>
      <c r="E12" s="115">
        <v>4042</v>
      </c>
      <c r="F12" s="115">
        <v>3490</v>
      </c>
      <c r="G12" s="117">
        <f t="shared" si="1"/>
        <v>115.81661891117479</v>
      </c>
      <c r="H12" s="115">
        <v>109515</v>
      </c>
      <c r="I12" s="115">
        <v>103735</v>
      </c>
      <c r="J12" s="117">
        <f t="shared" si="2"/>
        <v>105.57188991179447</v>
      </c>
      <c r="K12" s="115">
        <v>135157</v>
      </c>
      <c r="L12" s="115">
        <v>140413</v>
      </c>
      <c r="M12" s="117">
        <f t="shared" si="3"/>
        <v>96.256756852997938</v>
      </c>
      <c r="N12" s="115">
        <f t="shared" si="7"/>
        <v>248714</v>
      </c>
      <c r="O12" s="115">
        <f t="shared" si="8"/>
        <v>247638</v>
      </c>
      <c r="P12" s="117">
        <f t="shared" si="4"/>
        <v>100.43450520517852</v>
      </c>
      <c r="Q12" s="118"/>
      <c r="R12" s="68"/>
      <c r="S12" s="118"/>
      <c r="T12" s="118"/>
      <c r="U12" s="68"/>
      <c r="V12" s="118"/>
      <c r="W12" s="118"/>
      <c r="X12" s="68"/>
    </row>
    <row r="13" spans="1:24" x14ac:dyDescent="0.2">
      <c r="A13" s="71" t="s">
        <v>86</v>
      </c>
      <c r="B13" s="115">
        <f t="shared" si="5"/>
        <v>135337</v>
      </c>
      <c r="C13" s="115">
        <f t="shared" si="6"/>
        <v>177809</v>
      </c>
      <c r="D13" s="116">
        <f t="shared" si="0"/>
        <v>76.113695032309948</v>
      </c>
      <c r="E13" s="115">
        <v>8420</v>
      </c>
      <c r="F13" s="223">
        <v>10994</v>
      </c>
      <c r="G13" s="117">
        <f t="shared" si="1"/>
        <v>76.587229397853378</v>
      </c>
      <c r="H13" s="115">
        <v>126917</v>
      </c>
      <c r="I13" s="115">
        <v>166815</v>
      </c>
      <c r="J13" s="117">
        <f t="shared" si="2"/>
        <v>76.08248658693762</v>
      </c>
      <c r="K13" s="115">
        <v>330589</v>
      </c>
      <c r="L13" s="115">
        <v>321932</v>
      </c>
      <c r="M13" s="117">
        <f t="shared" si="3"/>
        <v>102.68907719642657</v>
      </c>
      <c r="N13" s="115">
        <f t="shared" si="7"/>
        <v>465926</v>
      </c>
      <c r="O13" s="115">
        <f>F13+I13+L13</f>
        <v>499741</v>
      </c>
      <c r="P13" s="117">
        <f t="shared" si="4"/>
        <v>93.233494950384298</v>
      </c>
      <c r="Q13" s="118"/>
      <c r="R13" s="68"/>
      <c r="S13" s="118"/>
      <c r="T13" s="118"/>
      <c r="U13" s="68"/>
      <c r="V13" s="118"/>
      <c r="W13" s="118"/>
      <c r="X13" s="68"/>
    </row>
    <row r="14" spans="1:24" x14ac:dyDescent="0.2">
      <c r="A14" s="71" t="s">
        <v>87</v>
      </c>
      <c r="B14" s="115">
        <f t="shared" si="5"/>
        <v>70382</v>
      </c>
      <c r="C14" s="115">
        <f t="shared" si="6"/>
        <v>84497</v>
      </c>
      <c r="D14" s="116">
        <f t="shared" si="0"/>
        <v>83.295264920648066</v>
      </c>
      <c r="E14" s="115">
        <v>4247</v>
      </c>
      <c r="F14" s="115">
        <v>4073</v>
      </c>
      <c r="G14" s="117">
        <f t="shared" si="1"/>
        <v>104.27203535477535</v>
      </c>
      <c r="H14" s="115">
        <v>66135</v>
      </c>
      <c r="I14" s="115">
        <v>80424</v>
      </c>
      <c r="J14" s="117">
        <f t="shared" si="2"/>
        <v>82.232915547597727</v>
      </c>
      <c r="K14" s="115">
        <v>231908</v>
      </c>
      <c r="L14" s="115">
        <v>284328</v>
      </c>
      <c r="M14" s="117">
        <f t="shared" si="3"/>
        <v>81.563546326777512</v>
      </c>
      <c r="N14" s="115">
        <f t="shared" si="7"/>
        <v>302290</v>
      </c>
      <c r="O14" s="115">
        <f t="shared" si="8"/>
        <v>368825</v>
      </c>
      <c r="P14" s="117">
        <f t="shared" si="4"/>
        <v>81.960279265234192</v>
      </c>
      <c r="Q14" s="118"/>
      <c r="R14" s="68"/>
      <c r="S14" s="118"/>
      <c r="T14" s="118"/>
      <c r="U14" s="68"/>
      <c r="V14" s="118"/>
      <c r="W14" s="118"/>
      <c r="X14" s="68"/>
    </row>
    <row r="15" spans="1:24" x14ac:dyDescent="0.2">
      <c r="A15" s="71" t="s">
        <v>88</v>
      </c>
      <c r="B15" s="115">
        <f t="shared" si="5"/>
        <v>51389</v>
      </c>
      <c r="C15" s="115">
        <f t="shared" si="6"/>
        <v>50093</v>
      </c>
      <c r="D15" s="116">
        <f t="shared" si="0"/>
        <v>102.58718783063503</v>
      </c>
      <c r="E15" s="115">
        <v>5779</v>
      </c>
      <c r="F15" s="115">
        <v>2935</v>
      </c>
      <c r="G15" s="117">
        <f t="shared" si="1"/>
        <v>196.89948892674616</v>
      </c>
      <c r="H15" s="115">
        <v>45610</v>
      </c>
      <c r="I15" s="115">
        <v>47158</v>
      </c>
      <c r="J15" s="117">
        <f t="shared" si="2"/>
        <v>96.717418041477586</v>
      </c>
      <c r="K15" s="115">
        <v>92652</v>
      </c>
      <c r="L15" s="115">
        <v>94058</v>
      </c>
      <c r="M15" s="117">
        <f t="shared" si="3"/>
        <v>98.505177656339697</v>
      </c>
      <c r="N15" s="115">
        <f t="shared" si="7"/>
        <v>144041</v>
      </c>
      <c r="O15" s="115">
        <f t="shared" si="8"/>
        <v>144151</v>
      </c>
      <c r="P15" s="117">
        <f t="shared" si="4"/>
        <v>99.923691129440655</v>
      </c>
      <c r="Q15" s="118"/>
      <c r="R15" s="68"/>
      <c r="S15" s="118"/>
      <c r="T15" s="118"/>
      <c r="U15" s="68"/>
      <c r="V15" s="118"/>
      <c r="W15" s="118"/>
      <c r="X15" s="68"/>
    </row>
    <row r="16" spans="1:24" ht="14.25" customHeight="1" x14ac:dyDescent="0.2">
      <c r="A16" s="71" t="s">
        <v>89</v>
      </c>
      <c r="B16" s="115">
        <f t="shared" si="5"/>
        <v>2076</v>
      </c>
      <c r="C16" s="115">
        <f t="shared" si="6"/>
        <v>1041</v>
      </c>
      <c r="D16" s="116">
        <f t="shared" si="0"/>
        <v>199.42363112391931</v>
      </c>
      <c r="E16" s="115">
        <v>1078</v>
      </c>
      <c r="F16" s="223">
        <v>75</v>
      </c>
      <c r="G16" s="117">
        <f>E16/F16*100</f>
        <v>1437.3333333333333</v>
      </c>
      <c r="H16" s="115">
        <v>998</v>
      </c>
      <c r="I16" s="115">
        <v>966</v>
      </c>
      <c r="J16" s="117">
        <f t="shared" si="2"/>
        <v>103.31262939958592</v>
      </c>
      <c r="K16" s="115">
        <v>17275</v>
      </c>
      <c r="L16" s="115">
        <v>18729</v>
      </c>
      <c r="M16" s="117">
        <f t="shared" si="3"/>
        <v>92.236638368305833</v>
      </c>
      <c r="N16" s="115">
        <f t="shared" si="7"/>
        <v>19351</v>
      </c>
      <c r="O16" s="115">
        <f t="shared" si="8"/>
        <v>19770</v>
      </c>
      <c r="P16" s="117">
        <f t="shared" si="4"/>
        <v>97.880627212948923</v>
      </c>
      <c r="Q16" s="118"/>
      <c r="R16" s="68"/>
      <c r="S16" s="118"/>
      <c r="T16" s="118"/>
      <c r="U16" s="68"/>
      <c r="V16" s="118"/>
      <c r="W16" s="118"/>
      <c r="X16" s="68"/>
    </row>
    <row r="17" spans="1:24" ht="14.25" customHeight="1" x14ac:dyDescent="0.2">
      <c r="A17" s="71" t="s">
        <v>90</v>
      </c>
      <c r="B17" s="115">
        <f t="shared" si="5"/>
        <v>10230</v>
      </c>
      <c r="C17" s="115">
        <f t="shared" si="6"/>
        <v>6878</v>
      </c>
      <c r="D17" s="116">
        <f t="shared" si="0"/>
        <v>148.73509741203839</v>
      </c>
      <c r="E17" s="115">
        <v>588</v>
      </c>
      <c r="F17" s="115">
        <v>556</v>
      </c>
      <c r="G17" s="117">
        <f t="shared" si="1"/>
        <v>105.75539568345324</v>
      </c>
      <c r="H17" s="115">
        <v>9642</v>
      </c>
      <c r="I17" s="115">
        <v>6322</v>
      </c>
      <c r="J17" s="117">
        <f t="shared" si="2"/>
        <v>152.51502689022459</v>
      </c>
      <c r="K17" s="115">
        <v>65916</v>
      </c>
      <c r="L17" s="115">
        <v>71013</v>
      </c>
      <c r="M17" s="117">
        <f t="shared" si="3"/>
        <v>92.82244096151409</v>
      </c>
      <c r="N17" s="115">
        <f t="shared" si="7"/>
        <v>76146</v>
      </c>
      <c r="O17" s="115">
        <f t="shared" si="8"/>
        <v>77891</v>
      </c>
      <c r="P17" s="117">
        <f t="shared" si="4"/>
        <v>97.759689822957725</v>
      </c>
      <c r="Q17" s="118"/>
      <c r="R17" s="68"/>
      <c r="S17" s="118"/>
      <c r="T17" s="118"/>
      <c r="U17" s="68"/>
      <c r="V17" s="118"/>
      <c r="W17" s="118"/>
      <c r="X17" s="68"/>
    </row>
    <row r="18" spans="1:24" s="121" customFormat="1" ht="12" x14ac:dyDescent="0.2">
      <c r="A18" s="71" t="s">
        <v>91</v>
      </c>
      <c r="B18" s="115">
        <f t="shared" si="5"/>
        <v>8293</v>
      </c>
      <c r="C18" s="115">
        <f t="shared" si="6"/>
        <v>8674</v>
      </c>
      <c r="D18" s="116">
        <f t="shared" si="0"/>
        <v>95.607562831450309</v>
      </c>
      <c r="E18" s="223">
        <v>399</v>
      </c>
      <c r="F18" s="115">
        <v>231</v>
      </c>
      <c r="G18" s="117">
        <f t="shared" si="1"/>
        <v>172.72727272727272</v>
      </c>
      <c r="H18" s="115">
        <v>7894</v>
      </c>
      <c r="I18" s="115">
        <v>8443</v>
      </c>
      <c r="J18" s="117">
        <f t="shared" si="2"/>
        <v>93.497571953097236</v>
      </c>
      <c r="K18" s="115">
        <v>26034</v>
      </c>
      <c r="L18" s="115">
        <v>27248</v>
      </c>
      <c r="M18" s="117">
        <f t="shared" si="3"/>
        <v>95.544627128596588</v>
      </c>
      <c r="N18" s="115">
        <f t="shared" si="7"/>
        <v>34327</v>
      </c>
      <c r="O18" s="115">
        <f t="shared" si="8"/>
        <v>35922</v>
      </c>
      <c r="P18" s="117">
        <f t="shared" si="4"/>
        <v>95.559824063248143</v>
      </c>
      <c r="Q18" s="118"/>
      <c r="R18" s="68"/>
      <c r="S18" s="118"/>
      <c r="T18" s="118"/>
      <c r="U18" s="68"/>
      <c r="V18" s="118"/>
      <c r="W18" s="118"/>
      <c r="X18" s="68"/>
    </row>
    <row r="19" spans="1:24" ht="14.25" customHeight="1" x14ac:dyDescent="0.2">
      <c r="A19" s="71" t="s">
        <v>92</v>
      </c>
      <c r="B19" s="115">
        <f t="shared" si="5"/>
        <v>46779</v>
      </c>
      <c r="C19" s="115">
        <f t="shared" si="6"/>
        <v>62905</v>
      </c>
      <c r="D19" s="116">
        <f t="shared" si="0"/>
        <v>74.364517923853441</v>
      </c>
      <c r="E19" s="223">
        <v>1242</v>
      </c>
      <c r="F19" s="115">
        <v>1919</v>
      </c>
      <c r="G19" s="117">
        <f t="shared" si="1"/>
        <v>64.721208963001558</v>
      </c>
      <c r="H19" s="115">
        <v>45537</v>
      </c>
      <c r="I19" s="115">
        <v>60986</v>
      </c>
      <c r="J19" s="117">
        <f t="shared" si="2"/>
        <v>74.667956580198734</v>
      </c>
      <c r="K19" s="115">
        <v>74951</v>
      </c>
      <c r="L19" s="115">
        <v>80119</v>
      </c>
      <c r="M19" s="117">
        <f t="shared" si="3"/>
        <v>93.549594977471003</v>
      </c>
      <c r="N19" s="115">
        <f t="shared" si="7"/>
        <v>121730</v>
      </c>
      <c r="O19" s="115">
        <f t="shared" si="8"/>
        <v>143024</v>
      </c>
      <c r="P19" s="117">
        <f t="shared" si="4"/>
        <v>85.111589663273293</v>
      </c>
      <c r="Q19" s="118"/>
      <c r="R19" s="68"/>
      <c r="S19" s="118"/>
      <c r="T19" s="118"/>
      <c r="U19" s="68"/>
      <c r="V19" s="118"/>
      <c r="W19" s="118"/>
      <c r="X19" s="68"/>
    </row>
    <row r="20" spans="1:24" ht="14.25" customHeight="1" x14ac:dyDescent="0.2">
      <c r="A20" s="71" t="s">
        <v>93</v>
      </c>
      <c r="B20" s="115">
        <f t="shared" si="5"/>
        <v>10276</v>
      </c>
      <c r="C20" s="115">
        <f t="shared" si="6"/>
        <v>8343</v>
      </c>
      <c r="D20" s="116">
        <f t="shared" si="0"/>
        <v>123.16912381637302</v>
      </c>
      <c r="E20" s="115">
        <v>240</v>
      </c>
      <c r="F20" s="115">
        <v>39</v>
      </c>
      <c r="G20" s="117">
        <f t="shared" si="1"/>
        <v>615.38461538461547</v>
      </c>
      <c r="H20" s="115">
        <v>10036</v>
      </c>
      <c r="I20" s="115">
        <v>8304</v>
      </c>
      <c r="J20" s="117">
        <f t="shared" si="2"/>
        <v>120.85741811175336</v>
      </c>
      <c r="K20" s="115">
        <v>87120</v>
      </c>
      <c r="L20" s="115">
        <v>76512</v>
      </c>
      <c r="M20" s="117">
        <f t="shared" si="3"/>
        <v>113.86449184441656</v>
      </c>
      <c r="N20" s="115">
        <f t="shared" si="7"/>
        <v>97396</v>
      </c>
      <c r="O20" s="115">
        <f t="shared" si="8"/>
        <v>84855</v>
      </c>
      <c r="P20" s="117">
        <f t="shared" si="4"/>
        <v>114.77932944434625</v>
      </c>
      <c r="Q20" s="118"/>
      <c r="R20" s="68"/>
      <c r="S20" s="118"/>
      <c r="T20" s="118"/>
      <c r="U20" s="68"/>
      <c r="V20" s="118"/>
      <c r="W20" s="118"/>
      <c r="X20" s="68"/>
    </row>
    <row r="21" spans="1:24" ht="14.25" customHeight="1" x14ac:dyDescent="0.2">
      <c r="A21" s="71" t="s">
        <v>94</v>
      </c>
      <c r="B21" s="115">
        <f t="shared" si="5"/>
        <v>155770</v>
      </c>
      <c r="C21" s="115">
        <f t="shared" si="6"/>
        <v>94637</v>
      </c>
      <c r="D21" s="116">
        <f t="shared" si="0"/>
        <v>164.59735621374304</v>
      </c>
      <c r="E21" s="115">
        <v>79975</v>
      </c>
      <c r="F21" s="115">
        <v>33578</v>
      </c>
      <c r="G21" s="117">
        <f t="shared" si="1"/>
        <v>238.17678241705877</v>
      </c>
      <c r="H21" s="115">
        <v>75795</v>
      </c>
      <c r="I21" s="115">
        <v>61059</v>
      </c>
      <c r="J21" s="117">
        <f t="shared" si="2"/>
        <v>124.13403429469858</v>
      </c>
      <c r="K21" s="115">
        <v>655366</v>
      </c>
      <c r="L21" s="115">
        <v>938058</v>
      </c>
      <c r="M21" s="117">
        <f t="shared" si="3"/>
        <v>69.864123540335456</v>
      </c>
      <c r="N21" s="115">
        <f t="shared" si="7"/>
        <v>811136</v>
      </c>
      <c r="O21" s="115">
        <f t="shared" si="8"/>
        <v>1032695</v>
      </c>
      <c r="P21" s="117">
        <f t="shared" si="4"/>
        <v>78.54555314008492</v>
      </c>
      <c r="Q21" s="118"/>
      <c r="R21" s="68"/>
      <c r="S21" s="118"/>
      <c r="T21" s="118"/>
      <c r="U21" s="68"/>
      <c r="V21" s="118"/>
      <c r="W21" s="118"/>
      <c r="X21" s="68"/>
    </row>
    <row r="22" spans="1:24" ht="14.25" customHeight="1" x14ac:dyDescent="0.2">
      <c r="A22" s="70" t="s">
        <v>95</v>
      </c>
      <c r="B22" s="115">
        <f>E22+H22</f>
        <v>38855</v>
      </c>
      <c r="C22" s="115">
        <f>F22+I22</f>
        <v>38084</v>
      </c>
      <c r="D22" s="116">
        <f t="shared" si="0"/>
        <v>102.02447221930468</v>
      </c>
      <c r="E22" s="223">
        <v>63</v>
      </c>
      <c r="F22" s="223">
        <v>214</v>
      </c>
      <c r="G22" s="307">
        <f t="shared" si="1"/>
        <v>29.439252336448597</v>
      </c>
      <c r="H22" s="115">
        <v>38792</v>
      </c>
      <c r="I22" s="115">
        <v>37870</v>
      </c>
      <c r="J22" s="117">
        <f t="shared" si="2"/>
        <v>102.43464483760232</v>
      </c>
      <c r="K22" s="115">
        <v>44824</v>
      </c>
      <c r="L22" s="115">
        <v>40964</v>
      </c>
      <c r="M22" s="117">
        <f t="shared" si="3"/>
        <v>109.42290791914853</v>
      </c>
      <c r="N22" s="115">
        <f>B22+K22</f>
        <v>83679</v>
      </c>
      <c r="O22" s="115">
        <f t="shared" si="8"/>
        <v>79048</v>
      </c>
      <c r="P22" s="117">
        <f t="shared" si="4"/>
        <v>105.85846574233376</v>
      </c>
      <c r="Q22" s="118"/>
      <c r="R22" s="72"/>
      <c r="S22" s="118"/>
      <c r="T22" s="118"/>
      <c r="U22" s="68"/>
      <c r="V22" s="118"/>
      <c r="W22" s="118"/>
      <c r="X22" s="68"/>
    </row>
    <row r="23" spans="1:24" ht="14.25" customHeight="1" x14ac:dyDescent="0.2">
      <c r="A23" s="71" t="s">
        <v>96</v>
      </c>
      <c r="B23" s="115">
        <f>H23+E23</f>
        <v>70004</v>
      </c>
      <c r="C23" s="115">
        <f>I23</f>
        <v>67490</v>
      </c>
      <c r="D23" s="116">
        <f t="shared" si="0"/>
        <v>103.72499629574752</v>
      </c>
      <c r="E23" s="223">
        <v>6</v>
      </c>
      <c r="F23" s="223" t="s">
        <v>156</v>
      </c>
      <c r="G23" s="120" t="s">
        <v>156</v>
      </c>
      <c r="H23" s="115">
        <v>69998</v>
      </c>
      <c r="I23" s="115">
        <v>67490</v>
      </c>
      <c r="J23" s="117">
        <f t="shared" si="2"/>
        <v>103.71610608979107</v>
      </c>
      <c r="K23" s="115">
        <v>104371</v>
      </c>
      <c r="L23" s="147">
        <v>117253</v>
      </c>
      <c r="M23" s="117">
        <f t="shared" si="3"/>
        <v>89.01350072066387</v>
      </c>
      <c r="N23" s="115">
        <f>H23+K23+E23</f>
        <v>174375</v>
      </c>
      <c r="O23" s="115">
        <f>I23+L23</f>
        <v>184743</v>
      </c>
      <c r="P23" s="117">
        <f t="shared" si="4"/>
        <v>94.387879378379694</v>
      </c>
      <c r="Q23" s="118"/>
      <c r="R23" s="72"/>
      <c r="S23" s="118"/>
      <c r="T23" s="118"/>
      <c r="U23" s="68"/>
      <c r="V23" s="118"/>
      <c r="W23" s="118"/>
      <c r="X23" s="68"/>
    </row>
    <row r="24" spans="1:24" x14ac:dyDescent="0.2">
      <c r="A24" s="71" t="s">
        <v>97</v>
      </c>
      <c r="B24" s="120" t="s">
        <v>156</v>
      </c>
      <c r="C24" s="115" t="s">
        <v>156</v>
      </c>
      <c r="D24" s="116" t="s">
        <v>156</v>
      </c>
      <c r="E24" s="223" t="s">
        <v>156</v>
      </c>
      <c r="F24" s="223" t="s">
        <v>156</v>
      </c>
      <c r="G24" s="120" t="s">
        <v>156</v>
      </c>
      <c r="H24" s="223" t="s">
        <v>156</v>
      </c>
      <c r="I24" s="223" t="s">
        <v>156</v>
      </c>
      <c r="J24" s="117" t="s">
        <v>156</v>
      </c>
      <c r="K24" s="115">
        <v>123</v>
      </c>
      <c r="L24" s="147">
        <v>130</v>
      </c>
      <c r="M24" s="117">
        <f>K24/L24%</f>
        <v>94.615384615384613</v>
      </c>
      <c r="N24" s="115">
        <f>K24</f>
        <v>123</v>
      </c>
      <c r="O24" s="115">
        <f>L24</f>
        <v>130</v>
      </c>
      <c r="P24" s="117">
        <f t="shared" si="4"/>
        <v>94.615384615384613</v>
      </c>
      <c r="Q24" s="118"/>
      <c r="R24" s="72"/>
      <c r="S24" s="72"/>
      <c r="T24" s="118"/>
      <c r="U24" s="72"/>
      <c r="V24" s="118"/>
      <c r="W24" s="118"/>
      <c r="X24" s="68"/>
    </row>
    <row r="25" spans="1:24" x14ac:dyDescent="0.2">
      <c r="A25" s="71" t="s">
        <v>98</v>
      </c>
      <c r="B25" s="120" t="s">
        <v>156</v>
      </c>
      <c r="C25" s="115" t="s">
        <v>156</v>
      </c>
      <c r="D25" s="116" t="s">
        <v>156</v>
      </c>
      <c r="E25" s="223" t="s">
        <v>156</v>
      </c>
      <c r="F25" s="223" t="s">
        <v>156</v>
      </c>
      <c r="G25" s="120" t="s">
        <v>156</v>
      </c>
      <c r="H25" s="223" t="s">
        <v>156</v>
      </c>
      <c r="I25" s="223" t="s">
        <v>156</v>
      </c>
      <c r="J25" s="117" t="s">
        <v>156</v>
      </c>
      <c r="K25" s="115">
        <v>11</v>
      </c>
      <c r="L25" s="147">
        <v>10</v>
      </c>
      <c r="M25" s="307">
        <f>K25/L25%</f>
        <v>110</v>
      </c>
      <c r="N25" s="306">
        <f>K25</f>
        <v>11</v>
      </c>
      <c r="O25" s="115">
        <f>L25</f>
        <v>10</v>
      </c>
      <c r="P25" s="307">
        <f>N25/O25%</f>
        <v>110</v>
      </c>
      <c r="Q25" s="118"/>
      <c r="R25" s="72"/>
      <c r="S25" s="72"/>
      <c r="T25" s="118"/>
      <c r="U25" s="72"/>
      <c r="V25" s="118"/>
      <c r="W25" s="118"/>
      <c r="X25" s="68"/>
    </row>
    <row r="26" spans="1:24" x14ac:dyDescent="0.2">
      <c r="A26" s="73" t="s">
        <v>99</v>
      </c>
      <c r="B26" s="122">
        <f>H26</f>
        <v>1235</v>
      </c>
      <c r="C26" s="122">
        <f>I26</f>
        <v>1232</v>
      </c>
      <c r="D26" s="149">
        <f>B26/C26*100</f>
        <v>100.24350649350649</v>
      </c>
      <c r="E26" s="123" t="s">
        <v>156</v>
      </c>
      <c r="F26" s="123" t="s">
        <v>156</v>
      </c>
      <c r="G26" s="123" t="s">
        <v>156</v>
      </c>
      <c r="H26" s="122">
        <v>1235</v>
      </c>
      <c r="I26" s="122">
        <v>1232</v>
      </c>
      <c r="J26" s="149">
        <f>H26/I26*100</f>
        <v>100.24350649350649</v>
      </c>
      <c r="K26" s="122">
        <v>13436</v>
      </c>
      <c r="L26" s="122">
        <v>12732</v>
      </c>
      <c r="M26" s="149">
        <f>K26/L26*100</f>
        <v>105.52937480364437</v>
      </c>
      <c r="N26" s="122">
        <f>H26+K26</f>
        <v>14671</v>
      </c>
      <c r="O26" s="122">
        <f>I26+L26</f>
        <v>13964</v>
      </c>
      <c r="P26" s="149">
        <f>N26/O26*100</f>
        <v>105.06301919220853</v>
      </c>
      <c r="Q26" s="118"/>
      <c r="R26" s="72"/>
      <c r="S26" s="72"/>
      <c r="T26" s="72"/>
      <c r="U26" s="72"/>
      <c r="V26" s="118"/>
      <c r="W26" s="118"/>
      <c r="X26" s="68"/>
    </row>
    <row r="27" spans="1:24" x14ac:dyDescent="0.2">
      <c r="A27" s="104"/>
      <c r="B27" s="72"/>
      <c r="C27" s="118"/>
      <c r="D27" s="118"/>
      <c r="E27" s="68"/>
      <c r="F27" s="118"/>
      <c r="G27" s="118"/>
      <c r="H27" s="68"/>
    </row>
    <row r="28" spans="1:24" x14ac:dyDescent="0.2">
      <c r="A28" s="198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</row>
    <row r="29" spans="1:24" ht="18.75" customHeight="1" x14ac:dyDescent="0.2">
      <c r="G29" s="21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zoomScaleNormal="100" workbookViewId="0">
      <selection activeCell="A4" sqref="A4:A5"/>
    </sheetView>
  </sheetViews>
  <sheetFormatPr defaultRowHeight="12.75" x14ac:dyDescent="0.2"/>
  <cols>
    <col min="1" max="1" width="20.7109375" style="124" customWidth="1"/>
    <col min="2" max="2" width="17.5703125" style="124" customWidth="1"/>
    <col min="3" max="3" width="22.5703125" style="124" customWidth="1"/>
    <col min="4" max="4" width="22" style="124" customWidth="1"/>
    <col min="5" max="5" width="15.42578125" style="124" customWidth="1"/>
    <col min="6" max="6" width="21.5703125" style="124" customWidth="1"/>
    <col min="7" max="256" width="9.140625" style="124"/>
    <col min="257" max="257" width="20.7109375" style="124" customWidth="1"/>
    <col min="258" max="258" width="17.5703125" style="124" customWidth="1"/>
    <col min="259" max="259" width="22.5703125" style="124" customWidth="1"/>
    <col min="260" max="260" width="22" style="124" customWidth="1"/>
    <col min="261" max="261" width="15.42578125" style="124" customWidth="1"/>
    <col min="262" max="262" width="21.5703125" style="124" customWidth="1"/>
    <col min="263" max="512" width="9.140625" style="124"/>
    <col min="513" max="513" width="20.7109375" style="124" customWidth="1"/>
    <col min="514" max="514" width="17.5703125" style="124" customWidth="1"/>
    <col min="515" max="515" width="22.5703125" style="124" customWidth="1"/>
    <col min="516" max="516" width="22" style="124" customWidth="1"/>
    <col min="517" max="517" width="15.42578125" style="124" customWidth="1"/>
    <col min="518" max="518" width="21.5703125" style="124" customWidth="1"/>
    <col min="519" max="768" width="9.140625" style="124"/>
    <col min="769" max="769" width="20.7109375" style="124" customWidth="1"/>
    <col min="770" max="770" width="17.5703125" style="124" customWidth="1"/>
    <col min="771" max="771" width="22.5703125" style="124" customWidth="1"/>
    <col min="772" max="772" width="22" style="124" customWidth="1"/>
    <col min="773" max="773" width="15.42578125" style="124" customWidth="1"/>
    <col min="774" max="774" width="21.5703125" style="124" customWidth="1"/>
    <col min="775" max="1024" width="9.140625" style="124"/>
    <col min="1025" max="1025" width="20.7109375" style="124" customWidth="1"/>
    <col min="1026" max="1026" width="17.5703125" style="124" customWidth="1"/>
    <col min="1027" max="1027" width="22.5703125" style="124" customWidth="1"/>
    <col min="1028" max="1028" width="22" style="124" customWidth="1"/>
    <col min="1029" max="1029" width="15.42578125" style="124" customWidth="1"/>
    <col min="1030" max="1030" width="21.5703125" style="124" customWidth="1"/>
    <col min="1031" max="1280" width="9.140625" style="124"/>
    <col min="1281" max="1281" width="20.7109375" style="124" customWidth="1"/>
    <col min="1282" max="1282" width="17.5703125" style="124" customWidth="1"/>
    <col min="1283" max="1283" width="22.5703125" style="124" customWidth="1"/>
    <col min="1284" max="1284" width="22" style="124" customWidth="1"/>
    <col min="1285" max="1285" width="15.42578125" style="124" customWidth="1"/>
    <col min="1286" max="1286" width="21.5703125" style="124" customWidth="1"/>
    <col min="1287" max="1536" width="9.140625" style="124"/>
    <col min="1537" max="1537" width="20.7109375" style="124" customWidth="1"/>
    <col min="1538" max="1538" width="17.5703125" style="124" customWidth="1"/>
    <col min="1539" max="1539" width="22.5703125" style="124" customWidth="1"/>
    <col min="1540" max="1540" width="22" style="124" customWidth="1"/>
    <col min="1541" max="1541" width="15.42578125" style="124" customWidth="1"/>
    <col min="1542" max="1542" width="21.5703125" style="124" customWidth="1"/>
    <col min="1543" max="1792" width="9.140625" style="124"/>
    <col min="1793" max="1793" width="20.7109375" style="124" customWidth="1"/>
    <col min="1794" max="1794" width="17.5703125" style="124" customWidth="1"/>
    <col min="1795" max="1795" width="22.5703125" style="124" customWidth="1"/>
    <col min="1796" max="1796" width="22" style="124" customWidth="1"/>
    <col min="1797" max="1797" width="15.42578125" style="124" customWidth="1"/>
    <col min="1798" max="1798" width="21.5703125" style="124" customWidth="1"/>
    <col min="1799" max="2048" width="9.140625" style="124"/>
    <col min="2049" max="2049" width="20.7109375" style="124" customWidth="1"/>
    <col min="2050" max="2050" width="17.5703125" style="124" customWidth="1"/>
    <col min="2051" max="2051" width="22.5703125" style="124" customWidth="1"/>
    <col min="2052" max="2052" width="22" style="124" customWidth="1"/>
    <col min="2053" max="2053" width="15.42578125" style="124" customWidth="1"/>
    <col min="2054" max="2054" width="21.5703125" style="124" customWidth="1"/>
    <col min="2055" max="2304" width="9.140625" style="124"/>
    <col min="2305" max="2305" width="20.7109375" style="124" customWidth="1"/>
    <col min="2306" max="2306" width="17.5703125" style="124" customWidth="1"/>
    <col min="2307" max="2307" width="22.5703125" style="124" customWidth="1"/>
    <col min="2308" max="2308" width="22" style="124" customWidth="1"/>
    <col min="2309" max="2309" width="15.42578125" style="124" customWidth="1"/>
    <col min="2310" max="2310" width="21.5703125" style="124" customWidth="1"/>
    <col min="2311" max="2560" width="9.140625" style="124"/>
    <col min="2561" max="2561" width="20.7109375" style="124" customWidth="1"/>
    <col min="2562" max="2562" width="17.5703125" style="124" customWidth="1"/>
    <col min="2563" max="2563" width="22.5703125" style="124" customWidth="1"/>
    <col min="2564" max="2564" width="22" style="124" customWidth="1"/>
    <col min="2565" max="2565" width="15.42578125" style="124" customWidth="1"/>
    <col min="2566" max="2566" width="21.5703125" style="124" customWidth="1"/>
    <col min="2567" max="2816" width="9.140625" style="124"/>
    <col min="2817" max="2817" width="20.7109375" style="124" customWidth="1"/>
    <col min="2818" max="2818" width="17.5703125" style="124" customWidth="1"/>
    <col min="2819" max="2819" width="22.5703125" style="124" customWidth="1"/>
    <col min="2820" max="2820" width="22" style="124" customWidth="1"/>
    <col min="2821" max="2821" width="15.42578125" style="124" customWidth="1"/>
    <col min="2822" max="2822" width="21.5703125" style="124" customWidth="1"/>
    <col min="2823" max="3072" width="9.140625" style="124"/>
    <col min="3073" max="3073" width="20.7109375" style="124" customWidth="1"/>
    <col min="3074" max="3074" width="17.5703125" style="124" customWidth="1"/>
    <col min="3075" max="3075" width="22.5703125" style="124" customWidth="1"/>
    <col min="3076" max="3076" width="22" style="124" customWidth="1"/>
    <col min="3077" max="3077" width="15.42578125" style="124" customWidth="1"/>
    <col min="3078" max="3078" width="21.5703125" style="124" customWidth="1"/>
    <col min="3079" max="3328" width="9.140625" style="124"/>
    <col min="3329" max="3329" width="20.7109375" style="124" customWidth="1"/>
    <col min="3330" max="3330" width="17.5703125" style="124" customWidth="1"/>
    <col min="3331" max="3331" width="22.5703125" style="124" customWidth="1"/>
    <col min="3332" max="3332" width="22" style="124" customWidth="1"/>
    <col min="3333" max="3333" width="15.42578125" style="124" customWidth="1"/>
    <col min="3334" max="3334" width="21.5703125" style="124" customWidth="1"/>
    <col min="3335" max="3584" width="9.140625" style="124"/>
    <col min="3585" max="3585" width="20.7109375" style="124" customWidth="1"/>
    <col min="3586" max="3586" width="17.5703125" style="124" customWidth="1"/>
    <col min="3587" max="3587" width="22.5703125" style="124" customWidth="1"/>
    <col min="3588" max="3588" width="22" style="124" customWidth="1"/>
    <col min="3589" max="3589" width="15.42578125" style="124" customWidth="1"/>
    <col min="3590" max="3590" width="21.5703125" style="124" customWidth="1"/>
    <col min="3591" max="3840" width="9.140625" style="124"/>
    <col min="3841" max="3841" width="20.7109375" style="124" customWidth="1"/>
    <col min="3842" max="3842" width="17.5703125" style="124" customWidth="1"/>
    <col min="3843" max="3843" width="22.5703125" style="124" customWidth="1"/>
    <col min="3844" max="3844" width="22" style="124" customWidth="1"/>
    <col min="3845" max="3845" width="15.42578125" style="124" customWidth="1"/>
    <col min="3846" max="3846" width="21.5703125" style="124" customWidth="1"/>
    <col min="3847" max="4096" width="9.140625" style="124"/>
    <col min="4097" max="4097" width="20.7109375" style="124" customWidth="1"/>
    <col min="4098" max="4098" width="17.5703125" style="124" customWidth="1"/>
    <col min="4099" max="4099" width="22.5703125" style="124" customWidth="1"/>
    <col min="4100" max="4100" width="22" style="124" customWidth="1"/>
    <col min="4101" max="4101" width="15.42578125" style="124" customWidth="1"/>
    <col min="4102" max="4102" width="21.5703125" style="124" customWidth="1"/>
    <col min="4103" max="4352" width="9.140625" style="124"/>
    <col min="4353" max="4353" width="20.7109375" style="124" customWidth="1"/>
    <col min="4354" max="4354" width="17.5703125" style="124" customWidth="1"/>
    <col min="4355" max="4355" width="22.5703125" style="124" customWidth="1"/>
    <col min="4356" max="4356" width="22" style="124" customWidth="1"/>
    <col min="4357" max="4357" width="15.42578125" style="124" customWidth="1"/>
    <col min="4358" max="4358" width="21.5703125" style="124" customWidth="1"/>
    <col min="4359" max="4608" width="9.140625" style="124"/>
    <col min="4609" max="4609" width="20.7109375" style="124" customWidth="1"/>
    <col min="4610" max="4610" width="17.5703125" style="124" customWidth="1"/>
    <col min="4611" max="4611" width="22.5703125" style="124" customWidth="1"/>
    <col min="4612" max="4612" width="22" style="124" customWidth="1"/>
    <col min="4613" max="4613" width="15.42578125" style="124" customWidth="1"/>
    <col min="4614" max="4614" width="21.5703125" style="124" customWidth="1"/>
    <col min="4615" max="4864" width="9.140625" style="124"/>
    <col min="4865" max="4865" width="20.7109375" style="124" customWidth="1"/>
    <col min="4866" max="4866" width="17.5703125" style="124" customWidth="1"/>
    <col min="4867" max="4867" width="22.5703125" style="124" customWidth="1"/>
    <col min="4868" max="4868" width="22" style="124" customWidth="1"/>
    <col min="4869" max="4869" width="15.42578125" style="124" customWidth="1"/>
    <col min="4870" max="4870" width="21.5703125" style="124" customWidth="1"/>
    <col min="4871" max="5120" width="9.140625" style="124"/>
    <col min="5121" max="5121" width="20.7109375" style="124" customWidth="1"/>
    <col min="5122" max="5122" width="17.5703125" style="124" customWidth="1"/>
    <col min="5123" max="5123" width="22.5703125" style="124" customWidth="1"/>
    <col min="5124" max="5124" width="22" style="124" customWidth="1"/>
    <col min="5125" max="5125" width="15.42578125" style="124" customWidth="1"/>
    <col min="5126" max="5126" width="21.5703125" style="124" customWidth="1"/>
    <col min="5127" max="5376" width="9.140625" style="124"/>
    <col min="5377" max="5377" width="20.7109375" style="124" customWidth="1"/>
    <col min="5378" max="5378" width="17.5703125" style="124" customWidth="1"/>
    <col min="5379" max="5379" width="22.5703125" style="124" customWidth="1"/>
    <col min="5380" max="5380" width="22" style="124" customWidth="1"/>
    <col min="5381" max="5381" width="15.42578125" style="124" customWidth="1"/>
    <col min="5382" max="5382" width="21.5703125" style="124" customWidth="1"/>
    <col min="5383" max="5632" width="9.140625" style="124"/>
    <col min="5633" max="5633" width="20.7109375" style="124" customWidth="1"/>
    <col min="5634" max="5634" width="17.5703125" style="124" customWidth="1"/>
    <col min="5635" max="5635" width="22.5703125" style="124" customWidth="1"/>
    <col min="5636" max="5636" width="22" style="124" customWidth="1"/>
    <col min="5637" max="5637" width="15.42578125" style="124" customWidth="1"/>
    <col min="5638" max="5638" width="21.5703125" style="124" customWidth="1"/>
    <col min="5639" max="5888" width="9.140625" style="124"/>
    <col min="5889" max="5889" width="20.7109375" style="124" customWidth="1"/>
    <col min="5890" max="5890" width="17.5703125" style="124" customWidth="1"/>
    <col min="5891" max="5891" width="22.5703125" style="124" customWidth="1"/>
    <col min="5892" max="5892" width="22" style="124" customWidth="1"/>
    <col min="5893" max="5893" width="15.42578125" style="124" customWidth="1"/>
    <col min="5894" max="5894" width="21.5703125" style="124" customWidth="1"/>
    <col min="5895" max="6144" width="9.140625" style="124"/>
    <col min="6145" max="6145" width="20.7109375" style="124" customWidth="1"/>
    <col min="6146" max="6146" width="17.5703125" style="124" customWidth="1"/>
    <col min="6147" max="6147" width="22.5703125" style="124" customWidth="1"/>
    <col min="6148" max="6148" width="22" style="124" customWidth="1"/>
    <col min="6149" max="6149" width="15.42578125" style="124" customWidth="1"/>
    <col min="6150" max="6150" width="21.5703125" style="124" customWidth="1"/>
    <col min="6151" max="6400" width="9.140625" style="124"/>
    <col min="6401" max="6401" width="20.7109375" style="124" customWidth="1"/>
    <col min="6402" max="6402" width="17.5703125" style="124" customWidth="1"/>
    <col min="6403" max="6403" width="22.5703125" style="124" customWidth="1"/>
    <col min="6404" max="6404" width="22" style="124" customWidth="1"/>
    <col min="6405" max="6405" width="15.42578125" style="124" customWidth="1"/>
    <col min="6406" max="6406" width="21.5703125" style="124" customWidth="1"/>
    <col min="6407" max="6656" width="9.140625" style="124"/>
    <col min="6657" max="6657" width="20.7109375" style="124" customWidth="1"/>
    <col min="6658" max="6658" width="17.5703125" style="124" customWidth="1"/>
    <col min="6659" max="6659" width="22.5703125" style="124" customWidth="1"/>
    <col min="6660" max="6660" width="22" style="124" customWidth="1"/>
    <col min="6661" max="6661" width="15.42578125" style="124" customWidth="1"/>
    <col min="6662" max="6662" width="21.5703125" style="124" customWidth="1"/>
    <col min="6663" max="6912" width="9.140625" style="124"/>
    <col min="6913" max="6913" width="20.7109375" style="124" customWidth="1"/>
    <col min="6914" max="6914" width="17.5703125" style="124" customWidth="1"/>
    <col min="6915" max="6915" width="22.5703125" style="124" customWidth="1"/>
    <col min="6916" max="6916" width="22" style="124" customWidth="1"/>
    <col min="6917" max="6917" width="15.42578125" style="124" customWidth="1"/>
    <col min="6918" max="6918" width="21.5703125" style="124" customWidth="1"/>
    <col min="6919" max="7168" width="9.140625" style="124"/>
    <col min="7169" max="7169" width="20.7109375" style="124" customWidth="1"/>
    <col min="7170" max="7170" width="17.5703125" style="124" customWidth="1"/>
    <col min="7171" max="7171" width="22.5703125" style="124" customWidth="1"/>
    <col min="7172" max="7172" width="22" style="124" customWidth="1"/>
    <col min="7173" max="7173" width="15.42578125" style="124" customWidth="1"/>
    <col min="7174" max="7174" width="21.5703125" style="124" customWidth="1"/>
    <col min="7175" max="7424" width="9.140625" style="124"/>
    <col min="7425" max="7425" width="20.7109375" style="124" customWidth="1"/>
    <col min="7426" max="7426" width="17.5703125" style="124" customWidth="1"/>
    <col min="7427" max="7427" width="22.5703125" style="124" customWidth="1"/>
    <col min="7428" max="7428" width="22" style="124" customWidth="1"/>
    <col min="7429" max="7429" width="15.42578125" style="124" customWidth="1"/>
    <col min="7430" max="7430" width="21.5703125" style="124" customWidth="1"/>
    <col min="7431" max="7680" width="9.140625" style="124"/>
    <col min="7681" max="7681" width="20.7109375" style="124" customWidth="1"/>
    <col min="7682" max="7682" width="17.5703125" style="124" customWidth="1"/>
    <col min="7683" max="7683" width="22.5703125" style="124" customWidth="1"/>
    <col min="7684" max="7684" width="22" style="124" customWidth="1"/>
    <col min="7685" max="7685" width="15.42578125" style="124" customWidth="1"/>
    <col min="7686" max="7686" width="21.5703125" style="124" customWidth="1"/>
    <col min="7687" max="7936" width="9.140625" style="124"/>
    <col min="7937" max="7937" width="20.7109375" style="124" customWidth="1"/>
    <col min="7938" max="7938" width="17.5703125" style="124" customWidth="1"/>
    <col min="7939" max="7939" width="22.5703125" style="124" customWidth="1"/>
    <col min="7940" max="7940" width="22" style="124" customWidth="1"/>
    <col min="7941" max="7941" width="15.42578125" style="124" customWidth="1"/>
    <col min="7942" max="7942" width="21.5703125" style="124" customWidth="1"/>
    <col min="7943" max="8192" width="9.140625" style="124"/>
    <col min="8193" max="8193" width="20.7109375" style="124" customWidth="1"/>
    <col min="8194" max="8194" width="17.5703125" style="124" customWidth="1"/>
    <col min="8195" max="8195" width="22.5703125" style="124" customWidth="1"/>
    <col min="8196" max="8196" width="22" style="124" customWidth="1"/>
    <col min="8197" max="8197" width="15.42578125" style="124" customWidth="1"/>
    <col min="8198" max="8198" width="21.5703125" style="124" customWidth="1"/>
    <col min="8199" max="8448" width="9.140625" style="124"/>
    <col min="8449" max="8449" width="20.7109375" style="124" customWidth="1"/>
    <col min="8450" max="8450" width="17.5703125" style="124" customWidth="1"/>
    <col min="8451" max="8451" width="22.5703125" style="124" customWidth="1"/>
    <col min="8452" max="8452" width="22" style="124" customWidth="1"/>
    <col min="8453" max="8453" width="15.42578125" style="124" customWidth="1"/>
    <col min="8454" max="8454" width="21.5703125" style="124" customWidth="1"/>
    <col min="8455" max="8704" width="9.140625" style="124"/>
    <col min="8705" max="8705" width="20.7109375" style="124" customWidth="1"/>
    <col min="8706" max="8706" width="17.5703125" style="124" customWidth="1"/>
    <col min="8707" max="8707" width="22.5703125" style="124" customWidth="1"/>
    <col min="8708" max="8708" width="22" style="124" customWidth="1"/>
    <col min="8709" max="8709" width="15.42578125" style="124" customWidth="1"/>
    <col min="8710" max="8710" width="21.5703125" style="124" customWidth="1"/>
    <col min="8711" max="8960" width="9.140625" style="124"/>
    <col min="8961" max="8961" width="20.7109375" style="124" customWidth="1"/>
    <col min="8962" max="8962" width="17.5703125" style="124" customWidth="1"/>
    <col min="8963" max="8963" width="22.5703125" style="124" customWidth="1"/>
    <col min="8964" max="8964" width="22" style="124" customWidth="1"/>
    <col min="8965" max="8965" width="15.42578125" style="124" customWidth="1"/>
    <col min="8966" max="8966" width="21.5703125" style="124" customWidth="1"/>
    <col min="8967" max="9216" width="9.140625" style="124"/>
    <col min="9217" max="9217" width="20.7109375" style="124" customWidth="1"/>
    <col min="9218" max="9218" width="17.5703125" style="124" customWidth="1"/>
    <col min="9219" max="9219" width="22.5703125" style="124" customWidth="1"/>
    <col min="9220" max="9220" width="22" style="124" customWidth="1"/>
    <col min="9221" max="9221" width="15.42578125" style="124" customWidth="1"/>
    <col min="9222" max="9222" width="21.5703125" style="124" customWidth="1"/>
    <col min="9223" max="9472" width="9.140625" style="124"/>
    <col min="9473" max="9473" width="20.7109375" style="124" customWidth="1"/>
    <col min="9474" max="9474" width="17.5703125" style="124" customWidth="1"/>
    <col min="9475" max="9475" width="22.5703125" style="124" customWidth="1"/>
    <col min="9476" max="9476" width="22" style="124" customWidth="1"/>
    <col min="9477" max="9477" width="15.42578125" style="124" customWidth="1"/>
    <col min="9478" max="9478" width="21.5703125" style="124" customWidth="1"/>
    <col min="9479" max="9728" width="9.140625" style="124"/>
    <col min="9729" max="9729" width="20.7109375" style="124" customWidth="1"/>
    <col min="9730" max="9730" width="17.5703125" style="124" customWidth="1"/>
    <col min="9731" max="9731" width="22.5703125" style="124" customWidth="1"/>
    <col min="9732" max="9732" width="22" style="124" customWidth="1"/>
    <col min="9733" max="9733" width="15.42578125" style="124" customWidth="1"/>
    <col min="9734" max="9734" width="21.5703125" style="124" customWidth="1"/>
    <col min="9735" max="9984" width="9.140625" style="124"/>
    <col min="9985" max="9985" width="20.7109375" style="124" customWidth="1"/>
    <col min="9986" max="9986" width="17.5703125" style="124" customWidth="1"/>
    <col min="9987" max="9987" width="22.5703125" style="124" customWidth="1"/>
    <col min="9988" max="9988" width="22" style="124" customWidth="1"/>
    <col min="9989" max="9989" width="15.42578125" style="124" customWidth="1"/>
    <col min="9990" max="9990" width="21.5703125" style="124" customWidth="1"/>
    <col min="9991" max="10240" width="9.140625" style="124"/>
    <col min="10241" max="10241" width="20.7109375" style="124" customWidth="1"/>
    <col min="10242" max="10242" width="17.5703125" style="124" customWidth="1"/>
    <col min="10243" max="10243" width="22.5703125" style="124" customWidth="1"/>
    <col min="10244" max="10244" width="22" style="124" customWidth="1"/>
    <col min="10245" max="10245" width="15.42578125" style="124" customWidth="1"/>
    <col min="10246" max="10246" width="21.5703125" style="124" customWidth="1"/>
    <col min="10247" max="10496" width="9.140625" style="124"/>
    <col min="10497" max="10497" width="20.7109375" style="124" customWidth="1"/>
    <col min="10498" max="10498" width="17.5703125" style="124" customWidth="1"/>
    <col min="10499" max="10499" width="22.5703125" style="124" customWidth="1"/>
    <col min="10500" max="10500" width="22" style="124" customWidth="1"/>
    <col min="10501" max="10501" width="15.42578125" style="124" customWidth="1"/>
    <col min="10502" max="10502" width="21.5703125" style="124" customWidth="1"/>
    <col min="10503" max="10752" width="9.140625" style="124"/>
    <col min="10753" max="10753" width="20.7109375" style="124" customWidth="1"/>
    <col min="10754" max="10754" width="17.5703125" style="124" customWidth="1"/>
    <col min="10755" max="10755" width="22.5703125" style="124" customWidth="1"/>
    <col min="10756" max="10756" width="22" style="124" customWidth="1"/>
    <col min="10757" max="10757" width="15.42578125" style="124" customWidth="1"/>
    <col min="10758" max="10758" width="21.5703125" style="124" customWidth="1"/>
    <col min="10759" max="11008" width="9.140625" style="124"/>
    <col min="11009" max="11009" width="20.7109375" style="124" customWidth="1"/>
    <col min="11010" max="11010" width="17.5703125" style="124" customWidth="1"/>
    <col min="11011" max="11011" width="22.5703125" style="124" customWidth="1"/>
    <col min="11012" max="11012" width="22" style="124" customWidth="1"/>
    <col min="11013" max="11013" width="15.42578125" style="124" customWidth="1"/>
    <col min="11014" max="11014" width="21.5703125" style="124" customWidth="1"/>
    <col min="11015" max="11264" width="9.140625" style="124"/>
    <col min="11265" max="11265" width="20.7109375" style="124" customWidth="1"/>
    <col min="11266" max="11266" width="17.5703125" style="124" customWidth="1"/>
    <col min="11267" max="11267" width="22.5703125" style="124" customWidth="1"/>
    <col min="11268" max="11268" width="22" style="124" customWidth="1"/>
    <col min="11269" max="11269" width="15.42578125" style="124" customWidth="1"/>
    <col min="11270" max="11270" width="21.5703125" style="124" customWidth="1"/>
    <col min="11271" max="11520" width="9.140625" style="124"/>
    <col min="11521" max="11521" width="20.7109375" style="124" customWidth="1"/>
    <col min="11522" max="11522" width="17.5703125" style="124" customWidth="1"/>
    <col min="11523" max="11523" width="22.5703125" style="124" customWidth="1"/>
    <col min="11524" max="11524" width="22" style="124" customWidth="1"/>
    <col min="11525" max="11525" width="15.42578125" style="124" customWidth="1"/>
    <col min="11526" max="11526" width="21.5703125" style="124" customWidth="1"/>
    <col min="11527" max="11776" width="9.140625" style="124"/>
    <col min="11777" max="11777" width="20.7109375" style="124" customWidth="1"/>
    <col min="11778" max="11778" width="17.5703125" style="124" customWidth="1"/>
    <col min="11779" max="11779" width="22.5703125" style="124" customWidth="1"/>
    <col min="11780" max="11780" width="22" style="124" customWidth="1"/>
    <col min="11781" max="11781" width="15.42578125" style="124" customWidth="1"/>
    <col min="11782" max="11782" width="21.5703125" style="124" customWidth="1"/>
    <col min="11783" max="12032" width="9.140625" style="124"/>
    <col min="12033" max="12033" width="20.7109375" style="124" customWidth="1"/>
    <col min="12034" max="12034" width="17.5703125" style="124" customWidth="1"/>
    <col min="12035" max="12035" width="22.5703125" style="124" customWidth="1"/>
    <col min="12036" max="12036" width="22" style="124" customWidth="1"/>
    <col min="12037" max="12037" width="15.42578125" style="124" customWidth="1"/>
    <col min="12038" max="12038" width="21.5703125" style="124" customWidth="1"/>
    <col min="12039" max="12288" width="9.140625" style="124"/>
    <col min="12289" max="12289" width="20.7109375" style="124" customWidth="1"/>
    <col min="12290" max="12290" width="17.5703125" style="124" customWidth="1"/>
    <col min="12291" max="12291" width="22.5703125" style="124" customWidth="1"/>
    <col min="12292" max="12292" width="22" style="124" customWidth="1"/>
    <col min="12293" max="12293" width="15.42578125" style="124" customWidth="1"/>
    <col min="12294" max="12294" width="21.5703125" style="124" customWidth="1"/>
    <col min="12295" max="12544" width="9.140625" style="124"/>
    <col min="12545" max="12545" width="20.7109375" style="124" customWidth="1"/>
    <col min="12546" max="12546" width="17.5703125" style="124" customWidth="1"/>
    <col min="12547" max="12547" width="22.5703125" style="124" customWidth="1"/>
    <col min="12548" max="12548" width="22" style="124" customWidth="1"/>
    <col min="12549" max="12549" width="15.42578125" style="124" customWidth="1"/>
    <col min="12550" max="12550" width="21.5703125" style="124" customWidth="1"/>
    <col min="12551" max="12800" width="9.140625" style="124"/>
    <col min="12801" max="12801" width="20.7109375" style="124" customWidth="1"/>
    <col min="12802" max="12802" width="17.5703125" style="124" customWidth="1"/>
    <col min="12803" max="12803" width="22.5703125" style="124" customWidth="1"/>
    <col min="12804" max="12804" width="22" style="124" customWidth="1"/>
    <col min="12805" max="12805" width="15.42578125" style="124" customWidth="1"/>
    <col min="12806" max="12806" width="21.5703125" style="124" customWidth="1"/>
    <col min="12807" max="13056" width="9.140625" style="124"/>
    <col min="13057" max="13057" width="20.7109375" style="124" customWidth="1"/>
    <col min="13058" max="13058" width="17.5703125" style="124" customWidth="1"/>
    <col min="13059" max="13059" width="22.5703125" style="124" customWidth="1"/>
    <col min="13060" max="13060" width="22" style="124" customWidth="1"/>
    <col min="13061" max="13061" width="15.42578125" style="124" customWidth="1"/>
    <col min="13062" max="13062" width="21.5703125" style="124" customWidth="1"/>
    <col min="13063" max="13312" width="9.140625" style="124"/>
    <col min="13313" max="13313" width="20.7109375" style="124" customWidth="1"/>
    <col min="13314" max="13314" width="17.5703125" style="124" customWidth="1"/>
    <col min="13315" max="13315" width="22.5703125" style="124" customWidth="1"/>
    <col min="13316" max="13316" width="22" style="124" customWidth="1"/>
    <col min="13317" max="13317" width="15.42578125" style="124" customWidth="1"/>
    <col min="13318" max="13318" width="21.5703125" style="124" customWidth="1"/>
    <col min="13319" max="13568" width="9.140625" style="124"/>
    <col min="13569" max="13569" width="20.7109375" style="124" customWidth="1"/>
    <col min="13570" max="13570" width="17.5703125" style="124" customWidth="1"/>
    <col min="13571" max="13571" width="22.5703125" style="124" customWidth="1"/>
    <col min="13572" max="13572" width="22" style="124" customWidth="1"/>
    <col min="13573" max="13573" width="15.42578125" style="124" customWidth="1"/>
    <col min="13574" max="13574" width="21.5703125" style="124" customWidth="1"/>
    <col min="13575" max="13824" width="9.140625" style="124"/>
    <col min="13825" max="13825" width="20.7109375" style="124" customWidth="1"/>
    <col min="13826" max="13826" width="17.5703125" style="124" customWidth="1"/>
    <col min="13827" max="13827" width="22.5703125" style="124" customWidth="1"/>
    <col min="13828" max="13828" width="22" style="124" customWidth="1"/>
    <col min="13829" max="13829" width="15.42578125" style="124" customWidth="1"/>
    <col min="13830" max="13830" width="21.5703125" style="124" customWidth="1"/>
    <col min="13831" max="14080" width="9.140625" style="124"/>
    <col min="14081" max="14081" width="20.7109375" style="124" customWidth="1"/>
    <col min="14082" max="14082" width="17.5703125" style="124" customWidth="1"/>
    <col min="14083" max="14083" width="22.5703125" style="124" customWidth="1"/>
    <col min="14084" max="14084" width="22" style="124" customWidth="1"/>
    <col min="14085" max="14085" width="15.42578125" style="124" customWidth="1"/>
    <col min="14086" max="14086" width="21.5703125" style="124" customWidth="1"/>
    <col min="14087" max="14336" width="9.140625" style="124"/>
    <col min="14337" max="14337" width="20.7109375" style="124" customWidth="1"/>
    <col min="14338" max="14338" width="17.5703125" style="124" customWidth="1"/>
    <col min="14339" max="14339" width="22.5703125" style="124" customWidth="1"/>
    <col min="14340" max="14340" width="22" style="124" customWidth="1"/>
    <col min="14341" max="14341" width="15.42578125" style="124" customWidth="1"/>
    <col min="14342" max="14342" width="21.5703125" style="124" customWidth="1"/>
    <col min="14343" max="14592" width="9.140625" style="124"/>
    <col min="14593" max="14593" width="20.7109375" style="124" customWidth="1"/>
    <col min="14594" max="14594" width="17.5703125" style="124" customWidth="1"/>
    <col min="14595" max="14595" width="22.5703125" style="124" customWidth="1"/>
    <col min="14596" max="14596" width="22" style="124" customWidth="1"/>
    <col min="14597" max="14597" width="15.42578125" style="124" customWidth="1"/>
    <col min="14598" max="14598" width="21.5703125" style="124" customWidth="1"/>
    <col min="14599" max="14848" width="9.140625" style="124"/>
    <col min="14849" max="14849" width="20.7109375" style="124" customWidth="1"/>
    <col min="14850" max="14850" width="17.5703125" style="124" customWidth="1"/>
    <col min="14851" max="14851" width="22.5703125" style="124" customWidth="1"/>
    <col min="14852" max="14852" width="22" style="124" customWidth="1"/>
    <col min="14853" max="14853" width="15.42578125" style="124" customWidth="1"/>
    <col min="14854" max="14854" width="21.5703125" style="124" customWidth="1"/>
    <col min="14855" max="15104" width="9.140625" style="124"/>
    <col min="15105" max="15105" width="20.7109375" style="124" customWidth="1"/>
    <col min="15106" max="15106" width="17.5703125" style="124" customWidth="1"/>
    <col min="15107" max="15107" width="22.5703125" style="124" customWidth="1"/>
    <col min="15108" max="15108" width="22" style="124" customWidth="1"/>
    <col min="15109" max="15109" width="15.42578125" style="124" customWidth="1"/>
    <col min="15110" max="15110" width="21.5703125" style="124" customWidth="1"/>
    <col min="15111" max="15360" width="9.140625" style="124"/>
    <col min="15361" max="15361" width="20.7109375" style="124" customWidth="1"/>
    <col min="15362" max="15362" width="17.5703125" style="124" customWidth="1"/>
    <col min="15363" max="15363" width="22.5703125" style="124" customWidth="1"/>
    <col min="15364" max="15364" width="22" style="124" customWidth="1"/>
    <col min="15365" max="15365" width="15.42578125" style="124" customWidth="1"/>
    <col min="15366" max="15366" width="21.5703125" style="124" customWidth="1"/>
    <col min="15367" max="15616" width="9.140625" style="124"/>
    <col min="15617" max="15617" width="20.7109375" style="124" customWidth="1"/>
    <col min="15618" max="15618" width="17.5703125" style="124" customWidth="1"/>
    <col min="15619" max="15619" width="22.5703125" style="124" customWidth="1"/>
    <col min="15620" max="15620" width="22" style="124" customWidth="1"/>
    <col min="15621" max="15621" width="15.42578125" style="124" customWidth="1"/>
    <col min="15622" max="15622" width="21.5703125" style="124" customWidth="1"/>
    <col min="15623" max="15872" width="9.140625" style="124"/>
    <col min="15873" max="15873" width="20.7109375" style="124" customWidth="1"/>
    <col min="15874" max="15874" width="17.5703125" style="124" customWidth="1"/>
    <col min="15875" max="15875" width="22.5703125" style="124" customWidth="1"/>
    <col min="15876" max="15876" width="22" style="124" customWidth="1"/>
    <col min="15877" max="15877" width="15.42578125" style="124" customWidth="1"/>
    <col min="15878" max="15878" width="21.5703125" style="124" customWidth="1"/>
    <col min="15879" max="16128" width="9.140625" style="124"/>
    <col min="16129" max="16129" width="20.7109375" style="124" customWidth="1"/>
    <col min="16130" max="16130" width="17.5703125" style="124" customWidth="1"/>
    <col min="16131" max="16131" width="22.5703125" style="124" customWidth="1"/>
    <col min="16132" max="16132" width="22" style="124" customWidth="1"/>
    <col min="16133" max="16133" width="15.42578125" style="124" customWidth="1"/>
    <col min="16134" max="16134" width="21.5703125" style="124" customWidth="1"/>
    <col min="16135" max="16384" width="9.140625" style="124"/>
  </cols>
  <sheetData>
    <row r="1" spans="1:11" ht="33" customHeight="1" x14ac:dyDescent="0.2">
      <c r="A1" s="425" t="s">
        <v>119</v>
      </c>
      <c r="B1" s="425"/>
      <c r="C1" s="425"/>
      <c r="D1" s="425"/>
      <c r="E1" s="425"/>
      <c r="F1" s="426"/>
    </row>
    <row r="2" spans="1:11" ht="27" customHeight="1" x14ac:dyDescent="0.2">
      <c r="A2" s="427" t="s">
        <v>120</v>
      </c>
      <c r="B2" s="427"/>
      <c r="C2" s="427"/>
      <c r="D2" s="427"/>
      <c r="E2" s="427"/>
      <c r="F2" s="427"/>
    </row>
    <row r="3" spans="1:11" x14ac:dyDescent="0.2">
      <c r="A3" s="125"/>
      <c r="B3" s="126"/>
      <c r="C3" s="126"/>
      <c r="D3" s="126"/>
      <c r="E3" s="126"/>
      <c r="F3" s="127" t="s">
        <v>121</v>
      </c>
    </row>
    <row r="4" spans="1:11" ht="12.75" customHeight="1" x14ac:dyDescent="0.2">
      <c r="A4" s="420"/>
      <c r="B4" s="428" t="s">
        <v>122</v>
      </c>
      <c r="C4" s="428"/>
      <c r="D4" s="428"/>
      <c r="E4" s="428"/>
      <c r="F4" s="419" t="s">
        <v>123</v>
      </c>
    </row>
    <row r="5" spans="1:11" ht="22.5" x14ac:dyDescent="0.2">
      <c r="A5" s="420"/>
      <c r="B5" s="128" t="s">
        <v>124</v>
      </c>
      <c r="C5" s="128" t="s">
        <v>125</v>
      </c>
      <c r="D5" s="128" t="s">
        <v>126</v>
      </c>
      <c r="E5" s="128" t="s">
        <v>127</v>
      </c>
      <c r="F5" s="419"/>
    </row>
    <row r="6" spans="1:11" ht="14.25" customHeight="1" x14ac:dyDescent="0.2">
      <c r="A6" s="129" t="s">
        <v>79</v>
      </c>
      <c r="B6" s="67">
        <f>SUM(B7:B26)</f>
        <v>6283.87</v>
      </c>
      <c r="C6" s="67">
        <v>30472.37</v>
      </c>
      <c r="D6" s="67">
        <f>SUM(D7:D26)</f>
        <v>317187.02000000008</v>
      </c>
      <c r="E6" s="67">
        <f>SUM(E7:E26)</f>
        <v>4483.75</v>
      </c>
      <c r="F6" s="67">
        <v>5328.86</v>
      </c>
      <c r="H6" s="69"/>
      <c r="I6" s="69"/>
      <c r="J6" s="69"/>
      <c r="K6" s="69"/>
    </row>
    <row r="7" spans="1:11" x14ac:dyDescent="0.2">
      <c r="A7" s="129" t="s">
        <v>80</v>
      </c>
      <c r="B7" s="67">
        <v>38.6</v>
      </c>
      <c r="C7" s="67" t="s">
        <v>156</v>
      </c>
      <c r="D7" s="67">
        <v>13206.87</v>
      </c>
      <c r="E7" s="67">
        <v>2.02</v>
      </c>
      <c r="F7" s="92">
        <v>90.56</v>
      </c>
      <c r="H7" s="72"/>
      <c r="I7" s="69"/>
      <c r="J7" s="69"/>
      <c r="K7" s="69"/>
    </row>
    <row r="8" spans="1:11" x14ac:dyDescent="0.2">
      <c r="A8" s="129" t="s">
        <v>81</v>
      </c>
      <c r="B8" s="67">
        <v>86.21</v>
      </c>
      <c r="C8" s="67">
        <v>2146.1999999999998</v>
      </c>
      <c r="D8" s="67">
        <v>61295.49</v>
      </c>
      <c r="E8" s="67" t="s">
        <v>156</v>
      </c>
      <c r="F8" s="92">
        <v>1341.57</v>
      </c>
      <c r="H8" s="69"/>
      <c r="I8" s="69"/>
      <c r="J8" s="72"/>
      <c r="K8" s="69"/>
    </row>
    <row r="9" spans="1:11" x14ac:dyDescent="0.2">
      <c r="A9" s="129" t="s">
        <v>82</v>
      </c>
      <c r="B9" s="67">
        <v>5.94</v>
      </c>
      <c r="C9" s="67">
        <v>80.099999999999994</v>
      </c>
      <c r="D9" s="67">
        <v>10916.71</v>
      </c>
      <c r="E9" s="67">
        <v>197.6</v>
      </c>
      <c r="F9" s="92">
        <v>16.82</v>
      </c>
      <c r="H9" s="69"/>
      <c r="I9" s="69"/>
      <c r="J9" s="72"/>
      <c r="K9" s="72"/>
    </row>
    <row r="10" spans="1:11" x14ac:dyDescent="0.2">
      <c r="A10" s="129" t="s">
        <v>83</v>
      </c>
      <c r="B10" s="67">
        <v>94.05</v>
      </c>
      <c r="C10" s="67" t="s">
        <v>213</v>
      </c>
      <c r="D10" s="67">
        <v>69385.89</v>
      </c>
      <c r="E10" s="67">
        <v>1293.5</v>
      </c>
      <c r="F10" s="92">
        <v>1234.06</v>
      </c>
      <c r="H10" s="69"/>
      <c r="I10" s="69"/>
      <c r="J10" s="69"/>
      <c r="K10" s="69"/>
    </row>
    <row r="11" spans="1:11" x14ac:dyDescent="0.2">
      <c r="A11" s="129" t="s">
        <v>84</v>
      </c>
      <c r="B11" s="67" t="s">
        <v>156</v>
      </c>
      <c r="C11" s="67" t="s">
        <v>156</v>
      </c>
      <c r="D11" s="67">
        <v>403.96</v>
      </c>
      <c r="E11" s="67" t="s">
        <v>156</v>
      </c>
      <c r="F11" s="92">
        <v>6.07</v>
      </c>
      <c r="H11" s="72"/>
      <c r="I11" s="69"/>
      <c r="J11" s="72"/>
      <c r="K11" s="72"/>
    </row>
    <row r="12" spans="1:11" x14ac:dyDescent="0.2">
      <c r="A12" s="129" t="s">
        <v>85</v>
      </c>
      <c r="B12" s="67" t="s">
        <v>156</v>
      </c>
      <c r="C12" s="67">
        <v>39.89</v>
      </c>
      <c r="D12" s="67">
        <v>13178.7</v>
      </c>
      <c r="E12" s="67">
        <v>176.9</v>
      </c>
      <c r="F12" s="92">
        <v>103.95</v>
      </c>
      <c r="H12" s="69"/>
      <c r="I12" s="69"/>
      <c r="J12" s="72"/>
      <c r="K12" s="69"/>
    </row>
    <row r="13" spans="1:11" x14ac:dyDescent="0.2">
      <c r="A13" s="129" t="s">
        <v>86</v>
      </c>
      <c r="B13" s="67" t="s">
        <v>156</v>
      </c>
      <c r="C13" s="67">
        <v>14.34</v>
      </c>
      <c r="D13" s="67">
        <v>6625.41</v>
      </c>
      <c r="E13" s="67">
        <v>638.92999999999995</v>
      </c>
      <c r="F13" s="92">
        <v>20</v>
      </c>
      <c r="H13" s="69"/>
      <c r="I13" s="69"/>
      <c r="J13" s="69"/>
      <c r="K13" s="69"/>
    </row>
    <row r="14" spans="1:11" x14ac:dyDescent="0.2">
      <c r="A14" s="129" t="s">
        <v>87</v>
      </c>
      <c r="B14" s="67" t="s">
        <v>156</v>
      </c>
      <c r="C14" s="67" t="s">
        <v>156</v>
      </c>
      <c r="D14" s="67">
        <v>4846.18</v>
      </c>
      <c r="E14" s="67" t="s">
        <v>156</v>
      </c>
      <c r="F14" s="92">
        <v>129.36000000000001</v>
      </c>
      <c r="H14" s="72"/>
      <c r="I14" s="69"/>
      <c r="J14" s="72"/>
      <c r="K14" s="69"/>
    </row>
    <row r="15" spans="1:11" x14ac:dyDescent="0.2">
      <c r="A15" s="129" t="s">
        <v>88</v>
      </c>
      <c r="B15" s="67">
        <v>1468.9</v>
      </c>
      <c r="C15" s="67">
        <v>1218.54</v>
      </c>
      <c r="D15" s="67">
        <v>8592.18</v>
      </c>
      <c r="E15" s="67">
        <v>56.86</v>
      </c>
      <c r="F15" s="92">
        <v>2086.4</v>
      </c>
      <c r="H15" s="69"/>
      <c r="I15" s="69"/>
      <c r="J15" s="72"/>
      <c r="K15" s="69"/>
    </row>
    <row r="16" spans="1:11" x14ac:dyDescent="0.2">
      <c r="A16" s="129" t="s">
        <v>89</v>
      </c>
      <c r="B16" s="67" t="s">
        <v>156</v>
      </c>
      <c r="C16" s="67">
        <v>3978.99</v>
      </c>
      <c r="D16" s="67">
        <v>19652.34</v>
      </c>
      <c r="E16" s="67" t="s">
        <v>156</v>
      </c>
      <c r="F16" s="92">
        <v>19.78</v>
      </c>
      <c r="H16" s="69"/>
      <c r="I16" s="69"/>
      <c r="J16" s="72"/>
      <c r="K16" s="72"/>
    </row>
    <row r="17" spans="1:11" x14ac:dyDescent="0.2">
      <c r="A17" s="129" t="s">
        <v>90</v>
      </c>
      <c r="B17" s="67">
        <v>42.7</v>
      </c>
      <c r="C17" s="67">
        <v>12.68</v>
      </c>
      <c r="D17" s="67">
        <v>710.36</v>
      </c>
      <c r="E17" s="67" t="s">
        <v>156</v>
      </c>
      <c r="F17" s="92">
        <v>9.5</v>
      </c>
      <c r="H17" s="69"/>
      <c r="I17" s="69"/>
      <c r="J17" s="72"/>
      <c r="K17" s="69"/>
    </row>
    <row r="18" spans="1:11" x14ac:dyDescent="0.2">
      <c r="A18" s="129" t="s">
        <v>91</v>
      </c>
      <c r="B18" s="67" t="s">
        <v>156</v>
      </c>
      <c r="C18" s="67" t="s">
        <v>156</v>
      </c>
      <c r="D18" s="67">
        <v>6214.19</v>
      </c>
      <c r="E18" s="67" t="s">
        <v>156</v>
      </c>
      <c r="F18" s="92">
        <v>0.55000000000000004</v>
      </c>
      <c r="H18" s="72"/>
      <c r="I18" s="69"/>
      <c r="J18" s="72"/>
      <c r="K18" s="72"/>
    </row>
    <row r="19" spans="1:11" x14ac:dyDescent="0.2">
      <c r="A19" s="129" t="s">
        <v>92</v>
      </c>
      <c r="B19" s="67">
        <v>4485.4399999999996</v>
      </c>
      <c r="C19" s="67">
        <v>12605.1</v>
      </c>
      <c r="D19" s="67">
        <v>10498.16</v>
      </c>
      <c r="E19" s="67">
        <v>367.74</v>
      </c>
      <c r="F19" s="92">
        <v>88.2</v>
      </c>
      <c r="H19" s="69"/>
      <c r="I19" s="69"/>
      <c r="J19" s="72"/>
      <c r="K19" s="69"/>
    </row>
    <row r="20" spans="1:11" x14ac:dyDescent="0.2">
      <c r="A20" s="129" t="s">
        <v>93</v>
      </c>
      <c r="B20" s="67">
        <v>62.03</v>
      </c>
      <c r="C20" s="67">
        <v>10326.77</v>
      </c>
      <c r="D20" s="67">
        <v>4808.3999999999996</v>
      </c>
      <c r="E20" s="67" t="s">
        <v>156</v>
      </c>
      <c r="F20" s="92">
        <v>106.55</v>
      </c>
      <c r="H20" s="69"/>
      <c r="I20" s="69"/>
      <c r="J20" s="72"/>
      <c r="K20" s="72"/>
    </row>
    <row r="21" spans="1:11" x14ac:dyDescent="0.2">
      <c r="A21" s="129" t="s">
        <v>157</v>
      </c>
      <c r="B21" s="67" t="s">
        <v>156</v>
      </c>
      <c r="C21" s="67" t="s">
        <v>156</v>
      </c>
      <c r="D21" s="67">
        <v>33180.61</v>
      </c>
      <c r="E21" s="67">
        <v>1750.2</v>
      </c>
      <c r="F21" s="92" t="s">
        <v>156</v>
      </c>
      <c r="H21" s="69"/>
      <c r="I21" s="69"/>
      <c r="J21" s="69"/>
      <c r="K21" s="69"/>
    </row>
    <row r="22" spans="1:11" x14ac:dyDescent="0.2">
      <c r="A22" s="129" t="s">
        <v>95</v>
      </c>
      <c r="B22" s="67" t="s">
        <v>156</v>
      </c>
      <c r="C22" s="67" t="s">
        <v>156</v>
      </c>
      <c r="D22" s="67">
        <v>7.96</v>
      </c>
      <c r="E22" s="67" t="s">
        <v>156</v>
      </c>
      <c r="F22" s="92" t="s">
        <v>156</v>
      </c>
      <c r="H22" s="69"/>
      <c r="I22" s="69"/>
      <c r="J22" s="69"/>
      <c r="K22" s="69"/>
    </row>
    <row r="23" spans="1:11" x14ac:dyDescent="0.2">
      <c r="A23" s="129" t="s">
        <v>96</v>
      </c>
      <c r="B23" s="92" t="s">
        <v>156</v>
      </c>
      <c r="C23" s="92">
        <v>26.75</v>
      </c>
      <c r="D23" s="92">
        <v>52779.16</v>
      </c>
      <c r="E23" s="92" t="s">
        <v>156</v>
      </c>
      <c r="F23" s="92">
        <v>22.39</v>
      </c>
      <c r="H23" s="69"/>
      <c r="I23" s="69"/>
      <c r="J23" s="72"/>
      <c r="K23" s="69"/>
    </row>
    <row r="24" spans="1:11" x14ac:dyDescent="0.2">
      <c r="A24" s="129" t="s">
        <v>97</v>
      </c>
      <c r="B24" s="305" t="s">
        <v>156</v>
      </c>
      <c r="C24" s="305" t="s">
        <v>156</v>
      </c>
      <c r="D24" s="209">
        <v>0.39</v>
      </c>
      <c r="E24" s="305" t="s">
        <v>156</v>
      </c>
      <c r="F24" s="305" t="s">
        <v>156</v>
      </c>
      <c r="H24" s="69"/>
      <c r="I24" s="69"/>
      <c r="J24" s="72"/>
      <c r="K24" s="69"/>
    </row>
    <row r="25" spans="1:11" x14ac:dyDescent="0.2">
      <c r="A25" s="129" t="s">
        <v>98</v>
      </c>
      <c r="B25" s="92" t="s">
        <v>156</v>
      </c>
      <c r="C25" s="92" t="s">
        <v>156</v>
      </c>
      <c r="D25" s="92" t="s">
        <v>156</v>
      </c>
      <c r="E25" s="92" t="s">
        <v>156</v>
      </c>
      <c r="F25" s="92">
        <v>3.1</v>
      </c>
      <c r="H25" s="69"/>
      <c r="I25" s="69"/>
      <c r="J25" s="72"/>
      <c r="K25" s="69"/>
    </row>
    <row r="26" spans="1:11" x14ac:dyDescent="0.2">
      <c r="A26" s="130" t="s">
        <v>99</v>
      </c>
      <c r="B26" s="75" t="s">
        <v>156</v>
      </c>
      <c r="C26" s="75" t="s">
        <v>156</v>
      </c>
      <c r="D26" s="75">
        <v>884.06</v>
      </c>
      <c r="E26" s="75" t="s">
        <v>156</v>
      </c>
      <c r="F26" s="75" t="s">
        <v>213</v>
      </c>
      <c r="H26" s="69"/>
      <c r="I26" s="72"/>
      <c r="J26" s="72"/>
      <c r="K26" s="72"/>
    </row>
    <row r="27" spans="1:11" x14ac:dyDescent="0.2">
      <c r="A27" s="131"/>
      <c r="B27" s="92"/>
      <c r="C27" s="92"/>
      <c r="D27" s="92"/>
      <c r="E27" s="92"/>
      <c r="F27" s="92"/>
      <c r="G27" s="72"/>
      <c r="H27" s="69"/>
      <c r="I27" s="72"/>
      <c r="J27" s="72"/>
      <c r="K27" s="72"/>
    </row>
    <row r="28" spans="1:11" x14ac:dyDescent="0.2">
      <c r="A28" s="131"/>
      <c r="H28" s="69"/>
      <c r="I28" s="72"/>
      <c r="J28" s="72"/>
      <c r="K28" s="72"/>
    </row>
    <row r="29" spans="1:11" ht="27" customHeight="1" x14ac:dyDescent="0.2">
      <c r="A29" s="423" t="s">
        <v>128</v>
      </c>
      <c r="B29" s="423"/>
      <c r="C29" s="423"/>
      <c r="D29" s="423"/>
      <c r="E29" s="423"/>
      <c r="F29" s="423"/>
    </row>
    <row r="30" spans="1:11" x14ac:dyDescent="0.2">
      <c r="A30" s="132"/>
      <c r="B30" s="132"/>
      <c r="C30" s="132"/>
      <c r="D30" s="132"/>
      <c r="E30" s="132"/>
      <c r="F30" s="133" t="s">
        <v>121</v>
      </c>
      <c r="G30" s="134"/>
    </row>
    <row r="31" spans="1:11" ht="16.5" customHeight="1" x14ac:dyDescent="0.2">
      <c r="A31" s="420"/>
      <c r="B31" s="419" t="s">
        <v>122</v>
      </c>
      <c r="C31" s="429"/>
      <c r="D31" s="420"/>
      <c r="E31" s="430" t="s">
        <v>129</v>
      </c>
      <c r="F31" s="421" t="s">
        <v>123</v>
      </c>
      <c r="G31" s="134"/>
    </row>
    <row r="32" spans="1:11" ht="22.5" x14ac:dyDescent="0.2">
      <c r="A32" s="420"/>
      <c r="B32" s="128" t="s">
        <v>124</v>
      </c>
      <c r="C32" s="128" t="s">
        <v>125</v>
      </c>
      <c r="D32" s="128" t="s">
        <v>126</v>
      </c>
      <c r="E32" s="431"/>
      <c r="F32" s="422"/>
      <c r="G32" s="134"/>
    </row>
    <row r="33" spans="1:11" ht="12" customHeight="1" x14ac:dyDescent="0.2">
      <c r="A33" s="129" t="s">
        <v>79</v>
      </c>
      <c r="B33" s="90">
        <f>SUM(B34:B49)</f>
        <v>5436.2</v>
      </c>
      <c r="C33" s="90">
        <f t="shared" ref="C33:F33" si="0">SUM(C34:C49)</f>
        <v>266795.90000000002</v>
      </c>
      <c r="D33" s="90">
        <f t="shared" si="0"/>
        <v>127192.4</v>
      </c>
      <c r="E33" s="90">
        <f t="shared" si="0"/>
        <v>42101.299999999996</v>
      </c>
      <c r="F33" s="90">
        <f t="shared" si="0"/>
        <v>1530.2999999999997</v>
      </c>
      <c r="G33" s="134"/>
      <c r="H33" s="134"/>
      <c r="I33" s="135"/>
      <c r="J33" s="134"/>
      <c r="K33" s="134"/>
    </row>
    <row r="34" spans="1:11" x14ac:dyDescent="0.2">
      <c r="A34" s="129" t="s">
        <v>80</v>
      </c>
      <c r="B34" s="92" t="s">
        <v>156</v>
      </c>
      <c r="C34" s="92">
        <v>3625.1</v>
      </c>
      <c r="D34" s="92">
        <v>12</v>
      </c>
      <c r="E34" s="92">
        <v>799.4</v>
      </c>
      <c r="F34" s="92">
        <v>46.5</v>
      </c>
      <c r="G34" s="134"/>
      <c r="H34" s="134"/>
      <c r="I34" s="135"/>
      <c r="J34" s="134"/>
      <c r="K34" s="134"/>
    </row>
    <row r="35" spans="1:11" x14ac:dyDescent="0.2">
      <c r="A35" s="129" t="s">
        <v>81</v>
      </c>
      <c r="B35" s="92">
        <v>422.6</v>
      </c>
      <c r="C35" s="92">
        <v>13091.9</v>
      </c>
      <c r="D35" s="92">
        <v>27376.1</v>
      </c>
      <c r="E35" s="92">
        <v>7659.8</v>
      </c>
      <c r="F35" s="92">
        <v>191.2</v>
      </c>
      <c r="G35" s="135"/>
      <c r="H35" s="134"/>
      <c r="I35" s="135"/>
      <c r="J35" s="134"/>
      <c r="K35" s="134"/>
    </row>
    <row r="36" spans="1:11" x14ac:dyDescent="0.2">
      <c r="A36" s="129" t="s">
        <v>82</v>
      </c>
      <c r="B36" s="92" t="s">
        <v>156</v>
      </c>
      <c r="C36" s="92">
        <v>9040.2999999999993</v>
      </c>
      <c r="D36" s="92">
        <v>193.4</v>
      </c>
      <c r="E36" s="92">
        <v>774.4</v>
      </c>
      <c r="F36" s="92" t="s">
        <v>156</v>
      </c>
      <c r="G36" s="134"/>
      <c r="H36" s="134"/>
      <c r="I36" s="135"/>
      <c r="J36" s="134"/>
      <c r="K36" s="135"/>
    </row>
    <row r="37" spans="1:11" x14ac:dyDescent="0.2">
      <c r="A37" s="129" t="s">
        <v>83</v>
      </c>
      <c r="B37" s="92">
        <v>2708.7</v>
      </c>
      <c r="C37" s="92">
        <v>26584.2</v>
      </c>
      <c r="D37" s="92">
        <v>541.4</v>
      </c>
      <c r="E37" s="92">
        <v>1090.5999999999999</v>
      </c>
      <c r="F37" s="92">
        <v>33.5</v>
      </c>
      <c r="G37" s="134"/>
      <c r="H37" s="134"/>
      <c r="I37" s="135"/>
      <c r="J37" s="134"/>
      <c r="K37" s="134"/>
    </row>
    <row r="38" spans="1:11" x14ac:dyDescent="0.2">
      <c r="A38" s="129" t="s">
        <v>84</v>
      </c>
      <c r="B38" s="92" t="s">
        <v>156</v>
      </c>
      <c r="C38" s="92" t="s">
        <v>156</v>
      </c>
      <c r="D38" s="92">
        <v>2019.8</v>
      </c>
      <c r="E38" s="317">
        <v>0.3</v>
      </c>
      <c r="F38" s="238" t="s">
        <v>156</v>
      </c>
      <c r="G38" s="134"/>
      <c r="H38" s="134"/>
      <c r="I38" s="135"/>
      <c r="J38" s="135"/>
      <c r="K38" s="135"/>
    </row>
    <row r="39" spans="1:11" x14ac:dyDescent="0.2">
      <c r="A39" s="129" t="s">
        <v>85</v>
      </c>
      <c r="B39" s="92" t="s">
        <v>156</v>
      </c>
      <c r="C39" s="92">
        <v>715</v>
      </c>
      <c r="D39" s="92">
        <v>109</v>
      </c>
      <c r="E39" s="92">
        <v>5560</v>
      </c>
      <c r="F39" s="92">
        <v>123.6</v>
      </c>
      <c r="G39" s="134"/>
      <c r="H39" s="134"/>
      <c r="I39" s="135"/>
      <c r="J39" s="134"/>
      <c r="K39" s="134"/>
    </row>
    <row r="40" spans="1:11" x14ac:dyDescent="0.2">
      <c r="A40" s="129" t="s">
        <v>86</v>
      </c>
      <c r="B40" s="92" t="s">
        <v>156</v>
      </c>
      <c r="C40" s="92">
        <v>1400</v>
      </c>
      <c r="D40" s="92">
        <v>95.3</v>
      </c>
      <c r="E40" s="92">
        <v>1065.7</v>
      </c>
      <c r="F40" s="92" t="s">
        <v>156</v>
      </c>
      <c r="G40" s="134"/>
      <c r="H40" s="134"/>
      <c r="I40" s="135"/>
      <c r="J40" s="134"/>
      <c r="K40" s="134"/>
    </row>
    <row r="41" spans="1:11" x14ac:dyDescent="0.2">
      <c r="A41" s="129" t="s">
        <v>87</v>
      </c>
      <c r="B41" s="92">
        <v>37.299999999999997</v>
      </c>
      <c r="C41" s="92">
        <v>7628.6</v>
      </c>
      <c r="D41" s="92">
        <v>4702</v>
      </c>
      <c r="E41" s="92">
        <v>514.9</v>
      </c>
      <c r="F41" s="92">
        <v>13</v>
      </c>
      <c r="G41" s="134"/>
      <c r="H41" s="134"/>
      <c r="I41" s="135"/>
      <c r="J41" s="134"/>
      <c r="K41" s="134"/>
    </row>
    <row r="42" spans="1:11" x14ac:dyDescent="0.2">
      <c r="A42" s="129" t="s">
        <v>88</v>
      </c>
      <c r="B42" s="92" t="s">
        <v>156</v>
      </c>
      <c r="C42" s="92">
        <v>999.2</v>
      </c>
      <c r="D42" s="92">
        <v>223.6</v>
      </c>
      <c r="E42" s="92">
        <v>1028.8</v>
      </c>
      <c r="F42" s="92">
        <v>45.5</v>
      </c>
      <c r="G42" s="134"/>
      <c r="H42" s="134"/>
      <c r="I42" s="135"/>
      <c r="J42" s="134"/>
      <c r="K42" s="134"/>
    </row>
    <row r="43" spans="1:11" x14ac:dyDescent="0.2">
      <c r="A43" s="129" t="s">
        <v>89</v>
      </c>
      <c r="B43" s="92" t="s">
        <v>156</v>
      </c>
      <c r="C43" s="92">
        <v>44515.4</v>
      </c>
      <c r="D43" s="92">
        <v>641.1</v>
      </c>
      <c r="E43" s="92">
        <v>3570.9</v>
      </c>
      <c r="F43" s="92">
        <v>220.4</v>
      </c>
      <c r="G43" s="134"/>
      <c r="H43" s="134"/>
      <c r="I43" s="135"/>
      <c r="J43" s="134"/>
      <c r="K43" s="135"/>
    </row>
    <row r="44" spans="1:11" x14ac:dyDescent="0.2">
      <c r="A44" s="129" t="s">
        <v>90</v>
      </c>
      <c r="B44" s="92" t="s">
        <v>156</v>
      </c>
      <c r="C44" s="92">
        <v>3615.1</v>
      </c>
      <c r="D44" s="92">
        <v>1229.2</v>
      </c>
      <c r="E44" s="92">
        <v>21.1</v>
      </c>
      <c r="F44" s="92" t="s">
        <v>156</v>
      </c>
      <c r="G44" s="134"/>
      <c r="H44" s="134"/>
      <c r="I44" s="135"/>
      <c r="J44" s="134"/>
      <c r="K44" s="134"/>
    </row>
    <row r="45" spans="1:11" x14ac:dyDescent="0.2">
      <c r="A45" s="129" t="s">
        <v>92</v>
      </c>
      <c r="B45" s="92">
        <v>2017.1</v>
      </c>
      <c r="C45" s="92">
        <v>53631.7</v>
      </c>
      <c r="D45" s="92">
        <v>130</v>
      </c>
      <c r="E45" s="92">
        <v>5106.3</v>
      </c>
      <c r="F45" s="92">
        <v>816</v>
      </c>
      <c r="G45" s="134"/>
      <c r="H45" s="134"/>
      <c r="I45" s="135"/>
      <c r="J45" s="134"/>
      <c r="K45" s="134"/>
    </row>
    <row r="46" spans="1:11" x14ac:dyDescent="0.2">
      <c r="A46" s="129" t="s">
        <v>93</v>
      </c>
      <c r="B46" s="92">
        <v>247.5</v>
      </c>
      <c r="C46" s="92">
        <v>77755.600000000006</v>
      </c>
      <c r="D46" s="92">
        <v>16543.099999999999</v>
      </c>
      <c r="E46" s="92">
        <v>13291.9</v>
      </c>
      <c r="F46" s="92" t="s">
        <v>156</v>
      </c>
      <c r="G46" s="135"/>
      <c r="H46" s="134"/>
      <c r="I46" s="135"/>
      <c r="J46" s="134"/>
      <c r="K46" s="135"/>
    </row>
    <row r="47" spans="1:11" x14ac:dyDescent="0.2">
      <c r="A47" s="129" t="s">
        <v>157</v>
      </c>
      <c r="B47" s="92">
        <v>3</v>
      </c>
      <c r="C47" s="92">
        <v>3364.2</v>
      </c>
      <c r="D47" s="92">
        <v>59674.5</v>
      </c>
      <c r="E47" s="92">
        <v>248.7</v>
      </c>
      <c r="F47" s="92">
        <v>19</v>
      </c>
      <c r="H47" s="134"/>
      <c r="I47" s="135"/>
      <c r="J47" s="134"/>
      <c r="K47" s="135"/>
    </row>
    <row r="48" spans="1:11" x14ac:dyDescent="0.2">
      <c r="A48" s="129" t="s">
        <v>96</v>
      </c>
      <c r="B48" s="92" t="s">
        <v>156</v>
      </c>
      <c r="C48" s="92">
        <v>18884.2</v>
      </c>
      <c r="D48" s="92">
        <v>69.900000000000006</v>
      </c>
      <c r="E48" s="92">
        <v>1316.1</v>
      </c>
      <c r="F48" s="92">
        <v>21.6</v>
      </c>
      <c r="H48" s="134"/>
      <c r="I48" s="135"/>
      <c r="J48" s="134"/>
      <c r="K48" s="134"/>
    </row>
    <row r="49" spans="1:12" x14ac:dyDescent="0.2">
      <c r="A49" s="130" t="s">
        <v>99</v>
      </c>
      <c r="B49" s="75" t="s">
        <v>156</v>
      </c>
      <c r="C49" s="75">
        <v>1945.4</v>
      </c>
      <c r="D49" s="75">
        <v>13632</v>
      </c>
      <c r="E49" s="75">
        <v>52.4</v>
      </c>
      <c r="F49" s="216" t="s">
        <v>156</v>
      </c>
      <c r="H49" s="135"/>
      <c r="I49" s="135"/>
      <c r="J49" s="135"/>
      <c r="K49" s="135"/>
    </row>
    <row r="50" spans="1:12" x14ac:dyDescent="0.2">
      <c r="H50" s="135"/>
      <c r="I50" s="135"/>
      <c r="J50" s="135"/>
      <c r="K50" s="135"/>
      <c r="L50" s="135"/>
    </row>
    <row r="51" spans="1:12" ht="27" customHeight="1" x14ac:dyDescent="0.2">
      <c r="A51" s="424" t="s">
        <v>130</v>
      </c>
      <c r="B51" s="424"/>
      <c r="C51" s="424"/>
      <c r="D51" s="424"/>
      <c r="E51" s="424"/>
      <c r="F51" s="424"/>
      <c r="H51" s="134"/>
      <c r="I51" s="134"/>
      <c r="J51" s="135"/>
      <c r="K51" s="134"/>
      <c r="L51" s="134"/>
    </row>
    <row r="52" spans="1:12" ht="12.75" customHeight="1" x14ac:dyDescent="0.2">
      <c r="A52" s="136"/>
      <c r="B52" s="117"/>
      <c r="C52" s="117"/>
      <c r="D52" s="117"/>
      <c r="E52" s="117"/>
      <c r="F52" s="138" t="s">
        <v>131</v>
      </c>
      <c r="G52" s="118"/>
      <c r="H52" s="56"/>
      <c r="I52" s="56"/>
      <c r="J52" s="56"/>
      <c r="K52" s="56"/>
      <c r="L52" s="56"/>
    </row>
    <row r="53" spans="1:12" ht="14.25" customHeight="1" x14ac:dyDescent="0.2">
      <c r="A53" s="420"/>
      <c r="B53" s="419" t="s">
        <v>122</v>
      </c>
      <c r="C53" s="429"/>
      <c r="D53" s="420"/>
      <c r="E53" s="428" t="s">
        <v>129</v>
      </c>
      <c r="F53" s="419" t="s">
        <v>123</v>
      </c>
      <c r="G53" s="118"/>
    </row>
    <row r="54" spans="1:12" ht="22.5" x14ac:dyDescent="0.2">
      <c r="A54" s="420"/>
      <c r="B54" s="128" t="s">
        <v>125</v>
      </c>
      <c r="C54" s="128" t="s">
        <v>126</v>
      </c>
      <c r="D54" s="128" t="s">
        <v>127</v>
      </c>
      <c r="E54" s="428"/>
      <c r="F54" s="419"/>
      <c r="G54" s="72"/>
    </row>
    <row r="55" spans="1:12" x14ac:dyDescent="0.2">
      <c r="A55" s="129" t="s">
        <v>79</v>
      </c>
      <c r="B55" s="67">
        <f>SUM(B56:B70)</f>
        <v>3041.2</v>
      </c>
      <c r="C55" s="67">
        <f t="shared" ref="C55:F55" si="1">SUM(C56:C70)</f>
        <v>2221601.1000000006</v>
      </c>
      <c r="D55" s="67">
        <f t="shared" si="1"/>
        <v>11566.5</v>
      </c>
      <c r="E55" s="67">
        <f t="shared" si="1"/>
        <v>123888.49999999999</v>
      </c>
      <c r="F55" s="67">
        <f t="shared" si="1"/>
        <v>8157</v>
      </c>
      <c r="G55" s="72"/>
      <c r="H55" s="118"/>
      <c r="I55" s="118"/>
      <c r="J55" s="68"/>
      <c r="K55" s="68"/>
    </row>
    <row r="56" spans="1:12" x14ac:dyDescent="0.2">
      <c r="A56" s="129" t="s">
        <v>80</v>
      </c>
      <c r="B56" s="67" t="s">
        <v>156</v>
      </c>
      <c r="C56" s="67">
        <v>2030.4</v>
      </c>
      <c r="D56" s="67" t="s">
        <v>156</v>
      </c>
      <c r="E56" s="67" t="s">
        <v>156</v>
      </c>
      <c r="F56" s="67" t="s">
        <v>156</v>
      </c>
      <c r="G56" s="72"/>
      <c r="H56" s="118"/>
      <c r="I56" s="118"/>
      <c r="J56" s="68"/>
      <c r="K56" s="68"/>
    </row>
    <row r="57" spans="1:12" x14ac:dyDescent="0.2">
      <c r="A57" s="129" t="s">
        <v>81</v>
      </c>
      <c r="B57" s="67" t="s">
        <v>156</v>
      </c>
      <c r="C57" s="67">
        <v>381718.6</v>
      </c>
      <c r="D57" s="67" t="s">
        <v>156</v>
      </c>
      <c r="E57" s="67">
        <v>5017</v>
      </c>
      <c r="F57" s="67">
        <v>1374</v>
      </c>
      <c r="G57" s="72"/>
      <c r="H57" s="118"/>
      <c r="I57" s="118"/>
      <c r="J57" s="68"/>
      <c r="K57" s="68"/>
    </row>
    <row r="58" spans="1:12" x14ac:dyDescent="0.2">
      <c r="A58" s="129" t="s">
        <v>82</v>
      </c>
      <c r="B58" s="67" t="s">
        <v>156</v>
      </c>
      <c r="C58" s="67">
        <v>99916</v>
      </c>
      <c r="D58" s="67" t="s">
        <v>156</v>
      </c>
      <c r="E58" s="67">
        <v>2592</v>
      </c>
      <c r="F58" s="67" t="s">
        <v>156</v>
      </c>
      <c r="G58" s="72"/>
      <c r="H58" s="118"/>
      <c r="I58" s="72"/>
      <c r="J58" s="68"/>
      <c r="K58" s="72"/>
    </row>
    <row r="59" spans="1:12" x14ac:dyDescent="0.2">
      <c r="A59" s="129" t="s">
        <v>83</v>
      </c>
      <c r="B59" s="67" t="s">
        <v>156</v>
      </c>
      <c r="C59" s="67">
        <v>225907.8</v>
      </c>
      <c r="D59" s="67">
        <v>2959.5</v>
      </c>
      <c r="E59" s="67">
        <v>100847</v>
      </c>
      <c r="F59" s="67">
        <v>1355</v>
      </c>
      <c r="G59" s="72"/>
      <c r="H59" s="118"/>
      <c r="I59" s="118"/>
      <c r="J59" s="68"/>
      <c r="K59" s="72"/>
    </row>
    <row r="60" spans="1:12" x14ac:dyDescent="0.2">
      <c r="A60" s="129" t="s">
        <v>85</v>
      </c>
      <c r="B60" s="67" t="s">
        <v>156</v>
      </c>
      <c r="C60" s="67">
        <v>70134.399999999994</v>
      </c>
      <c r="D60" s="67" t="s">
        <v>156</v>
      </c>
      <c r="E60" s="67">
        <v>31</v>
      </c>
      <c r="F60" s="67" t="s">
        <v>156</v>
      </c>
      <c r="G60" s="72"/>
      <c r="H60" s="118"/>
      <c r="I60" s="118"/>
      <c r="J60" s="68"/>
      <c r="K60" s="72"/>
    </row>
    <row r="61" spans="1:12" x14ac:dyDescent="0.2">
      <c r="A61" s="129" t="s">
        <v>86</v>
      </c>
      <c r="B61" s="67" t="s">
        <v>156</v>
      </c>
      <c r="C61" s="67">
        <v>27231.7</v>
      </c>
      <c r="D61" s="67" t="s">
        <v>156</v>
      </c>
      <c r="E61" s="67" t="s">
        <v>156</v>
      </c>
      <c r="F61" s="67" t="s">
        <v>156</v>
      </c>
      <c r="G61" s="72"/>
      <c r="H61" s="118"/>
      <c r="I61" s="72"/>
      <c r="J61" s="72"/>
      <c r="K61" s="72"/>
    </row>
    <row r="62" spans="1:12" x14ac:dyDescent="0.2">
      <c r="A62" s="129" t="s">
        <v>87</v>
      </c>
      <c r="B62" s="67" t="s">
        <v>156</v>
      </c>
      <c r="C62" s="67">
        <v>163238</v>
      </c>
      <c r="D62" s="67" t="s">
        <v>156</v>
      </c>
      <c r="E62" s="67">
        <v>5882</v>
      </c>
      <c r="F62" s="67" t="s">
        <v>156</v>
      </c>
      <c r="G62" s="72"/>
      <c r="H62" s="118"/>
      <c r="I62" s="72"/>
      <c r="J62" s="72"/>
      <c r="K62" s="72"/>
    </row>
    <row r="63" spans="1:12" x14ac:dyDescent="0.2">
      <c r="A63" s="129" t="s">
        <v>88</v>
      </c>
      <c r="B63" s="67" t="s">
        <v>156</v>
      </c>
      <c r="C63" s="67">
        <v>372405.5</v>
      </c>
      <c r="D63" s="67">
        <v>6750</v>
      </c>
      <c r="E63" s="67">
        <v>5389.9</v>
      </c>
      <c r="F63" s="67">
        <v>5428</v>
      </c>
      <c r="G63" s="72"/>
      <c r="H63" s="118"/>
      <c r="I63" s="118"/>
      <c r="J63" s="68"/>
      <c r="K63" s="68"/>
    </row>
    <row r="64" spans="1:12" x14ac:dyDescent="0.2">
      <c r="A64" s="129" t="s">
        <v>89</v>
      </c>
      <c r="B64" s="67" t="s">
        <v>156</v>
      </c>
      <c r="C64" s="67">
        <v>226666.4</v>
      </c>
      <c r="D64" s="67">
        <v>1209</v>
      </c>
      <c r="E64" s="67" t="s">
        <v>156</v>
      </c>
      <c r="F64" s="67" t="s">
        <v>156</v>
      </c>
      <c r="G64" s="72"/>
      <c r="H64" s="118"/>
      <c r="I64" s="118"/>
      <c r="J64" s="72"/>
      <c r="K64" s="72"/>
    </row>
    <row r="65" spans="1:12" x14ac:dyDescent="0.2">
      <c r="A65" s="129" t="s">
        <v>92</v>
      </c>
      <c r="B65" s="67" t="s">
        <v>156</v>
      </c>
      <c r="C65" s="67">
        <v>106711.3</v>
      </c>
      <c r="D65" s="67">
        <v>648</v>
      </c>
      <c r="E65" s="67" t="s">
        <v>156</v>
      </c>
      <c r="F65" s="67" t="s">
        <v>156</v>
      </c>
      <c r="G65" s="72"/>
      <c r="H65" s="118"/>
      <c r="I65" s="72"/>
      <c r="J65" s="72"/>
      <c r="K65" s="72"/>
    </row>
    <row r="66" spans="1:12" x14ac:dyDescent="0.2">
      <c r="A66" s="129" t="s">
        <v>93</v>
      </c>
      <c r="B66" s="67" t="s">
        <v>156</v>
      </c>
      <c r="C66" s="67">
        <v>346215.7</v>
      </c>
      <c r="D66" s="67" t="s">
        <v>156</v>
      </c>
      <c r="E66" s="67">
        <v>1016.8</v>
      </c>
      <c r="F66" s="67" t="s">
        <v>156</v>
      </c>
      <c r="G66" s="72"/>
      <c r="H66" s="118"/>
      <c r="I66" s="118"/>
      <c r="J66" s="68"/>
      <c r="K66" s="72"/>
    </row>
    <row r="67" spans="1:12" x14ac:dyDescent="0.2">
      <c r="A67" s="129" t="s">
        <v>157</v>
      </c>
      <c r="B67" s="92" t="s">
        <v>156</v>
      </c>
      <c r="C67" s="92">
        <v>84434.2</v>
      </c>
      <c r="D67" s="92" t="s">
        <v>156</v>
      </c>
      <c r="E67" s="92" t="s">
        <v>156</v>
      </c>
      <c r="F67" s="92" t="s">
        <v>156</v>
      </c>
      <c r="G67" s="72"/>
      <c r="H67" s="118"/>
      <c r="I67" s="72"/>
      <c r="J67" s="72"/>
      <c r="K67" s="72"/>
    </row>
    <row r="68" spans="1:12" x14ac:dyDescent="0.2">
      <c r="A68" s="129" t="s">
        <v>95</v>
      </c>
      <c r="B68" s="231" t="s">
        <v>156</v>
      </c>
      <c r="C68" s="231">
        <v>2211.1999999999998</v>
      </c>
      <c r="D68" s="231" t="s">
        <v>156</v>
      </c>
      <c r="E68" s="231">
        <v>2997.9</v>
      </c>
      <c r="F68" s="231" t="s">
        <v>156</v>
      </c>
      <c r="H68" s="72"/>
      <c r="I68" s="72"/>
      <c r="J68" s="72"/>
      <c r="K68" s="72"/>
    </row>
    <row r="69" spans="1:12" x14ac:dyDescent="0.2">
      <c r="A69" s="129" t="s">
        <v>96</v>
      </c>
      <c r="B69" s="231">
        <v>3041.2</v>
      </c>
      <c r="C69" s="231">
        <v>328.2</v>
      </c>
      <c r="D69" s="231" t="s">
        <v>156</v>
      </c>
      <c r="E69" s="231" t="s">
        <v>156</v>
      </c>
      <c r="F69" s="231" t="s">
        <v>156</v>
      </c>
      <c r="H69" s="72"/>
      <c r="I69" s="72"/>
      <c r="J69" s="72"/>
      <c r="K69" s="72"/>
    </row>
    <row r="70" spans="1:12" x14ac:dyDescent="0.2">
      <c r="A70" s="130" t="s">
        <v>99</v>
      </c>
      <c r="B70" s="217" t="s">
        <v>156</v>
      </c>
      <c r="C70" s="217">
        <v>112451.7</v>
      </c>
      <c r="D70" s="217" t="s">
        <v>156</v>
      </c>
      <c r="E70" s="217">
        <v>114.9</v>
      </c>
      <c r="F70" s="218" t="s">
        <v>156</v>
      </c>
      <c r="H70" s="72"/>
      <c r="I70" s="72"/>
      <c r="J70" s="72"/>
      <c r="K70" s="72"/>
    </row>
    <row r="71" spans="1:12" x14ac:dyDescent="0.2">
      <c r="E71" s="141"/>
      <c r="H71" s="72"/>
      <c r="I71" s="72"/>
      <c r="J71" s="72"/>
      <c r="K71" s="72"/>
      <c r="L71" s="72"/>
    </row>
    <row r="72" spans="1:12" ht="12.75" customHeight="1" x14ac:dyDescent="0.2">
      <c r="H72" s="72"/>
      <c r="I72" s="118"/>
      <c r="J72" s="72"/>
      <c r="K72" s="68"/>
      <c r="L72" s="72"/>
    </row>
    <row r="73" spans="1:12" ht="27" customHeight="1" x14ac:dyDescent="0.2">
      <c r="A73" s="432" t="s">
        <v>132</v>
      </c>
      <c r="B73" s="432"/>
      <c r="C73" s="432"/>
      <c r="D73" s="432"/>
    </row>
    <row r="74" spans="1:12" x14ac:dyDescent="0.2">
      <c r="A74" s="139"/>
      <c r="B74" s="139"/>
      <c r="C74" s="139"/>
      <c r="D74" s="140" t="s">
        <v>133</v>
      </c>
    </row>
    <row r="75" spans="1:12" ht="16.5" customHeight="1" x14ac:dyDescent="0.2">
      <c r="A75" s="420"/>
      <c r="B75" s="419" t="s">
        <v>122</v>
      </c>
      <c r="C75" s="420"/>
      <c r="D75" s="419" t="s">
        <v>129</v>
      </c>
      <c r="E75" s="141"/>
    </row>
    <row r="76" spans="1:12" ht="22.5" x14ac:dyDescent="0.2">
      <c r="A76" s="420"/>
      <c r="B76" s="227" t="s">
        <v>124</v>
      </c>
      <c r="C76" s="128" t="s">
        <v>126</v>
      </c>
      <c r="D76" s="419"/>
      <c r="E76" s="141"/>
    </row>
    <row r="77" spans="1:12" x14ac:dyDescent="0.2">
      <c r="A77" s="129" t="s">
        <v>79</v>
      </c>
      <c r="B77" s="115">
        <f>SUM(B78:B91)</f>
        <v>7599</v>
      </c>
      <c r="C77" s="306">
        <f t="shared" ref="C77:D77" si="2">SUM(C78:C91)</f>
        <v>23928</v>
      </c>
      <c r="D77" s="306">
        <f t="shared" si="2"/>
        <v>538</v>
      </c>
    </row>
    <row r="78" spans="1:12" x14ac:dyDescent="0.2">
      <c r="A78" s="129" t="s">
        <v>80</v>
      </c>
      <c r="B78" s="120">
        <v>119</v>
      </c>
      <c r="C78" s="115">
        <v>335</v>
      </c>
      <c r="D78" s="120">
        <v>72</v>
      </c>
    </row>
    <row r="79" spans="1:12" x14ac:dyDescent="0.2">
      <c r="A79" s="129" t="s">
        <v>81</v>
      </c>
      <c r="B79" s="115" t="s">
        <v>156</v>
      </c>
      <c r="C79" s="120">
        <v>1371</v>
      </c>
      <c r="D79" s="120">
        <v>162</v>
      </c>
    </row>
    <row r="80" spans="1:12" x14ac:dyDescent="0.2">
      <c r="A80" s="129" t="s">
        <v>82</v>
      </c>
      <c r="B80" s="120">
        <v>5</v>
      </c>
      <c r="C80" s="115">
        <v>34</v>
      </c>
      <c r="D80" s="120">
        <v>229</v>
      </c>
    </row>
    <row r="81" spans="1:4" x14ac:dyDescent="0.2">
      <c r="A81" s="129" t="s">
        <v>83</v>
      </c>
      <c r="B81" s="120" t="s">
        <v>156</v>
      </c>
      <c r="C81" s="115">
        <v>984</v>
      </c>
      <c r="D81" s="115" t="s">
        <v>156</v>
      </c>
    </row>
    <row r="82" spans="1:4" x14ac:dyDescent="0.2">
      <c r="A82" s="129" t="s">
        <v>85</v>
      </c>
      <c r="B82" s="120">
        <v>225</v>
      </c>
      <c r="C82" s="115" t="s">
        <v>156</v>
      </c>
      <c r="D82" s="120" t="s">
        <v>156</v>
      </c>
    </row>
    <row r="83" spans="1:4" x14ac:dyDescent="0.2">
      <c r="A83" s="129" t="s">
        <v>86</v>
      </c>
      <c r="B83" s="120" t="s">
        <v>156</v>
      </c>
      <c r="C83" s="115">
        <v>16</v>
      </c>
      <c r="D83" s="120" t="s">
        <v>156</v>
      </c>
    </row>
    <row r="84" spans="1:4" x14ac:dyDescent="0.2">
      <c r="A84" s="129" t="s">
        <v>87</v>
      </c>
      <c r="B84" s="120" t="s">
        <v>156</v>
      </c>
      <c r="C84" s="115">
        <v>2316</v>
      </c>
      <c r="D84" s="120">
        <v>70</v>
      </c>
    </row>
    <row r="85" spans="1:4" x14ac:dyDescent="0.2">
      <c r="A85" s="129" t="s">
        <v>88</v>
      </c>
      <c r="B85" s="115" t="s">
        <v>156</v>
      </c>
      <c r="C85" s="115">
        <v>135</v>
      </c>
      <c r="D85" s="115">
        <v>5</v>
      </c>
    </row>
    <row r="86" spans="1:4" x14ac:dyDescent="0.2">
      <c r="A86" s="129" t="s">
        <v>89</v>
      </c>
      <c r="B86" s="115" t="s">
        <v>156</v>
      </c>
      <c r="C86" s="115">
        <v>10802</v>
      </c>
      <c r="D86" s="115" t="s">
        <v>156</v>
      </c>
    </row>
    <row r="87" spans="1:4" x14ac:dyDescent="0.2">
      <c r="A87" s="129" t="s">
        <v>90</v>
      </c>
      <c r="B87" s="115" t="s">
        <v>156</v>
      </c>
      <c r="C87" s="115">
        <v>919</v>
      </c>
      <c r="D87" s="115" t="s">
        <v>156</v>
      </c>
    </row>
    <row r="88" spans="1:4" x14ac:dyDescent="0.2">
      <c r="A88" s="129" t="s">
        <v>92</v>
      </c>
      <c r="B88" s="115">
        <v>7250</v>
      </c>
      <c r="C88" s="115">
        <v>195</v>
      </c>
      <c r="D88" s="115" t="s">
        <v>156</v>
      </c>
    </row>
    <row r="89" spans="1:4" x14ac:dyDescent="0.2">
      <c r="A89" s="129" t="s">
        <v>93</v>
      </c>
      <c r="B89" s="115" t="s">
        <v>156</v>
      </c>
      <c r="C89" s="115">
        <v>957</v>
      </c>
      <c r="D89" s="115" t="s">
        <v>156</v>
      </c>
    </row>
    <row r="90" spans="1:4" x14ac:dyDescent="0.2">
      <c r="A90" s="129" t="s">
        <v>157</v>
      </c>
      <c r="B90" s="115" t="s">
        <v>156</v>
      </c>
      <c r="C90" s="115">
        <v>4339</v>
      </c>
      <c r="D90" s="115" t="s">
        <v>156</v>
      </c>
    </row>
    <row r="91" spans="1:4" x14ac:dyDescent="0.2">
      <c r="A91" s="130" t="s">
        <v>96</v>
      </c>
      <c r="B91" s="122" t="s">
        <v>156</v>
      </c>
      <c r="C91" s="122">
        <v>1525</v>
      </c>
      <c r="D91" s="122" t="s">
        <v>156</v>
      </c>
    </row>
    <row r="92" spans="1:4" x14ac:dyDescent="0.2">
      <c r="A92" s="131"/>
      <c r="B92" s="220"/>
      <c r="C92" s="219"/>
      <c r="D92" s="220"/>
    </row>
    <row r="93" spans="1:4" x14ac:dyDescent="0.2">
      <c r="A93" s="129"/>
      <c r="B93" s="220"/>
      <c r="C93" s="219"/>
      <c r="D93" s="220"/>
    </row>
    <row r="94" spans="1:4" ht="29.25" customHeight="1" x14ac:dyDescent="0.2">
      <c r="A94" s="418" t="s">
        <v>134</v>
      </c>
      <c r="B94" s="418"/>
      <c r="C94" s="418"/>
      <c r="D94" s="418"/>
    </row>
    <row r="95" spans="1:4" x14ac:dyDescent="0.2">
      <c r="A95" s="139"/>
      <c r="B95" s="115"/>
      <c r="C95" s="142"/>
      <c r="D95" s="142" t="s">
        <v>133</v>
      </c>
    </row>
    <row r="96" spans="1:4" ht="27" customHeight="1" x14ac:dyDescent="0.2">
      <c r="A96" s="420"/>
      <c r="B96" s="419" t="s">
        <v>122</v>
      </c>
      <c r="C96" s="420"/>
      <c r="D96" s="421" t="s">
        <v>129</v>
      </c>
    </row>
    <row r="97" spans="1:4" ht="22.5" x14ac:dyDescent="0.2">
      <c r="A97" s="420"/>
      <c r="B97" s="227" t="s">
        <v>124</v>
      </c>
      <c r="C97" s="128" t="s">
        <v>126</v>
      </c>
      <c r="D97" s="422"/>
    </row>
    <row r="98" spans="1:4" x14ac:dyDescent="0.2">
      <c r="A98" s="129" t="s">
        <v>79</v>
      </c>
      <c r="B98" s="222">
        <f>SUM(B99:B109)</f>
        <v>903</v>
      </c>
      <c r="C98" s="222">
        <f t="shared" ref="C98:D98" si="3">SUM(C99:C109)</f>
        <v>22697</v>
      </c>
      <c r="D98" s="222">
        <f t="shared" si="3"/>
        <v>193</v>
      </c>
    </row>
    <row r="99" spans="1:4" x14ac:dyDescent="0.2">
      <c r="A99" s="129" t="s">
        <v>80</v>
      </c>
      <c r="B99" s="147" t="s">
        <v>156</v>
      </c>
      <c r="C99" s="147">
        <v>223</v>
      </c>
      <c r="D99" s="147">
        <v>20</v>
      </c>
    </row>
    <row r="100" spans="1:4" x14ac:dyDescent="0.2">
      <c r="A100" s="129" t="s">
        <v>81</v>
      </c>
      <c r="B100" s="147" t="s">
        <v>156</v>
      </c>
      <c r="C100" s="147">
        <v>267</v>
      </c>
      <c r="D100" s="147">
        <v>150</v>
      </c>
    </row>
    <row r="101" spans="1:4" x14ac:dyDescent="0.2">
      <c r="A101" s="129" t="s">
        <v>83</v>
      </c>
      <c r="B101" s="239" t="s">
        <v>156</v>
      </c>
      <c r="C101" s="242">
        <v>244</v>
      </c>
      <c r="D101" s="239" t="s">
        <v>156</v>
      </c>
    </row>
    <row r="102" spans="1:4" x14ac:dyDescent="0.2">
      <c r="A102" s="129" t="s">
        <v>86</v>
      </c>
      <c r="B102" s="147" t="s">
        <v>156</v>
      </c>
      <c r="C102" s="147">
        <v>258</v>
      </c>
      <c r="D102" s="147" t="s">
        <v>156</v>
      </c>
    </row>
    <row r="103" spans="1:4" x14ac:dyDescent="0.2">
      <c r="A103" s="129" t="s">
        <v>87</v>
      </c>
      <c r="B103" s="147" t="s">
        <v>156</v>
      </c>
      <c r="C103" s="147">
        <v>1600</v>
      </c>
      <c r="D103" s="147" t="s">
        <v>156</v>
      </c>
    </row>
    <row r="104" spans="1:4" x14ac:dyDescent="0.2">
      <c r="A104" s="129" t="s">
        <v>88</v>
      </c>
      <c r="B104" s="147" t="s">
        <v>156</v>
      </c>
      <c r="C104" s="147" t="s">
        <v>156</v>
      </c>
      <c r="D104" s="147">
        <v>23</v>
      </c>
    </row>
    <row r="105" spans="1:4" x14ac:dyDescent="0.2">
      <c r="A105" s="129" t="s">
        <v>89</v>
      </c>
      <c r="B105" s="147" t="s">
        <v>156</v>
      </c>
      <c r="C105" s="147">
        <v>587</v>
      </c>
      <c r="D105" s="147" t="s">
        <v>156</v>
      </c>
    </row>
    <row r="106" spans="1:4" x14ac:dyDescent="0.2">
      <c r="A106" s="129" t="s">
        <v>90</v>
      </c>
      <c r="B106" s="147" t="s">
        <v>156</v>
      </c>
      <c r="C106" s="147">
        <v>572</v>
      </c>
      <c r="D106" s="147" t="s">
        <v>156</v>
      </c>
    </row>
    <row r="107" spans="1:4" x14ac:dyDescent="0.2">
      <c r="A107" s="129" t="s">
        <v>92</v>
      </c>
      <c r="B107" s="147">
        <v>903</v>
      </c>
      <c r="C107" s="147" t="s">
        <v>156</v>
      </c>
      <c r="D107" s="147" t="s">
        <v>156</v>
      </c>
    </row>
    <row r="108" spans="1:4" x14ac:dyDescent="0.2">
      <c r="A108" s="129" t="s">
        <v>93</v>
      </c>
      <c r="B108" s="313" t="s">
        <v>156</v>
      </c>
      <c r="C108" s="313">
        <v>21</v>
      </c>
      <c r="D108" s="313" t="s">
        <v>156</v>
      </c>
    </row>
    <row r="109" spans="1:4" x14ac:dyDescent="0.2">
      <c r="A109" s="130" t="s">
        <v>157</v>
      </c>
      <c r="B109" s="122" t="s">
        <v>156</v>
      </c>
      <c r="C109" s="122">
        <v>18925</v>
      </c>
      <c r="D109" s="122" t="s">
        <v>156</v>
      </c>
    </row>
  </sheetData>
  <mergeCells count="23">
    <mergeCell ref="A1:F1"/>
    <mergeCell ref="A2:F2"/>
    <mergeCell ref="A4:A5"/>
    <mergeCell ref="B4:E4"/>
    <mergeCell ref="A96:A97"/>
    <mergeCell ref="A31:A32"/>
    <mergeCell ref="B31:D31"/>
    <mergeCell ref="A75:A76"/>
    <mergeCell ref="B75:C75"/>
    <mergeCell ref="E31:E32"/>
    <mergeCell ref="A53:A54"/>
    <mergeCell ref="B53:D53"/>
    <mergeCell ref="E53:E54"/>
    <mergeCell ref="D96:D97"/>
    <mergeCell ref="A73:D73"/>
    <mergeCell ref="F53:F54"/>
    <mergeCell ref="A94:D94"/>
    <mergeCell ref="B96:C96"/>
    <mergeCell ref="F31:F32"/>
    <mergeCell ref="F4:F5"/>
    <mergeCell ref="A29:F29"/>
    <mergeCell ref="A51:F51"/>
    <mergeCell ref="D75:D76"/>
  </mergeCells>
  <pageMargins left="0.74803149606299213" right="0.59055118110236227" top="0.59055118110236227" bottom="0.59055118110236227" header="0" footer="0.39370078740157483"/>
  <pageSetup paperSize="9" scale="98" firstPageNumber="16" orientation="landscape" useFirstPageNumber="1" r:id="rId1"/>
  <headerFooter alignWithMargins="0">
    <oddFooter>&amp;R&amp;P</oddFooter>
  </headerFooter>
  <rowBreaks count="3" manualBreakCount="3">
    <brk id="27" max="5" man="1"/>
    <brk id="50" max="5" man="1"/>
    <brk id="72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02"/>
  <sheetViews>
    <sheetView zoomScaleNormal="100" workbookViewId="0">
      <selection activeCell="A5" sqref="A5:A7"/>
    </sheetView>
  </sheetViews>
  <sheetFormatPr defaultRowHeight="12.75" x14ac:dyDescent="0.2"/>
  <cols>
    <col min="1" max="1" width="19.85546875" style="143" bestFit="1" customWidth="1"/>
    <col min="2" max="2" width="9.42578125" style="143" customWidth="1"/>
    <col min="3" max="3" width="11.140625" style="143" customWidth="1"/>
    <col min="4" max="4" width="9.28515625" style="143" customWidth="1"/>
    <col min="5" max="5" width="9" style="143" customWidth="1"/>
    <col min="6" max="6" width="8.85546875" style="143" customWidth="1"/>
    <col min="7" max="7" width="9.28515625" style="143" customWidth="1"/>
    <col min="8" max="9" width="9.5703125" style="143" customWidth="1"/>
    <col min="10" max="10" width="9.140625" style="143" customWidth="1"/>
    <col min="11" max="12" width="9.85546875" style="143" customWidth="1"/>
    <col min="13" max="13" width="9.42578125" style="143" customWidth="1"/>
    <col min="14" max="14" width="10.140625" style="143" customWidth="1"/>
    <col min="15" max="235" width="9.140625" style="143"/>
    <col min="236" max="236" width="18.85546875" style="143" customWidth="1"/>
    <col min="237" max="237" width="9.42578125" style="143" customWidth="1"/>
    <col min="238" max="238" width="9.7109375" style="143" customWidth="1"/>
    <col min="239" max="239" width="10" style="143" customWidth="1"/>
    <col min="240" max="240" width="9" style="143" customWidth="1"/>
    <col min="241" max="241" width="8.85546875" style="143" customWidth="1"/>
    <col min="242" max="242" width="9.28515625" style="143" customWidth="1"/>
    <col min="243" max="244" width="9.5703125" style="143" customWidth="1"/>
    <col min="245" max="245" width="9.140625" style="143" customWidth="1"/>
    <col min="246" max="247" width="9.85546875" style="143" customWidth="1"/>
    <col min="248" max="248" width="9.42578125" style="143" customWidth="1"/>
    <col min="249" max="249" width="10.140625" style="143" customWidth="1"/>
    <col min="250" max="253" width="9.140625" style="143"/>
    <col min="254" max="254" width="10.7109375" style="143" bestFit="1" customWidth="1"/>
    <col min="255" max="491" width="9.140625" style="143"/>
    <col min="492" max="492" width="18.85546875" style="143" customWidth="1"/>
    <col min="493" max="493" width="9.42578125" style="143" customWidth="1"/>
    <col min="494" max="494" width="9.7109375" style="143" customWidth="1"/>
    <col min="495" max="495" width="10" style="143" customWidth="1"/>
    <col min="496" max="496" width="9" style="143" customWidth="1"/>
    <col min="497" max="497" width="8.85546875" style="143" customWidth="1"/>
    <col min="498" max="498" width="9.28515625" style="143" customWidth="1"/>
    <col min="499" max="500" width="9.5703125" style="143" customWidth="1"/>
    <col min="501" max="501" width="9.140625" style="143" customWidth="1"/>
    <col min="502" max="503" width="9.85546875" style="143" customWidth="1"/>
    <col min="504" max="504" width="9.42578125" style="143" customWidth="1"/>
    <col min="505" max="505" width="10.140625" style="143" customWidth="1"/>
    <col min="506" max="509" width="9.140625" style="143"/>
    <col min="510" max="510" width="10.7109375" style="143" bestFit="1" customWidth="1"/>
    <col min="511" max="747" width="9.140625" style="143"/>
    <col min="748" max="748" width="18.85546875" style="143" customWidth="1"/>
    <col min="749" max="749" width="9.42578125" style="143" customWidth="1"/>
    <col min="750" max="750" width="9.7109375" style="143" customWidth="1"/>
    <col min="751" max="751" width="10" style="143" customWidth="1"/>
    <col min="752" max="752" width="9" style="143" customWidth="1"/>
    <col min="753" max="753" width="8.85546875" style="143" customWidth="1"/>
    <col min="754" max="754" width="9.28515625" style="143" customWidth="1"/>
    <col min="755" max="756" width="9.5703125" style="143" customWidth="1"/>
    <col min="757" max="757" width="9.140625" style="143" customWidth="1"/>
    <col min="758" max="759" width="9.85546875" style="143" customWidth="1"/>
    <col min="760" max="760" width="9.42578125" style="143" customWidth="1"/>
    <col min="761" max="761" width="10.140625" style="143" customWidth="1"/>
    <col min="762" max="765" width="9.140625" style="143"/>
    <col min="766" max="766" width="10.7109375" style="143" bestFit="1" customWidth="1"/>
    <col min="767" max="1003" width="9.140625" style="143"/>
    <col min="1004" max="1004" width="18.85546875" style="143" customWidth="1"/>
    <col min="1005" max="1005" width="9.42578125" style="143" customWidth="1"/>
    <col min="1006" max="1006" width="9.7109375" style="143" customWidth="1"/>
    <col min="1007" max="1007" width="10" style="143" customWidth="1"/>
    <col min="1008" max="1008" width="9" style="143" customWidth="1"/>
    <col min="1009" max="1009" width="8.85546875" style="143" customWidth="1"/>
    <col min="1010" max="1010" width="9.28515625" style="143" customWidth="1"/>
    <col min="1011" max="1012" width="9.5703125" style="143" customWidth="1"/>
    <col min="1013" max="1013" width="9.140625" style="143" customWidth="1"/>
    <col min="1014" max="1015" width="9.85546875" style="143" customWidth="1"/>
    <col min="1016" max="1016" width="9.42578125" style="143" customWidth="1"/>
    <col min="1017" max="1017" width="10.140625" style="143" customWidth="1"/>
    <col min="1018" max="1021" width="9.140625" style="143"/>
    <col min="1022" max="1022" width="10.7109375" style="143" bestFit="1" customWidth="1"/>
    <col min="1023" max="1259" width="9.140625" style="143"/>
    <col min="1260" max="1260" width="18.85546875" style="143" customWidth="1"/>
    <col min="1261" max="1261" width="9.42578125" style="143" customWidth="1"/>
    <col min="1262" max="1262" width="9.7109375" style="143" customWidth="1"/>
    <col min="1263" max="1263" width="10" style="143" customWidth="1"/>
    <col min="1264" max="1264" width="9" style="143" customWidth="1"/>
    <col min="1265" max="1265" width="8.85546875" style="143" customWidth="1"/>
    <col min="1266" max="1266" width="9.28515625" style="143" customWidth="1"/>
    <col min="1267" max="1268" width="9.5703125" style="143" customWidth="1"/>
    <col min="1269" max="1269" width="9.140625" style="143" customWidth="1"/>
    <col min="1270" max="1271" width="9.85546875" style="143" customWidth="1"/>
    <col min="1272" max="1272" width="9.42578125" style="143" customWidth="1"/>
    <col min="1273" max="1273" width="10.140625" style="143" customWidth="1"/>
    <col min="1274" max="1277" width="9.140625" style="143"/>
    <col min="1278" max="1278" width="10.7109375" style="143" bestFit="1" customWidth="1"/>
    <col min="1279" max="1515" width="9.140625" style="143"/>
    <col min="1516" max="1516" width="18.85546875" style="143" customWidth="1"/>
    <col min="1517" max="1517" width="9.42578125" style="143" customWidth="1"/>
    <col min="1518" max="1518" width="9.7109375" style="143" customWidth="1"/>
    <col min="1519" max="1519" width="10" style="143" customWidth="1"/>
    <col min="1520" max="1520" width="9" style="143" customWidth="1"/>
    <col min="1521" max="1521" width="8.85546875" style="143" customWidth="1"/>
    <col min="1522" max="1522" width="9.28515625" style="143" customWidth="1"/>
    <col min="1523" max="1524" width="9.5703125" style="143" customWidth="1"/>
    <col min="1525" max="1525" width="9.140625" style="143" customWidth="1"/>
    <col min="1526" max="1527" width="9.85546875" style="143" customWidth="1"/>
    <col min="1528" max="1528" width="9.42578125" style="143" customWidth="1"/>
    <col min="1529" max="1529" width="10.140625" style="143" customWidth="1"/>
    <col min="1530" max="1533" width="9.140625" style="143"/>
    <col min="1534" max="1534" width="10.7109375" style="143" bestFit="1" customWidth="1"/>
    <col min="1535" max="1771" width="9.140625" style="143"/>
    <col min="1772" max="1772" width="18.85546875" style="143" customWidth="1"/>
    <col min="1773" max="1773" width="9.42578125" style="143" customWidth="1"/>
    <col min="1774" max="1774" width="9.7109375" style="143" customWidth="1"/>
    <col min="1775" max="1775" width="10" style="143" customWidth="1"/>
    <col min="1776" max="1776" width="9" style="143" customWidth="1"/>
    <col min="1777" max="1777" width="8.85546875" style="143" customWidth="1"/>
    <col min="1778" max="1778" width="9.28515625" style="143" customWidth="1"/>
    <col min="1779" max="1780" width="9.5703125" style="143" customWidth="1"/>
    <col min="1781" max="1781" width="9.140625" style="143" customWidth="1"/>
    <col min="1782" max="1783" width="9.85546875" style="143" customWidth="1"/>
    <col min="1784" max="1784" width="9.42578125" style="143" customWidth="1"/>
    <col min="1785" max="1785" width="10.140625" style="143" customWidth="1"/>
    <col min="1786" max="1789" width="9.140625" style="143"/>
    <col min="1790" max="1790" width="10.7109375" style="143" bestFit="1" customWidth="1"/>
    <col min="1791" max="2027" width="9.140625" style="143"/>
    <col min="2028" max="2028" width="18.85546875" style="143" customWidth="1"/>
    <col min="2029" max="2029" width="9.42578125" style="143" customWidth="1"/>
    <col min="2030" max="2030" width="9.7109375" style="143" customWidth="1"/>
    <col min="2031" max="2031" width="10" style="143" customWidth="1"/>
    <col min="2032" max="2032" width="9" style="143" customWidth="1"/>
    <col min="2033" max="2033" width="8.85546875" style="143" customWidth="1"/>
    <col min="2034" max="2034" width="9.28515625" style="143" customWidth="1"/>
    <col min="2035" max="2036" width="9.5703125" style="143" customWidth="1"/>
    <col min="2037" max="2037" width="9.140625" style="143" customWidth="1"/>
    <col min="2038" max="2039" width="9.85546875" style="143" customWidth="1"/>
    <col min="2040" max="2040" width="9.42578125" style="143" customWidth="1"/>
    <col min="2041" max="2041" width="10.140625" style="143" customWidth="1"/>
    <col min="2042" max="2045" width="9.140625" style="143"/>
    <col min="2046" max="2046" width="10.7109375" style="143" bestFit="1" customWidth="1"/>
    <col min="2047" max="2283" width="9.140625" style="143"/>
    <col min="2284" max="2284" width="18.85546875" style="143" customWidth="1"/>
    <col min="2285" max="2285" width="9.42578125" style="143" customWidth="1"/>
    <col min="2286" max="2286" width="9.7109375" style="143" customWidth="1"/>
    <col min="2287" max="2287" width="10" style="143" customWidth="1"/>
    <col min="2288" max="2288" width="9" style="143" customWidth="1"/>
    <col min="2289" max="2289" width="8.85546875" style="143" customWidth="1"/>
    <col min="2290" max="2290" width="9.28515625" style="143" customWidth="1"/>
    <col min="2291" max="2292" width="9.5703125" style="143" customWidth="1"/>
    <col min="2293" max="2293" width="9.140625" style="143" customWidth="1"/>
    <col min="2294" max="2295" width="9.85546875" style="143" customWidth="1"/>
    <col min="2296" max="2296" width="9.42578125" style="143" customWidth="1"/>
    <col min="2297" max="2297" width="10.140625" style="143" customWidth="1"/>
    <col min="2298" max="2301" width="9.140625" style="143"/>
    <col min="2302" max="2302" width="10.7109375" style="143" bestFit="1" customWidth="1"/>
    <col min="2303" max="2539" width="9.140625" style="143"/>
    <col min="2540" max="2540" width="18.85546875" style="143" customWidth="1"/>
    <col min="2541" max="2541" width="9.42578125" style="143" customWidth="1"/>
    <col min="2542" max="2542" width="9.7109375" style="143" customWidth="1"/>
    <col min="2543" max="2543" width="10" style="143" customWidth="1"/>
    <col min="2544" max="2544" width="9" style="143" customWidth="1"/>
    <col min="2545" max="2545" width="8.85546875" style="143" customWidth="1"/>
    <col min="2546" max="2546" width="9.28515625" style="143" customWidth="1"/>
    <col min="2547" max="2548" width="9.5703125" style="143" customWidth="1"/>
    <col min="2549" max="2549" width="9.140625" style="143" customWidth="1"/>
    <col min="2550" max="2551" width="9.85546875" style="143" customWidth="1"/>
    <col min="2552" max="2552" width="9.42578125" style="143" customWidth="1"/>
    <col min="2553" max="2553" width="10.140625" style="143" customWidth="1"/>
    <col min="2554" max="2557" width="9.140625" style="143"/>
    <col min="2558" max="2558" width="10.7109375" style="143" bestFit="1" customWidth="1"/>
    <col min="2559" max="2795" width="9.140625" style="143"/>
    <col min="2796" max="2796" width="18.85546875" style="143" customWidth="1"/>
    <col min="2797" max="2797" width="9.42578125" style="143" customWidth="1"/>
    <col min="2798" max="2798" width="9.7109375" style="143" customWidth="1"/>
    <col min="2799" max="2799" width="10" style="143" customWidth="1"/>
    <col min="2800" max="2800" width="9" style="143" customWidth="1"/>
    <col min="2801" max="2801" width="8.85546875" style="143" customWidth="1"/>
    <col min="2802" max="2802" width="9.28515625" style="143" customWidth="1"/>
    <col min="2803" max="2804" width="9.5703125" style="143" customWidth="1"/>
    <col min="2805" max="2805" width="9.140625" style="143" customWidth="1"/>
    <col min="2806" max="2807" width="9.85546875" style="143" customWidth="1"/>
    <col min="2808" max="2808" width="9.42578125" style="143" customWidth="1"/>
    <col min="2809" max="2809" width="10.140625" style="143" customWidth="1"/>
    <col min="2810" max="2813" width="9.140625" style="143"/>
    <col min="2814" max="2814" width="10.7109375" style="143" bestFit="1" customWidth="1"/>
    <col min="2815" max="3051" width="9.140625" style="143"/>
    <col min="3052" max="3052" width="18.85546875" style="143" customWidth="1"/>
    <col min="3053" max="3053" width="9.42578125" style="143" customWidth="1"/>
    <col min="3054" max="3054" width="9.7109375" style="143" customWidth="1"/>
    <col min="3055" max="3055" width="10" style="143" customWidth="1"/>
    <col min="3056" max="3056" width="9" style="143" customWidth="1"/>
    <col min="3057" max="3057" width="8.85546875" style="143" customWidth="1"/>
    <col min="3058" max="3058" width="9.28515625" style="143" customWidth="1"/>
    <col min="3059" max="3060" width="9.5703125" style="143" customWidth="1"/>
    <col min="3061" max="3061" width="9.140625" style="143" customWidth="1"/>
    <col min="3062" max="3063" width="9.85546875" style="143" customWidth="1"/>
    <col min="3064" max="3064" width="9.42578125" style="143" customWidth="1"/>
    <col min="3065" max="3065" width="10.140625" style="143" customWidth="1"/>
    <col min="3066" max="3069" width="9.140625" style="143"/>
    <col min="3070" max="3070" width="10.7109375" style="143" bestFit="1" customWidth="1"/>
    <col min="3071" max="3307" width="9.140625" style="143"/>
    <col min="3308" max="3308" width="18.85546875" style="143" customWidth="1"/>
    <col min="3309" max="3309" width="9.42578125" style="143" customWidth="1"/>
    <col min="3310" max="3310" width="9.7109375" style="143" customWidth="1"/>
    <col min="3311" max="3311" width="10" style="143" customWidth="1"/>
    <col min="3312" max="3312" width="9" style="143" customWidth="1"/>
    <col min="3313" max="3313" width="8.85546875" style="143" customWidth="1"/>
    <col min="3314" max="3314" width="9.28515625" style="143" customWidth="1"/>
    <col min="3315" max="3316" width="9.5703125" style="143" customWidth="1"/>
    <col min="3317" max="3317" width="9.140625" style="143" customWidth="1"/>
    <col min="3318" max="3319" width="9.85546875" style="143" customWidth="1"/>
    <col min="3320" max="3320" width="9.42578125" style="143" customWidth="1"/>
    <col min="3321" max="3321" width="10.140625" style="143" customWidth="1"/>
    <col min="3322" max="3325" width="9.140625" style="143"/>
    <col min="3326" max="3326" width="10.7109375" style="143" bestFit="1" customWidth="1"/>
    <col min="3327" max="3563" width="9.140625" style="143"/>
    <col min="3564" max="3564" width="18.85546875" style="143" customWidth="1"/>
    <col min="3565" max="3565" width="9.42578125" style="143" customWidth="1"/>
    <col min="3566" max="3566" width="9.7109375" style="143" customWidth="1"/>
    <col min="3567" max="3567" width="10" style="143" customWidth="1"/>
    <col min="3568" max="3568" width="9" style="143" customWidth="1"/>
    <col min="3569" max="3569" width="8.85546875" style="143" customWidth="1"/>
    <col min="3570" max="3570" width="9.28515625" style="143" customWidth="1"/>
    <col min="3571" max="3572" width="9.5703125" style="143" customWidth="1"/>
    <col min="3573" max="3573" width="9.140625" style="143" customWidth="1"/>
    <col min="3574" max="3575" width="9.85546875" style="143" customWidth="1"/>
    <col min="3576" max="3576" width="9.42578125" style="143" customWidth="1"/>
    <col min="3577" max="3577" width="10.140625" style="143" customWidth="1"/>
    <col min="3578" max="3581" width="9.140625" style="143"/>
    <col min="3582" max="3582" width="10.7109375" style="143" bestFit="1" customWidth="1"/>
    <col min="3583" max="3819" width="9.140625" style="143"/>
    <col min="3820" max="3820" width="18.85546875" style="143" customWidth="1"/>
    <col min="3821" max="3821" width="9.42578125" style="143" customWidth="1"/>
    <col min="3822" max="3822" width="9.7109375" style="143" customWidth="1"/>
    <col min="3823" max="3823" width="10" style="143" customWidth="1"/>
    <col min="3824" max="3824" width="9" style="143" customWidth="1"/>
    <col min="3825" max="3825" width="8.85546875" style="143" customWidth="1"/>
    <col min="3826" max="3826" width="9.28515625" style="143" customWidth="1"/>
    <col min="3827" max="3828" width="9.5703125" style="143" customWidth="1"/>
    <col min="3829" max="3829" width="9.140625" style="143" customWidth="1"/>
    <col min="3830" max="3831" width="9.85546875" style="143" customWidth="1"/>
    <col min="3832" max="3832" width="9.42578125" style="143" customWidth="1"/>
    <col min="3833" max="3833" width="10.140625" style="143" customWidth="1"/>
    <col min="3834" max="3837" width="9.140625" style="143"/>
    <col min="3838" max="3838" width="10.7109375" style="143" bestFit="1" customWidth="1"/>
    <col min="3839" max="4075" width="9.140625" style="143"/>
    <col min="4076" max="4076" width="18.85546875" style="143" customWidth="1"/>
    <col min="4077" max="4077" width="9.42578125" style="143" customWidth="1"/>
    <col min="4078" max="4078" width="9.7109375" style="143" customWidth="1"/>
    <col min="4079" max="4079" width="10" style="143" customWidth="1"/>
    <col min="4080" max="4080" width="9" style="143" customWidth="1"/>
    <col min="4081" max="4081" width="8.85546875" style="143" customWidth="1"/>
    <col min="4082" max="4082" width="9.28515625" style="143" customWidth="1"/>
    <col min="4083" max="4084" width="9.5703125" style="143" customWidth="1"/>
    <col min="4085" max="4085" width="9.140625" style="143" customWidth="1"/>
    <col min="4086" max="4087" width="9.85546875" style="143" customWidth="1"/>
    <col min="4088" max="4088" width="9.42578125" style="143" customWidth="1"/>
    <col min="4089" max="4089" width="10.140625" style="143" customWidth="1"/>
    <col min="4090" max="4093" width="9.140625" style="143"/>
    <col min="4094" max="4094" width="10.7109375" style="143" bestFit="1" customWidth="1"/>
    <col min="4095" max="4331" width="9.140625" style="143"/>
    <col min="4332" max="4332" width="18.85546875" style="143" customWidth="1"/>
    <col min="4333" max="4333" width="9.42578125" style="143" customWidth="1"/>
    <col min="4334" max="4334" width="9.7109375" style="143" customWidth="1"/>
    <col min="4335" max="4335" width="10" style="143" customWidth="1"/>
    <col min="4336" max="4336" width="9" style="143" customWidth="1"/>
    <col min="4337" max="4337" width="8.85546875" style="143" customWidth="1"/>
    <col min="4338" max="4338" width="9.28515625" style="143" customWidth="1"/>
    <col min="4339" max="4340" width="9.5703125" style="143" customWidth="1"/>
    <col min="4341" max="4341" width="9.140625" style="143" customWidth="1"/>
    <col min="4342" max="4343" width="9.85546875" style="143" customWidth="1"/>
    <col min="4344" max="4344" width="9.42578125" style="143" customWidth="1"/>
    <col min="4345" max="4345" width="10.140625" style="143" customWidth="1"/>
    <col min="4346" max="4349" width="9.140625" style="143"/>
    <col min="4350" max="4350" width="10.7109375" style="143" bestFit="1" customWidth="1"/>
    <col min="4351" max="4587" width="9.140625" style="143"/>
    <col min="4588" max="4588" width="18.85546875" style="143" customWidth="1"/>
    <col min="4589" max="4589" width="9.42578125" style="143" customWidth="1"/>
    <col min="4590" max="4590" width="9.7109375" style="143" customWidth="1"/>
    <col min="4591" max="4591" width="10" style="143" customWidth="1"/>
    <col min="4592" max="4592" width="9" style="143" customWidth="1"/>
    <col min="4593" max="4593" width="8.85546875" style="143" customWidth="1"/>
    <col min="4594" max="4594" width="9.28515625" style="143" customWidth="1"/>
    <col min="4595" max="4596" width="9.5703125" style="143" customWidth="1"/>
    <col min="4597" max="4597" width="9.140625" style="143" customWidth="1"/>
    <col min="4598" max="4599" width="9.85546875" style="143" customWidth="1"/>
    <col min="4600" max="4600" width="9.42578125" style="143" customWidth="1"/>
    <col min="4601" max="4601" width="10.140625" style="143" customWidth="1"/>
    <col min="4602" max="4605" width="9.140625" style="143"/>
    <col min="4606" max="4606" width="10.7109375" style="143" bestFit="1" customWidth="1"/>
    <col min="4607" max="4843" width="9.140625" style="143"/>
    <col min="4844" max="4844" width="18.85546875" style="143" customWidth="1"/>
    <col min="4845" max="4845" width="9.42578125" style="143" customWidth="1"/>
    <col min="4846" max="4846" width="9.7109375" style="143" customWidth="1"/>
    <col min="4847" max="4847" width="10" style="143" customWidth="1"/>
    <col min="4848" max="4848" width="9" style="143" customWidth="1"/>
    <col min="4849" max="4849" width="8.85546875" style="143" customWidth="1"/>
    <col min="4850" max="4850" width="9.28515625" style="143" customWidth="1"/>
    <col min="4851" max="4852" width="9.5703125" style="143" customWidth="1"/>
    <col min="4853" max="4853" width="9.140625" style="143" customWidth="1"/>
    <col min="4854" max="4855" width="9.85546875" style="143" customWidth="1"/>
    <col min="4856" max="4856" width="9.42578125" style="143" customWidth="1"/>
    <col min="4857" max="4857" width="10.140625" style="143" customWidth="1"/>
    <col min="4858" max="4861" width="9.140625" style="143"/>
    <col min="4862" max="4862" width="10.7109375" style="143" bestFit="1" customWidth="1"/>
    <col min="4863" max="5099" width="9.140625" style="143"/>
    <col min="5100" max="5100" width="18.85546875" style="143" customWidth="1"/>
    <col min="5101" max="5101" width="9.42578125" style="143" customWidth="1"/>
    <col min="5102" max="5102" width="9.7109375" style="143" customWidth="1"/>
    <col min="5103" max="5103" width="10" style="143" customWidth="1"/>
    <col min="5104" max="5104" width="9" style="143" customWidth="1"/>
    <col min="5105" max="5105" width="8.85546875" style="143" customWidth="1"/>
    <col min="5106" max="5106" width="9.28515625" style="143" customWidth="1"/>
    <col min="5107" max="5108" width="9.5703125" style="143" customWidth="1"/>
    <col min="5109" max="5109" width="9.140625" style="143" customWidth="1"/>
    <col min="5110" max="5111" width="9.85546875" style="143" customWidth="1"/>
    <col min="5112" max="5112" width="9.42578125" style="143" customWidth="1"/>
    <col min="5113" max="5113" width="10.140625" style="143" customWidth="1"/>
    <col min="5114" max="5117" width="9.140625" style="143"/>
    <col min="5118" max="5118" width="10.7109375" style="143" bestFit="1" customWidth="1"/>
    <col min="5119" max="5355" width="9.140625" style="143"/>
    <col min="5356" max="5356" width="18.85546875" style="143" customWidth="1"/>
    <col min="5357" max="5357" width="9.42578125" style="143" customWidth="1"/>
    <col min="5358" max="5358" width="9.7109375" style="143" customWidth="1"/>
    <col min="5359" max="5359" width="10" style="143" customWidth="1"/>
    <col min="5360" max="5360" width="9" style="143" customWidth="1"/>
    <col min="5361" max="5361" width="8.85546875" style="143" customWidth="1"/>
    <col min="5362" max="5362" width="9.28515625" style="143" customWidth="1"/>
    <col min="5363" max="5364" width="9.5703125" style="143" customWidth="1"/>
    <col min="5365" max="5365" width="9.140625" style="143" customWidth="1"/>
    <col min="5366" max="5367" width="9.85546875" style="143" customWidth="1"/>
    <col min="5368" max="5368" width="9.42578125" style="143" customWidth="1"/>
    <col min="5369" max="5369" width="10.140625" style="143" customWidth="1"/>
    <col min="5370" max="5373" width="9.140625" style="143"/>
    <col min="5374" max="5374" width="10.7109375" style="143" bestFit="1" customWidth="1"/>
    <col min="5375" max="5611" width="9.140625" style="143"/>
    <col min="5612" max="5612" width="18.85546875" style="143" customWidth="1"/>
    <col min="5613" max="5613" width="9.42578125" style="143" customWidth="1"/>
    <col min="5614" max="5614" width="9.7109375" style="143" customWidth="1"/>
    <col min="5615" max="5615" width="10" style="143" customWidth="1"/>
    <col min="5616" max="5616" width="9" style="143" customWidth="1"/>
    <col min="5617" max="5617" width="8.85546875" style="143" customWidth="1"/>
    <col min="5618" max="5618" width="9.28515625" style="143" customWidth="1"/>
    <col min="5619" max="5620" width="9.5703125" style="143" customWidth="1"/>
    <col min="5621" max="5621" width="9.140625" style="143" customWidth="1"/>
    <col min="5622" max="5623" width="9.85546875" style="143" customWidth="1"/>
    <col min="5624" max="5624" width="9.42578125" style="143" customWidth="1"/>
    <col min="5625" max="5625" width="10.140625" style="143" customWidth="1"/>
    <col min="5626" max="5629" width="9.140625" style="143"/>
    <col min="5630" max="5630" width="10.7109375" style="143" bestFit="1" customWidth="1"/>
    <col min="5631" max="5867" width="9.140625" style="143"/>
    <col min="5868" max="5868" width="18.85546875" style="143" customWidth="1"/>
    <col min="5869" max="5869" width="9.42578125" style="143" customWidth="1"/>
    <col min="5870" max="5870" width="9.7109375" style="143" customWidth="1"/>
    <col min="5871" max="5871" width="10" style="143" customWidth="1"/>
    <col min="5872" max="5872" width="9" style="143" customWidth="1"/>
    <col min="5873" max="5873" width="8.85546875" style="143" customWidth="1"/>
    <col min="5874" max="5874" width="9.28515625" style="143" customWidth="1"/>
    <col min="5875" max="5876" width="9.5703125" style="143" customWidth="1"/>
    <col min="5877" max="5877" width="9.140625" style="143" customWidth="1"/>
    <col min="5878" max="5879" width="9.85546875" style="143" customWidth="1"/>
    <col min="5880" max="5880" width="9.42578125" style="143" customWidth="1"/>
    <col min="5881" max="5881" width="10.140625" style="143" customWidth="1"/>
    <col min="5882" max="5885" width="9.140625" style="143"/>
    <col min="5886" max="5886" width="10.7109375" style="143" bestFit="1" customWidth="1"/>
    <col min="5887" max="6123" width="9.140625" style="143"/>
    <col min="6124" max="6124" width="18.85546875" style="143" customWidth="1"/>
    <col min="6125" max="6125" width="9.42578125" style="143" customWidth="1"/>
    <col min="6126" max="6126" width="9.7109375" style="143" customWidth="1"/>
    <col min="6127" max="6127" width="10" style="143" customWidth="1"/>
    <col min="6128" max="6128" width="9" style="143" customWidth="1"/>
    <col min="6129" max="6129" width="8.85546875" style="143" customWidth="1"/>
    <col min="6130" max="6130" width="9.28515625" style="143" customWidth="1"/>
    <col min="6131" max="6132" width="9.5703125" style="143" customWidth="1"/>
    <col min="6133" max="6133" width="9.140625" style="143" customWidth="1"/>
    <col min="6134" max="6135" width="9.85546875" style="143" customWidth="1"/>
    <col min="6136" max="6136" width="9.42578125" style="143" customWidth="1"/>
    <col min="6137" max="6137" width="10.140625" style="143" customWidth="1"/>
    <col min="6138" max="6141" width="9.140625" style="143"/>
    <col min="6142" max="6142" width="10.7109375" style="143" bestFit="1" customWidth="1"/>
    <col min="6143" max="6379" width="9.140625" style="143"/>
    <col min="6380" max="6380" width="18.85546875" style="143" customWidth="1"/>
    <col min="6381" max="6381" width="9.42578125" style="143" customWidth="1"/>
    <col min="6382" max="6382" width="9.7109375" style="143" customWidth="1"/>
    <col min="6383" max="6383" width="10" style="143" customWidth="1"/>
    <col min="6384" max="6384" width="9" style="143" customWidth="1"/>
    <col min="6385" max="6385" width="8.85546875" style="143" customWidth="1"/>
    <col min="6386" max="6386" width="9.28515625" style="143" customWidth="1"/>
    <col min="6387" max="6388" width="9.5703125" style="143" customWidth="1"/>
    <col min="6389" max="6389" width="9.140625" style="143" customWidth="1"/>
    <col min="6390" max="6391" width="9.85546875" style="143" customWidth="1"/>
    <col min="6392" max="6392" width="9.42578125" style="143" customWidth="1"/>
    <col min="6393" max="6393" width="10.140625" style="143" customWidth="1"/>
    <col min="6394" max="6397" width="9.140625" style="143"/>
    <col min="6398" max="6398" width="10.7109375" style="143" bestFit="1" customWidth="1"/>
    <col min="6399" max="6635" width="9.140625" style="143"/>
    <col min="6636" max="6636" width="18.85546875" style="143" customWidth="1"/>
    <col min="6637" max="6637" width="9.42578125" style="143" customWidth="1"/>
    <col min="6638" max="6638" width="9.7109375" style="143" customWidth="1"/>
    <col min="6639" max="6639" width="10" style="143" customWidth="1"/>
    <col min="6640" max="6640" width="9" style="143" customWidth="1"/>
    <col min="6641" max="6641" width="8.85546875" style="143" customWidth="1"/>
    <col min="6642" max="6642" width="9.28515625" style="143" customWidth="1"/>
    <col min="6643" max="6644" width="9.5703125" style="143" customWidth="1"/>
    <col min="6645" max="6645" width="9.140625" style="143" customWidth="1"/>
    <col min="6646" max="6647" width="9.85546875" style="143" customWidth="1"/>
    <col min="6648" max="6648" width="9.42578125" style="143" customWidth="1"/>
    <col min="6649" max="6649" width="10.140625" style="143" customWidth="1"/>
    <col min="6650" max="6653" width="9.140625" style="143"/>
    <col min="6654" max="6654" width="10.7109375" style="143" bestFit="1" customWidth="1"/>
    <col min="6655" max="6891" width="9.140625" style="143"/>
    <col min="6892" max="6892" width="18.85546875" style="143" customWidth="1"/>
    <col min="6893" max="6893" width="9.42578125" style="143" customWidth="1"/>
    <col min="6894" max="6894" width="9.7109375" style="143" customWidth="1"/>
    <col min="6895" max="6895" width="10" style="143" customWidth="1"/>
    <col min="6896" max="6896" width="9" style="143" customWidth="1"/>
    <col min="6897" max="6897" width="8.85546875" style="143" customWidth="1"/>
    <col min="6898" max="6898" width="9.28515625" style="143" customWidth="1"/>
    <col min="6899" max="6900" width="9.5703125" style="143" customWidth="1"/>
    <col min="6901" max="6901" width="9.140625" style="143" customWidth="1"/>
    <col min="6902" max="6903" width="9.85546875" style="143" customWidth="1"/>
    <col min="6904" max="6904" width="9.42578125" style="143" customWidth="1"/>
    <col min="6905" max="6905" width="10.140625" style="143" customWidth="1"/>
    <col min="6906" max="6909" width="9.140625" style="143"/>
    <col min="6910" max="6910" width="10.7109375" style="143" bestFit="1" customWidth="1"/>
    <col min="6911" max="7147" width="9.140625" style="143"/>
    <col min="7148" max="7148" width="18.85546875" style="143" customWidth="1"/>
    <col min="7149" max="7149" width="9.42578125" style="143" customWidth="1"/>
    <col min="7150" max="7150" width="9.7109375" style="143" customWidth="1"/>
    <col min="7151" max="7151" width="10" style="143" customWidth="1"/>
    <col min="7152" max="7152" width="9" style="143" customWidth="1"/>
    <col min="7153" max="7153" width="8.85546875" style="143" customWidth="1"/>
    <col min="7154" max="7154" width="9.28515625" style="143" customWidth="1"/>
    <col min="7155" max="7156" width="9.5703125" style="143" customWidth="1"/>
    <col min="7157" max="7157" width="9.140625" style="143" customWidth="1"/>
    <col min="7158" max="7159" width="9.85546875" style="143" customWidth="1"/>
    <col min="7160" max="7160" width="9.42578125" style="143" customWidth="1"/>
    <col min="7161" max="7161" width="10.140625" style="143" customWidth="1"/>
    <col min="7162" max="7165" width="9.140625" style="143"/>
    <col min="7166" max="7166" width="10.7109375" style="143" bestFit="1" customWidth="1"/>
    <col min="7167" max="7403" width="9.140625" style="143"/>
    <col min="7404" max="7404" width="18.85546875" style="143" customWidth="1"/>
    <col min="7405" max="7405" width="9.42578125" style="143" customWidth="1"/>
    <col min="7406" max="7406" width="9.7109375" style="143" customWidth="1"/>
    <col min="7407" max="7407" width="10" style="143" customWidth="1"/>
    <col min="7408" max="7408" width="9" style="143" customWidth="1"/>
    <col min="7409" max="7409" width="8.85546875" style="143" customWidth="1"/>
    <col min="7410" max="7410" width="9.28515625" style="143" customWidth="1"/>
    <col min="7411" max="7412" width="9.5703125" style="143" customWidth="1"/>
    <col min="7413" max="7413" width="9.140625" style="143" customWidth="1"/>
    <col min="7414" max="7415" width="9.85546875" style="143" customWidth="1"/>
    <col min="7416" max="7416" width="9.42578125" style="143" customWidth="1"/>
    <col min="7417" max="7417" width="10.140625" style="143" customWidth="1"/>
    <col min="7418" max="7421" width="9.140625" style="143"/>
    <col min="7422" max="7422" width="10.7109375" style="143" bestFit="1" customWidth="1"/>
    <col min="7423" max="7659" width="9.140625" style="143"/>
    <col min="7660" max="7660" width="18.85546875" style="143" customWidth="1"/>
    <col min="7661" max="7661" width="9.42578125" style="143" customWidth="1"/>
    <col min="7662" max="7662" width="9.7109375" style="143" customWidth="1"/>
    <col min="7663" max="7663" width="10" style="143" customWidth="1"/>
    <col min="7664" max="7664" width="9" style="143" customWidth="1"/>
    <col min="7665" max="7665" width="8.85546875" style="143" customWidth="1"/>
    <col min="7666" max="7666" width="9.28515625" style="143" customWidth="1"/>
    <col min="7667" max="7668" width="9.5703125" style="143" customWidth="1"/>
    <col min="7669" max="7669" width="9.140625" style="143" customWidth="1"/>
    <col min="7670" max="7671" width="9.85546875" style="143" customWidth="1"/>
    <col min="7672" max="7672" width="9.42578125" style="143" customWidth="1"/>
    <col min="7673" max="7673" width="10.140625" style="143" customWidth="1"/>
    <col min="7674" max="7677" width="9.140625" style="143"/>
    <col min="7678" max="7678" width="10.7109375" style="143" bestFit="1" customWidth="1"/>
    <col min="7679" max="7915" width="9.140625" style="143"/>
    <col min="7916" max="7916" width="18.85546875" style="143" customWidth="1"/>
    <col min="7917" max="7917" width="9.42578125" style="143" customWidth="1"/>
    <col min="7918" max="7918" width="9.7109375" style="143" customWidth="1"/>
    <col min="7919" max="7919" width="10" style="143" customWidth="1"/>
    <col min="7920" max="7920" width="9" style="143" customWidth="1"/>
    <col min="7921" max="7921" width="8.85546875" style="143" customWidth="1"/>
    <col min="7922" max="7922" width="9.28515625" style="143" customWidth="1"/>
    <col min="7923" max="7924" width="9.5703125" style="143" customWidth="1"/>
    <col min="7925" max="7925" width="9.140625" style="143" customWidth="1"/>
    <col min="7926" max="7927" width="9.85546875" style="143" customWidth="1"/>
    <col min="7928" max="7928" width="9.42578125" style="143" customWidth="1"/>
    <col min="7929" max="7929" width="10.140625" style="143" customWidth="1"/>
    <col min="7930" max="7933" width="9.140625" style="143"/>
    <col min="7934" max="7934" width="10.7109375" style="143" bestFit="1" customWidth="1"/>
    <col min="7935" max="8171" width="9.140625" style="143"/>
    <col min="8172" max="8172" width="18.85546875" style="143" customWidth="1"/>
    <col min="8173" max="8173" width="9.42578125" style="143" customWidth="1"/>
    <col min="8174" max="8174" width="9.7109375" style="143" customWidth="1"/>
    <col min="8175" max="8175" width="10" style="143" customWidth="1"/>
    <col min="8176" max="8176" width="9" style="143" customWidth="1"/>
    <col min="8177" max="8177" width="8.85546875" style="143" customWidth="1"/>
    <col min="8178" max="8178" width="9.28515625" style="143" customWidth="1"/>
    <col min="8179" max="8180" width="9.5703125" style="143" customWidth="1"/>
    <col min="8181" max="8181" width="9.140625" style="143" customWidth="1"/>
    <col min="8182" max="8183" width="9.85546875" style="143" customWidth="1"/>
    <col min="8184" max="8184" width="9.42578125" style="143" customWidth="1"/>
    <col min="8185" max="8185" width="10.140625" style="143" customWidth="1"/>
    <col min="8186" max="8189" width="9.140625" style="143"/>
    <col min="8190" max="8190" width="10.7109375" style="143" bestFit="1" customWidth="1"/>
    <col min="8191" max="8427" width="9.140625" style="143"/>
    <col min="8428" max="8428" width="18.85546875" style="143" customWidth="1"/>
    <col min="8429" max="8429" width="9.42578125" style="143" customWidth="1"/>
    <col min="8430" max="8430" width="9.7109375" style="143" customWidth="1"/>
    <col min="8431" max="8431" width="10" style="143" customWidth="1"/>
    <col min="8432" max="8432" width="9" style="143" customWidth="1"/>
    <col min="8433" max="8433" width="8.85546875" style="143" customWidth="1"/>
    <col min="8434" max="8434" width="9.28515625" style="143" customWidth="1"/>
    <col min="8435" max="8436" width="9.5703125" style="143" customWidth="1"/>
    <col min="8437" max="8437" width="9.140625" style="143" customWidth="1"/>
    <col min="8438" max="8439" width="9.85546875" style="143" customWidth="1"/>
    <col min="8440" max="8440" width="9.42578125" style="143" customWidth="1"/>
    <col min="8441" max="8441" width="10.140625" style="143" customWidth="1"/>
    <col min="8442" max="8445" width="9.140625" style="143"/>
    <col min="8446" max="8446" width="10.7109375" style="143" bestFit="1" customWidth="1"/>
    <col min="8447" max="8683" width="9.140625" style="143"/>
    <col min="8684" max="8684" width="18.85546875" style="143" customWidth="1"/>
    <col min="8685" max="8685" width="9.42578125" style="143" customWidth="1"/>
    <col min="8686" max="8686" width="9.7109375" style="143" customWidth="1"/>
    <col min="8687" max="8687" width="10" style="143" customWidth="1"/>
    <col min="8688" max="8688" width="9" style="143" customWidth="1"/>
    <col min="8689" max="8689" width="8.85546875" style="143" customWidth="1"/>
    <col min="8690" max="8690" width="9.28515625" style="143" customWidth="1"/>
    <col min="8691" max="8692" width="9.5703125" style="143" customWidth="1"/>
    <col min="8693" max="8693" width="9.140625" style="143" customWidth="1"/>
    <col min="8694" max="8695" width="9.85546875" style="143" customWidth="1"/>
    <col min="8696" max="8696" width="9.42578125" style="143" customWidth="1"/>
    <col min="8697" max="8697" width="10.140625" style="143" customWidth="1"/>
    <col min="8698" max="8701" width="9.140625" style="143"/>
    <col min="8702" max="8702" width="10.7109375" style="143" bestFit="1" customWidth="1"/>
    <col min="8703" max="8939" width="9.140625" style="143"/>
    <col min="8940" max="8940" width="18.85546875" style="143" customWidth="1"/>
    <col min="8941" max="8941" width="9.42578125" style="143" customWidth="1"/>
    <col min="8942" max="8942" width="9.7109375" style="143" customWidth="1"/>
    <col min="8943" max="8943" width="10" style="143" customWidth="1"/>
    <col min="8944" max="8944" width="9" style="143" customWidth="1"/>
    <col min="8945" max="8945" width="8.85546875" style="143" customWidth="1"/>
    <col min="8946" max="8946" width="9.28515625" style="143" customWidth="1"/>
    <col min="8947" max="8948" width="9.5703125" style="143" customWidth="1"/>
    <col min="8949" max="8949" width="9.140625" style="143" customWidth="1"/>
    <col min="8950" max="8951" width="9.85546875" style="143" customWidth="1"/>
    <col min="8952" max="8952" width="9.42578125" style="143" customWidth="1"/>
    <col min="8953" max="8953" width="10.140625" style="143" customWidth="1"/>
    <col min="8954" max="8957" width="9.140625" style="143"/>
    <col min="8958" max="8958" width="10.7109375" style="143" bestFit="1" customWidth="1"/>
    <col min="8959" max="9195" width="9.140625" style="143"/>
    <col min="9196" max="9196" width="18.85546875" style="143" customWidth="1"/>
    <col min="9197" max="9197" width="9.42578125" style="143" customWidth="1"/>
    <col min="9198" max="9198" width="9.7109375" style="143" customWidth="1"/>
    <col min="9199" max="9199" width="10" style="143" customWidth="1"/>
    <col min="9200" max="9200" width="9" style="143" customWidth="1"/>
    <col min="9201" max="9201" width="8.85546875" style="143" customWidth="1"/>
    <col min="9202" max="9202" width="9.28515625" style="143" customWidth="1"/>
    <col min="9203" max="9204" width="9.5703125" style="143" customWidth="1"/>
    <col min="9205" max="9205" width="9.140625" style="143" customWidth="1"/>
    <col min="9206" max="9207" width="9.85546875" style="143" customWidth="1"/>
    <col min="9208" max="9208" width="9.42578125" style="143" customWidth="1"/>
    <col min="9209" max="9209" width="10.140625" style="143" customWidth="1"/>
    <col min="9210" max="9213" width="9.140625" style="143"/>
    <col min="9214" max="9214" width="10.7109375" style="143" bestFit="1" customWidth="1"/>
    <col min="9215" max="9451" width="9.140625" style="143"/>
    <col min="9452" max="9452" width="18.85546875" style="143" customWidth="1"/>
    <col min="9453" max="9453" width="9.42578125" style="143" customWidth="1"/>
    <col min="9454" max="9454" width="9.7109375" style="143" customWidth="1"/>
    <col min="9455" max="9455" width="10" style="143" customWidth="1"/>
    <col min="9456" max="9456" width="9" style="143" customWidth="1"/>
    <col min="9457" max="9457" width="8.85546875" style="143" customWidth="1"/>
    <col min="9458" max="9458" width="9.28515625" style="143" customWidth="1"/>
    <col min="9459" max="9460" width="9.5703125" style="143" customWidth="1"/>
    <col min="9461" max="9461" width="9.140625" style="143" customWidth="1"/>
    <col min="9462" max="9463" width="9.85546875" style="143" customWidth="1"/>
    <col min="9464" max="9464" width="9.42578125" style="143" customWidth="1"/>
    <col min="9465" max="9465" width="10.140625" style="143" customWidth="1"/>
    <col min="9466" max="9469" width="9.140625" style="143"/>
    <col min="9470" max="9470" width="10.7109375" style="143" bestFit="1" customWidth="1"/>
    <col min="9471" max="9707" width="9.140625" style="143"/>
    <col min="9708" max="9708" width="18.85546875" style="143" customWidth="1"/>
    <col min="9709" max="9709" width="9.42578125" style="143" customWidth="1"/>
    <col min="9710" max="9710" width="9.7109375" style="143" customWidth="1"/>
    <col min="9711" max="9711" width="10" style="143" customWidth="1"/>
    <col min="9712" max="9712" width="9" style="143" customWidth="1"/>
    <col min="9713" max="9713" width="8.85546875" style="143" customWidth="1"/>
    <col min="9714" max="9714" width="9.28515625" style="143" customWidth="1"/>
    <col min="9715" max="9716" width="9.5703125" style="143" customWidth="1"/>
    <col min="9717" max="9717" width="9.140625" style="143" customWidth="1"/>
    <col min="9718" max="9719" width="9.85546875" style="143" customWidth="1"/>
    <col min="9720" max="9720" width="9.42578125" style="143" customWidth="1"/>
    <col min="9721" max="9721" width="10.140625" style="143" customWidth="1"/>
    <col min="9722" max="9725" width="9.140625" style="143"/>
    <col min="9726" max="9726" width="10.7109375" style="143" bestFit="1" customWidth="1"/>
    <col min="9727" max="9963" width="9.140625" style="143"/>
    <col min="9964" max="9964" width="18.85546875" style="143" customWidth="1"/>
    <col min="9965" max="9965" width="9.42578125" style="143" customWidth="1"/>
    <col min="9966" max="9966" width="9.7109375" style="143" customWidth="1"/>
    <col min="9967" max="9967" width="10" style="143" customWidth="1"/>
    <col min="9968" max="9968" width="9" style="143" customWidth="1"/>
    <col min="9969" max="9969" width="8.85546875" style="143" customWidth="1"/>
    <col min="9970" max="9970" width="9.28515625" style="143" customWidth="1"/>
    <col min="9971" max="9972" width="9.5703125" style="143" customWidth="1"/>
    <col min="9973" max="9973" width="9.140625" style="143" customWidth="1"/>
    <col min="9974" max="9975" width="9.85546875" style="143" customWidth="1"/>
    <col min="9976" max="9976" width="9.42578125" style="143" customWidth="1"/>
    <col min="9977" max="9977" width="10.140625" style="143" customWidth="1"/>
    <col min="9978" max="9981" width="9.140625" style="143"/>
    <col min="9982" max="9982" width="10.7109375" style="143" bestFit="1" customWidth="1"/>
    <col min="9983" max="10219" width="9.140625" style="143"/>
    <col min="10220" max="10220" width="18.85546875" style="143" customWidth="1"/>
    <col min="10221" max="10221" width="9.42578125" style="143" customWidth="1"/>
    <col min="10222" max="10222" width="9.7109375" style="143" customWidth="1"/>
    <col min="10223" max="10223" width="10" style="143" customWidth="1"/>
    <col min="10224" max="10224" width="9" style="143" customWidth="1"/>
    <col min="10225" max="10225" width="8.85546875" style="143" customWidth="1"/>
    <col min="10226" max="10226" width="9.28515625" style="143" customWidth="1"/>
    <col min="10227" max="10228" width="9.5703125" style="143" customWidth="1"/>
    <col min="10229" max="10229" width="9.140625" style="143" customWidth="1"/>
    <col min="10230" max="10231" width="9.85546875" style="143" customWidth="1"/>
    <col min="10232" max="10232" width="9.42578125" style="143" customWidth="1"/>
    <col min="10233" max="10233" width="10.140625" style="143" customWidth="1"/>
    <col min="10234" max="10237" width="9.140625" style="143"/>
    <col min="10238" max="10238" width="10.7109375" style="143" bestFit="1" customWidth="1"/>
    <col min="10239" max="10475" width="9.140625" style="143"/>
    <col min="10476" max="10476" width="18.85546875" style="143" customWidth="1"/>
    <col min="10477" max="10477" width="9.42578125" style="143" customWidth="1"/>
    <col min="10478" max="10478" width="9.7109375" style="143" customWidth="1"/>
    <col min="10479" max="10479" width="10" style="143" customWidth="1"/>
    <col min="10480" max="10480" width="9" style="143" customWidth="1"/>
    <col min="10481" max="10481" width="8.85546875" style="143" customWidth="1"/>
    <col min="10482" max="10482" width="9.28515625" style="143" customWidth="1"/>
    <col min="10483" max="10484" width="9.5703125" style="143" customWidth="1"/>
    <col min="10485" max="10485" width="9.140625" style="143" customWidth="1"/>
    <col min="10486" max="10487" width="9.85546875" style="143" customWidth="1"/>
    <col min="10488" max="10488" width="9.42578125" style="143" customWidth="1"/>
    <col min="10489" max="10489" width="10.140625" style="143" customWidth="1"/>
    <col min="10490" max="10493" width="9.140625" style="143"/>
    <col min="10494" max="10494" width="10.7109375" style="143" bestFit="1" customWidth="1"/>
    <col min="10495" max="10731" width="9.140625" style="143"/>
    <col min="10732" max="10732" width="18.85546875" style="143" customWidth="1"/>
    <col min="10733" max="10733" width="9.42578125" style="143" customWidth="1"/>
    <col min="10734" max="10734" width="9.7109375" style="143" customWidth="1"/>
    <col min="10735" max="10735" width="10" style="143" customWidth="1"/>
    <col min="10736" max="10736" width="9" style="143" customWidth="1"/>
    <col min="10737" max="10737" width="8.85546875" style="143" customWidth="1"/>
    <col min="10738" max="10738" width="9.28515625" style="143" customWidth="1"/>
    <col min="10739" max="10740" width="9.5703125" style="143" customWidth="1"/>
    <col min="10741" max="10741" width="9.140625" style="143" customWidth="1"/>
    <col min="10742" max="10743" width="9.85546875" style="143" customWidth="1"/>
    <col min="10744" max="10744" width="9.42578125" style="143" customWidth="1"/>
    <col min="10745" max="10745" width="10.140625" style="143" customWidth="1"/>
    <col min="10746" max="10749" width="9.140625" style="143"/>
    <col min="10750" max="10750" width="10.7109375" style="143" bestFit="1" customWidth="1"/>
    <col min="10751" max="10987" width="9.140625" style="143"/>
    <col min="10988" max="10988" width="18.85546875" style="143" customWidth="1"/>
    <col min="10989" max="10989" width="9.42578125" style="143" customWidth="1"/>
    <col min="10990" max="10990" width="9.7109375" style="143" customWidth="1"/>
    <col min="10991" max="10991" width="10" style="143" customWidth="1"/>
    <col min="10992" max="10992" width="9" style="143" customWidth="1"/>
    <col min="10993" max="10993" width="8.85546875" style="143" customWidth="1"/>
    <col min="10994" max="10994" width="9.28515625" style="143" customWidth="1"/>
    <col min="10995" max="10996" width="9.5703125" style="143" customWidth="1"/>
    <col min="10997" max="10997" width="9.140625" style="143" customWidth="1"/>
    <col min="10998" max="10999" width="9.85546875" style="143" customWidth="1"/>
    <col min="11000" max="11000" width="9.42578125" style="143" customWidth="1"/>
    <col min="11001" max="11001" width="10.140625" style="143" customWidth="1"/>
    <col min="11002" max="11005" width="9.140625" style="143"/>
    <col min="11006" max="11006" width="10.7109375" style="143" bestFit="1" customWidth="1"/>
    <col min="11007" max="11243" width="9.140625" style="143"/>
    <col min="11244" max="11244" width="18.85546875" style="143" customWidth="1"/>
    <col min="11245" max="11245" width="9.42578125" style="143" customWidth="1"/>
    <col min="11246" max="11246" width="9.7109375" style="143" customWidth="1"/>
    <col min="11247" max="11247" width="10" style="143" customWidth="1"/>
    <col min="11248" max="11248" width="9" style="143" customWidth="1"/>
    <col min="11249" max="11249" width="8.85546875" style="143" customWidth="1"/>
    <col min="11250" max="11250" width="9.28515625" style="143" customWidth="1"/>
    <col min="11251" max="11252" width="9.5703125" style="143" customWidth="1"/>
    <col min="11253" max="11253" width="9.140625" style="143" customWidth="1"/>
    <col min="11254" max="11255" width="9.85546875" style="143" customWidth="1"/>
    <col min="11256" max="11256" width="9.42578125" style="143" customWidth="1"/>
    <col min="11257" max="11257" width="10.140625" style="143" customWidth="1"/>
    <col min="11258" max="11261" width="9.140625" style="143"/>
    <col min="11262" max="11262" width="10.7109375" style="143" bestFit="1" customWidth="1"/>
    <col min="11263" max="11499" width="9.140625" style="143"/>
    <col min="11500" max="11500" width="18.85546875" style="143" customWidth="1"/>
    <col min="11501" max="11501" width="9.42578125" style="143" customWidth="1"/>
    <col min="11502" max="11502" width="9.7109375" style="143" customWidth="1"/>
    <col min="11503" max="11503" width="10" style="143" customWidth="1"/>
    <col min="11504" max="11504" width="9" style="143" customWidth="1"/>
    <col min="11505" max="11505" width="8.85546875" style="143" customWidth="1"/>
    <col min="11506" max="11506" width="9.28515625" style="143" customWidth="1"/>
    <col min="11507" max="11508" width="9.5703125" style="143" customWidth="1"/>
    <col min="11509" max="11509" width="9.140625" style="143" customWidth="1"/>
    <col min="11510" max="11511" width="9.85546875" style="143" customWidth="1"/>
    <col min="11512" max="11512" width="9.42578125" style="143" customWidth="1"/>
    <col min="11513" max="11513" width="10.140625" style="143" customWidth="1"/>
    <col min="11514" max="11517" width="9.140625" style="143"/>
    <col min="11518" max="11518" width="10.7109375" style="143" bestFit="1" customWidth="1"/>
    <col min="11519" max="11755" width="9.140625" style="143"/>
    <col min="11756" max="11756" width="18.85546875" style="143" customWidth="1"/>
    <col min="11757" max="11757" width="9.42578125" style="143" customWidth="1"/>
    <col min="11758" max="11758" width="9.7109375" style="143" customWidth="1"/>
    <col min="11759" max="11759" width="10" style="143" customWidth="1"/>
    <col min="11760" max="11760" width="9" style="143" customWidth="1"/>
    <col min="11761" max="11761" width="8.85546875" style="143" customWidth="1"/>
    <col min="11762" max="11762" width="9.28515625" style="143" customWidth="1"/>
    <col min="11763" max="11764" width="9.5703125" style="143" customWidth="1"/>
    <col min="11765" max="11765" width="9.140625" style="143" customWidth="1"/>
    <col min="11766" max="11767" width="9.85546875" style="143" customWidth="1"/>
    <col min="11768" max="11768" width="9.42578125" style="143" customWidth="1"/>
    <col min="11769" max="11769" width="10.140625" style="143" customWidth="1"/>
    <col min="11770" max="11773" width="9.140625" style="143"/>
    <col min="11774" max="11774" width="10.7109375" style="143" bestFit="1" customWidth="1"/>
    <col min="11775" max="12011" width="9.140625" style="143"/>
    <col min="12012" max="12012" width="18.85546875" style="143" customWidth="1"/>
    <col min="12013" max="12013" width="9.42578125" style="143" customWidth="1"/>
    <col min="12014" max="12014" width="9.7109375" style="143" customWidth="1"/>
    <col min="12015" max="12015" width="10" style="143" customWidth="1"/>
    <col min="12016" max="12016" width="9" style="143" customWidth="1"/>
    <col min="12017" max="12017" width="8.85546875" style="143" customWidth="1"/>
    <col min="12018" max="12018" width="9.28515625" style="143" customWidth="1"/>
    <col min="12019" max="12020" width="9.5703125" style="143" customWidth="1"/>
    <col min="12021" max="12021" width="9.140625" style="143" customWidth="1"/>
    <col min="12022" max="12023" width="9.85546875" style="143" customWidth="1"/>
    <col min="12024" max="12024" width="9.42578125" style="143" customWidth="1"/>
    <col min="12025" max="12025" width="10.140625" style="143" customWidth="1"/>
    <col min="12026" max="12029" width="9.140625" style="143"/>
    <col min="12030" max="12030" width="10.7109375" style="143" bestFit="1" customWidth="1"/>
    <col min="12031" max="12267" width="9.140625" style="143"/>
    <col min="12268" max="12268" width="18.85546875" style="143" customWidth="1"/>
    <col min="12269" max="12269" width="9.42578125" style="143" customWidth="1"/>
    <col min="12270" max="12270" width="9.7109375" style="143" customWidth="1"/>
    <col min="12271" max="12271" width="10" style="143" customWidth="1"/>
    <col min="12272" max="12272" width="9" style="143" customWidth="1"/>
    <col min="12273" max="12273" width="8.85546875" style="143" customWidth="1"/>
    <col min="12274" max="12274" width="9.28515625" style="143" customWidth="1"/>
    <col min="12275" max="12276" width="9.5703125" style="143" customWidth="1"/>
    <col min="12277" max="12277" width="9.140625" style="143" customWidth="1"/>
    <col min="12278" max="12279" width="9.85546875" style="143" customWidth="1"/>
    <col min="12280" max="12280" width="9.42578125" style="143" customWidth="1"/>
    <col min="12281" max="12281" width="10.140625" style="143" customWidth="1"/>
    <col min="12282" max="12285" width="9.140625" style="143"/>
    <col min="12286" max="12286" width="10.7109375" style="143" bestFit="1" customWidth="1"/>
    <col min="12287" max="12523" width="9.140625" style="143"/>
    <col min="12524" max="12524" width="18.85546875" style="143" customWidth="1"/>
    <col min="12525" max="12525" width="9.42578125" style="143" customWidth="1"/>
    <col min="12526" max="12526" width="9.7109375" style="143" customWidth="1"/>
    <col min="12527" max="12527" width="10" style="143" customWidth="1"/>
    <col min="12528" max="12528" width="9" style="143" customWidth="1"/>
    <col min="12529" max="12529" width="8.85546875" style="143" customWidth="1"/>
    <col min="12530" max="12530" width="9.28515625" style="143" customWidth="1"/>
    <col min="12531" max="12532" width="9.5703125" style="143" customWidth="1"/>
    <col min="12533" max="12533" width="9.140625" style="143" customWidth="1"/>
    <col min="12534" max="12535" width="9.85546875" style="143" customWidth="1"/>
    <col min="12536" max="12536" width="9.42578125" style="143" customWidth="1"/>
    <col min="12537" max="12537" width="10.140625" style="143" customWidth="1"/>
    <col min="12538" max="12541" width="9.140625" style="143"/>
    <col min="12542" max="12542" width="10.7109375" style="143" bestFit="1" customWidth="1"/>
    <col min="12543" max="12779" width="9.140625" style="143"/>
    <col min="12780" max="12780" width="18.85546875" style="143" customWidth="1"/>
    <col min="12781" max="12781" width="9.42578125" style="143" customWidth="1"/>
    <col min="12782" max="12782" width="9.7109375" style="143" customWidth="1"/>
    <col min="12783" max="12783" width="10" style="143" customWidth="1"/>
    <col min="12784" max="12784" width="9" style="143" customWidth="1"/>
    <col min="12785" max="12785" width="8.85546875" style="143" customWidth="1"/>
    <col min="12786" max="12786" width="9.28515625" style="143" customWidth="1"/>
    <col min="12787" max="12788" width="9.5703125" style="143" customWidth="1"/>
    <col min="12789" max="12789" width="9.140625" style="143" customWidth="1"/>
    <col min="12790" max="12791" width="9.85546875" style="143" customWidth="1"/>
    <col min="12792" max="12792" width="9.42578125" style="143" customWidth="1"/>
    <col min="12793" max="12793" width="10.140625" style="143" customWidth="1"/>
    <col min="12794" max="12797" width="9.140625" style="143"/>
    <col min="12798" max="12798" width="10.7109375" style="143" bestFit="1" customWidth="1"/>
    <col min="12799" max="13035" width="9.140625" style="143"/>
    <col min="13036" max="13036" width="18.85546875" style="143" customWidth="1"/>
    <col min="13037" max="13037" width="9.42578125" style="143" customWidth="1"/>
    <col min="13038" max="13038" width="9.7109375" style="143" customWidth="1"/>
    <col min="13039" max="13039" width="10" style="143" customWidth="1"/>
    <col min="13040" max="13040" width="9" style="143" customWidth="1"/>
    <col min="13041" max="13041" width="8.85546875" style="143" customWidth="1"/>
    <col min="13042" max="13042" width="9.28515625" style="143" customWidth="1"/>
    <col min="13043" max="13044" width="9.5703125" style="143" customWidth="1"/>
    <col min="13045" max="13045" width="9.140625" style="143" customWidth="1"/>
    <col min="13046" max="13047" width="9.85546875" style="143" customWidth="1"/>
    <col min="13048" max="13048" width="9.42578125" style="143" customWidth="1"/>
    <col min="13049" max="13049" width="10.140625" style="143" customWidth="1"/>
    <col min="13050" max="13053" width="9.140625" style="143"/>
    <col min="13054" max="13054" width="10.7109375" style="143" bestFit="1" customWidth="1"/>
    <col min="13055" max="13291" width="9.140625" style="143"/>
    <col min="13292" max="13292" width="18.85546875" style="143" customWidth="1"/>
    <col min="13293" max="13293" width="9.42578125" style="143" customWidth="1"/>
    <col min="13294" max="13294" width="9.7109375" style="143" customWidth="1"/>
    <col min="13295" max="13295" width="10" style="143" customWidth="1"/>
    <col min="13296" max="13296" width="9" style="143" customWidth="1"/>
    <col min="13297" max="13297" width="8.85546875" style="143" customWidth="1"/>
    <col min="13298" max="13298" width="9.28515625" style="143" customWidth="1"/>
    <col min="13299" max="13300" width="9.5703125" style="143" customWidth="1"/>
    <col min="13301" max="13301" width="9.140625" style="143" customWidth="1"/>
    <col min="13302" max="13303" width="9.85546875" style="143" customWidth="1"/>
    <col min="13304" max="13304" width="9.42578125" style="143" customWidth="1"/>
    <col min="13305" max="13305" width="10.140625" style="143" customWidth="1"/>
    <col min="13306" max="13309" width="9.140625" style="143"/>
    <col min="13310" max="13310" width="10.7109375" style="143" bestFit="1" customWidth="1"/>
    <col min="13311" max="13547" width="9.140625" style="143"/>
    <col min="13548" max="13548" width="18.85546875" style="143" customWidth="1"/>
    <col min="13549" max="13549" width="9.42578125" style="143" customWidth="1"/>
    <col min="13550" max="13550" width="9.7109375" style="143" customWidth="1"/>
    <col min="13551" max="13551" width="10" style="143" customWidth="1"/>
    <col min="13552" max="13552" width="9" style="143" customWidth="1"/>
    <col min="13553" max="13553" width="8.85546875" style="143" customWidth="1"/>
    <col min="13554" max="13554" width="9.28515625" style="143" customWidth="1"/>
    <col min="13555" max="13556" width="9.5703125" style="143" customWidth="1"/>
    <col min="13557" max="13557" width="9.140625" style="143" customWidth="1"/>
    <col min="13558" max="13559" width="9.85546875" style="143" customWidth="1"/>
    <col min="13560" max="13560" width="9.42578125" style="143" customWidth="1"/>
    <col min="13561" max="13561" width="10.140625" style="143" customWidth="1"/>
    <col min="13562" max="13565" width="9.140625" style="143"/>
    <col min="13566" max="13566" width="10.7109375" style="143" bestFit="1" customWidth="1"/>
    <col min="13567" max="13803" width="9.140625" style="143"/>
    <col min="13804" max="13804" width="18.85546875" style="143" customWidth="1"/>
    <col min="13805" max="13805" width="9.42578125" style="143" customWidth="1"/>
    <col min="13806" max="13806" width="9.7109375" style="143" customWidth="1"/>
    <col min="13807" max="13807" width="10" style="143" customWidth="1"/>
    <col min="13808" max="13808" width="9" style="143" customWidth="1"/>
    <col min="13809" max="13809" width="8.85546875" style="143" customWidth="1"/>
    <col min="13810" max="13810" width="9.28515625" style="143" customWidth="1"/>
    <col min="13811" max="13812" width="9.5703125" style="143" customWidth="1"/>
    <col min="13813" max="13813" width="9.140625" style="143" customWidth="1"/>
    <col min="13814" max="13815" width="9.85546875" style="143" customWidth="1"/>
    <col min="13816" max="13816" width="9.42578125" style="143" customWidth="1"/>
    <col min="13817" max="13817" width="10.140625" style="143" customWidth="1"/>
    <col min="13818" max="13821" width="9.140625" style="143"/>
    <col min="13822" max="13822" width="10.7109375" style="143" bestFit="1" customWidth="1"/>
    <col min="13823" max="14059" width="9.140625" style="143"/>
    <col min="14060" max="14060" width="18.85546875" style="143" customWidth="1"/>
    <col min="14061" max="14061" width="9.42578125" style="143" customWidth="1"/>
    <col min="14062" max="14062" width="9.7109375" style="143" customWidth="1"/>
    <col min="14063" max="14063" width="10" style="143" customWidth="1"/>
    <col min="14064" max="14064" width="9" style="143" customWidth="1"/>
    <col min="14065" max="14065" width="8.85546875" style="143" customWidth="1"/>
    <col min="14066" max="14066" width="9.28515625" style="143" customWidth="1"/>
    <col min="14067" max="14068" width="9.5703125" style="143" customWidth="1"/>
    <col min="14069" max="14069" width="9.140625" style="143" customWidth="1"/>
    <col min="14070" max="14071" width="9.85546875" style="143" customWidth="1"/>
    <col min="14072" max="14072" width="9.42578125" style="143" customWidth="1"/>
    <col min="14073" max="14073" width="10.140625" style="143" customWidth="1"/>
    <col min="14074" max="14077" width="9.140625" style="143"/>
    <col min="14078" max="14078" width="10.7109375" style="143" bestFit="1" customWidth="1"/>
    <col min="14079" max="14315" width="9.140625" style="143"/>
    <col min="14316" max="14316" width="18.85546875" style="143" customWidth="1"/>
    <col min="14317" max="14317" width="9.42578125" style="143" customWidth="1"/>
    <col min="14318" max="14318" width="9.7109375" style="143" customWidth="1"/>
    <col min="14319" max="14319" width="10" style="143" customWidth="1"/>
    <col min="14320" max="14320" width="9" style="143" customWidth="1"/>
    <col min="14321" max="14321" width="8.85546875" style="143" customWidth="1"/>
    <col min="14322" max="14322" width="9.28515625" style="143" customWidth="1"/>
    <col min="14323" max="14324" width="9.5703125" style="143" customWidth="1"/>
    <col min="14325" max="14325" width="9.140625" style="143" customWidth="1"/>
    <col min="14326" max="14327" width="9.85546875" style="143" customWidth="1"/>
    <col min="14328" max="14328" width="9.42578125" style="143" customWidth="1"/>
    <col min="14329" max="14329" width="10.140625" style="143" customWidth="1"/>
    <col min="14330" max="14333" width="9.140625" style="143"/>
    <col min="14334" max="14334" width="10.7109375" style="143" bestFit="1" customWidth="1"/>
    <col min="14335" max="14571" width="9.140625" style="143"/>
    <col min="14572" max="14572" width="18.85546875" style="143" customWidth="1"/>
    <col min="14573" max="14573" width="9.42578125" style="143" customWidth="1"/>
    <col min="14574" max="14574" width="9.7109375" style="143" customWidth="1"/>
    <col min="14575" max="14575" width="10" style="143" customWidth="1"/>
    <col min="14576" max="14576" width="9" style="143" customWidth="1"/>
    <col min="14577" max="14577" width="8.85546875" style="143" customWidth="1"/>
    <col min="14578" max="14578" width="9.28515625" style="143" customWidth="1"/>
    <col min="14579" max="14580" width="9.5703125" style="143" customWidth="1"/>
    <col min="14581" max="14581" width="9.140625" style="143" customWidth="1"/>
    <col min="14582" max="14583" width="9.85546875" style="143" customWidth="1"/>
    <col min="14584" max="14584" width="9.42578125" style="143" customWidth="1"/>
    <col min="14585" max="14585" width="10.140625" style="143" customWidth="1"/>
    <col min="14586" max="14589" width="9.140625" style="143"/>
    <col min="14590" max="14590" width="10.7109375" style="143" bestFit="1" customWidth="1"/>
    <col min="14591" max="14827" width="9.140625" style="143"/>
    <col min="14828" max="14828" width="18.85546875" style="143" customWidth="1"/>
    <col min="14829" max="14829" width="9.42578125" style="143" customWidth="1"/>
    <col min="14830" max="14830" width="9.7109375" style="143" customWidth="1"/>
    <col min="14831" max="14831" width="10" style="143" customWidth="1"/>
    <col min="14832" max="14832" width="9" style="143" customWidth="1"/>
    <col min="14833" max="14833" width="8.85546875" style="143" customWidth="1"/>
    <col min="14834" max="14834" width="9.28515625" style="143" customWidth="1"/>
    <col min="14835" max="14836" width="9.5703125" style="143" customWidth="1"/>
    <col min="14837" max="14837" width="9.140625" style="143" customWidth="1"/>
    <col min="14838" max="14839" width="9.85546875" style="143" customWidth="1"/>
    <col min="14840" max="14840" width="9.42578125" style="143" customWidth="1"/>
    <col min="14841" max="14841" width="10.140625" style="143" customWidth="1"/>
    <col min="14842" max="14845" width="9.140625" style="143"/>
    <col min="14846" max="14846" width="10.7109375" style="143" bestFit="1" customWidth="1"/>
    <col min="14847" max="15083" width="9.140625" style="143"/>
    <col min="15084" max="15084" width="18.85546875" style="143" customWidth="1"/>
    <col min="15085" max="15085" width="9.42578125" style="143" customWidth="1"/>
    <col min="15086" max="15086" width="9.7109375" style="143" customWidth="1"/>
    <col min="15087" max="15087" width="10" style="143" customWidth="1"/>
    <col min="15088" max="15088" width="9" style="143" customWidth="1"/>
    <col min="15089" max="15089" width="8.85546875" style="143" customWidth="1"/>
    <col min="15090" max="15090" width="9.28515625" style="143" customWidth="1"/>
    <col min="15091" max="15092" width="9.5703125" style="143" customWidth="1"/>
    <col min="15093" max="15093" width="9.140625" style="143" customWidth="1"/>
    <col min="15094" max="15095" width="9.85546875" style="143" customWidth="1"/>
    <col min="15096" max="15096" width="9.42578125" style="143" customWidth="1"/>
    <col min="15097" max="15097" width="10.140625" style="143" customWidth="1"/>
    <col min="15098" max="15101" width="9.140625" style="143"/>
    <col min="15102" max="15102" width="10.7109375" style="143" bestFit="1" customWidth="1"/>
    <col min="15103" max="15339" width="9.140625" style="143"/>
    <col min="15340" max="15340" width="18.85546875" style="143" customWidth="1"/>
    <col min="15341" max="15341" width="9.42578125" style="143" customWidth="1"/>
    <col min="15342" max="15342" width="9.7109375" style="143" customWidth="1"/>
    <col min="15343" max="15343" width="10" style="143" customWidth="1"/>
    <col min="15344" max="15344" width="9" style="143" customWidth="1"/>
    <col min="15345" max="15345" width="8.85546875" style="143" customWidth="1"/>
    <col min="15346" max="15346" width="9.28515625" style="143" customWidth="1"/>
    <col min="15347" max="15348" width="9.5703125" style="143" customWidth="1"/>
    <col min="15349" max="15349" width="9.140625" style="143" customWidth="1"/>
    <col min="15350" max="15351" width="9.85546875" style="143" customWidth="1"/>
    <col min="15352" max="15352" width="9.42578125" style="143" customWidth="1"/>
    <col min="15353" max="15353" width="10.140625" style="143" customWidth="1"/>
    <col min="15354" max="15357" width="9.140625" style="143"/>
    <col min="15358" max="15358" width="10.7109375" style="143" bestFit="1" customWidth="1"/>
    <col min="15359" max="15595" width="9.140625" style="143"/>
    <col min="15596" max="15596" width="18.85546875" style="143" customWidth="1"/>
    <col min="15597" max="15597" width="9.42578125" style="143" customWidth="1"/>
    <col min="15598" max="15598" width="9.7109375" style="143" customWidth="1"/>
    <col min="15599" max="15599" width="10" style="143" customWidth="1"/>
    <col min="15600" max="15600" width="9" style="143" customWidth="1"/>
    <col min="15601" max="15601" width="8.85546875" style="143" customWidth="1"/>
    <col min="15602" max="15602" width="9.28515625" style="143" customWidth="1"/>
    <col min="15603" max="15604" width="9.5703125" style="143" customWidth="1"/>
    <col min="15605" max="15605" width="9.140625" style="143" customWidth="1"/>
    <col min="15606" max="15607" width="9.85546875" style="143" customWidth="1"/>
    <col min="15608" max="15608" width="9.42578125" style="143" customWidth="1"/>
    <col min="15609" max="15609" width="10.140625" style="143" customWidth="1"/>
    <col min="15610" max="15613" width="9.140625" style="143"/>
    <col min="15614" max="15614" width="10.7109375" style="143" bestFit="1" customWidth="1"/>
    <col min="15615" max="15851" width="9.140625" style="143"/>
    <col min="15852" max="15852" width="18.85546875" style="143" customWidth="1"/>
    <col min="15853" max="15853" width="9.42578125" style="143" customWidth="1"/>
    <col min="15854" max="15854" width="9.7109375" style="143" customWidth="1"/>
    <col min="15855" max="15855" width="10" style="143" customWidth="1"/>
    <col min="15856" max="15856" width="9" style="143" customWidth="1"/>
    <col min="15857" max="15857" width="8.85546875" style="143" customWidth="1"/>
    <col min="15858" max="15858" width="9.28515625" style="143" customWidth="1"/>
    <col min="15859" max="15860" width="9.5703125" style="143" customWidth="1"/>
    <col min="15861" max="15861" width="9.140625" style="143" customWidth="1"/>
    <col min="15862" max="15863" width="9.85546875" style="143" customWidth="1"/>
    <col min="15864" max="15864" width="9.42578125" style="143" customWidth="1"/>
    <col min="15865" max="15865" width="10.140625" style="143" customWidth="1"/>
    <col min="15866" max="15869" width="9.140625" style="143"/>
    <col min="15870" max="15870" width="10.7109375" style="143" bestFit="1" customWidth="1"/>
    <col min="15871" max="16107" width="9.140625" style="143"/>
    <col min="16108" max="16108" width="18.85546875" style="143" customWidth="1"/>
    <col min="16109" max="16109" width="9.42578125" style="143" customWidth="1"/>
    <col min="16110" max="16110" width="9.7109375" style="143" customWidth="1"/>
    <col min="16111" max="16111" width="10" style="143" customWidth="1"/>
    <col min="16112" max="16112" width="9" style="143" customWidth="1"/>
    <col min="16113" max="16113" width="8.85546875" style="143" customWidth="1"/>
    <col min="16114" max="16114" width="9.28515625" style="143" customWidth="1"/>
    <col min="16115" max="16116" width="9.5703125" style="143" customWidth="1"/>
    <col min="16117" max="16117" width="9.140625" style="143" customWidth="1"/>
    <col min="16118" max="16119" width="9.85546875" style="143" customWidth="1"/>
    <col min="16120" max="16120" width="9.42578125" style="143" customWidth="1"/>
    <col min="16121" max="16121" width="10.140625" style="143" customWidth="1"/>
    <col min="16122" max="16125" width="9.140625" style="143"/>
    <col min="16126" max="16126" width="10.7109375" style="143" bestFit="1" customWidth="1"/>
    <col min="16127" max="16384" width="9.140625" style="143"/>
  </cols>
  <sheetData>
    <row r="1" spans="1:18" ht="23.25" customHeight="1" x14ac:dyDescent="0.2">
      <c r="A1" s="455" t="s">
        <v>162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</row>
    <row r="2" spans="1:18" ht="14.25" customHeight="1" x14ac:dyDescent="0.2">
      <c r="A2" s="454" t="s">
        <v>212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</row>
    <row r="3" spans="1:18" ht="12.75" customHeight="1" x14ac:dyDescent="0.2">
      <c r="A3" s="454" t="s">
        <v>195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</row>
    <row r="4" spans="1:18" x14ac:dyDescent="0.2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294"/>
      <c r="N4" s="294"/>
      <c r="O4" s="294"/>
      <c r="P4" s="145" t="s">
        <v>135</v>
      </c>
    </row>
    <row r="5" spans="1:18" ht="12.75" customHeight="1" x14ac:dyDescent="0.2">
      <c r="A5" s="459"/>
      <c r="B5" s="456" t="s">
        <v>151</v>
      </c>
      <c r="C5" s="456"/>
      <c r="D5" s="457"/>
      <c r="E5" s="456" t="s">
        <v>74</v>
      </c>
      <c r="F5" s="456"/>
      <c r="G5" s="457"/>
      <c r="H5" s="456"/>
      <c r="I5" s="456"/>
      <c r="J5" s="457"/>
      <c r="K5" s="456" t="s">
        <v>179</v>
      </c>
      <c r="L5" s="456"/>
      <c r="M5" s="457"/>
      <c r="N5" s="456" t="s">
        <v>75</v>
      </c>
      <c r="O5" s="457"/>
      <c r="P5" s="458"/>
    </row>
    <row r="6" spans="1:18" ht="36.75" customHeight="1" x14ac:dyDescent="0.2">
      <c r="A6" s="459"/>
      <c r="B6" s="456"/>
      <c r="C6" s="457"/>
      <c r="D6" s="457"/>
      <c r="E6" s="456" t="s">
        <v>73</v>
      </c>
      <c r="F6" s="457"/>
      <c r="G6" s="457"/>
      <c r="H6" s="456" t="s">
        <v>72</v>
      </c>
      <c r="I6" s="457"/>
      <c r="J6" s="457"/>
      <c r="K6" s="456"/>
      <c r="L6" s="457"/>
      <c r="M6" s="457"/>
      <c r="N6" s="457"/>
      <c r="O6" s="457"/>
      <c r="P6" s="458"/>
    </row>
    <row r="7" spans="1:18" ht="39" customHeight="1" x14ac:dyDescent="0.2">
      <c r="A7" s="459"/>
      <c r="B7" s="324" t="s">
        <v>149</v>
      </c>
      <c r="C7" s="324" t="s">
        <v>71</v>
      </c>
      <c r="D7" s="325" t="s">
        <v>197</v>
      </c>
      <c r="E7" s="324" t="s">
        <v>149</v>
      </c>
      <c r="F7" s="324" t="s">
        <v>71</v>
      </c>
      <c r="G7" s="325" t="s">
        <v>197</v>
      </c>
      <c r="H7" s="324" t="s">
        <v>149</v>
      </c>
      <c r="I7" s="324" t="s">
        <v>71</v>
      </c>
      <c r="J7" s="325" t="s">
        <v>197</v>
      </c>
      <c r="K7" s="324" t="s">
        <v>149</v>
      </c>
      <c r="L7" s="324" t="s">
        <v>71</v>
      </c>
      <c r="M7" s="325" t="s">
        <v>197</v>
      </c>
      <c r="N7" s="324" t="s">
        <v>149</v>
      </c>
      <c r="O7" s="324" t="s">
        <v>71</v>
      </c>
      <c r="P7" s="367" t="s">
        <v>197</v>
      </c>
      <c r="Q7" s="312"/>
    </row>
    <row r="8" spans="1:18" x14ac:dyDescent="0.2">
      <c r="A8" s="250" t="s">
        <v>79</v>
      </c>
      <c r="B8" s="204">
        <f>SUM(B9:B28)</f>
        <v>4641083</v>
      </c>
      <c r="C8" s="204">
        <f>SUM(C9:C28)</f>
        <v>3911963</v>
      </c>
      <c r="D8" s="251">
        <f>B8/C8*100</f>
        <v>118.63821309148375</v>
      </c>
      <c r="E8" s="204">
        <f>SUM(E9:E28)</f>
        <v>869861</v>
      </c>
      <c r="F8" s="204">
        <f>SUM(F9:F28)</f>
        <v>834034</v>
      </c>
      <c r="G8" s="251">
        <f>E8/F8%</f>
        <v>104.29562823577936</v>
      </c>
      <c r="H8" s="204">
        <f>SUM(H9:H28)</f>
        <v>3771222</v>
      </c>
      <c r="I8" s="204">
        <f>SUM(I9:I28)</f>
        <v>3077929</v>
      </c>
      <c r="J8" s="251">
        <f>H8/I8%</f>
        <v>122.5246586259787</v>
      </c>
      <c r="K8" s="204">
        <f>SUM(K9:K28)</f>
        <v>3959431</v>
      </c>
      <c r="L8" s="204">
        <f>SUM(L9:L28)</f>
        <v>3268743</v>
      </c>
      <c r="M8" s="251">
        <f>K8/L8%</f>
        <v>121.1300796667098</v>
      </c>
      <c r="N8" s="204">
        <f>SUM(N9:N28)</f>
        <v>8600514</v>
      </c>
      <c r="O8" s="204">
        <f>SUM(O9:O28)</f>
        <v>7180706</v>
      </c>
      <c r="P8" s="251">
        <f>N8/O8%</f>
        <v>119.77254047164722</v>
      </c>
      <c r="Q8" s="158"/>
      <c r="R8" s="158"/>
    </row>
    <row r="9" spans="1:18" x14ac:dyDescent="0.2">
      <c r="A9" s="250" t="s">
        <v>80</v>
      </c>
      <c r="B9" s="204">
        <f>E9+H9</f>
        <v>495795</v>
      </c>
      <c r="C9" s="204">
        <f>F9+I9</f>
        <v>318143</v>
      </c>
      <c r="D9" s="251">
        <f t="shared" ref="D9:D25" si="0">B9/C9*100</f>
        <v>155.84029823066984</v>
      </c>
      <c r="E9" s="204">
        <v>35000</v>
      </c>
      <c r="F9" s="204">
        <v>28228</v>
      </c>
      <c r="G9" s="251">
        <f t="shared" ref="G9:G28" si="1">E9/F9%</f>
        <v>123.99036417741252</v>
      </c>
      <c r="H9" s="204">
        <v>460795</v>
      </c>
      <c r="I9" s="204">
        <v>289915</v>
      </c>
      <c r="J9" s="251">
        <f t="shared" ref="J9:J28" si="2">H9/I9%</f>
        <v>158.94141386268387</v>
      </c>
      <c r="K9" s="204">
        <v>326696</v>
      </c>
      <c r="L9" s="204">
        <v>165784</v>
      </c>
      <c r="M9" s="251">
        <f t="shared" ref="M9:M28" si="3">K9/L9%</f>
        <v>197.06123630748445</v>
      </c>
      <c r="N9" s="245">
        <f>E9+H9+K9</f>
        <v>822491</v>
      </c>
      <c r="O9" s="245">
        <f>F9+I9+L9</f>
        <v>483927</v>
      </c>
      <c r="P9" s="251">
        <f t="shared" ref="P9:P28" si="4">N9/O9%</f>
        <v>169.96179175784775</v>
      </c>
      <c r="Q9" s="158"/>
      <c r="R9" s="158"/>
    </row>
    <row r="10" spans="1:18" x14ac:dyDescent="0.2">
      <c r="A10" s="250" t="s">
        <v>81</v>
      </c>
      <c r="B10" s="204">
        <f t="shared" ref="B10:B25" si="5">E10+H10</f>
        <v>207478</v>
      </c>
      <c r="C10" s="204">
        <f t="shared" ref="C10:C25" si="6">F10+I10</f>
        <v>214053</v>
      </c>
      <c r="D10" s="251">
        <f t="shared" si="0"/>
        <v>96.92833083395233</v>
      </c>
      <c r="E10" s="204">
        <v>121361</v>
      </c>
      <c r="F10" s="204">
        <v>130672</v>
      </c>
      <c r="G10" s="251">
        <f t="shared" si="1"/>
        <v>92.874525529570221</v>
      </c>
      <c r="H10" s="204">
        <v>86117</v>
      </c>
      <c r="I10" s="204">
        <v>83381</v>
      </c>
      <c r="J10" s="251">
        <f t="shared" si="2"/>
        <v>103.28132308319641</v>
      </c>
      <c r="K10" s="204">
        <v>190972</v>
      </c>
      <c r="L10" s="204">
        <v>187482</v>
      </c>
      <c r="M10" s="251">
        <f t="shared" si="3"/>
        <v>101.86151203848902</v>
      </c>
      <c r="N10" s="245">
        <f t="shared" ref="N10:O28" si="7">E10+H10+K10</f>
        <v>398450</v>
      </c>
      <c r="O10" s="245">
        <f t="shared" si="7"/>
        <v>401535</v>
      </c>
      <c r="P10" s="251">
        <f t="shared" si="4"/>
        <v>99.231698357552887</v>
      </c>
      <c r="Q10" s="158"/>
      <c r="R10" s="158"/>
    </row>
    <row r="11" spans="1:18" x14ac:dyDescent="0.2">
      <c r="A11" s="250" t="s">
        <v>82</v>
      </c>
      <c r="B11" s="204">
        <f t="shared" si="5"/>
        <v>397564</v>
      </c>
      <c r="C11" s="204">
        <f t="shared" si="6"/>
        <v>345778</v>
      </c>
      <c r="D11" s="251">
        <f t="shared" si="0"/>
        <v>114.97666132605313</v>
      </c>
      <c r="E11" s="204">
        <v>61745</v>
      </c>
      <c r="F11" s="204">
        <v>63591</v>
      </c>
      <c r="G11" s="251">
        <f t="shared" si="1"/>
        <v>97.097073485241623</v>
      </c>
      <c r="H11" s="204">
        <v>335819</v>
      </c>
      <c r="I11" s="204">
        <v>282187</v>
      </c>
      <c r="J11" s="251">
        <f>H11/I11%</f>
        <v>119.00583655519213</v>
      </c>
      <c r="K11" s="204">
        <v>210684</v>
      </c>
      <c r="L11" s="204">
        <v>168886</v>
      </c>
      <c r="M11" s="251">
        <f>K11/L11%</f>
        <v>124.74923913172199</v>
      </c>
      <c r="N11" s="245">
        <f>E11+H11+K11</f>
        <v>608248</v>
      </c>
      <c r="O11" s="245">
        <f t="shared" si="7"/>
        <v>514664</v>
      </c>
      <c r="P11" s="251">
        <f t="shared" si="4"/>
        <v>118.18351390421711</v>
      </c>
      <c r="Q11" s="158"/>
      <c r="R11" s="158"/>
    </row>
    <row r="12" spans="1:18" x14ac:dyDescent="0.2">
      <c r="A12" s="250" t="s">
        <v>83</v>
      </c>
      <c r="B12" s="204">
        <f t="shared" si="5"/>
        <v>357732</v>
      </c>
      <c r="C12" s="204">
        <f t="shared" si="6"/>
        <v>295286</v>
      </c>
      <c r="D12" s="251">
        <f t="shared" si="0"/>
        <v>121.1476331421063</v>
      </c>
      <c r="E12" s="204">
        <v>66265</v>
      </c>
      <c r="F12" s="204">
        <v>52214</v>
      </c>
      <c r="G12" s="251">
        <f t="shared" si="1"/>
        <v>126.91040717049067</v>
      </c>
      <c r="H12" s="204">
        <v>291467</v>
      </c>
      <c r="I12" s="204">
        <v>243072</v>
      </c>
      <c r="J12" s="251">
        <f t="shared" si="2"/>
        <v>119.90973867825173</v>
      </c>
      <c r="K12" s="204">
        <v>281586</v>
      </c>
      <c r="L12" s="204">
        <v>278182</v>
      </c>
      <c r="M12" s="251">
        <f t="shared" si="3"/>
        <v>101.2236593309416</v>
      </c>
      <c r="N12" s="245">
        <f t="shared" si="7"/>
        <v>639318</v>
      </c>
      <c r="O12" s="245">
        <f t="shared" si="7"/>
        <v>573468</v>
      </c>
      <c r="P12" s="251">
        <f t="shared" si="4"/>
        <v>111.48276800100442</v>
      </c>
      <c r="Q12" s="158"/>
      <c r="R12" s="158"/>
    </row>
    <row r="13" spans="1:18" x14ac:dyDescent="0.2">
      <c r="A13" s="250" t="s">
        <v>84</v>
      </c>
      <c r="B13" s="204">
        <f t="shared" si="5"/>
        <v>117400</v>
      </c>
      <c r="C13" s="204">
        <f t="shared" si="6"/>
        <v>91468</v>
      </c>
      <c r="D13" s="251">
        <f t="shared" si="0"/>
        <v>128.35089867494642</v>
      </c>
      <c r="E13" s="204">
        <v>2340</v>
      </c>
      <c r="F13" s="204">
        <v>2026</v>
      </c>
      <c r="G13" s="251">
        <f t="shared" si="1"/>
        <v>115.4985192497532</v>
      </c>
      <c r="H13" s="204">
        <v>115060</v>
      </c>
      <c r="I13" s="204">
        <v>89442</v>
      </c>
      <c r="J13" s="251">
        <f t="shared" si="2"/>
        <v>128.64202499944099</v>
      </c>
      <c r="K13" s="204">
        <v>111302</v>
      </c>
      <c r="L13" s="204">
        <v>70252</v>
      </c>
      <c r="M13" s="251">
        <f t="shared" si="3"/>
        <v>158.43250014234471</v>
      </c>
      <c r="N13" s="245">
        <f t="shared" si="7"/>
        <v>228702</v>
      </c>
      <c r="O13" s="245">
        <f t="shared" si="7"/>
        <v>161720</v>
      </c>
      <c r="P13" s="251">
        <f t="shared" si="4"/>
        <v>141.41850111303486</v>
      </c>
      <c r="Q13" s="158"/>
      <c r="R13" s="158"/>
    </row>
    <row r="14" spans="1:18" ht="15.75" customHeight="1" x14ac:dyDescent="0.2">
      <c r="A14" s="250" t="s">
        <v>85</v>
      </c>
      <c r="B14" s="204">
        <f t="shared" si="5"/>
        <v>694901</v>
      </c>
      <c r="C14" s="204">
        <f t="shared" si="6"/>
        <v>619594</v>
      </c>
      <c r="D14" s="251">
        <f t="shared" si="0"/>
        <v>112.15424939557195</v>
      </c>
      <c r="E14" s="204">
        <v>90102</v>
      </c>
      <c r="F14" s="204">
        <v>85021</v>
      </c>
      <c r="G14" s="251">
        <f t="shared" si="1"/>
        <v>105.97617059314757</v>
      </c>
      <c r="H14" s="204">
        <v>604799</v>
      </c>
      <c r="I14" s="204">
        <v>534573</v>
      </c>
      <c r="J14" s="251">
        <f t="shared" si="2"/>
        <v>113.13684005739161</v>
      </c>
      <c r="K14" s="204">
        <v>261654</v>
      </c>
      <c r="L14" s="204">
        <v>212761</v>
      </c>
      <c r="M14" s="251">
        <f t="shared" si="3"/>
        <v>122.98024543971874</v>
      </c>
      <c r="N14" s="245">
        <f t="shared" si="7"/>
        <v>956555</v>
      </c>
      <c r="O14" s="245">
        <f t="shared" si="7"/>
        <v>832355</v>
      </c>
      <c r="P14" s="251">
        <f t="shared" si="4"/>
        <v>114.92151786196996</v>
      </c>
      <c r="Q14" s="158"/>
      <c r="R14" s="158"/>
    </row>
    <row r="15" spans="1:18" x14ac:dyDescent="0.2">
      <c r="A15" s="250" t="s">
        <v>86</v>
      </c>
      <c r="B15" s="204">
        <f t="shared" si="5"/>
        <v>255682</v>
      </c>
      <c r="C15" s="204">
        <f t="shared" si="6"/>
        <v>193561</v>
      </c>
      <c r="D15" s="251">
        <f t="shared" si="0"/>
        <v>132.09375855673403</v>
      </c>
      <c r="E15" s="204">
        <v>20947</v>
      </c>
      <c r="F15" s="204">
        <v>30444</v>
      </c>
      <c r="G15" s="251">
        <f t="shared" si="1"/>
        <v>68.805019051373009</v>
      </c>
      <c r="H15" s="204">
        <v>234735</v>
      </c>
      <c r="I15" s="204">
        <v>163117</v>
      </c>
      <c r="J15" s="251">
        <f t="shared" si="2"/>
        <v>143.90590802920602</v>
      </c>
      <c r="K15" s="204">
        <v>252056</v>
      </c>
      <c r="L15" s="204">
        <v>280685</v>
      </c>
      <c r="M15" s="251">
        <f t="shared" si="3"/>
        <v>89.800309956000504</v>
      </c>
      <c r="N15" s="245">
        <f t="shared" si="7"/>
        <v>507738</v>
      </c>
      <c r="O15" s="245">
        <f t="shared" si="7"/>
        <v>474246</v>
      </c>
      <c r="P15" s="251">
        <f t="shared" si="4"/>
        <v>107.06215761440265</v>
      </c>
      <c r="Q15" s="158"/>
      <c r="R15" s="158"/>
    </row>
    <row r="16" spans="1:18" x14ac:dyDescent="0.2">
      <c r="A16" s="250" t="s">
        <v>87</v>
      </c>
      <c r="B16" s="204">
        <f t="shared" si="5"/>
        <v>291679</v>
      </c>
      <c r="C16" s="204">
        <f t="shared" si="6"/>
        <v>227077</v>
      </c>
      <c r="D16" s="251">
        <f t="shared" si="0"/>
        <v>128.44938060657839</v>
      </c>
      <c r="E16" s="204">
        <v>36208</v>
      </c>
      <c r="F16" s="204">
        <v>32177</v>
      </c>
      <c r="G16" s="251">
        <f t="shared" si="1"/>
        <v>112.52758181309632</v>
      </c>
      <c r="H16" s="204">
        <v>255471</v>
      </c>
      <c r="I16" s="204">
        <v>194900</v>
      </c>
      <c r="J16" s="251">
        <f t="shared" si="2"/>
        <v>131.07798871216008</v>
      </c>
      <c r="K16" s="204">
        <v>268311</v>
      </c>
      <c r="L16" s="204">
        <v>229060</v>
      </c>
      <c r="M16" s="251">
        <f t="shared" si="3"/>
        <v>117.13568497336942</v>
      </c>
      <c r="N16" s="245">
        <f t="shared" si="7"/>
        <v>559990</v>
      </c>
      <c r="O16" s="245">
        <f t="shared" si="7"/>
        <v>456137</v>
      </c>
      <c r="P16" s="251">
        <f t="shared" si="4"/>
        <v>122.76794033371553</v>
      </c>
      <c r="Q16" s="158"/>
      <c r="R16" s="158"/>
    </row>
    <row r="17" spans="1:18" ht="14.25" customHeight="1" x14ac:dyDescent="0.2">
      <c r="A17" s="250" t="s">
        <v>88</v>
      </c>
      <c r="B17" s="204">
        <f t="shared" si="5"/>
        <v>279348</v>
      </c>
      <c r="C17" s="204">
        <f t="shared" si="6"/>
        <v>242406</v>
      </c>
      <c r="D17" s="251">
        <f t="shared" si="0"/>
        <v>115.23972178906463</v>
      </c>
      <c r="E17" s="204">
        <v>26333</v>
      </c>
      <c r="F17" s="204">
        <v>22293</v>
      </c>
      <c r="G17" s="251">
        <f t="shared" si="1"/>
        <v>118.12228053649127</v>
      </c>
      <c r="H17" s="204">
        <v>253015</v>
      </c>
      <c r="I17" s="204">
        <v>220113</v>
      </c>
      <c r="J17" s="251">
        <f t="shared" si="2"/>
        <v>114.94777682372235</v>
      </c>
      <c r="K17" s="204">
        <v>184800</v>
      </c>
      <c r="L17" s="204">
        <v>148225</v>
      </c>
      <c r="M17" s="251">
        <f t="shared" si="3"/>
        <v>124.67532467532467</v>
      </c>
      <c r="N17" s="245">
        <f t="shared" si="7"/>
        <v>464148</v>
      </c>
      <c r="O17" s="245">
        <f t="shared" si="7"/>
        <v>390631</v>
      </c>
      <c r="P17" s="251">
        <f t="shared" si="4"/>
        <v>118.82006292383349</v>
      </c>
      <c r="Q17" s="158"/>
      <c r="R17" s="158"/>
    </row>
    <row r="18" spans="1:18" ht="14.25" customHeight="1" x14ac:dyDescent="0.2">
      <c r="A18" s="250" t="s">
        <v>89</v>
      </c>
      <c r="B18" s="204">
        <f t="shared" si="5"/>
        <v>238380</v>
      </c>
      <c r="C18" s="204">
        <f t="shared" si="6"/>
        <v>235939</v>
      </c>
      <c r="D18" s="251">
        <f t="shared" si="0"/>
        <v>101.03458944896775</v>
      </c>
      <c r="E18" s="204">
        <v>108070</v>
      </c>
      <c r="F18" s="204">
        <v>109383</v>
      </c>
      <c r="G18" s="251">
        <f t="shared" si="1"/>
        <v>98.799630655586341</v>
      </c>
      <c r="H18" s="204">
        <v>130310</v>
      </c>
      <c r="I18" s="204">
        <v>126556</v>
      </c>
      <c r="J18" s="251">
        <f t="shared" si="2"/>
        <v>102.96627579885585</v>
      </c>
      <c r="K18" s="204">
        <v>170049</v>
      </c>
      <c r="L18" s="204">
        <v>160015</v>
      </c>
      <c r="M18" s="251">
        <f t="shared" si="3"/>
        <v>106.27066212542573</v>
      </c>
      <c r="N18" s="245">
        <f t="shared" si="7"/>
        <v>408429</v>
      </c>
      <c r="O18" s="245">
        <f t="shared" si="7"/>
        <v>395954</v>
      </c>
      <c r="P18" s="251">
        <f t="shared" si="4"/>
        <v>103.15061850619011</v>
      </c>
      <c r="Q18" s="158"/>
      <c r="R18" s="158"/>
    </row>
    <row r="19" spans="1:18" ht="14.25" customHeight="1" x14ac:dyDescent="0.2">
      <c r="A19" s="250" t="s">
        <v>90</v>
      </c>
      <c r="B19" s="204">
        <f t="shared" si="5"/>
        <v>172547</v>
      </c>
      <c r="C19" s="204">
        <f t="shared" si="6"/>
        <v>127379</v>
      </c>
      <c r="D19" s="251">
        <f t="shared" si="0"/>
        <v>135.45953414613084</v>
      </c>
      <c r="E19" s="204">
        <v>7866</v>
      </c>
      <c r="F19" s="204">
        <v>6852</v>
      </c>
      <c r="G19" s="251">
        <f t="shared" si="1"/>
        <v>114.79859894921192</v>
      </c>
      <c r="H19" s="204">
        <v>164681</v>
      </c>
      <c r="I19" s="204">
        <v>120527</v>
      </c>
      <c r="J19" s="251">
        <f t="shared" si="2"/>
        <v>136.63411517751209</v>
      </c>
      <c r="K19" s="204">
        <v>247341</v>
      </c>
      <c r="L19" s="204">
        <v>180089</v>
      </c>
      <c r="M19" s="251">
        <f t="shared" si="3"/>
        <v>137.34375780863905</v>
      </c>
      <c r="N19" s="245">
        <f t="shared" si="7"/>
        <v>419888</v>
      </c>
      <c r="O19" s="245">
        <f t="shared" si="7"/>
        <v>307468</v>
      </c>
      <c r="P19" s="251">
        <f t="shared" si="4"/>
        <v>136.56315453965942</v>
      </c>
      <c r="Q19" s="158"/>
      <c r="R19" s="158"/>
    </row>
    <row r="20" spans="1:18" ht="14.25" customHeight="1" x14ac:dyDescent="0.2">
      <c r="A20" s="250" t="s">
        <v>91</v>
      </c>
      <c r="B20" s="204">
        <f t="shared" si="5"/>
        <v>7678</v>
      </c>
      <c r="C20" s="204">
        <f t="shared" si="6"/>
        <v>8015</v>
      </c>
      <c r="D20" s="251">
        <f t="shared" si="0"/>
        <v>95.795383655645665</v>
      </c>
      <c r="E20" s="204">
        <v>166</v>
      </c>
      <c r="F20" s="204">
        <v>137</v>
      </c>
      <c r="G20" s="251">
        <f t="shared" si="1"/>
        <v>121.16788321167883</v>
      </c>
      <c r="H20" s="204">
        <v>7512</v>
      </c>
      <c r="I20" s="204">
        <v>7878</v>
      </c>
      <c r="J20" s="251">
        <f t="shared" si="2"/>
        <v>95.354150799695347</v>
      </c>
      <c r="K20" s="204">
        <v>11382</v>
      </c>
      <c r="L20" s="204">
        <v>11575</v>
      </c>
      <c r="M20" s="251">
        <f t="shared" si="3"/>
        <v>98.332613390928728</v>
      </c>
      <c r="N20" s="245">
        <f t="shared" si="7"/>
        <v>19060</v>
      </c>
      <c r="O20" s="245">
        <f t="shared" si="7"/>
        <v>19590</v>
      </c>
      <c r="P20" s="251">
        <f t="shared" si="4"/>
        <v>97.29453802960694</v>
      </c>
      <c r="Q20" s="158"/>
      <c r="R20" s="158"/>
    </row>
    <row r="21" spans="1:18" ht="14.25" customHeight="1" x14ac:dyDescent="0.2">
      <c r="A21" s="250" t="s">
        <v>92</v>
      </c>
      <c r="B21" s="204">
        <f t="shared" si="5"/>
        <v>308732</v>
      </c>
      <c r="C21" s="204">
        <f t="shared" si="6"/>
        <v>272223</v>
      </c>
      <c r="D21" s="251">
        <f t="shared" si="0"/>
        <v>113.41143106938061</v>
      </c>
      <c r="E21" s="204">
        <v>72079</v>
      </c>
      <c r="F21" s="204">
        <v>71752</v>
      </c>
      <c r="G21" s="251">
        <f t="shared" si="1"/>
        <v>100.45573642546549</v>
      </c>
      <c r="H21" s="204">
        <v>236653</v>
      </c>
      <c r="I21" s="204">
        <v>200471</v>
      </c>
      <c r="J21" s="251">
        <f t="shared" si="2"/>
        <v>118.04849579240887</v>
      </c>
      <c r="K21" s="204">
        <v>180223</v>
      </c>
      <c r="L21" s="204">
        <v>145099</v>
      </c>
      <c r="M21" s="251">
        <f t="shared" si="3"/>
        <v>124.20692079201098</v>
      </c>
      <c r="N21" s="245">
        <f t="shared" si="7"/>
        <v>488955</v>
      </c>
      <c r="O21" s="245">
        <f t="shared" si="7"/>
        <v>417322</v>
      </c>
      <c r="P21" s="251">
        <f t="shared" si="4"/>
        <v>117.1649230090913</v>
      </c>
      <c r="Q21" s="158"/>
      <c r="R21" s="158"/>
    </row>
    <row r="22" spans="1:18" ht="14.25" customHeight="1" x14ac:dyDescent="0.2">
      <c r="A22" s="250" t="s">
        <v>93</v>
      </c>
      <c r="B22" s="204">
        <f t="shared" si="5"/>
        <v>174898</v>
      </c>
      <c r="C22" s="204">
        <f t="shared" si="6"/>
        <v>183827</v>
      </c>
      <c r="D22" s="251">
        <f t="shared" si="0"/>
        <v>95.142715705527479</v>
      </c>
      <c r="E22" s="204">
        <v>118287</v>
      </c>
      <c r="F22" s="204">
        <v>121341</v>
      </c>
      <c r="G22" s="251">
        <f t="shared" si="1"/>
        <v>97.48312606621009</v>
      </c>
      <c r="H22" s="204">
        <v>56611</v>
      </c>
      <c r="I22" s="204">
        <v>62486</v>
      </c>
      <c r="J22" s="251">
        <f t="shared" si="2"/>
        <v>90.597893928239927</v>
      </c>
      <c r="K22" s="204">
        <v>116798</v>
      </c>
      <c r="L22" s="204">
        <v>140198</v>
      </c>
      <c r="M22" s="251">
        <f t="shared" si="3"/>
        <v>83.309319676457577</v>
      </c>
      <c r="N22" s="245">
        <f t="shared" si="7"/>
        <v>291696</v>
      </c>
      <c r="O22" s="245">
        <f t="shared" si="7"/>
        <v>324025</v>
      </c>
      <c r="P22" s="251">
        <f t="shared" si="4"/>
        <v>90.02268343492014</v>
      </c>
      <c r="Q22" s="158"/>
      <c r="R22" s="158"/>
    </row>
    <row r="23" spans="1:18" ht="14.25" customHeight="1" x14ac:dyDescent="0.2">
      <c r="A23" s="250" t="s">
        <v>157</v>
      </c>
      <c r="B23" s="204">
        <f t="shared" si="5"/>
        <v>291699</v>
      </c>
      <c r="C23" s="204">
        <f t="shared" si="6"/>
        <v>226802</v>
      </c>
      <c r="D23" s="251">
        <f t="shared" si="0"/>
        <v>128.61394520330509</v>
      </c>
      <c r="E23" s="204">
        <v>63424</v>
      </c>
      <c r="F23" s="204">
        <v>42066</v>
      </c>
      <c r="G23" s="251">
        <f t="shared" si="1"/>
        <v>150.77259544525268</v>
      </c>
      <c r="H23" s="204">
        <v>228275</v>
      </c>
      <c r="I23" s="204">
        <v>184736</v>
      </c>
      <c r="J23" s="251">
        <f t="shared" si="2"/>
        <v>123.56822709163347</v>
      </c>
      <c r="K23" s="204">
        <v>809404</v>
      </c>
      <c r="L23" s="204">
        <v>651408</v>
      </c>
      <c r="M23" s="251">
        <f t="shared" si="3"/>
        <v>124.25453786259916</v>
      </c>
      <c r="N23" s="245">
        <f t="shared" si="7"/>
        <v>1101103</v>
      </c>
      <c r="O23" s="245">
        <f t="shared" si="7"/>
        <v>878210</v>
      </c>
      <c r="P23" s="251">
        <f t="shared" si="4"/>
        <v>125.38037599207479</v>
      </c>
      <c r="Q23" s="158"/>
      <c r="R23" s="158"/>
    </row>
    <row r="24" spans="1:18" ht="14.25" customHeight="1" x14ac:dyDescent="0.2">
      <c r="A24" s="250" t="s">
        <v>95</v>
      </c>
      <c r="B24" s="204">
        <f t="shared" si="5"/>
        <v>115354</v>
      </c>
      <c r="C24" s="204">
        <f t="shared" si="6"/>
        <v>80771</v>
      </c>
      <c r="D24" s="251">
        <f t="shared" si="0"/>
        <v>142.81610974235804</v>
      </c>
      <c r="E24" s="204">
        <v>1826</v>
      </c>
      <c r="F24" s="204">
        <v>2125</v>
      </c>
      <c r="G24" s="251">
        <f t="shared" si="1"/>
        <v>85.929411764705875</v>
      </c>
      <c r="H24" s="204">
        <v>113528</v>
      </c>
      <c r="I24" s="204">
        <v>78646</v>
      </c>
      <c r="J24" s="251">
        <f t="shared" si="2"/>
        <v>144.35317752968999</v>
      </c>
      <c r="K24" s="204">
        <v>47961</v>
      </c>
      <c r="L24" s="204">
        <v>36912</v>
      </c>
      <c r="M24" s="251">
        <f t="shared" si="3"/>
        <v>129.93335500650196</v>
      </c>
      <c r="N24" s="245">
        <f t="shared" si="7"/>
        <v>163315</v>
      </c>
      <c r="O24" s="245">
        <f t="shared" si="7"/>
        <v>117683</v>
      </c>
      <c r="P24" s="251">
        <f t="shared" si="4"/>
        <v>138.77535412931351</v>
      </c>
      <c r="Q24" s="158"/>
      <c r="R24" s="158"/>
    </row>
    <row r="25" spans="1:18" x14ac:dyDescent="0.2">
      <c r="A25" s="250" t="s">
        <v>96</v>
      </c>
      <c r="B25" s="204">
        <f t="shared" si="5"/>
        <v>219983</v>
      </c>
      <c r="C25" s="204">
        <f t="shared" si="6"/>
        <v>216309</v>
      </c>
      <c r="D25" s="251">
        <f t="shared" si="0"/>
        <v>101.69849613284698</v>
      </c>
      <c r="E25" s="204">
        <v>29480</v>
      </c>
      <c r="F25" s="204">
        <v>28694</v>
      </c>
      <c r="G25" s="251">
        <f t="shared" si="1"/>
        <v>102.73924862340559</v>
      </c>
      <c r="H25" s="204">
        <v>190503</v>
      </c>
      <c r="I25" s="204">
        <v>187615</v>
      </c>
      <c r="J25" s="251">
        <f t="shared" si="2"/>
        <v>101.53932254883671</v>
      </c>
      <c r="K25" s="204">
        <v>190453</v>
      </c>
      <c r="L25" s="204">
        <v>146739</v>
      </c>
      <c r="M25" s="251">
        <f t="shared" si="3"/>
        <v>129.79030796175522</v>
      </c>
      <c r="N25" s="245">
        <f t="shared" si="7"/>
        <v>410436</v>
      </c>
      <c r="O25" s="245">
        <f t="shared" si="7"/>
        <v>363048</v>
      </c>
      <c r="P25" s="251">
        <f t="shared" si="4"/>
        <v>113.05281946188934</v>
      </c>
      <c r="Q25" s="158"/>
      <c r="R25" s="158"/>
    </row>
    <row r="26" spans="1:18" x14ac:dyDescent="0.2">
      <c r="A26" s="250" t="s">
        <v>97</v>
      </c>
      <c r="B26" s="204" t="str">
        <f>H26</f>
        <v>-</v>
      </c>
      <c r="C26" s="204" t="s">
        <v>156</v>
      </c>
      <c r="D26" s="251" t="s">
        <v>156</v>
      </c>
      <c r="E26" s="252" t="s">
        <v>156</v>
      </c>
      <c r="F26" s="252" t="s">
        <v>156</v>
      </c>
      <c r="G26" s="251" t="s">
        <v>156</v>
      </c>
      <c r="H26" s="204" t="s">
        <v>156</v>
      </c>
      <c r="I26" s="204" t="s">
        <v>156</v>
      </c>
      <c r="J26" s="251" t="s">
        <v>156</v>
      </c>
      <c r="K26" s="204">
        <v>146</v>
      </c>
      <c r="L26" s="204">
        <v>250</v>
      </c>
      <c r="M26" s="251">
        <f t="shared" si="3"/>
        <v>58.4</v>
      </c>
      <c r="N26" s="245">
        <f>K26</f>
        <v>146</v>
      </c>
      <c r="O26" s="245">
        <f>L26</f>
        <v>250</v>
      </c>
      <c r="P26" s="251">
        <f t="shared" si="4"/>
        <v>58.4</v>
      </c>
      <c r="Q26" s="159"/>
      <c r="R26" s="158"/>
    </row>
    <row r="27" spans="1:18" x14ac:dyDescent="0.2">
      <c r="A27" s="250" t="s">
        <v>98</v>
      </c>
      <c r="B27" s="204" t="s">
        <v>156</v>
      </c>
      <c r="C27" s="204" t="str">
        <f>I27</f>
        <v>-</v>
      </c>
      <c r="D27" s="244" t="s">
        <v>156</v>
      </c>
      <c r="E27" s="252" t="s">
        <v>156</v>
      </c>
      <c r="F27" s="204" t="s">
        <v>156</v>
      </c>
      <c r="G27" s="251" t="s">
        <v>156</v>
      </c>
      <c r="H27" s="252" t="s">
        <v>156</v>
      </c>
      <c r="I27" s="204" t="s">
        <v>156</v>
      </c>
      <c r="J27" s="251" t="s">
        <v>156</v>
      </c>
      <c r="K27" s="204">
        <v>2289</v>
      </c>
      <c r="L27" s="204">
        <v>2962</v>
      </c>
      <c r="M27" s="251">
        <f t="shared" si="3"/>
        <v>77.278865631330177</v>
      </c>
      <c r="N27" s="245">
        <f>K27</f>
        <v>2289</v>
      </c>
      <c r="O27" s="245">
        <f>L27</f>
        <v>2962</v>
      </c>
      <c r="P27" s="251">
        <f>N27/O27%</f>
        <v>77.278865631330177</v>
      </c>
      <c r="Q27" s="158"/>
      <c r="R27" s="158"/>
    </row>
    <row r="28" spans="1:18" x14ac:dyDescent="0.2">
      <c r="A28" s="253" t="s">
        <v>99</v>
      </c>
      <c r="B28" s="205">
        <f>E28+H28</f>
        <v>14233</v>
      </c>
      <c r="C28" s="205">
        <f>F28+I28</f>
        <v>13332</v>
      </c>
      <c r="D28" s="254">
        <f>B28/C28*100</f>
        <v>106.75817581758176</v>
      </c>
      <c r="E28" s="205">
        <v>8362</v>
      </c>
      <c r="F28" s="205">
        <v>5018</v>
      </c>
      <c r="G28" s="254">
        <f t="shared" si="1"/>
        <v>166.6400956556397</v>
      </c>
      <c r="H28" s="205">
        <v>5871</v>
      </c>
      <c r="I28" s="205">
        <v>8314</v>
      </c>
      <c r="J28" s="254">
        <f t="shared" si="2"/>
        <v>70.615828722636522</v>
      </c>
      <c r="K28" s="205">
        <v>95324</v>
      </c>
      <c r="L28" s="205">
        <v>52179</v>
      </c>
      <c r="M28" s="254">
        <f t="shared" si="3"/>
        <v>182.6865213974971</v>
      </c>
      <c r="N28" s="246">
        <f t="shared" si="7"/>
        <v>109557</v>
      </c>
      <c r="O28" s="246">
        <f t="shared" si="7"/>
        <v>65511</v>
      </c>
      <c r="P28" s="254">
        <f t="shared" si="4"/>
        <v>167.23451023492237</v>
      </c>
      <c r="Q28" s="158"/>
      <c r="R28" s="158"/>
    </row>
    <row r="29" spans="1:18" x14ac:dyDescent="0.2">
      <c r="A29" s="104"/>
      <c r="B29" s="104"/>
      <c r="C29" s="104"/>
      <c r="D29" s="104"/>
      <c r="E29" s="104"/>
      <c r="F29" s="104"/>
      <c r="G29" s="104"/>
      <c r="H29" s="104"/>
      <c r="I29" s="104"/>
      <c r="J29" s="106"/>
      <c r="K29" s="104"/>
      <c r="L29" s="204"/>
      <c r="M29" s="106"/>
      <c r="N29" s="146"/>
      <c r="O29" s="255"/>
      <c r="P29" s="255"/>
      <c r="Q29" s="255"/>
      <c r="R29" s="255"/>
    </row>
    <row r="30" spans="1:18" ht="14.25" customHeight="1" x14ac:dyDescent="0.2">
      <c r="A30" s="460" t="s">
        <v>193</v>
      </c>
      <c r="B30" s="460"/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</row>
    <row r="31" spans="1:18" x14ac:dyDescent="0.2">
      <c r="A31" s="150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O31" s="146"/>
      <c r="P31" s="151" t="s">
        <v>135</v>
      </c>
    </row>
    <row r="32" spans="1:18" ht="15.75" customHeight="1" x14ac:dyDescent="0.2">
      <c r="A32" s="406"/>
      <c r="B32" s="395" t="s">
        <v>151</v>
      </c>
      <c r="C32" s="395"/>
      <c r="D32" s="395"/>
      <c r="E32" s="396" t="s">
        <v>74</v>
      </c>
      <c r="F32" s="397"/>
      <c r="G32" s="397"/>
      <c r="H32" s="397"/>
      <c r="I32" s="397"/>
      <c r="J32" s="397"/>
      <c r="K32" s="400" t="s">
        <v>179</v>
      </c>
      <c r="L32" s="401"/>
      <c r="M32" s="402"/>
      <c r="N32" s="395" t="s">
        <v>75</v>
      </c>
      <c r="O32" s="395"/>
      <c r="P32" s="396"/>
    </row>
    <row r="33" spans="1:18" ht="35.25" customHeight="1" x14ac:dyDescent="0.2">
      <c r="A33" s="406"/>
      <c r="B33" s="395"/>
      <c r="C33" s="395"/>
      <c r="D33" s="395"/>
      <c r="E33" s="395" t="s">
        <v>73</v>
      </c>
      <c r="F33" s="395"/>
      <c r="G33" s="395"/>
      <c r="H33" s="395" t="s">
        <v>72</v>
      </c>
      <c r="I33" s="395"/>
      <c r="J33" s="395"/>
      <c r="K33" s="403"/>
      <c r="L33" s="404"/>
      <c r="M33" s="405"/>
      <c r="N33" s="395"/>
      <c r="O33" s="395"/>
      <c r="P33" s="396"/>
    </row>
    <row r="34" spans="1:18" ht="40.5" customHeight="1" x14ac:dyDescent="0.2">
      <c r="A34" s="406"/>
      <c r="B34" s="248" t="s">
        <v>149</v>
      </c>
      <c r="C34" s="248" t="s">
        <v>71</v>
      </c>
      <c r="D34" s="248" t="s">
        <v>150</v>
      </c>
      <c r="E34" s="248" t="s">
        <v>149</v>
      </c>
      <c r="F34" s="248" t="s">
        <v>71</v>
      </c>
      <c r="G34" s="248" t="s">
        <v>150</v>
      </c>
      <c r="H34" s="248" t="s">
        <v>149</v>
      </c>
      <c r="I34" s="248" t="s">
        <v>71</v>
      </c>
      <c r="J34" s="248" t="s">
        <v>150</v>
      </c>
      <c r="K34" s="248" t="s">
        <v>149</v>
      </c>
      <c r="L34" s="248" t="s">
        <v>71</v>
      </c>
      <c r="M34" s="249" t="s">
        <v>150</v>
      </c>
      <c r="N34" s="248" t="s">
        <v>149</v>
      </c>
      <c r="O34" s="248" t="s">
        <v>71</v>
      </c>
      <c r="P34" s="249" t="s">
        <v>150</v>
      </c>
    </row>
    <row r="35" spans="1:18" x14ac:dyDescent="0.2">
      <c r="A35" s="65" t="s">
        <v>79</v>
      </c>
      <c r="B35" s="204">
        <f>SUM(B36:B55)</f>
        <v>2359265</v>
      </c>
      <c r="C35" s="204">
        <f>SUM(C36:C55)</f>
        <v>1977163</v>
      </c>
      <c r="D35" s="251">
        <f>B35/C35*100</f>
        <v>119.32577131981532</v>
      </c>
      <c r="E35" s="204">
        <f>SUM(E36:E55)</f>
        <v>362587</v>
      </c>
      <c r="F35" s="204">
        <f>SUM(F36:F55)</f>
        <v>317741</v>
      </c>
      <c r="G35" s="251">
        <f>E35/F35%</f>
        <v>114.11401109708851</v>
      </c>
      <c r="H35" s="204">
        <f>SUM(H36:H55)</f>
        <v>1996678</v>
      </c>
      <c r="I35" s="204">
        <f>SUM(I36:I55)</f>
        <v>1659422</v>
      </c>
      <c r="J35" s="251">
        <f>H35/I35%</f>
        <v>120.3237030725156</v>
      </c>
      <c r="K35" s="204">
        <f>SUM(K36:K55)</f>
        <v>2058053</v>
      </c>
      <c r="L35" s="204">
        <f>SUM(L36:L55)</f>
        <v>1586022</v>
      </c>
      <c r="M35" s="251">
        <f>K35/L35%</f>
        <v>129.76194529457979</v>
      </c>
      <c r="N35" s="204">
        <f>SUM(N36:N55)</f>
        <v>4417318</v>
      </c>
      <c r="O35" s="204">
        <f>SUM(O36:O55)</f>
        <v>3563185</v>
      </c>
      <c r="P35" s="251">
        <f>N35/O35%</f>
        <v>123.97105398681236</v>
      </c>
      <c r="Q35" s="158"/>
      <c r="R35" s="158"/>
    </row>
    <row r="36" spans="1:18" s="152" customFormat="1" x14ac:dyDescent="0.2">
      <c r="A36" s="80" t="s">
        <v>80</v>
      </c>
      <c r="B36" s="204">
        <f>E36+H36</f>
        <v>254626</v>
      </c>
      <c r="C36" s="204">
        <f>F36+I36</f>
        <v>137383</v>
      </c>
      <c r="D36" s="251">
        <f t="shared" ref="D36:D52" si="8">B36/C36*100</f>
        <v>185.34025316087144</v>
      </c>
      <c r="E36" s="204">
        <v>13556</v>
      </c>
      <c r="F36" s="204">
        <v>11819</v>
      </c>
      <c r="G36" s="251">
        <f t="shared" ref="G36:G55" si="9">E36/F36%</f>
        <v>114.69667484558761</v>
      </c>
      <c r="H36" s="204">
        <v>241070</v>
      </c>
      <c r="I36" s="204">
        <v>125564</v>
      </c>
      <c r="J36" s="251">
        <f t="shared" ref="J36:J55" si="10">H36/I36%</f>
        <v>191.98974228281989</v>
      </c>
      <c r="K36" s="204">
        <v>164301</v>
      </c>
      <c r="L36" s="204">
        <v>78097</v>
      </c>
      <c r="M36" s="251">
        <f t="shared" ref="M36:M55" si="11">K36/L36%</f>
        <v>210.38068043586821</v>
      </c>
      <c r="N36" s="204">
        <f>E36+H36+K36</f>
        <v>418927</v>
      </c>
      <c r="O36" s="204">
        <f>F36+I36+L36</f>
        <v>215480</v>
      </c>
      <c r="P36" s="251">
        <f t="shared" ref="P36:P55" si="12">N36/O36%</f>
        <v>194.41572303694076</v>
      </c>
      <c r="Q36" s="158"/>
      <c r="R36" s="158"/>
    </row>
    <row r="37" spans="1:18" x14ac:dyDescent="0.2">
      <c r="A37" s="71" t="s">
        <v>81</v>
      </c>
      <c r="B37" s="204">
        <f t="shared" ref="B37:B55" si="13">E37+H37</f>
        <v>91078</v>
      </c>
      <c r="C37" s="204">
        <f>F37+I37</f>
        <v>101191</v>
      </c>
      <c r="D37" s="251">
        <f t="shared" si="8"/>
        <v>90.00602820408929</v>
      </c>
      <c r="E37" s="204">
        <v>45209</v>
      </c>
      <c r="F37" s="204">
        <v>50074</v>
      </c>
      <c r="G37" s="251">
        <f t="shared" si="9"/>
        <v>90.284379118904027</v>
      </c>
      <c r="H37" s="204">
        <v>45869</v>
      </c>
      <c r="I37" s="204">
        <v>51117</v>
      </c>
      <c r="J37" s="251">
        <f t="shared" si="10"/>
        <v>89.733356808889411</v>
      </c>
      <c r="K37" s="204">
        <v>98097</v>
      </c>
      <c r="L37" s="204">
        <v>87106</v>
      </c>
      <c r="M37" s="251">
        <f t="shared" si="11"/>
        <v>112.61795972722891</v>
      </c>
      <c r="N37" s="204">
        <f t="shared" ref="N37:O52" si="14">E37+H37+K37</f>
        <v>189175</v>
      </c>
      <c r="O37" s="204">
        <f t="shared" si="14"/>
        <v>188297</v>
      </c>
      <c r="P37" s="251">
        <f t="shared" si="12"/>
        <v>100.46628464606447</v>
      </c>
      <c r="Q37" s="158"/>
      <c r="R37" s="158"/>
    </row>
    <row r="38" spans="1:18" x14ac:dyDescent="0.2">
      <c r="A38" s="71" t="s">
        <v>82</v>
      </c>
      <c r="B38" s="204">
        <f t="shared" si="13"/>
        <v>225938</v>
      </c>
      <c r="C38" s="204">
        <f t="shared" ref="C38:C52" si="15">F38+I38</f>
        <v>185895</v>
      </c>
      <c r="D38" s="251">
        <f t="shared" si="8"/>
        <v>121.54065467064741</v>
      </c>
      <c r="E38" s="204">
        <v>26970</v>
      </c>
      <c r="F38" s="204">
        <v>28080</v>
      </c>
      <c r="G38" s="251">
        <f t="shared" si="9"/>
        <v>96.047008547008545</v>
      </c>
      <c r="H38" s="204">
        <v>198968</v>
      </c>
      <c r="I38" s="204">
        <v>157815</v>
      </c>
      <c r="J38" s="251">
        <f t="shared" si="10"/>
        <v>126.07673541805278</v>
      </c>
      <c r="K38" s="204">
        <v>127416</v>
      </c>
      <c r="L38" s="204">
        <v>93038</v>
      </c>
      <c r="M38" s="251">
        <f t="shared" si="11"/>
        <v>136.95049334680454</v>
      </c>
      <c r="N38" s="204">
        <f t="shared" si="14"/>
        <v>353354</v>
      </c>
      <c r="O38" s="204">
        <f t="shared" si="14"/>
        <v>278933</v>
      </c>
      <c r="P38" s="251">
        <f t="shared" si="12"/>
        <v>126.68060071773509</v>
      </c>
      <c r="Q38" s="158"/>
      <c r="R38" s="158"/>
    </row>
    <row r="39" spans="1:18" s="152" customFormat="1" x14ac:dyDescent="0.2">
      <c r="A39" s="71" t="s">
        <v>83</v>
      </c>
      <c r="B39" s="204">
        <f t="shared" si="13"/>
        <v>195701</v>
      </c>
      <c r="C39" s="204">
        <f t="shared" si="15"/>
        <v>147371</v>
      </c>
      <c r="D39" s="251">
        <f t="shared" si="8"/>
        <v>132.79478323415054</v>
      </c>
      <c r="E39" s="204">
        <v>28073</v>
      </c>
      <c r="F39" s="204">
        <v>20680</v>
      </c>
      <c r="G39" s="251">
        <f t="shared" si="9"/>
        <v>135.7495164410058</v>
      </c>
      <c r="H39" s="204">
        <v>167628</v>
      </c>
      <c r="I39" s="204">
        <v>126691</v>
      </c>
      <c r="J39" s="251">
        <f t="shared" si="10"/>
        <v>132.31247681366474</v>
      </c>
      <c r="K39" s="204">
        <v>154387</v>
      </c>
      <c r="L39" s="204">
        <v>151853</v>
      </c>
      <c r="M39" s="251">
        <f t="shared" si="11"/>
        <v>101.66871909017273</v>
      </c>
      <c r="N39" s="204">
        <f t="shared" si="14"/>
        <v>350088</v>
      </c>
      <c r="O39" s="204">
        <f t="shared" si="14"/>
        <v>299224</v>
      </c>
      <c r="P39" s="251">
        <f t="shared" si="12"/>
        <v>116.99863647301019</v>
      </c>
      <c r="Q39" s="158"/>
      <c r="R39" s="158"/>
    </row>
    <row r="40" spans="1:18" x14ac:dyDescent="0.2">
      <c r="A40" s="71" t="s">
        <v>84</v>
      </c>
      <c r="B40" s="204">
        <f t="shared" si="13"/>
        <v>56709</v>
      </c>
      <c r="C40" s="204">
        <f t="shared" si="15"/>
        <v>42868</v>
      </c>
      <c r="D40" s="251">
        <f t="shared" si="8"/>
        <v>132.28748716991697</v>
      </c>
      <c r="E40" s="204">
        <v>1204</v>
      </c>
      <c r="F40" s="204">
        <v>972</v>
      </c>
      <c r="G40" s="251">
        <f t="shared" si="9"/>
        <v>123.86831275720164</v>
      </c>
      <c r="H40" s="204">
        <v>55505</v>
      </c>
      <c r="I40" s="204">
        <v>41896</v>
      </c>
      <c r="J40" s="251">
        <f t="shared" si="10"/>
        <v>132.48281458850488</v>
      </c>
      <c r="K40" s="204">
        <v>54556</v>
      </c>
      <c r="L40" s="204">
        <v>36302</v>
      </c>
      <c r="M40" s="251">
        <f t="shared" si="11"/>
        <v>150.28373092391604</v>
      </c>
      <c r="N40" s="204">
        <f t="shared" si="14"/>
        <v>111265</v>
      </c>
      <c r="O40" s="204">
        <f t="shared" si="14"/>
        <v>79170</v>
      </c>
      <c r="P40" s="251">
        <f t="shared" si="12"/>
        <v>140.53934571175949</v>
      </c>
      <c r="Q40" s="158"/>
      <c r="R40" s="158"/>
    </row>
    <row r="41" spans="1:18" x14ac:dyDescent="0.2">
      <c r="A41" s="71" t="s">
        <v>85</v>
      </c>
      <c r="B41" s="204">
        <f t="shared" si="13"/>
        <v>343826</v>
      </c>
      <c r="C41" s="204">
        <f t="shared" si="15"/>
        <v>331463</v>
      </c>
      <c r="D41" s="251">
        <f t="shared" si="8"/>
        <v>103.72982806527425</v>
      </c>
      <c r="E41" s="204">
        <v>43301</v>
      </c>
      <c r="F41" s="204">
        <v>38152</v>
      </c>
      <c r="G41" s="251">
        <f t="shared" si="9"/>
        <v>113.49601593625499</v>
      </c>
      <c r="H41" s="204">
        <v>300525</v>
      </c>
      <c r="I41" s="204">
        <v>293311</v>
      </c>
      <c r="J41" s="251">
        <f t="shared" si="10"/>
        <v>102.4595054396187</v>
      </c>
      <c r="K41" s="204">
        <v>121057</v>
      </c>
      <c r="L41" s="204">
        <v>102159</v>
      </c>
      <c r="M41" s="251">
        <f t="shared" si="11"/>
        <v>118.49861490421793</v>
      </c>
      <c r="N41" s="204">
        <f t="shared" si="14"/>
        <v>464883</v>
      </c>
      <c r="O41" s="204">
        <f t="shared" si="14"/>
        <v>433622</v>
      </c>
      <c r="P41" s="251">
        <f t="shared" si="12"/>
        <v>107.20927443718261</v>
      </c>
      <c r="Q41" s="158"/>
      <c r="R41" s="158"/>
    </row>
    <row r="42" spans="1:18" x14ac:dyDescent="0.2">
      <c r="A42" s="71" t="s">
        <v>86</v>
      </c>
      <c r="B42" s="204">
        <f t="shared" si="13"/>
        <v>114580</v>
      </c>
      <c r="C42" s="204">
        <f t="shared" si="15"/>
        <v>83050</v>
      </c>
      <c r="D42" s="251">
        <f t="shared" si="8"/>
        <v>137.96508127633956</v>
      </c>
      <c r="E42" s="204">
        <v>9775</v>
      </c>
      <c r="F42" s="204">
        <v>9497</v>
      </c>
      <c r="G42" s="251">
        <f t="shared" si="9"/>
        <v>102.92724018110982</v>
      </c>
      <c r="H42" s="204">
        <v>104805</v>
      </c>
      <c r="I42" s="204">
        <v>73553</v>
      </c>
      <c r="J42" s="251">
        <f t="shared" si="10"/>
        <v>142.48908950008837</v>
      </c>
      <c r="K42" s="204">
        <v>115261</v>
      </c>
      <c r="L42" s="204">
        <v>112042</v>
      </c>
      <c r="M42" s="251">
        <f t="shared" si="11"/>
        <v>102.87302975669837</v>
      </c>
      <c r="N42" s="204">
        <f t="shared" si="14"/>
        <v>229841</v>
      </c>
      <c r="O42" s="204">
        <f t="shared" si="14"/>
        <v>195092</v>
      </c>
      <c r="P42" s="251">
        <f t="shared" si="12"/>
        <v>117.81159658007503</v>
      </c>
      <c r="Q42" s="158"/>
      <c r="R42" s="158"/>
    </row>
    <row r="43" spans="1:18" s="152" customFormat="1" x14ac:dyDescent="0.2">
      <c r="A43" s="71" t="s">
        <v>87</v>
      </c>
      <c r="B43" s="204">
        <f t="shared" si="13"/>
        <v>112743</v>
      </c>
      <c r="C43" s="204">
        <f t="shared" si="15"/>
        <v>118110</v>
      </c>
      <c r="D43" s="251">
        <f t="shared" si="8"/>
        <v>95.455930911861813</v>
      </c>
      <c r="E43" s="204">
        <v>13620</v>
      </c>
      <c r="F43" s="204">
        <v>12256</v>
      </c>
      <c r="G43" s="251">
        <f t="shared" si="9"/>
        <v>111.12924281984334</v>
      </c>
      <c r="H43" s="204">
        <v>99123</v>
      </c>
      <c r="I43" s="204">
        <v>105854</v>
      </c>
      <c r="J43" s="251">
        <f t="shared" si="10"/>
        <v>93.641241710280198</v>
      </c>
      <c r="K43" s="204">
        <v>102185</v>
      </c>
      <c r="L43" s="204">
        <v>101489</v>
      </c>
      <c r="M43" s="251">
        <f t="shared" si="11"/>
        <v>100.68578860763236</v>
      </c>
      <c r="N43" s="204">
        <f t="shared" si="14"/>
        <v>214928</v>
      </c>
      <c r="O43" s="204">
        <f t="shared" si="14"/>
        <v>219599</v>
      </c>
      <c r="P43" s="251">
        <f t="shared" si="12"/>
        <v>97.872941133611732</v>
      </c>
      <c r="Q43" s="158"/>
      <c r="R43" s="158"/>
    </row>
    <row r="44" spans="1:18" x14ac:dyDescent="0.2">
      <c r="A44" s="71" t="s">
        <v>88</v>
      </c>
      <c r="B44" s="204">
        <f t="shared" si="13"/>
        <v>157869</v>
      </c>
      <c r="C44" s="204">
        <f t="shared" si="15"/>
        <v>127728</v>
      </c>
      <c r="D44" s="251">
        <f>B44/C44*100</f>
        <v>123.59780157835401</v>
      </c>
      <c r="E44" s="204">
        <v>11677</v>
      </c>
      <c r="F44" s="204">
        <v>9063</v>
      </c>
      <c r="G44" s="251">
        <f t="shared" si="9"/>
        <v>128.84254661811764</v>
      </c>
      <c r="H44" s="204">
        <v>146192</v>
      </c>
      <c r="I44" s="204">
        <v>118665</v>
      </c>
      <c r="J44" s="251">
        <f t="shared" si="10"/>
        <v>123.19723591623477</v>
      </c>
      <c r="K44" s="204">
        <v>97346</v>
      </c>
      <c r="L44" s="204">
        <v>80617</v>
      </c>
      <c r="M44" s="251">
        <f t="shared" si="11"/>
        <v>120.75120632124738</v>
      </c>
      <c r="N44" s="204">
        <f t="shared" si="14"/>
        <v>255215</v>
      </c>
      <c r="O44" s="204">
        <f t="shared" si="14"/>
        <v>208345</v>
      </c>
      <c r="P44" s="251">
        <f t="shared" si="12"/>
        <v>122.49634020494854</v>
      </c>
      <c r="Q44" s="158"/>
      <c r="R44" s="158"/>
    </row>
    <row r="45" spans="1:18" x14ac:dyDescent="0.2">
      <c r="A45" s="71" t="s">
        <v>89</v>
      </c>
      <c r="B45" s="204">
        <f t="shared" si="13"/>
        <v>114275</v>
      </c>
      <c r="C45" s="204">
        <f t="shared" si="15"/>
        <v>106790</v>
      </c>
      <c r="D45" s="251">
        <f t="shared" si="8"/>
        <v>107.00908324749507</v>
      </c>
      <c r="E45" s="204">
        <v>40720</v>
      </c>
      <c r="F45" s="204">
        <v>37090</v>
      </c>
      <c r="G45" s="251">
        <f t="shared" si="9"/>
        <v>109.78700458344568</v>
      </c>
      <c r="H45" s="204">
        <v>73555</v>
      </c>
      <c r="I45" s="204">
        <v>69700</v>
      </c>
      <c r="J45" s="251">
        <f t="shared" si="10"/>
        <v>105.53084648493544</v>
      </c>
      <c r="K45" s="204">
        <v>95123</v>
      </c>
      <c r="L45" s="204">
        <v>79314</v>
      </c>
      <c r="M45" s="251">
        <f t="shared" si="11"/>
        <v>119.93216834354591</v>
      </c>
      <c r="N45" s="204">
        <f t="shared" si="14"/>
        <v>209398</v>
      </c>
      <c r="O45" s="204">
        <f t="shared" si="14"/>
        <v>186104</v>
      </c>
      <c r="P45" s="251">
        <f t="shared" si="12"/>
        <v>112.51665735287796</v>
      </c>
      <c r="Q45" s="158"/>
      <c r="R45" s="158"/>
    </row>
    <row r="46" spans="1:18" x14ac:dyDescent="0.2">
      <c r="A46" s="71" t="s">
        <v>90</v>
      </c>
      <c r="B46" s="204">
        <f t="shared" si="13"/>
        <v>95114</v>
      </c>
      <c r="C46" s="204">
        <f t="shared" si="15"/>
        <v>75165</v>
      </c>
      <c r="D46" s="251">
        <f t="shared" si="8"/>
        <v>126.54027805494579</v>
      </c>
      <c r="E46" s="204">
        <v>2360</v>
      </c>
      <c r="F46" s="204">
        <v>1393</v>
      </c>
      <c r="G46" s="251">
        <f t="shared" si="9"/>
        <v>169.41852117731514</v>
      </c>
      <c r="H46" s="204">
        <v>92754</v>
      </c>
      <c r="I46" s="204">
        <v>73772</v>
      </c>
      <c r="J46" s="251">
        <f t="shared" si="10"/>
        <v>125.73062950713008</v>
      </c>
      <c r="K46" s="204">
        <v>143107</v>
      </c>
      <c r="L46" s="204">
        <v>91843</v>
      </c>
      <c r="M46" s="251">
        <f t="shared" si="11"/>
        <v>155.81699204076523</v>
      </c>
      <c r="N46" s="204">
        <f t="shared" si="14"/>
        <v>238221</v>
      </c>
      <c r="O46" s="204">
        <f t="shared" si="14"/>
        <v>167008</v>
      </c>
      <c r="P46" s="251">
        <f t="shared" si="12"/>
        <v>142.64047231270359</v>
      </c>
      <c r="Q46" s="158"/>
      <c r="R46" s="158"/>
    </row>
    <row r="47" spans="1:18" x14ac:dyDescent="0.2">
      <c r="A47" s="71" t="s">
        <v>91</v>
      </c>
      <c r="B47" s="204">
        <f>H47</f>
        <v>5098</v>
      </c>
      <c r="C47" s="204">
        <f>I47</f>
        <v>5104</v>
      </c>
      <c r="D47" s="251">
        <f t="shared" si="8"/>
        <v>99.88244514106583</v>
      </c>
      <c r="E47" s="204" t="s">
        <v>156</v>
      </c>
      <c r="F47" s="252" t="s">
        <v>156</v>
      </c>
      <c r="G47" s="251" t="s">
        <v>156</v>
      </c>
      <c r="H47" s="204">
        <v>5098</v>
      </c>
      <c r="I47" s="204">
        <v>5104</v>
      </c>
      <c r="J47" s="251">
        <f t="shared" si="10"/>
        <v>99.88244514106583</v>
      </c>
      <c r="K47" s="204">
        <v>8324</v>
      </c>
      <c r="L47" s="204">
        <v>9487</v>
      </c>
      <c r="M47" s="251">
        <f t="shared" si="11"/>
        <v>87.741119426583737</v>
      </c>
      <c r="N47" s="204">
        <f>H47+K47</f>
        <v>13422</v>
      </c>
      <c r="O47" s="204">
        <f>I47+L47</f>
        <v>14591</v>
      </c>
      <c r="P47" s="251">
        <f t="shared" si="12"/>
        <v>91.988211911452268</v>
      </c>
      <c r="Q47" s="158"/>
      <c r="R47" s="158"/>
    </row>
    <row r="48" spans="1:18" x14ac:dyDescent="0.2">
      <c r="A48" s="71" t="s">
        <v>92</v>
      </c>
      <c r="B48" s="204">
        <f t="shared" si="13"/>
        <v>162062</v>
      </c>
      <c r="C48" s="204">
        <f t="shared" si="15"/>
        <v>144478</v>
      </c>
      <c r="D48" s="251">
        <f t="shared" si="8"/>
        <v>112.17071111172636</v>
      </c>
      <c r="E48" s="204">
        <v>31046</v>
      </c>
      <c r="F48" s="204">
        <v>29114</v>
      </c>
      <c r="G48" s="251">
        <f t="shared" si="9"/>
        <v>106.63598268874081</v>
      </c>
      <c r="H48" s="204">
        <v>131016</v>
      </c>
      <c r="I48" s="204">
        <v>115364</v>
      </c>
      <c r="J48" s="251">
        <f t="shared" si="10"/>
        <v>113.56749072500952</v>
      </c>
      <c r="K48" s="204">
        <v>93912</v>
      </c>
      <c r="L48" s="204">
        <v>56371</v>
      </c>
      <c r="M48" s="251">
        <f>K48/L48%</f>
        <v>166.59629951570841</v>
      </c>
      <c r="N48" s="204">
        <f t="shared" si="14"/>
        <v>255974</v>
      </c>
      <c r="O48" s="204">
        <f t="shared" si="14"/>
        <v>200849</v>
      </c>
      <c r="P48" s="251">
        <f>N48/O48%</f>
        <v>127.44599176495775</v>
      </c>
      <c r="Q48" s="158"/>
      <c r="R48" s="158"/>
    </row>
    <row r="49" spans="1:28" x14ac:dyDescent="0.2">
      <c r="A49" s="71" t="s">
        <v>93</v>
      </c>
      <c r="B49" s="204">
        <f t="shared" si="13"/>
        <v>82412</v>
      </c>
      <c r="C49" s="204">
        <f t="shared" si="15"/>
        <v>79667</v>
      </c>
      <c r="D49" s="251">
        <f t="shared" si="8"/>
        <v>103.44559227785656</v>
      </c>
      <c r="E49" s="204">
        <v>49543</v>
      </c>
      <c r="F49" s="204">
        <v>47574</v>
      </c>
      <c r="G49" s="251">
        <f t="shared" si="9"/>
        <v>104.13881531929205</v>
      </c>
      <c r="H49" s="204">
        <v>32869</v>
      </c>
      <c r="I49" s="204">
        <v>32093</v>
      </c>
      <c r="J49" s="251">
        <f t="shared" si="10"/>
        <v>102.41797276664693</v>
      </c>
      <c r="K49" s="204">
        <v>65551</v>
      </c>
      <c r="L49" s="204">
        <v>65918</v>
      </c>
      <c r="M49" s="251">
        <f t="shared" si="11"/>
        <v>99.443247671349255</v>
      </c>
      <c r="N49" s="204">
        <f t="shared" si="14"/>
        <v>147963</v>
      </c>
      <c r="O49" s="204">
        <f t="shared" si="14"/>
        <v>145585</v>
      </c>
      <c r="P49" s="251">
        <f t="shared" si="12"/>
        <v>101.63341003537452</v>
      </c>
      <c r="Q49" s="158"/>
      <c r="R49" s="158"/>
    </row>
    <row r="50" spans="1:28" x14ac:dyDescent="0.2">
      <c r="A50" s="71" t="s">
        <v>94</v>
      </c>
      <c r="B50" s="204">
        <f t="shared" si="13"/>
        <v>161435</v>
      </c>
      <c r="C50" s="204">
        <f t="shared" si="15"/>
        <v>113967</v>
      </c>
      <c r="D50" s="251">
        <f t="shared" si="8"/>
        <v>141.65065325927682</v>
      </c>
      <c r="E50" s="204">
        <v>29398</v>
      </c>
      <c r="F50" s="204">
        <v>10587</v>
      </c>
      <c r="G50" s="251">
        <f t="shared" si="9"/>
        <v>277.68017379805423</v>
      </c>
      <c r="H50" s="204">
        <v>132037</v>
      </c>
      <c r="I50" s="204">
        <v>103380</v>
      </c>
      <c r="J50" s="251">
        <f t="shared" si="10"/>
        <v>127.72006190752563</v>
      </c>
      <c r="K50" s="204">
        <v>454906</v>
      </c>
      <c r="L50" s="204">
        <v>321412</v>
      </c>
      <c r="M50" s="251">
        <f t="shared" si="11"/>
        <v>141.53360795489903</v>
      </c>
      <c r="N50" s="204">
        <f t="shared" si="14"/>
        <v>616341</v>
      </c>
      <c r="O50" s="204">
        <f t="shared" si="14"/>
        <v>435379</v>
      </c>
      <c r="P50" s="251">
        <f t="shared" si="12"/>
        <v>141.56424632331832</v>
      </c>
      <c r="Q50" s="158"/>
      <c r="R50" s="158"/>
    </row>
    <row r="51" spans="1:28" s="153" customFormat="1" ht="15" x14ac:dyDescent="0.25">
      <c r="A51" s="80" t="s">
        <v>95</v>
      </c>
      <c r="B51" s="204">
        <f t="shared" si="13"/>
        <v>73306</v>
      </c>
      <c r="C51" s="204">
        <f t="shared" si="15"/>
        <v>61878</v>
      </c>
      <c r="D51" s="251">
        <f t="shared" si="8"/>
        <v>118.46859950224635</v>
      </c>
      <c r="E51" s="204">
        <v>535</v>
      </c>
      <c r="F51" s="204">
        <v>576</v>
      </c>
      <c r="G51" s="251">
        <f t="shared" si="9"/>
        <v>92.881944444444443</v>
      </c>
      <c r="H51" s="204">
        <v>72771</v>
      </c>
      <c r="I51" s="204">
        <v>61302</v>
      </c>
      <c r="J51" s="251">
        <f t="shared" si="10"/>
        <v>118.70901438778506</v>
      </c>
      <c r="K51" s="204">
        <v>31053</v>
      </c>
      <c r="L51" s="204">
        <v>20110</v>
      </c>
      <c r="M51" s="251">
        <f t="shared" si="11"/>
        <v>154.41571357533564</v>
      </c>
      <c r="N51" s="204">
        <f t="shared" si="14"/>
        <v>104359</v>
      </c>
      <c r="O51" s="204">
        <f t="shared" si="14"/>
        <v>81988</v>
      </c>
      <c r="P51" s="251">
        <f t="shared" si="12"/>
        <v>127.28570034639216</v>
      </c>
      <c r="Q51" s="158"/>
      <c r="R51" s="158"/>
    </row>
    <row r="52" spans="1:28" s="152" customFormat="1" x14ac:dyDescent="0.2">
      <c r="A52" s="71" t="s">
        <v>96</v>
      </c>
      <c r="B52" s="204">
        <f t="shared" si="13"/>
        <v>104229</v>
      </c>
      <c r="C52" s="204">
        <f t="shared" si="15"/>
        <v>107762</v>
      </c>
      <c r="D52" s="251">
        <f t="shared" si="8"/>
        <v>96.721478814424373</v>
      </c>
      <c r="E52" s="204">
        <v>9563</v>
      </c>
      <c r="F52" s="204">
        <v>7289</v>
      </c>
      <c r="G52" s="251">
        <f t="shared" si="9"/>
        <v>131.19769515708603</v>
      </c>
      <c r="H52" s="204">
        <v>94666</v>
      </c>
      <c r="I52" s="204">
        <v>100473</v>
      </c>
      <c r="J52" s="251">
        <f t="shared" si="10"/>
        <v>94.220337802195615</v>
      </c>
      <c r="K52" s="204">
        <v>96459</v>
      </c>
      <c r="L52" s="204">
        <v>73755</v>
      </c>
      <c r="M52" s="251">
        <f>K52/L52%</f>
        <v>130.78299776286354</v>
      </c>
      <c r="N52" s="204">
        <f t="shared" si="14"/>
        <v>200688</v>
      </c>
      <c r="O52" s="204">
        <f t="shared" si="14"/>
        <v>181517</v>
      </c>
      <c r="P52" s="251">
        <f t="shared" si="12"/>
        <v>110.56154519962317</v>
      </c>
      <c r="Q52" s="158"/>
      <c r="R52" s="158"/>
    </row>
    <row r="53" spans="1:28" x14ac:dyDescent="0.2">
      <c r="A53" s="71" t="s">
        <v>97</v>
      </c>
      <c r="B53" s="204" t="str">
        <f>H53</f>
        <v>-</v>
      </c>
      <c r="C53" s="204" t="s">
        <v>156</v>
      </c>
      <c r="D53" s="251" t="s">
        <v>156</v>
      </c>
      <c r="E53" s="252" t="s">
        <v>156</v>
      </c>
      <c r="F53" s="252" t="s">
        <v>156</v>
      </c>
      <c r="G53" s="251" t="s">
        <v>156</v>
      </c>
      <c r="H53" s="204" t="s">
        <v>156</v>
      </c>
      <c r="I53" s="252" t="s">
        <v>156</v>
      </c>
      <c r="J53" s="251" t="s">
        <v>156</v>
      </c>
      <c r="K53" s="204">
        <v>100</v>
      </c>
      <c r="L53" s="204">
        <v>183</v>
      </c>
      <c r="M53" s="251">
        <f>K53/L53%</f>
        <v>54.644808743169399</v>
      </c>
      <c r="N53" s="204">
        <f>+K53</f>
        <v>100</v>
      </c>
      <c r="O53" s="204">
        <f>L53</f>
        <v>183</v>
      </c>
      <c r="P53" s="251">
        <f>N53/O53%</f>
        <v>54.644808743169399</v>
      </c>
      <c r="Q53" s="158"/>
      <c r="R53" s="158"/>
    </row>
    <row r="54" spans="1:28" x14ac:dyDescent="0.2">
      <c r="A54" s="71" t="s">
        <v>98</v>
      </c>
      <c r="B54" s="204" t="s">
        <v>156</v>
      </c>
      <c r="C54" s="204" t="s">
        <v>156</v>
      </c>
      <c r="D54" s="251" t="s">
        <v>156</v>
      </c>
      <c r="E54" s="252" t="s">
        <v>156</v>
      </c>
      <c r="F54" s="252" t="s">
        <v>156</v>
      </c>
      <c r="G54" s="251" t="s">
        <v>156</v>
      </c>
      <c r="H54" s="252" t="s">
        <v>156</v>
      </c>
      <c r="I54" s="252" t="s">
        <v>156</v>
      </c>
      <c r="J54" s="251" t="s">
        <v>156</v>
      </c>
      <c r="K54" s="204">
        <v>962</v>
      </c>
      <c r="L54" s="204">
        <v>1760</v>
      </c>
      <c r="M54" s="251">
        <f>K54/L54%</f>
        <v>54.659090909090907</v>
      </c>
      <c r="N54" s="204">
        <f>K54</f>
        <v>962</v>
      </c>
      <c r="O54" s="204">
        <f>L54</f>
        <v>1760</v>
      </c>
      <c r="P54" s="251">
        <f>N54/O54%</f>
        <v>54.659090909090907</v>
      </c>
      <c r="Q54" s="158"/>
      <c r="R54" s="158"/>
    </row>
    <row r="55" spans="1:28" x14ac:dyDescent="0.2">
      <c r="A55" s="73" t="s">
        <v>99</v>
      </c>
      <c r="B55" s="205">
        <f t="shared" si="13"/>
        <v>8264</v>
      </c>
      <c r="C55" s="205">
        <f>F55+I55</f>
        <v>7293</v>
      </c>
      <c r="D55" s="254">
        <f>B55/C55*100</f>
        <v>113.31413684354861</v>
      </c>
      <c r="E55" s="205">
        <v>6037</v>
      </c>
      <c r="F55" s="205">
        <v>3525</v>
      </c>
      <c r="G55" s="254">
        <f t="shared" si="9"/>
        <v>171.26241134751774</v>
      </c>
      <c r="H55" s="205">
        <v>2227</v>
      </c>
      <c r="I55" s="205">
        <v>3768</v>
      </c>
      <c r="J55" s="254">
        <f t="shared" si="10"/>
        <v>59.102972399150744</v>
      </c>
      <c r="K55" s="205">
        <v>33950</v>
      </c>
      <c r="L55" s="205">
        <v>23166</v>
      </c>
      <c r="M55" s="254">
        <f t="shared" si="11"/>
        <v>146.55097988431322</v>
      </c>
      <c r="N55" s="205">
        <f>E55+H55+K55</f>
        <v>42214</v>
      </c>
      <c r="O55" s="205">
        <f>F55+I55+L55</f>
        <v>30459</v>
      </c>
      <c r="P55" s="254">
        <f t="shared" si="12"/>
        <v>138.59286253652451</v>
      </c>
      <c r="Q55" s="158"/>
      <c r="R55" s="158"/>
    </row>
    <row r="56" spans="1:28" x14ac:dyDescent="0.2">
      <c r="A56" s="71"/>
      <c r="B56" s="204"/>
      <c r="C56" s="204"/>
      <c r="D56" s="251"/>
      <c r="E56" s="204"/>
      <c r="F56" s="204"/>
      <c r="G56" s="251"/>
      <c r="H56" s="204"/>
      <c r="I56" s="204"/>
      <c r="J56" s="251"/>
      <c r="K56" s="204"/>
      <c r="L56" s="204"/>
      <c r="M56" s="251"/>
      <c r="N56" s="204"/>
      <c r="O56" s="204"/>
      <c r="P56" s="251"/>
      <c r="Q56" s="158"/>
      <c r="R56" s="158"/>
    </row>
    <row r="57" spans="1:28" x14ac:dyDescent="0.2">
      <c r="A57" s="71"/>
      <c r="B57" s="204"/>
      <c r="C57" s="204"/>
      <c r="D57" s="251"/>
      <c r="E57" s="204"/>
      <c r="F57" s="204"/>
      <c r="G57" s="251"/>
      <c r="H57" s="204"/>
      <c r="I57" s="204"/>
      <c r="J57" s="251"/>
      <c r="K57" s="204"/>
      <c r="L57" s="204"/>
      <c r="M57" s="251"/>
      <c r="N57" s="204"/>
      <c r="O57" s="204"/>
      <c r="P57" s="251"/>
      <c r="Q57" s="158"/>
      <c r="R57" s="158"/>
    </row>
    <row r="58" spans="1:28" ht="15" x14ac:dyDescent="0.25">
      <c r="A58" s="434" t="s">
        <v>184</v>
      </c>
      <c r="B58" s="434"/>
      <c r="C58" s="434"/>
      <c r="D58" s="434"/>
      <c r="E58" s="434"/>
      <c r="F58" s="434"/>
      <c r="G58" s="434"/>
      <c r="H58" s="434"/>
      <c r="I58" s="434"/>
      <c r="J58" s="434"/>
      <c r="K58" s="434"/>
      <c r="L58" s="434"/>
      <c r="M58" s="434"/>
      <c r="N58" s="434"/>
      <c r="O58" s="434"/>
      <c r="P58" s="434"/>
      <c r="Q58" s="434"/>
      <c r="R58" s="434"/>
      <c r="S58" s="434"/>
      <c r="T58" s="280"/>
      <c r="U58" s="280"/>
      <c r="V58" s="280"/>
      <c r="W58" s="280"/>
      <c r="X58" s="280"/>
      <c r="Y58" s="280"/>
      <c r="Z58" s="280"/>
      <c r="AA58" s="280"/>
      <c r="AB58" s="280"/>
    </row>
    <row r="59" spans="1:28" ht="15" x14ac:dyDescent="0.25">
      <c r="A59" s="296"/>
      <c r="B59" s="286"/>
      <c r="C59" s="286"/>
      <c r="D59" s="286"/>
      <c r="E59" s="297"/>
      <c r="F59" s="297"/>
      <c r="G59" s="286"/>
      <c r="H59" s="297"/>
      <c r="I59" s="297"/>
      <c r="J59" s="286"/>
      <c r="K59" s="297"/>
      <c r="L59" s="297"/>
      <c r="M59" s="286"/>
      <c r="N59" s="286"/>
      <c r="O59" s="286"/>
      <c r="P59" s="285"/>
      <c r="Q59" s="297"/>
      <c r="R59" s="297"/>
      <c r="S59" s="298" t="s">
        <v>185</v>
      </c>
      <c r="T59" s="280"/>
      <c r="U59" s="280"/>
      <c r="V59" s="280"/>
      <c r="W59" s="280"/>
      <c r="X59" s="280"/>
      <c r="Y59" s="280"/>
      <c r="Z59" s="280"/>
      <c r="AA59" s="280"/>
    </row>
    <row r="60" spans="1:28" x14ac:dyDescent="0.2">
      <c r="A60" s="435"/>
      <c r="B60" s="438" t="s">
        <v>151</v>
      </c>
      <c r="C60" s="439"/>
      <c r="D60" s="439"/>
      <c r="E60" s="439"/>
      <c r="F60" s="439"/>
      <c r="G60" s="439"/>
      <c r="H60" s="439"/>
      <c r="I60" s="439"/>
      <c r="J60" s="440"/>
      <c r="K60" s="444" t="s">
        <v>74</v>
      </c>
      <c r="L60" s="445"/>
      <c r="M60" s="445"/>
      <c r="N60" s="445"/>
      <c r="O60" s="445"/>
      <c r="P60" s="445"/>
      <c r="Q60" s="445"/>
      <c r="R60" s="445"/>
      <c r="S60" s="445"/>
    </row>
    <row r="61" spans="1:28" ht="12.75" customHeight="1" x14ac:dyDescent="0.2">
      <c r="A61" s="436"/>
      <c r="B61" s="441"/>
      <c r="C61" s="442"/>
      <c r="D61" s="442"/>
      <c r="E61" s="442"/>
      <c r="F61" s="442"/>
      <c r="G61" s="442"/>
      <c r="H61" s="442"/>
      <c r="I61" s="442"/>
      <c r="J61" s="443"/>
      <c r="K61" s="444" t="s">
        <v>73</v>
      </c>
      <c r="L61" s="445"/>
      <c r="M61" s="445"/>
      <c r="N61" s="445"/>
      <c r="O61" s="445"/>
      <c r="P61" s="445"/>
      <c r="Q61" s="445"/>
      <c r="R61" s="445"/>
      <c r="S61" s="445"/>
    </row>
    <row r="62" spans="1:28" ht="23.25" customHeight="1" x14ac:dyDescent="0.2">
      <c r="A62" s="436"/>
      <c r="B62" s="444" t="s">
        <v>186</v>
      </c>
      <c r="C62" s="446"/>
      <c r="D62" s="447" t="s">
        <v>187</v>
      </c>
      <c r="E62" s="444" t="s">
        <v>188</v>
      </c>
      <c r="F62" s="450"/>
      <c r="G62" s="447" t="s">
        <v>189</v>
      </c>
      <c r="H62" s="409" t="s">
        <v>190</v>
      </c>
      <c r="I62" s="409"/>
      <c r="J62" s="409" t="s">
        <v>191</v>
      </c>
      <c r="K62" s="444" t="s">
        <v>186</v>
      </c>
      <c r="L62" s="446"/>
      <c r="M62" s="447" t="s">
        <v>187</v>
      </c>
      <c r="N62" s="444" t="s">
        <v>188</v>
      </c>
      <c r="O62" s="450"/>
      <c r="P62" s="447" t="s">
        <v>189</v>
      </c>
      <c r="Q62" s="409" t="s">
        <v>190</v>
      </c>
      <c r="R62" s="409"/>
      <c r="S62" s="444" t="s">
        <v>191</v>
      </c>
      <c r="T62" s="312"/>
    </row>
    <row r="63" spans="1:28" ht="22.5" x14ac:dyDescent="0.2">
      <c r="A63" s="437"/>
      <c r="B63" s="287" t="s">
        <v>192</v>
      </c>
      <c r="C63" s="287" t="s">
        <v>193</v>
      </c>
      <c r="D63" s="448"/>
      <c r="E63" s="287" t="s">
        <v>192</v>
      </c>
      <c r="F63" s="287" t="s">
        <v>193</v>
      </c>
      <c r="G63" s="448"/>
      <c r="H63" s="287" t="s">
        <v>192</v>
      </c>
      <c r="I63" s="287" t="s">
        <v>193</v>
      </c>
      <c r="J63" s="409"/>
      <c r="K63" s="287" t="s">
        <v>192</v>
      </c>
      <c r="L63" s="287" t="s">
        <v>193</v>
      </c>
      <c r="M63" s="448"/>
      <c r="N63" s="287" t="s">
        <v>192</v>
      </c>
      <c r="O63" s="287" t="s">
        <v>193</v>
      </c>
      <c r="P63" s="448"/>
      <c r="Q63" s="287" t="s">
        <v>192</v>
      </c>
      <c r="R63" s="287" t="s">
        <v>193</v>
      </c>
      <c r="S63" s="444"/>
      <c r="T63" s="312"/>
    </row>
    <row r="64" spans="1:28" x14ac:dyDescent="0.2">
      <c r="A64" s="281" t="s">
        <v>79</v>
      </c>
      <c r="B64" s="288">
        <v>1736457</v>
      </c>
      <c r="C64" s="288">
        <v>930584</v>
      </c>
      <c r="D64" s="289">
        <v>37.4</v>
      </c>
      <c r="E64" s="288">
        <v>1289212</v>
      </c>
      <c r="F64" s="288">
        <v>595237</v>
      </c>
      <c r="G64" s="289">
        <v>27.8</v>
      </c>
      <c r="H64" s="288">
        <v>1615414</v>
      </c>
      <c r="I64" s="288">
        <v>833444</v>
      </c>
      <c r="J64" s="289">
        <v>34.799999999999997</v>
      </c>
      <c r="K64" s="288">
        <v>298529</v>
      </c>
      <c r="L64" s="288">
        <v>135564</v>
      </c>
      <c r="M64" s="289">
        <v>34.299999999999997</v>
      </c>
      <c r="N64" s="288">
        <v>404770</v>
      </c>
      <c r="O64" s="288">
        <v>158610</v>
      </c>
      <c r="P64" s="289">
        <v>46.5</v>
      </c>
      <c r="Q64" s="288">
        <v>166562</v>
      </c>
      <c r="R64" s="288">
        <v>68413</v>
      </c>
      <c r="S64" s="289">
        <v>19.100000000000001</v>
      </c>
    </row>
    <row r="65" spans="1:19" x14ac:dyDescent="0.2">
      <c r="A65" s="282" t="s">
        <v>80</v>
      </c>
      <c r="B65" s="288">
        <v>8434</v>
      </c>
      <c r="C65" s="288">
        <v>4615</v>
      </c>
      <c r="D65" s="289">
        <v>1.7</v>
      </c>
      <c r="E65" s="288">
        <v>38029</v>
      </c>
      <c r="F65" s="288">
        <v>16066</v>
      </c>
      <c r="G65" s="289">
        <v>7.7</v>
      </c>
      <c r="H65" s="288">
        <v>449332</v>
      </c>
      <c r="I65" s="288">
        <v>233945</v>
      </c>
      <c r="J65" s="289">
        <v>90.6</v>
      </c>
      <c r="K65" s="288">
        <v>3433</v>
      </c>
      <c r="L65" s="288">
        <v>1646</v>
      </c>
      <c r="M65" s="289">
        <v>9.8000000000000007</v>
      </c>
      <c r="N65" s="288">
        <v>13886</v>
      </c>
      <c r="O65" s="288">
        <v>5284</v>
      </c>
      <c r="P65" s="289">
        <v>39.700000000000003</v>
      </c>
      <c r="Q65" s="288">
        <v>17681</v>
      </c>
      <c r="R65" s="288">
        <v>6626</v>
      </c>
      <c r="S65" s="289">
        <v>50.5</v>
      </c>
    </row>
    <row r="66" spans="1:19" x14ac:dyDescent="0.2">
      <c r="A66" s="283" t="s">
        <v>81</v>
      </c>
      <c r="B66" s="288">
        <v>84128</v>
      </c>
      <c r="C66" s="288">
        <v>37870</v>
      </c>
      <c r="D66" s="289">
        <v>40.5</v>
      </c>
      <c r="E66" s="288">
        <v>117049</v>
      </c>
      <c r="F66" s="288">
        <v>50632</v>
      </c>
      <c r="G66" s="289">
        <v>56.4</v>
      </c>
      <c r="H66" s="288">
        <v>6301</v>
      </c>
      <c r="I66" s="288">
        <v>2576</v>
      </c>
      <c r="J66" s="289">
        <v>3</v>
      </c>
      <c r="K66" s="288">
        <v>41757</v>
      </c>
      <c r="L66" s="288">
        <v>16652</v>
      </c>
      <c r="M66" s="289">
        <v>34.4</v>
      </c>
      <c r="N66" s="288">
        <v>75602</v>
      </c>
      <c r="O66" s="288">
        <v>27262</v>
      </c>
      <c r="P66" s="289">
        <v>62.3</v>
      </c>
      <c r="Q66" s="288">
        <v>4002</v>
      </c>
      <c r="R66" s="288">
        <v>1295</v>
      </c>
      <c r="S66" s="289">
        <v>3.3</v>
      </c>
    </row>
    <row r="67" spans="1:19" x14ac:dyDescent="0.2">
      <c r="A67" s="283" t="s">
        <v>82</v>
      </c>
      <c r="B67" s="288">
        <v>108713</v>
      </c>
      <c r="C67" s="288">
        <v>64132</v>
      </c>
      <c r="D67" s="289">
        <v>27.3</v>
      </c>
      <c r="E67" s="288">
        <v>34306</v>
      </c>
      <c r="F67" s="288">
        <v>15353</v>
      </c>
      <c r="G67" s="289">
        <v>8.6</v>
      </c>
      <c r="H67" s="288">
        <v>254545</v>
      </c>
      <c r="I67" s="288">
        <v>146453</v>
      </c>
      <c r="J67" s="289">
        <v>64</v>
      </c>
      <c r="K67" s="288">
        <v>8903</v>
      </c>
      <c r="L67" s="288">
        <v>4110</v>
      </c>
      <c r="M67" s="289">
        <v>14.4</v>
      </c>
      <c r="N67" s="288">
        <v>20932</v>
      </c>
      <c r="O67" s="288">
        <v>8937</v>
      </c>
      <c r="P67" s="289">
        <v>33.9</v>
      </c>
      <c r="Q67" s="288">
        <v>31910</v>
      </c>
      <c r="R67" s="288">
        <v>13923</v>
      </c>
      <c r="S67" s="289">
        <v>51.7</v>
      </c>
    </row>
    <row r="68" spans="1:19" x14ac:dyDescent="0.2">
      <c r="A68" s="283" t="s">
        <v>83</v>
      </c>
      <c r="B68" s="288">
        <v>145188</v>
      </c>
      <c r="C68" s="288">
        <v>81301</v>
      </c>
      <c r="D68" s="289">
        <v>40.6</v>
      </c>
      <c r="E68" s="288">
        <v>73721</v>
      </c>
      <c r="F68" s="288">
        <v>31961</v>
      </c>
      <c r="G68" s="289">
        <v>20.6</v>
      </c>
      <c r="H68" s="288">
        <v>138823</v>
      </c>
      <c r="I68" s="288">
        <v>82439</v>
      </c>
      <c r="J68" s="289">
        <v>38.799999999999997</v>
      </c>
      <c r="K68" s="288">
        <v>18723</v>
      </c>
      <c r="L68" s="288">
        <v>8984</v>
      </c>
      <c r="M68" s="289">
        <v>28.3</v>
      </c>
      <c r="N68" s="288">
        <v>41598</v>
      </c>
      <c r="O68" s="288">
        <v>16186</v>
      </c>
      <c r="P68" s="289">
        <v>62.8</v>
      </c>
      <c r="Q68" s="288">
        <v>5944</v>
      </c>
      <c r="R68" s="288">
        <v>2903</v>
      </c>
      <c r="S68" s="289">
        <v>9</v>
      </c>
    </row>
    <row r="69" spans="1:19" x14ac:dyDescent="0.2">
      <c r="A69" s="283" t="s">
        <v>84</v>
      </c>
      <c r="B69" s="288">
        <v>801</v>
      </c>
      <c r="C69" s="288">
        <v>571</v>
      </c>
      <c r="D69" s="289">
        <v>0.7</v>
      </c>
      <c r="E69" s="288">
        <v>133</v>
      </c>
      <c r="F69" s="288">
        <v>51</v>
      </c>
      <c r="G69" s="289">
        <v>0.1</v>
      </c>
      <c r="H69" s="288">
        <v>116466</v>
      </c>
      <c r="I69" s="288">
        <v>56087</v>
      </c>
      <c r="J69" s="289">
        <v>99.2</v>
      </c>
      <c r="K69" s="288">
        <v>801</v>
      </c>
      <c r="L69" s="288">
        <v>571</v>
      </c>
      <c r="M69" s="289">
        <v>34.200000000000003</v>
      </c>
      <c r="N69" s="288">
        <v>133</v>
      </c>
      <c r="O69" s="288">
        <v>51</v>
      </c>
      <c r="P69" s="289">
        <v>5.7</v>
      </c>
      <c r="Q69" s="288">
        <v>1406</v>
      </c>
      <c r="R69" s="288">
        <v>582</v>
      </c>
      <c r="S69" s="289">
        <v>60.1</v>
      </c>
    </row>
    <row r="70" spans="1:19" x14ac:dyDescent="0.2">
      <c r="A70" s="283" t="s">
        <v>85</v>
      </c>
      <c r="B70" s="288">
        <v>7589</v>
      </c>
      <c r="C70" s="288">
        <v>4216</v>
      </c>
      <c r="D70" s="289">
        <v>1.1000000000000001</v>
      </c>
      <c r="E70" s="288">
        <v>565843</v>
      </c>
      <c r="F70" s="288">
        <v>276040</v>
      </c>
      <c r="G70" s="289">
        <v>81.400000000000006</v>
      </c>
      <c r="H70" s="288">
        <v>121469</v>
      </c>
      <c r="I70" s="288">
        <v>63570</v>
      </c>
      <c r="J70" s="289">
        <v>17.5</v>
      </c>
      <c r="K70" s="288">
        <v>3193</v>
      </c>
      <c r="L70" s="288">
        <v>1612</v>
      </c>
      <c r="M70" s="289">
        <v>3.5</v>
      </c>
      <c r="N70" s="288">
        <v>36778</v>
      </c>
      <c r="O70" s="288">
        <v>16305</v>
      </c>
      <c r="P70" s="289">
        <v>40.799999999999997</v>
      </c>
      <c r="Q70" s="288">
        <v>50131</v>
      </c>
      <c r="R70" s="288">
        <v>25384</v>
      </c>
      <c r="S70" s="289">
        <v>55.6</v>
      </c>
    </row>
    <row r="71" spans="1:19" x14ac:dyDescent="0.2">
      <c r="A71" s="283" t="s">
        <v>86</v>
      </c>
      <c r="B71" s="288">
        <v>164959</v>
      </c>
      <c r="C71" s="288">
        <v>80121</v>
      </c>
      <c r="D71" s="289">
        <v>64.5</v>
      </c>
      <c r="E71" s="288">
        <v>50665</v>
      </c>
      <c r="F71" s="288">
        <v>20708</v>
      </c>
      <c r="G71" s="289">
        <v>19.8</v>
      </c>
      <c r="H71" s="288">
        <v>40058</v>
      </c>
      <c r="I71" s="288">
        <v>13751</v>
      </c>
      <c r="J71" s="289">
        <v>15.7</v>
      </c>
      <c r="K71" s="288">
        <v>3063</v>
      </c>
      <c r="L71" s="288">
        <v>1562</v>
      </c>
      <c r="M71" s="289">
        <v>14.6</v>
      </c>
      <c r="N71" s="288">
        <v>14851</v>
      </c>
      <c r="O71" s="288">
        <v>8213</v>
      </c>
      <c r="P71" s="289">
        <v>70.900000000000006</v>
      </c>
      <c r="Q71" s="288">
        <v>3033</v>
      </c>
      <c r="R71" s="290" t="s">
        <v>156</v>
      </c>
      <c r="S71" s="289">
        <v>14.5</v>
      </c>
    </row>
    <row r="72" spans="1:19" x14ac:dyDescent="0.2">
      <c r="A72" s="283" t="s">
        <v>87</v>
      </c>
      <c r="B72" s="288">
        <v>94059</v>
      </c>
      <c r="C72" s="288">
        <v>39333</v>
      </c>
      <c r="D72" s="289">
        <v>32.200000000000003</v>
      </c>
      <c r="E72" s="288">
        <v>99619</v>
      </c>
      <c r="F72" s="288">
        <v>46907</v>
      </c>
      <c r="G72" s="289">
        <v>34.200000000000003</v>
      </c>
      <c r="H72" s="288">
        <v>98001</v>
      </c>
      <c r="I72" s="288">
        <v>26503</v>
      </c>
      <c r="J72" s="289">
        <v>33.6</v>
      </c>
      <c r="K72" s="288">
        <v>9283</v>
      </c>
      <c r="L72" s="288">
        <v>3880</v>
      </c>
      <c r="M72" s="289">
        <v>25.6</v>
      </c>
      <c r="N72" s="288">
        <v>24900</v>
      </c>
      <c r="O72" s="288">
        <v>8847</v>
      </c>
      <c r="P72" s="289">
        <v>68.8</v>
      </c>
      <c r="Q72" s="288">
        <v>2025</v>
      </c>
      <c r="R72" s="288">
        <v>893</v>
      </c>
      <c r="S72" s="289">
        <v>5.6</v>
      </c>
    </row>
    <row r="73" spans="1:19" x14ac:dyDescent="0.2">
      <c r="A73" s="283" t="s">
        <v>88</v>
      </c>
      <c r="B73" s="288">
        <v>162169</v>
      </c>
      <c r="C73" s="288">
        <v>96358</v>
      </c>
      <c r="D73" s="289">
        <v>58.1</v>
      </c>
      <c r="E73" s="288">
        <v>30310</v>
      </c>
      <c r="F73" s="288">
        <v>14361</v>
      </c>
      <c r="G73" s="289">
        <v>10.9</v>
      </c>
      <c r="H73" s="288">
        <v>86869</v>
      </c>
      <c r="I73" s="288">
        <v>47150</v>
      </c>
      <c r="J73" s="289">
        <v>31.1</v>
      </c>
      <c r="K73" s="288">
        <v>6759</v>
      </c>
      <c r="L73" s="288">
        <v>3418</v>
      </c>
      <c r="M73" s="289">
        <v>25.7</v>
      </c>
      <c r="N73" s="288">
        <v>16756</v>
      </c>
      <c r="O73" s="288">
        <v>6892</v>
      </c>
      <c r="P73" s="289">
        <v>63.6</v>
      </c>
      <c r="Q73" s="288">
        <v>2818</v>
      </c>
      <c r="R73" s="288">
        <v>1367</v>
      </c>
      <c r="S73" s="289">
        <v>10.7</v>
      </c>
    </row>
    <row r="74" spans="1:19" x14ac:dyDescent="0.2">
      <c r="A74" s="283" t="s">
        <v>89</v>
      </c>
      <c r="B74" s="288">
        <v>126954</v>
      </c>
      <c r="C74" s="288">
        <v>64469</v>
      </c>
      <c r="D74" s="289">
        <v>53.3</v>
      </c>
      <c r="E74" s="288">
        <v>98261</v>
      </c>
      <c r="F74" s="288">
        <v>44945</v>
      </c>
      <c r="G74" s="289">
        <v>41.2</v>
      </c>
      <c r="H74" s="288">
        <v>13165</v>
      </c>
      <c r="I74" s="288">
        <v>4861</v>
      </c>
      <c r="J74" s="289">
        <v>5.5</v>
      </c>
      <c r="K74" s="288">
        <v>37135</v>
      </c>
      <c r="L74" s="288">
        <v>12406</v>
      </c>
      <c r="M74" s="289">
        <v>34.4</v>
      </c>
      <c r="N74" s="288">
        <v>65105</v>
      </c>
      <c r="O74" s="288">
        <v>26826</v>
      </c>
      <c r="P74" s="289">
        <v>60.2</v>
      </c>
      <c r="Q74" s="288">
        <v>5830</v>
      </c>
      <c r="R74" s="288">
        <v>1488</v>
      </c>
      <c r="S74" s="289">
        <v>5.4</v>
      </c>
    </row>
    <row r="75" spans="1:19" x14ac:dyDescent="0.2">
      <c r="A75" s="283" t="s">
        <v>90</v>
      </c>
      <c r="B75" s="288">
        <v>157411</v>
      </c>
      <c r="C75" s="288">
        <v>85620</v>
      </c>
      <c r="D75" s="289">
        <v>91.2</v>
      </c>
      <c r="E75" s="288">
        <v>14723</v>
      </c>
      <c r="F75" s="288">
        <v>8229</v>
      </c>
      <c r="G75" s="289">
        <v>8.5</v>
      </c>
      <c r="H75" s="288">
        <v>413</v>
      </c>
      <c r="I75" s="288">
        <v>1265</v>
      </c>
      <c r="J75" s="289">
        <v>0.2</v>
      </c>
      <c r="K75" s="288">
        <v>6044</v>
      </c>
      <c r="L75" s="288">
        <v>2198</v>
      </c>
      <c r="M75" s="289">
        <v>76.8</v>
      </c>
      <c r="N75" s="288">
        <v>1793</v>
      </c>
      <c r="O75" s="288">
        <v>154</v>
      </c>
      <c r="P75" s="289">
        <v>22.8</v>
      </c>
      <c r="Q75" s="290">
        <v>29</v>
      </c>
      <c r="R75" s="290">
        <v>8</v>
      </c>
      <c r="S75" s="290">
        <v>0.4</v>
      </c>
    </row>
    <row r="76" spans="1:19" x14ac:dyDescent="0.2">
      <c r="A76" s="283" t="s">
        <v>91</v>
      </c>
      <c r="B76" s="290" t="s">
        <v>156</v>
      </c>
      <c r="C76" s="290" t="s">
        <v>156</v>
      </c>
      <c r="D76" s="290" t="s">
        <v>156</v>
      </c>
      <c r="E76" s="288">
        <v>7678</v>
      </c>
      <c r="F76" s="288">
        <v>5098</v>
      </c>
      <c r="G76" s="289">
        <v>100</v>
      </c>
      <c r="H76" s="290" t="s">
        <v>156</v>
      </c>
      <c r="I76" s="290" t="s">
        <v>156</v>
      </c>
      <c r="J76" s="290" t="s">
        <v>156</v>
      </c>
      <c r="K76" s="290" t="s">
        <v>156</v>
      </c>
      <c r="L76" s="290" t="s">
        <v>156</v>
      </c>
      <c r="M76" s="290" t="s">
        <v>156</v>
      </c>
      <c r="N76" s="288">
        <v>166</v>
      </c>
      <c r="O76" s="288" t="s">
        <v>156</v>
      </c>
      <c r="P76" s="289">
        <v>100</v>
      </c>
      <c r="Q76" s="290" t="s">
        <v>156</v>
      </c>
      <c r="R76" s="290" t="s">
        <v>156</v>
      </c>
      <c r="S76" s="290" t="s">
        <v>156</v>
      </c>
    </row>
    <row r="77" spans="1:19" x14ac:dyDescent="0.2">
      <c r="A77" s="283" t="s">
        <v>92</v>
      </c>
      <c r="B77" s="288">
        <v>173993</v>
      </c>
      <c r="C77" s="288">
        <v>91303</v>
      </c>
      <c r="D77" s="289">
        <v>56.4</v>
      </c>
      <c r="E77" s="288">
        <v>55148</v>
      </c>
      <c r="F77" s="288">
        <v>25942</v>
      </c>
      <c r="G77" s="289">
        <v>17.899999999999999</v>
      </c>
      <c r="H77" s="288">
        <v>79591</v>
      </c>
      <c r="I77" s="288">
        <v>44817</v>
      </c>
      <c r="J77" s="289">
        <v>25.8</v>
      </c>
      <c r="K77" s="288">
        <v>39933</v>
      </c>
      <c r="L77" s="288">
        <v>17355</v>
      </c>
      <c r="M77" s="289">
        <v>55.4</v>
      </c>
      <c r="N77" s="288">
        <v>25012</v>
      </c>
      <c r="O77" s="288">
        <v>9943</v>
      </c>
      <c r="P77" s="289">
        <v>34.700000000000003</v>
      </c>
      <c r="Q77" s="288">
        <v>7134</v>
      </c>
      <c r="R77" s="288">
        <v>3748</v>
      </c>
      <c r="S77" s="289">
        <v>9.9</v>
      </c>
    </row>
    <row r="78" spans="1:19" x14ac:dyDescent="0.2">
      <c r="A78" s="283" t="s">
        <v>93</v>
      </c>
      <c r="B78" s="288">
        <v>98789</v>
      </c>
      <c r="C78" s="288">
        <v>51105</v>
      </c>
      <c r="D78" s="289">
        <v>56.5</v>
      </c>
      <c r="E78" s="288">
        <v>47978</v>
      </c>
      <c r="F78" s="288">
        <v>20008</v>
      </c>
      <c r="G78" s="289">
        <v>27.4</v>
      </c>
      <c r="H78" s="288">
        <v>28131</v>
      </c>
      <c r="I78" s="288">
        <v>11299</v>
      </c>
      <c r="J78" s="289">
        <v>16.100000000000001</v>
      </c>
      <c r="K78" s="288">
        <v>53176</v>
      </c>
      <c r="L78" s="288">
        <v>23657</v>
      </c>
      <c r="M78" s="289">
        <v>45</v>
      </c>
      <c r="N78" s="288">
        <v>41116</v>
      </c>
      <c r="O78" s="288">
        <v>16669</v>
      </c>
      <c r="P78" s="289">
        <v>34.799999999999997</v>
      </c>
      <c r="Q78" s="288">
        <v>23995</v>
      </c>
      <c r="R78" s="288">
        <v>9217</v>
      </c>
      <c r="S78" s="289">
        <v>20.3</v>
      </c>
    </row>
    <row r="79" spans="1:19" x14ac:dyDescent="0.2">
      <c r="A79" s="283" t="s">
        <v>94</v>
      </c>
      <c r="B79" s="288">
        <v>258117</v>
      </c>
      <c r="C79" s="288">
        <v>148723</v>
      </c>
      <c r="D79" s="289">
        <v>88.5</v>
      </c>
      <c r="E79" s="288">
        <v>24064</v>
      </c>
      <c r="F79" s="288">
        <v>8454</v>
      </c>
      <c r="G79" s="289">
        <v>8.1999999999999993</v>
      </c>
      <c r="H79" s="288">
        <v>9518</v>
      </c>
      <c r="I79" s="288">
        <v>4258</v>
      </c>
      <c r="J79" s="289">
        <v>3.3</v>
      </c>
      <c r="K79" s="288">
        <v>42177</v>
      </c>
      <c r="L79" s="288">
        <v>24643</v>
      </c>
      <c r="M79" s="289">
        <v>66.5</v>
      </c>
      <c r="N79" s="288">
        <v>18170</v>
      </c>
      <c r="O79" s="288">
        <v>4709</v>
      </c>
      <c r="P79" s="289">
        <v>28.6</v>
      </c>
      <c r="Q79" s="288">
        <v>3077</v>
      </c>
      <c r="R79" s="288">
        <v>46</v>
      </c>
      <c r="S79" s="289">
        <v>4.9000000000000004</v>
      </c>
    </row>
    <row r="80" spans="1:19" x14ac:dyDescent="0.2">
      <c r="A80" s="282" t="s">
        <v>95</v>
      </c>
      <c r="B80" s="288">
        <v>69118</v>
      </c>
      <c r="C80" s="288">
        <v>42949</v>
      </c>
      <c r="D80" s="289">
        <v>59.9</v>
      </c>
      <c r="E80" s="288">
        <v>12978</v>
      </c>
      <c r="F80" s="288">
        <v>8114</v>
      </c>
      <c r="G80" s="289">
        <v>11.3</v>
      </c>
      <c r="H80" s="288">
        <v>33258</v>
      </c>
      <c r="I80" s="288">
        <v>22243</v>
      </c>
      <c r="J80" s="289">
        <v>28.8</v>
      </c>
      <c r="K80" s="288">
        <v>1245</v>
      </c>
      <c r="L80" s="288">
        <v>413</v>
      </c>
      <c r="M80" s="289">
        <v>68.2</v>
      </c>
      <c r="N80" s="288">
        <v>491</v>
      </c>
      <c r="O80" s="288">
        <v>118</v>
      </c>
      <c r="P80" s="289">
        <v>26.9</v>
      </c>
      <c r="Q80" s="288">
        <v>90</v>
      </c>
      <c r="R80" s="288">
        <v>4</v>
      </c>
      <c r="S80" s="289">
        <v>4.9000000000000004</v>
      </c>
    </row>
    <row r="81" spans="1:61" x14ac:dyDescent="0.2">
      <c r="A81" s="283" t="s">
        <v>96</v>
      </c>
      <c r="B81" s="288">
        <v>63321</v>
      </c>
      <c r="C81" s="288">
        <v>29723</v>
      </c>
      <c r="D81" s="289">
        <v>28.8</v>
      </c>
      <c r="E81" s="288">
        <v>17393</v>
      </c>
      <c r="F81" s="288">
        <v>2279</v>
      </c>
      <c r="G81" s="289">
        <v>7.9</v>
      </c>
      <c r="H81" s="288">
        <v>139269</v>
      </c>
      <c r="I81" s="288">
        <v>72227</v>
      </c>
      <c r="J81" s="289">
        <v>63.3</v>
      </c>
      <c r="K81" s="288">
        <v>15860</v>
      </c>
      <c r="L81" s="288">
        <v>6509</v>
      </c>
      <c r="M81" s="289">
        <v>53.8</v>
      </c>
      <c r="N81" s="288">
        <v>6368</v>
      </c>
      <c r="O81" s="288">
        <v>2125</v>
      </c>
      <c r="P81" s="289">
        <v>21.6</v>
      </c>
      <c r="Q81" s="288">
        <v>7252</v>
      </c>
      <c r="R81" s="288">
        <v>929</v>
      </c>
      <c r="S81" s="289">
        <v>24.6</v>
      </c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</row>
    <row r="82" spans="1:61" x14ac:dyDescent="0.2">
      <c r="A82" s="284" t="s">
        <v>99</v>
      </c>
      <c r="B82" s="291">
        <v>12714</v>
      </c>
      <c r="C82" s="291">
        <v>8175</v>
      </c>
      <c r="D82" s="293">
        <v>89.3</v>
      </c>
      <c r="E82" s="291">
        <v>1314</v>
      </c>
      <c r="F82" s="292">
        <v>89</v>
      </c>
      <c r="G82" s="293">
        <v>9.1999999999999993</v>
      </c>
      <c r="H82" s="291">
        <v>205</v>
      </c>
      <c r="I82" s="292" t="s">
        <v>156</v>
      </c>
      <c r="J82" s="293">
        <v>1.4</v>
      </c>
      <c r="K82" s="291">
        <v>7044</v>
      </c>
      <c r="L82" s="291">
        <v>5948</v>
      </c>
      <c r="M82" s="293">
        <v>84.2</v>
      </c>
      <c r="N82" s="291">
        <v>1113</v>
      </c>
      <c r="O82" s="292">
        <v>89</v>
      </c>
      <c r="P82" s="293">
        <v>13.3</v>
      </c>
      <c r="Q82" s="292">
        <v>205</v>
      </c>
      <c r="R82" s="292" t="s">
        <v>156</v>
      </c>
      <c r="S82" s="293">
        <v>2.5</v>
      </c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</row>
    <row r="83" spans="1:61" s="294" customFormat="1" x14ac:dyDescent="0.2">
      <c r="A83" s="302"/>
      <c r="B83" s="313"/>
      <c r="C83" s="313"/>
      <c r="D83" s="370"/>
      <c r="E83" s="313"/>
      <c r="F83" s="371"/>
      <c r="G83" s="370"/>
      <c r="H83" s="313"/>
      <c r="I83" s="371"/>
      <c r="J83" s="370"/>
      <c r="K83" s="313"/>
      <c r="L83" s="313"/>
      <c r="M83" s="370"/>
      <c r="N83" s="313"/>
      <c r="O83" s="371"/>
      <c r="P83" s="370"/>
      <c r="Q83" s="371"/>
      <c r="R83" s="371"/>
      <c r="S83" s="370"/>
      <c r="T83" s="313"/>
      <c r="U83" s="313"/>
      <c r="V83" s="370"/>
      <c r="W83" s="313"/>
      <c r="X83" s="371"/>
      <c r="Y83" s="370"/>
      <c r="Z83" s="371"/>
      <c r="AA83" s="371"/>
      <c r="AB83" s="371"/>
      <c r="AC83" s="312"/>
      <c r="AD83" s="312"/>
      <c r="AE83" s="312"/>
      <c r="AF83" s="312"/>
      <c r="AG83" s="312"/>
      <c r="AH83" s="312"/>
      <c r="AI83" s="312"/>
      <c r="AJ83" s="312"/>
      <c r="AK83" s="312"/>
      <c r="AL83" s="312"/>
      <c r="AM83" s="312"/>
      <c r="AN83" s="312"/>
      <c r="AO83" s="312"/>
      <c r="AP83" s="312"/>
      <c r="AQ83" s="312"/>
      <c r="AR83" s="312"/>
      <c r="AS83" s="312"/>
      <c r="AT83" s="312"/>
      <c r="AU83" s="312"/>
      <c r="AV83" s="312"/>
      <c r="AW83" s="312"/>
      <c r="AX83" s="312"/>
      <c r="AY83" s="312"/>
      <c r="AZ83" s="312"/>
      <c r="BA83" s="312"/>
      <c r="BB83" s="312"/>
      <c r="BC83" s="312"/>
      <c r="BD83" s="312"/>
      <c r="BE83" s="312"/>
      <c r="BF83" s="312"/>
      <c r="BG83" s="312"/>
      <c r="BH83" s="312"/>
      <c r="BI83" s="312"/>
    </row>
    <row r="84" spans="1:61" s="294" customFormat="1" x14ac:dyDescent="0.2">
      <c r="A84" s="302"/>
      <c r="B84" s="313"/>
      <c r="C84" s="313"/>
      <c r="D84" s="370"/>
      <c r="E84" s="313"/>
      <c r="F84" s="371"/>
      <c r="G84" s="370"/>
      <c r="H84" s="313"/>
      <c r="I84" s="371"/>
      <c r="J84" s="370"/>
      <c r="K84" s="313"/>
      <c r="L84" s="313"/>
      <c r="M84" s="370"/>
      <c r="N84" s="313"/>
      <c r="O84" s="371"/>
      <c r="P84" s="370"/>
      <c r="Q84" s="371"/>
      <c r="R84" s="371"/>
      <c r="S84" s="370"/>
      <c r="T84" s="313"/>
      <c r="U84" s="313"/>
      <c r="V84" s="370"/>
      <c r="W84" s="313"/>
      <c r="X84" s="371"/>
      <c r="Y84" s="370"/>
      <c r="Z84" s="371"/>
      <c r="AA84" s="371"/>
      <c r="AB84" s="371"/>
      <c r="AC84" s="312"/>
      <c r="AD84" s="312"/>
      <c r="AE84" s="312"/>
      <c r="AF84" s="312"/>
      <c r="AG84" s="312"/>
      <c r="AH84" s="312"/>
      <c r="AI84" s="312"/>
      <c r="AJ84" s="312"/>
      <c r="AK84" s="312"/>
      <c r="AL84" s="312"/>
      <c r="AM84" s="312"/>
      <c r="AN84" s="312"/>
      <c r="AO84" s="312"/>
      <c r="AP84" s="312"/>
      <c r="AQ84" s="312"/>
      <c r="AR84" s="312"/>
      <c r="AS84" s="312"/>
      <c r="AT84" s="312"/>
      <c r="AU84" s="312"/>
      <c r="AV84" s="312"/>
      <c r="AW84" s="312"/>
      <c r="AX84" s="312"/>
      <c r="AY84" s="312"/>
      <c r="AZ84" s="312"/>
      <c r="BA84" s="312"/>
      <c r="BB84" s="312"/>
      <c r="BC84" s="312"/>
      <c r="BD84" s="312"/>
      <c r="BE84" s="312"/>
      <c r="BF84" s="312"/>
      <c r="BG84" s="312"/>
      <c r="BH84" s="312"/>
      <c r="BI84" s="312"/>
    </row>
    <row r="85" spans="1:61" s="294" customFormat="1" ht="12.75" customHeight="1" x14ac:dyDescent="0.2">
      <c r="A85" s="435"/>
      <c r="B85" s="444" t="s">
        <v>74</v>
      </c>
      <c r="C85" s="445"/>
      <c r="D85" s="445"/>
      <c r="E85" s="445"/>
      <c r="F85" s="445"/>
      <c r="G85" s="445"/>
      <c r="H85" s="445"/>
      <c r="I85" s="445"/>
      <c r="J85" s="446"/>
      <c r="K85" s="438" t="s">
        <v>179</v>
      </c>
      <c r="L85" s="463"/>
      <c r="M85" s="463"/>
      <c r="N85" s="463"/>
      <c r="O85" s="463"/>
      <c r="P85" s="463"/>
      <c r="Q85" s="463"/>
      <c r="R85" s="463"/>
      <c r="S85" s="463"/>
    </row>
    <row r="86" spans="1:61" s="294" customFormat="1" ht="12.75" customHeight="1" x14ac:dyDescent="0.2">
      <c r="A86" s="436"/>
      <c r="B86" s="444" t="s">
        <v>72</v>
      </c>
      <c r="C86" s="445"/>
      <c r="D86" s="445"/>
      <c r="E86" s="445"/>
      <c r="F86" s="445"/>
      <c r="G86" s="445"/>
      <c r="H86" s="445"/>
      <c r="I86" s="445"/>
      <c r="J86" s="445"/>
      <c r="K86" s="441"/>
      <c r="L86" s="442"/>
      <c r="M86" s="442"/>
      <c r="N86" s="442"/>
      <c r="O86" s="442"/>
      <c r="P86" s="442"/>
      <c r="Q86" s="442"/>
      <c r="R86" s="442"/>
      <c r="S86" s="442"/>
      <c r="T86" s="312"/>
    </row>
    <row r="87" spans="1:61" s="294" customFormat="1" ht="23.25" customHeight="1" x14ac:dyDescent="0.2">
      <c r="A87" s="436"/>
      <c r="B87" s="444" t="s">
        <v>186</v>
      </c>
      <c r="C87" s="446"/>
      <c r="D87" s="447" t="s">
        <v>187</v>
      </c>
      <c r="E87" s="444" t="s">
        <v>188</v>
      </c>
      <c r="F87" s="450"/>
      <c r="G87" s="447" t="s">
        <v>189</v>
      </c>
      <c r="H87" s="409" t="s">
        <v>190</v>
      </c>
      <c r="I87" s="409"/>
      <c r="J87" s="409" t="s">
        <v>191</v>
      </c>
      <c r="K87" s="444" t="s">
        <v>186</v>
      </c>
      <c r="L87" s="446"/>
      <c r="M87" s="447" t="s">
        <v>187</v>
      </c>
      <c r="N87" s="444" t="s">
        <v>188</v>
      </c>
      <c r="O87" s="450"/>
      <c r="P87" s="447" t="s">
        <v>189</v>
      </c>
      <c r="Q87" s="409" t="s">
        <v>190</v>
      </c>
      <c r="R87" s="409"/>
      <c r="S87" s="444" t="s">
        <v>191</v>
      </c>
      <c r="T87" s="312"/>
    </row>
    <row r="88" spans="1:61" s="294" customFormat="1" ht="22.5" x14ac:dyDescent="0.2">
      <c r="A88" s="437"/>
      <c r="B88" s="368" t="s">
        <v>192</v>
      </c>
      <c r="C88" s="368" t="s">
        <v>193</v>
      </c>
      <c r="D88" s="448"/>
      <c r="E88" s="368" t="s">
        <v>192</v>
      </c>
      <c r="F88" s="368" t="s">
        <v>193</v>
      </c>
      <c r="G88" s="448"/>
      <c r="H88" s="368" t="s">
        <v>192</v>
      </c>
      <c r="I88" s="368" t="s">
        <v>193</v>
      </c>
      <c r="J88" s="409"/>
      <c r="K88" s="368" t="s">
        <v>192</v>
      </c>
      <c r="L88" s="368" t="s">
        <v>193</v>
      </c>
      <c r="M88" s="448"/>
      <c r="N88" s="368" t="s">
        <v>192</v>
      </c>
      <c r="O88" s="368" t="s">
        <v>193</v>
      </c>
      <c r="P88" s="448"/>
      <c r="Q88" s="368" t="s">
        <v>192</v>
      </c>
      <c r="R88" s="368" t="s">
        <v>193</v>
      </c>
      <c r="S88" s="444"/>
      <c r="T88" s="312"/>
    </row>
    <row r="89" spans="1:61" s="294" customFormat="1" x14ac:dyDescent="0.2">
      <c r="A89" s="281" t="s">
        <v>79</v>
      </c>
      <c r="B89" s="306">
        <v>1437928</v>
      </c>
      <c r="C89" s="306">
        <v>795020</v>
      </c>
      <c r="D89" s="307">
        <v>38.1</v>
      </c>
      <c r="E89" s="306">
        <v>884442</v>
      </c>
      <c r="F89" s="306">
        <v>436627</v>
      </c>
      <c r="G89" s="307">
        <v>23.5</v>
      </c>
      <c r="H89" s="306">
        <v>1448852</v>
      </c>
      <c r="I89" s="306">
        <v>765031</v>
      </c>
      <c r="J89" s="307">
        <v>38.4</v>
      </c>
      <c r="K89" s="306">
        <v>2669323</v>
      </c>
      <c r="L89" s="306">
        <v>1431491</v>
      </c>
      <c r="M89" s="307">
        <v>67.400000000000006</v>
      </c>
      <c r="N89" s="306">
        <v>126863</v>
      </c>
      <c r="O89" s="306">
        <v>60777</v>
      </c>
      <c r="P89" s="307">
        <v>3.2</v>
      </c>
      <c r="Q89" s="306">
        <v>1163245</v>
      </c>
      <c r="R89" s="306">
        <v>565785</v>
      </c>
      <c r="S89" s="307">
        <v>29.4</v>
      </c>
    </row>
    <row r="90" spans="1:61" s="294" customFormat="1" x14ac:dyDescent="0.2">
      <c r="A90" s="301" t="s">
        <v>80</v>
      </c>
      <c r="B90" s="306">
        <v>5001</v>
      </c>
      <c r="C90" s="306">
        <v>2969</v>
      </c>
      <c r="D90" s="307">
        <v>1.1000000000000001</v>
      </c>
      <c r="E90" s="306">
        <v>24143</v>
      </c>
      <c r="F90" s="306">
        <v>10782</v>
      </c>
      <c r="G90" s="307">
        <v>5.2</v>
      </c>
      <c r="H90" s="306">
        <v>431651</v>
      </c>
      <c r="I90" s="306">
        <v>227319</v>
      </c>
      <c r="J90" s="307">
        <v>93.7</v>
      </c>
      <c r="K90" s="306">
        <v>10015</v>
      </c>
      <c r="L90" s="306">
        <v>6534</v>
      </c>
      <c r="M90" s="307">
        <v>3.1</v>
      </c>
      <c r="N90" s="306">
        <v>606</v>
      </c>
      <c r="O90" s="306">
        <v>360</v>
      </c>
      <c r="P90" s="307">
        <v>0.2</v>
      </c>
      <c r="Q90" s="306">
        <v>316075</v>
      </c>
      <c r="R90" s="306">
        <v>157407</v>
      </c>
      <c r="S90" s="307">
        <v>96.7</v>
      </c>
    </row>
    <row r="91" spans="1:61" s="294" customFormat="1" x14ac:dyDescent="0.2">
      <c r="A91" s="302" t="s">
        <v>81</v>
      </c>
      <c r="B91" s="306">
        <v>42371</v>
      </c>
      <c r="C91" s="306">
        <v>21218</v>
      </c>
      <c r="D91" s="307">
        <v>49.2</v>
      </c>
      <c r="E91" s="306">
        <v>41447</v>
      </c>
      <c r="F91" s="306">
        <v>23370</v>
      </c>
      <c r="G91" s="307">
        <v>48.1</v>
      </c>
      <c r="H91" s="306">
        <v>2299</v>
      </c>
      <c r="I91" s="306">
        <v>1281</v>
      </c>
      <c r="J91" s="307">
        <v>2.7</v>
      </c>
      <c r="K91" s="306">
        <v>171750</v>
      </c>
      <c r="L91" s="306">
        <v>88828</v>
      </c>
      <c r="M91" s="307">
        <v>89.9</v>
      </c>
      <c r="N91" s="306">
        <v>5882</v>
      </c>
      <c r="O91" s="306">
        <v>2651</v>
      </c>
      <c r="P91" s="307">
        <v>3.1</v>
      </c>
      <c r="Q91" s="306">
        <v>13340</v>
      </c>
      <c r="R91" s="306">
        <v>6618</v>
      </c>
      <c r="S91" s="307">
        <v>7</v>
      </c>
    </row>
    <row r="92" spans="1:61" s="294" customFormat="1" x14ac:dyDescent="0.2">
      <c r="A92" s="302" t="s">
        <v>82</v>
      </c>
      <c r="B92" s="306">
        <v>99810</v>
      </c>
      <c r="C92" s="306">
        <v>60022</v>
      </c>
      <c r="D92" s="307">
        <v>29.7</v>
      </c>
      <c r="E92" s="306">
        <v>13374</v>
      </c>
      <c r="F92" s="306">
        <v>6416</v>
      </c>
      <c r="G92" s="307">
        <v>4</v>
      </c>
      <c r="H92" s="306">
        <v>222635</v>
      </c>
      <c r="I92" s="306">
        <v>132530</v>
      </c>
      <c r="J92" s="307">
        <v>66.3</v>
      </c>
      <c r="K92" s="306">
        <v>156021</v>
      </c>
      <c r="L92" s="306">
        <v>95702</v>
      </c>
      <c r="M92" s="307">
        <v>74.099999999999994</v>
      </c>
      <c r="N92" s="306">
        <v>2820</v>
      </c>
      <c r="O92" s="306">
        <v>1143</v>
      </c>
      <c r="P92" s="307">
        <v>1.3</v>
      </c>
      <c r="Q92" s="306">
        <v>51843</v>
      </c>
      <c r="R92" s="306">
        <v>30571</v>
      </c>
      <c r="S92" s="307">
        <v>24.6</v>
      </c>
    </row>
    <row r="93" spans="1:61" s="294" customFormat="1" x14ac:dyDescent="0.2">
      <c r="A93" s="302" t="s">
        <v>83</v>
      </c>
      <c r="B93" s="306">
        <v>126465</v>
      </c>
      <c r="C93" s="306">
        <v>72317</v>
      </c>
      <c r="D93" s="307">
        <v>43.4</v>
      </c>
      <c r="E93" s="306">
        <v>32123</v>
      </c>
      <c r="F93" s="306">
        <v>15775</v>
      </c>
      <c r="G93" s="307">
        <v>11</v>
      </c>
      <c r="H93" s="306">
        <v>132879</v>
      </c>
      <c r="I93" s="306">
        <v>79536</v>
      </c>
      <c r="J93" s="307">
        <v>45.6</v>
      </c>
      <c r="K93" s="306">
        <v>124598</v>
      </c>
      <c r="L93" s="306">
        <v>71362</v>
      </c>
      <c r="M93" s="307">
        <v>44.2</v>
      </c>
      <c r="N93" s="306">
        <v>30073</v>
      </c>
      <c r="O93" s="306">
        <v>12303</v>
      </c>
      <c r="P93" s="307">
        <v>10.7</v>
      </c>
      <c r="Q93" s="306">
        <v>126915</v>
      </c>
      <c r="R93" s="306">
        <v>70722</v>
      </c>
      <c r="S93" s="307">
        <v>45.1</v>
      </c>
    </row>
    <row r="94" spans="1:61" s="294" customFormat="1" x14ac:dyDescent="0.2">
      <c r="A94" s="302" t="s">
        <v>84</v>
      </c>
      <c r="B94" s="306" t="s">
        <v>156</v>
      </c>
      <c r="C94" s="306" t="s">
        <v>156</v>
      </c>
      <c r="D94" s="307" t="s">
        <v>156</v>
      </c>
      <c r="E94" s="306" t="s">
        <v>156</v>
      </c>
      <c r="F94" s="306" t="s">
        <v>156</v>
      </c>
      <c r="G94" s="307" t="s">
        <v>156</v>
      </c>
      <c r="H94" s="306">
        <v>115060</v>
      </c>
      <c r="I94" s="306">
        <v>55505</v>
      </c>
      <c r="J94" s="307">
        <v>100</v>
      </c>
      <c r="K94" s="308" t="s">
        <v>156</v>
      </c>
      <c r="L94" s="308" t="s">
        <v>156</v>
      </c>
      <c r="M94" s="308" t="s">
        <v>156</v>
      </c>
      <c r="N94" s="308" t="s">
        <v>156</v>
      </c>
      <c r="O94" s="308" t="s">
        <v>156</v>
      </c>
      <c r="P94" s="308" t="s">
        <v>156</v>
      </c>
      <c r="Q94" s="306">
        <v>111302</v>
      </c>
      <c r="R94" s="306">
        <v>54556</v>
      </c>
      <c r="S94" s="307">
        <v>100</v>
      </c>
    </row>
    <row r="95" spans="1:61" s="294" customFormat="1" x14ac:dyDescent="0.2">
      <c r="A95" s="302" t="s">
        <v>85</v>
      </c>
      <c r="B95" s="306">
        <v>4396</v>
      </c>
      <c r="C95" s="306">
        <v>2604</v>
      </c>
      <c r="D95" s="307">
        <v>0.7</v>
      </c>
      <c r="E95" s="306">
        <v>529065</v>
      </c>
      <c r="F95" s="306">
        <v>259735</v>
      </c>
      <c r="G95" s="307">
        <v>87.5</v>
      </c>
      <c r="H95" s="306">
        <v>71338</v>
      </c>
      <c r="I95" s="306">
        <v>38186</v>
      </c>
      <c r="J95" s="307">
        <v>11.8</v>
      </c>
      <c r="K95" s="306">
        <v>327</v>
      </c>
      <c r="L95" s="306">
        <v>258</v>
      </c>
      <c r="M95" s="307">
        <v>0.1</v>
      </c>
      <c r="N95" s="306">
        <v>15758</v>
      </c>
      <c r="O95" s="306">
        <v>7392</v>
      </c>
      <c r="P95" s="307">
        <v>6</v>
      </c>
      <c r="Q95" s="306">
        <v>245569</v>
      </c>
      <c r="R95" s="306">
        <v>113407</v>
      </c>
      <c r="S95" s="307">
        <v>93.9</v>
      </c>
    </row>
    <row r="96" spans="1:61" s="294" customFormat="1" x14ac:dyDescent="0.2">
      <c r="A96" s="302" t="s">
        <v>86</v>
      </c>
      <c r="B96" s="306">
        <v>161896</v>
      </c>
      <c r="C96" s="306">
        <v>78559</v>
      </c>
      <c r="D96" s="307">
        <v>69</v>
      </c>
      <c r="E96" s="306">
        <v>35814</v>
      </c>
      <c r="F96" s="306">
        <v>12495</v>
      </c>
      <c r="G96" s="307">
        <v>15.3</v>
      </c>
      <c r="H96" s="306">
        <v>37025</v>
      </c>
      <c r="I96" s="308">
        <v>13751</v>
      </c>
      <c r="J96" s="307">
        <v>15.8</v>
      </c>
      <c r="K96" s="306">
        <v>194537</v>
      </c>
      <c r="L96" s="306">
        <v>92930</v>
      </c>
      <c r="M96" s="307">
        <v>77.2</v>
      </c>
      <c r="N96" s="306">
        <v>25586</v>
      </c>
      <c r="O96" s="306">
        <v>9241</v>
      </c>
      <c r="P96" s="307">
        <v>10.199999999999999</v>
      </c>
      <c r="Q96" s="306">
        <v>31933</v>
      </c>
      <c r="R96" s="306">
        <v>13090</v>
      </c>
      <c r="S96" s="307">
        <v>12.7</v>
      </c>
    </row>
    <row r="97" spans="1:61" s="294" customFormat="1" x14ac:dyDescent="0.2">
      <c r="A97" s="302" t="s">
        <v>87</v>
      </c>
      <c r="B97" s="306">
        <v>84776</v>
      </c>
      <c r="C97" s="306">
        <v>35453</v>
      </c>
      <c r="D97" s="307">
        <v>33.200000000000003</v>
      </c>
      <c r="E97" s="306">
        <v>74719</v>
      </c>
      <c r="F97" s="306">
        <v>38060</v>
      </c>
      <c r="G97" s="307">
        <v>29.2</v>
      </c>
      <c r="H97" s="306">
        <v>95976</v>
      </c>
      <c r="I97" s="306">
        <v>25610</v>
      </c>
      <c r="J97" s="307">
        <v>37.6</v>
      </c>
      <c r="K97" s="306">
        <v>147148</v>
      </c>
      <c r="L97" s="306">
        <v>55088</v>
      </c>
      <c r="M97" s="307">
        <v>54.8</v>
      </c>
      <c r="N97" s="306">
        <v>27319</v>
      </c>
      <c r="O97" s="306">
        <v>15878</v>
      </c>
      <c r="P97" s="307">
        <v>10.199999999999999</v>
      </c>
      <c r="Q97" s="306">
        <v>93844</v>
      </c>
      <c r="R97" s="306">
        <v>31219</v>
      </c>
      <c r="S97" s="307">
        <v>35</v>
      </c>
    </row>
    <row r="98" spans="1:61" s="294" customFormat="1" x14ac:dyDescent="0.2">
      <c r="A98" s="302" t="s">
        <v>88</v>
      </c>
      <c r="B98" s="306">
        <v>155410</v>
      </c>
      <c r="C98" s="306">
        <v>92940</v>
      </c>
      <c r="D98" s="307">
        <v>61.4</v>
      </c>
      <c r="E98" s="306">
        <v>13554</v>
      </c>
      <c r="F98" s="306">
        <v>7469</v>
      </c>
      <c r="G98" s="307">
        <v>5.4</v>
      </c>
      <c r="H98" s="306">
        <v>84051</v>
      </c>
      <c r="I98" s="306">
        <v>45783</v>
      </c>
      <c r="J98" s="307">
        <v>33.200000000000003</v>
      </c>
      <c r="K98" s="306">
        <v>170472</v>
      </c>
      <c r="L98" s="306">
        <v>89971</v>
      </c>
      <c r="M98" s="307">
        <v>92.2</v>
      </c>
      <c r="N98" s="306">
        <v>813</v>
      </c>
      <c r="O98" s="306">
        <v>90</v>
      </c>
      <c r="P98" s="307">
        <v>0.4</v>
      </c>
      <c r="Q98" s="306">
        <v>13515</v>
      </c>
      <c r="R98" s="306">
        <v>7285</v>
      </c>
      <c r="S98" s="307">
        <v>7.3</v>
      </c>
    </row>
    <row r="99" spans="1:61" s="294" customFormat="1" x14ac:dyDescent="0.2">
      <c r="A99" s="302" t="s">
        <v>89</v>
      </c>
      <c r="B99" s="306">
        <v>89819</v>
      </c>
      <c r="C99" s="306">
        <v>52063</v>
      </c>
      <c r="D99" s="307">
        <v>68.900000000000006</v>
      </c>
      <c r="E99" s="306">
        <v>33156</v>
      </c>
      <c r="F99" s="306">
        <v>18119</v>
      </c>
      <c r="G99" s="307">
        <v>25.4</v>
      </c>
      <c r="H99" s="306">
        <v>7335</v>
      </c>
      <c r="I99" s="306">
        <v>3373</v>
      </c>
      <c r="J99" s="307">
        <v>5.6</v>
      </c>
      <c r="K99" s="306">
        <v>166141</v>
      </c>
      <c r="L99" s="306">
        <v>93357</v>
      </c>
      <c r="M99" s="307">
        <v>97.7</v>
      </c>
      <c r="N99" s="306">
        <v>925</v>
      </c>
      <c r="O99" s="306">
        <v>359</v>
      </c>
      <c r="P99" s="307">
        <v>0.5</v>
      </c>
      <c r="Q99" s="306">
        <v>2983</v>
      </c>
      <c r="R99" s="306">
        <v>1407</v>
      </c>
      <c r="S99" s="307">
        <v>1.8</v>
      </c>
    </row>
    <row r="100" spans="1:61" s="294" customFormat="1" x14ac:dyDescent="0.2">
      <c r="A100" s="302" t="s">
        <v>90</v>
      </c>
      <c r="B100" s="306">
        <v>151367</v>
      </c>
      <c r="C100" s="306">
        <v>83422</v>
      </c>
      <c r="D100" s="307">
        <v>91.9</v>
      </c>
      <c r="E100" s="306">
        <v>12930</v>
      </c>
      <c r="F100" s="306">
        <v>8075</v>
      </c>
      <c r="G100" s="307">
        <v>7.9</v>
      </c>
      <c r="H100" s="308">
        <v>384</v>
      </c>
      <c r="I100" s="308">
        <v>1257</v>
      </c>
      <c r="J100" s="308">
        <v>0.2</v>
      </c>
      <c r="K100" s="306">
        <v>247338</v>
      </c>
      <c r="L100" s="306">
        <v>143105</v>
      </c>
      <c r="M100" s="307">
        <v>100</v>
      </c>
      <c r="N100" s="306">
        <v>3</v>
      </c>
      <c r="O100" s="306">
        <v>2</v>
      </c>
      <c r="P100" s="307">
        <v>0</v>
      </c>
      <c r="Q100" s="306" t="s">
        <v>156</v>
      </c>
      <c r="R100" s="306" t="s">
        <v>156</v>
      </c>
      <c r="S100" s="307" t="s">
        <v>156</v>
      </c>
    </row>
    <row r="101" spans="1:61" s="294" customFormat="1" x14ac:dyDescent="0.2">
      <c r="A101" s="302" t="s">
        <v>91</v>
      </c>
      <c r="B101" s="308" t="s">
        <v>156</v>
      </c>
      <c r="C101" s="308" t="s">
        <v>156</v>
      </c>
      <c r="D101" s="308" t="s">
        <v>156</v>
      </c>
      <c r="E101" s="306">
        <v>7512</v>
      </c>
      <c r="F101" s="306">
        <v>5098</v>
      </c>
      <c r="G101" s="307">
        <v>100</v>
      </c>
      <c r="H101" s="308" t="s">
        <v>156</v>
      </c>
      <c r="I101" s="308" t="s">
        <v>156</v>
      </c>
      <c r="J101" s="308" t="s">
        <v>156</v>
      </c>
      <c r="K101" s="308" t="s">
        <v>156</v>
      </c>
      <c r="L101" s="308" t="s">
        <v>156</v>
      </c>
      <c r="M101" s="308" t="s">
        <v>156</v>
      </c>
      <c r="N101" s="306">
        <v>11382</v>
      </c>
      <c r="O101" s="306">
        <v>8324</v>
      </c>
      <c r="P101" s="307">
        <v>100</v>
      </c>
      <c r="Q101" s="308" t="s">
        <v>156</v>
      </c>
      <c r="R101" s="308" t="s">
        <v>156</v>
      </c>
      <c r="S101" s="308" t="s">
        <v>156</v>
      </c>
    </row>
    <row r="102" spans="1:61" s="294" customFormat="1" x14ac:dyDescent="0.2">
      <c r="A102" s="302" t="s">
        <v>92</v>
      </c>
      <c r="B102" s="306">
        <v>134060</v>
      </c>
      <c r="C102" s="306">
        <v>73948</v>
      </c>
      <c r="D102" s="307">
        <v>56.6</v>
      </c>
      <c r="E102" s="306">
        <v>30136</v>
      </c>
      <c r="F102" s="306">
        <v>15999</v>
      </c>
      <c r="G102" s="307">
        <v>12.7</v>
      </c>
      <c r="H102" s="306">
        <v>72457</v>
      </c>
      <c r="I102" s="306">
        <v>41069</v>
      </c>
      <c r="J102" s="307">
        <v>30.6</v>
      </c>
      <c r="K102" s="306">
        <v>154208</v>
      </c>
      <c r="L102" s="306">
        <v>78826</v>
      </c>
      <c r="M102" s="307">
        <v>85.6</v>
      </c>
      <c r="N102" s="306">
        <v>1863</v>
      </c>
      <c r="O102" s="306">
        <v>1002</v>
      </c>
      <c r="P102" s="307">
        <v>1</v>
      </c>
      <c r="Q102" s="306">
        <v>24152</v>
      </c>
      <c r="R102" s="306">
        <v>14084</v>
      </c>
      <c r="S102" s="307">
        <v>13.4</v>
      </c>
    </row>
    <row r="103" spans="1:61" s="294" customFormat="1" x14ac:dyDescent="0.2">
      <c r="A103" s="302" t="s">
        <v>93</v>
      </c>
      <c r="B103" s="306">
        <v>45613</v>
      </c>
      <c r="C103" s="306">
        <v>27448</v>
      </c>
      <c r="D103" s="307">
        <v>80.599999999999994</v>
      </c>
      <c r="E103" s="306">
        <v>6862</v>
      </c>
      <c r="F103" s="306">
        <v>3339</v>
      </c>
      <c r="G103" s="307">
        <v>12.1</v>
      </c>
      <c r="H103" s="306">
        <v>4136</v>
      </c>
      <c r="I103" s="306">
        <v>2082</v>
      </c>
      <c r="J103" s="307">
        <v>7.3</v>
      </c>
      <c r="K103" s="306">
        <v>114996</v>
      </c>
      <c r="L103" s="306">
        <v>65271</v>
      </c>
      <c r="M103" s="307">
        <v>98.5</v>
      </c>
      <c r="N103" s="306">
        <v>284</v>
      </c>
      <c r="O103" s="306">
        <v>26</v>
      </c>
      <c r="P103" s="307">
        <v>0.2</v>
      </c>
      <c r="Q103" s="306">
        <v>1518</v>
      </c>
      <c r="R103" s="306">
        <v>254</v>
      </c>
      <c r="S103" s="307">
        <v>1.3</v>
      </c>
    </row>
    <row r="104" spans="1:61" s="294" customFormat="1" x14ac:dyDescent="0.2">
      <c r="A104" s="302" t="s">
        <v>94</v>
      </c>
      <c r="B104" s="306">
        <v>215940</v>
      </c>
      <c r="C104" s="306">
        <v>124080</v>
      </c>
      <c r="D104" s="307">
        <v>94.6</v>
      </c>
      <c r="E104" s="306">
        <v>5894</v>
      </c>
      <c r="F104" s="306">
        <v>3745</v>
      </c>
      <c r="G104" s="307">
        <v>2.6</v>
      </c>
      <c r="H104" s="306">
        <v>6441</v>
      </c>
      <c r="I104" s="306">
        <v>4212</v>
      </c>
      <c r="J104" s="307">
        <v>2.8</v>
      </c>
      <c r="K104" s="306">
        <v>809051</v>
      </c>
      <c r="L104" s="306">
        <v>454696</v>
      </c>
      <c r="M104" s="307">
        <v>100</v>
      </c>
      <c r="N104" s="306">
        <v>112</v>
      </c>
      <c r="O104" s="306">
        <v>100</v>
      </c>
      <c r="P104" s="307">
        <v>0</v>
      </c>
      <c r="Q104" s="306">
        <v>241</v>
      </c>
      <c r="R104" s="306">
        <v>110</v>
      </c>
      <c r="S104" s="307">
        <v>0</v>
      </c>
    </row>
    <row r="105" spans="1:61" s="294" customFormat="1" x14ac:dyDescent="0.2">
      <c r="A105" s="301" t="s">
        <v>95</v>
      </c>
      <c r="B105" s="306">
        <v>67873</v>
      </c>
      <c r="C105" s="306">
        <v>42536</v>
      </c>
      <c r="D105" s="307">
        <v>59.8</v>
      </c>
      <c r="E105" s="306">
        <v>12487</v>
      </c>
      <c r="F105" s="306">
        <v>7996</v>
      </c>
      <c r="G105" s="307">
        <v>11</v>
      </c>
      <c r="H105" s="306">
        <v>33168</v>
      </c>
      <c r="I105" s="306">
        <v>22239</v>
      </c>
      <c r="J105" s="307">
        <v>29.2</v>
      </c>
      <c r="K105" s="306">
        <v>39568</v>
      </c>
      <c r="L105" s="306">
        <v>25667</v>
      </c>
      <c r="M105" s="307">
        <v>82.5</v>
      </c>
      <c r="N105" s="306">
        <v>3206</v>
      </c>
      <c r="O105" s="306">
        <v>1906</v>
      </c>
      <c r="P105" s="307">
        <v>6.7</v>
      </c>
      <c r="Q105" s="306">
        <v>5187</v>
      </c>
      <c r="R105" s="306">
        <v>3480</v>
      </c>
      <c r="S105" s="307">
        <v>10.8</v>
      </c>
    </row>
    <row r="106" spans="1:61" s="294" customFormat="1" x14ac:dyDescent="0.2">
      <c r="A106" s="302" t="s">
        <v>96</v>
      </c>
      <c r="B106" s="306">
        <v>47461</v>
      </c>
      <c r="C106" s="306">
        <v>23214</v>
      </c>
      <c r="D106" s="307">
        <v>24.9</v>
      </c>
      <c r="E106" s="306">
        <v>11025</v>
      </c>
      <c r="F106" s="306">
        <v>154</v>
      </c>
      <c r="G106" s="307">
        <v>5.8</v>
      </c>
      <c r="H106" s="306">
        <v>132017</v>
      </c>
      <c r="I106" s="306">
        <v>71298</v>
      </c>
      <c r="J106" s="307">
        <v>69.3</v>
      </c>
      <c r="K106" s="306">
        <v>65394</v>
      </c>
      <c r="L106" s="306">
        <v>34884</v>
      </c>
      <c r="M106" s="307">
        <v>34.299999999999997</v>
      </c>
      <c r="N106" s="306">
        <v>231</v>
      </c>
      <c r="O106" s="306" t="s">
        <v>156</v>
      </c>
      <c r="P106" s="307">
        <v>0.1</v>
      </c>
      <c r="Q106" s="306">
        <v>124828</v>
      </c>
      <c r="R106" s="306">
        <v>61575</v>
      </c>
      <c r="S106" s="307">
        <v>65.5</v>
      </c>
      <c r="T106" s="312"/>
      <c r="U106" s="312"/>
      <c r="V106" s="312"/>
      <c r="W106" s="312"/>
      <c r="X106" s="312"/>
      <c r="Y106" s="312"/>
      <c r="Z106" s="312"/>
      <c r="AA106" s="312"/>
      <c r="AB106" s="312"/>
      <c r="AC106" s="312"/>
      <c r="AD106" s="312"/>
      <c r="AE106" s="312"/>
      <c r="AF106" s="312"/>
      <c r="AG106" s="312"/>
      <c r="AH106" s="312"/>
      <c r="AI106" s="312"/>
      <c r="AJ106" s="312"/>
      <c r="AK106" s="312"/>
      <c r="AL106" s="312"/>
      <c r="AM106" s="312"/>
      <c r="AN106" s="312"/>
      <c r="AO106" s="312"/>
      <c r="AP106" s="312"/>
      <c r="AQ106" s="312"/>
      <c r="AR106" s="312"/>
      <c r="AS106" s="312"/>
      <c r="AT106" s="312"/>
      <c r="AU106" s="312"/>
      <c r="AV106" s="312"/>
      <c r="AW106" s="312"/>
      <c r="AX106" s="312"/>
      <c r="AY106" s="312"/>
      <c r="AZ106" s="312"/>
    </row>
    <row r="107" spans="1:61" s="294" customFormat="1" x14ac:dyDescent="0.2">
      <c r="A107" s="302" t="s">
        <v>97</v>
      </c>
      <c r="B107" s="306" t="s">
        <v>156</v>
      </c>
      <c r="C107" s="306" t="s">
        <v>156</v>
      </c>
      <c r="D107" s="307" t="s">
        <v>156</v>
      </c>
      <c r="E107" s="306" t="s">
        <v>156</v>
      </c>
      <c r="F107" s="306" t="s">
        <v>156</v>
      </c>
      <c r="G107" s="307" t="s">
        <v>156</v>
      </c>
      <c r="H107" s="306" t="s">
        <v>156</v>
      </c>
      <c r="I107" s="306" t="s">
        <v>156</v>
      </c>
      <c r="J107" s="307" t="s">
        <v>156</v>
      </c>
      <c r="K107" s="306">
        <v>146</v>
      </c>
      <c r="L107" s="306">
        <v>100</v>
      </c>
      <c r="M107" s="307">
        <v>100</v>
      </c>
      <c r="N107" s="306" t="s">
        <v>156</v>
      </c>
      <c r="O107" s="306" t="s">
        <v>156</v>
      </c>
      <c r="P107" s="307" t="s">
        <v>156</v>
      </c>
      <c r="Q107" s="306" t="s">
        <v>156</v>
      </c>
      <c r="R107" s="306" t="s">
        <v>156</v>
      </c>
      <c r="S107" s="307" t="s">
        <v>156</v>
      </c>
      <c r="T107" s="312"/>
      <c r="U107" s="312"/>
      <c r="V107" s="312"/>
      <c r="W107" s="312"/>
      <c r="X107" s="312"/>
      <c r="Y107" s="312"/>
      <c r="Z107" s="312"/>
      <c r="AA107" s="312"/>
      <c r="AB107" s="312"/>
      <c r="AC107" s="312"/>
      <c r="AD107" s="312"/>
      <c r="AE107" s="312"/>
      <c r="AF107" s="312"/>
      <c r="AG107" s="312"/>
      <c r="AH107" s="312"/>
      <c r="AI107" s="312"/>
      <c r="AJ107" s="312"/>
      <c r="AK107" s="312"/>
      <c r="AL107" s="312"/>
      <c r="AM107" s="312"/>
      <c r="AN107" s="312"/>
      <c r="AO107" s="312"/>
      <c r="AP107" s="312"/>
      <c r="AQ107" s="312"/>
      <c r="AR107" s="312"/>
      <c r="AS107" s="312"/>
      <c r="AT107" s="312"/>
      <c r="AU107" s="312"/>
      <c r="AV107" s="312"/>
      <c r="AW107" s="312"/>
      <c r="AX107" s="312"/>
      <c r="AY107" s="312"/>
      <c r="AZ107" s="312"/>
    </row>
    <row r="108" spans="1:61" s="294" customFormat="1" x14ac:dyDescent="0.2">
      <c r="A108" s="302" t="s">
        <v>98</v>
      </c>
      <c r="B108" s="306" t="s">
        <v>156</v>
      </c>
      <c r="C108" s="306" t="s">
        <v>156</v>
      </c>
      <c r="D108" s="307" t="s">
        <v>156</v>
      </c>
      <c r="E108" s="306" t="s">
        <v>156</v>
      </c>
      <c r="F108" s="306" t="s">
        <v>156</v>
      </c>
      <c r="G108" s="307" t="s">
        <v>156</v>
      </c>
      <c r="H108" s="306" t="s">
        <v>156</v>
      </c>
      <c r="I108" s="306" t="s">
        <v>156</v>
      </c>
      <c r="J108" s="307" t="s">
        <v>156</v>
      </c>
      <c r="K108" s="306">
        <v>2289</v>
      </c>
      <c r="L108" s="306">
        <v>962</v>
      </c>
      <c r="M108" s="307">
        <v>100</v>
      </c>
      <c r="N108" s="306" t="s">
        <v>156</v>
      </c>
      <c r="O108" s="306" t="s">
        <v>156</v>
      </c>
      <c r="P108" s="307" t="s">
        <v>156</v>
      </c>
      <c r="Q108" s="306" t="s">
        <v>156</v>
      </c>
      <c r="R108" s="306" t="s">
        <v>156</v>
      </c>
      <c r="S108" s="307" t="s">
        <v>156</v>
      </c>
      <c r="T108" s="312"/>
      <c r="U108" s="312"/>
      <c r="V108" s="312"/>
      <c r="W108" s="312"/>
      <c r="X108" s="312"/>
      <c r="Y108" s="312"/>
      <c r="Z108" s="312"/>
      <c r="AA108" s="312"/>
      <c r="AB108" s="312"/>
      <c r="AC108" s="312"/>
      <c r="AD108" s="312"/>
      <c r="AE108" s="312"/>
      <c r="AF108" s="312"/>
      <c r="AG108" s="312"/>
      <c r="AH108" s="312"/>
      <c r="AI108" s="312"/>
      <c r="AJ108" s="312"/>
      <c r="AK108" s="312"/>
      <c r="AL108" s="312"/>
      <c r="AM108" s="312"/>
      <c r="AN108" s="312"/>
      <c r="AO108" s="312"/>
      <c r="AP108" s="312"/>
      <c r="AQ108" s="312"/>
      <c r="AR108" s="312"/>
      <c r="AS108" s="312"/>
      <c r="AT108" s="312"/>
      <c r="AU108" s="312"/>
      <c r="AV108" s="312"/>
      <c r="AW108" s="312"/>
      <c r="AX108" s="312"/>
      <c r="AY108" s="312"/>
      <c r="AZ108" s="312"/>
    </row>
    <row r="109" spans="1:61" s="294" customFormat="1" x14ac:dyDescent="0.2">
      <c r="A109" s="303" t="s">
        <v>99</v>
      </c>
      <c r="B109" s="309">
        <v>5670</v>
      </c>
      <c r="C109" s="309">
        <v>2227</v>
      </c>
      <c r="D109" s="311">
        <v>96.6</v>
      </c>
      <c r="E109" s="309">
        <v>201</v>
      </c>
      <c r="F109" s="310" t="s">
        <v>156</v>
      </c>
      <c r="G109" s="311">
        <v>3.4</v>
      </c>
      <c r="H109" s="310" t="s">
        <v>156</v>
      </c>
      <c r="I109" s="310" t="s">
        <v>156</v>
      </c>
      <c r="J109" s="311" t="s">
        <v>156</v>
      </c>
      <c r="K109" s="309">
        <v>95324</v>
      </c>
      <c r="L109" s="309">
        <v>33950</v>
      </c>
      <c r="M109" s="311">
        <v>100</v>
      </c>
      <c r="N109" s="309" t="s">
        <v>156</v>
      </c>
      <c r="O109" s="310" t="s">
        <v>156</v>
      </c>
      <c r="P109" s="311" t="s">
        <v>156</v>
      </c>
      <c r="Q109" s="310" t="s">
        <v>156</v>
      </c>
      <c r="R109" s="310" t="s">
        <v>156</v>
      </c>
      <c r="S109" s="310" t="s">
        <v>156</v>
      </c>
      <c r="T109" s="312"/>
      <c r="U109" s="312"/>
      <c r="V109" s="312"/>
      <c r="W109" s="312"/>
      <c r="X109" s="312"/>
      <c r="Y109" s="312"/>
      <c r="Z109" s="312"/>
      <c r="AA109" s="312"/>
      <c r="AB109" s="312"/>
      <c r="AC109" s="312"/>
      <c r="AD109" s="312"/>
      <c r="AE109" s="312"/>
      <c r="AF109" s="312"/>
      <c r="AG109" s="312"/>
      <c r="AH109" s="312"/>
      <c r="AI109" s="312"/>
      <c r="AJ109" s="312"/>
      <c r="AK109" s="312"/>
      <c r="AL109" s="312"/>
      <c r="AM109" s="312"/>
      <c r="AN109" s="312"/>
      <c r="AO109" s="312"/>
      <c r="AP109" s="312"/>
      <c r="AQ109" s="312"/>
      <c r="AR109" s="312"/>
      <c r="AS109" s="312"/>
      <c r="AT109" s="312"/>
      <c r="AU109" s="312"/>
      <c r="AV109" s="312"/>
      <c r="AW109" s="312"/>
      <c r="AX109" s="312"/>
      <c r="AY109" s="312"/>
      <c r="AZ109" s="312"/>
    </row>
    <row r="110" spans="1:61" s="294" customFormat="1" x14ac:dyDescent="0.2">
      <c r="A110" s="302"/>
      <c r="B110" s="313"/>
      <c r="C110" s="313"/>
      <c r="D110" s="370"/>
      <c r="E110" s="313"/>
      <c r="F110" s="371"/>
      <c r="G110" s="370"/>
      <c r="H110" s="313"/>
      <c r="I110" s="371"/>
      <c r="J110" s="370"/>
      <c r="K110" s="313"/>
      <c r="L110" s="313"/>
      <c r="M110" s="370"/>
      <c r="N110" s="313"/>
      <c r="O110" s="371"/>
      <c r="P110" s="370"/>
      <c r="Q110" s="371"/>
      <c r="R110" s="371"/>
      <c r="S110" s="370"/>
      <c r="T110" s="313"/>
      <c r="U110" s="313"/>
      <c r="V110" s="370"/>
      <c r="W110" s="313"/>
      <c r="X110" s="371"/>
      <c r="Y110" s="370"/>
      <c r="Z110" s="371"/>
      <c r="AA110" s="371"/>
      <c r="AB110" s="371"/>
      <c r="AC110" s="312"/>
      <c r="AD110" s="312"/>
      <c r="AE110" s="312"/>
      <c r="AF110" s="312"/>
      <c r="AG110" s="312"/>
      <c r="AH110" s="312"/>
      <c r="AI110" s="312"/>
      <c r="AJ110" s="312"/>
      <c r="AK110" s="312"/>
      <c r="AL110" s="312"/>
      <c r="AM110" s="312"/>
      <c r="AN110" s="312"/>
      <c r="AO110" s="312"/>
      <c r="AP110" s="312"/>
      <c r="AQ110" s="312"/>
      <c r="AR110" s="312"/>
      <c r="AS110" s="312"/>
      <c r="AT110" s="312"/>
      <c r="AU110" s="312"/>
      <c r="AV110" s="312"/>
      <c r="AW110" s="312"/>
      <c r="AX110" s="312"/>
      <c r="AY110" s="312"/>
      <c r="AZ110" s="312"/>
      <c r="BA110" s="312"/>
      <c r="BB110" s="312"/>
      <c r="BC110" s="312"/>
      <c r="BD110" s="312"/>
      <c r="BE110" s="312"/>
      <c r="BF110" s="312"/>
      <c r="BG110" s="312"/>
      <c r="BH110" s="312"/>
      <c r="BI110" s="312"/>
    </row>
    <row r="111" spans="1:61" x14ac:dyDescent="0.2">
      <c r="A111" s="71"/>
      <c r="B111" s="204"/>
      <c r="C111" s="204"/>
      <c r="D111" s="251"/>
      <c r="E111" s="204"/>
      <c r="F111" s="204"/>
      <c r="G111" s="251"/>
      <c r="H111" s="204"/>
      <c r="I111" s="204"/>
      <c r="J111" s="251"/>
      <c r="K111" s="204"/>
      <c r="L111" s="204"/>
      <c r="M111" s="251"/>
      <c r="N111" s="204"/>
      <c r="O111" s="204"/>
      <c r="P111" s="251"/>
      <c r="Q111" s="158"/>
      <c r="R111" s="158"/>
    </row>
    <row r="112" spans="1:61" ht="15" customHeight="1" x14ac:dyDescent="0.25">
      <c r="A112" s="435"/>
      <c r="B112" s="438" t="s">
        <v>75</v>
      </c>
      <c r="C112" s="449"/>
      <c r="D112" s="449"/>
      <c r="E112" s="449"/>
      <c r="F112" s="449"/>
      <c r="G112" s="449"/>
      <c r="H112" s="449"/>
      <c r="I112" s="449"/>
      <c r="J112" s="449"/>
      <c r="K112" s="299"/>
      <c r="L112" s="299"/>
      <c r="M112" s="299"/>
      <c r="N112" s="299"/>
      <c r="O112" s="299"/>
      <c r="P112" s="299"/>
      <c r="Q112" s="299"/>
      <c r="R112" s="299"/>
      <c r="S112" s="299"/>
      <c r="T112" s="312"/>
      <c r="U112" s="312"/>
      <c r="V112" s="312"/>
      <c r="W112" s="312"/>
      <c r="X112" s="312"/>
      <c r="Y112" s="312"/>
      <c r="Z112" s="312"/>
      <c r="AA112" s="312"/>
      <c r="AB112" s="312"/>
      <c r="AC112" s="312"/>
      <c r="AD112" s="312"/>
      <c r="AE112" s="312"/>
      <c r="AF112" s="312"/>
      <c r="AG112" s="312"/>
      <c r="AH112" s="312"/>
      <c r="AI112" s="312"/>
      <c r="AJ112" s="312"/>
      <c r="AK112" s="312"/>
      <c r="AL112" s="312"/>
      <c r="AM112" s="312"/>
      <c r="AN112" s="312"/>
      <c r="AO112" s="312"/>
      <c r="AP112" s="312"/>
      <c r="AQ112" s="312"/>
      <c r="AR112" s="312"/>
      <c r="AS112" s="312"/>
      <c r="AT112" s="312"/>
      <c r="AU112" s="312"/>
      <c r="AV112" s="312"/>
      <c r="AW112" s="312"/>
      <c r="AX112" s="312"/>
      <c r="AY112" s="312"/>
      <c r="AZ112" s="312"/>
    </row>
    <row r="113" spans="1:52" ht="15" x14ac:dyDescent="0.25">
      <c r="A113" s="436"/>
      <c r="B113" s="441"/>
      <c r="C113" s="442"/>
      <c r="D113" s="442"/>
      <c r="E113" s="442"/>
      <c r="F113" s="442"/>
      <c r="G113" s="442"/>
      <c r="H113" s="442"/>
      <c r="I113" s="442"/>
      <c r="J113" s="442"/>
      <c r="K113" s="299"/>
      <c r="L113" s="299"/>
      <c r="M113" s="299"/>
      <c r="N113" s="299"/>
      <c r="O113" s="299"/>
      <c r="P113" s="299"/>
      <c r="Q113" s="299"/>
      <c r="R113" s="299"/>
      <c r="S113" s="299"/>
      <c r="T113" s="299"/>
      <c r="U113" s="299"/>
      <c r="V113" s="299"/>
      <c r="W113" s="299"/>
      <c r="X113" s="299"/>
      <c r="Y113" s="299"/>
      <c r="Z113" s="299"/>
      <c r="AA113" s="299"/>
      <c r="AB113" s="299"/>
      <c r="AC113" s="299"/>
      <c r="AD113" s="299"/>
      <c r="AE113" s="299"/>
      <c r="AF113" s="299"/>
      <c r="AG113" s="299"/>
      <c r="AH113" s="299"/>
      <c r="AI113" s="299"/>
      <c r="AJ113" s="299"/>
      <c r="AK113" s="299"/>
      <c r="AL113" s="299"/>
      <c r="AM113" s="299"/>
      <c r="AN113" s="299"/>
      <c r="AO113" s="299"/>
      <c r="AP113" s="299"/>
      <c r="AQ113" s="299"/>
      <c r="AR113" s="299"/>
      <c r="AS113" s="299"/>
      <c r="AT113" s="299"/>
      <c r="AU113" s="299"/>
      <c r="AV113" s="299"/>
      <c r="AW113" s="299"/>
      <c r="AX113" s="299"/>
      <c r="AY113" s="299"/>
      <c r="AZ113" s="299"/>
    </row>
    <row r="114" spans="1:52" ht="23.25" customHeight="1" x14ac:dyDescent="0.25">
      <c r="A114" s="436"/>
      <c r="B114" s="444" t="s">
        <v>186</v>
      </c>
      <c r="C114" s="446"/>
      <c r="D114" s="447" t="s">
        <v>187</v>
      </c>
      <c r="E114" s="444" t="s">
        <v>188</v>
      </c>
      <c r="F114" s="450"/>
      <c r="G114" s="447" t="s">
        <v>189</v>
      </c>
      <c r="H114" s="409" t="s">
        <v>190</v>
      </c>
      <c r="I114" s="409"/>
      <c r="J114" s="444" t="s">
        <v>191</v>
      </c>
      <c r="K114" s="299"/>
      <c r="L114" s="299"/>
      <c r="M114" s="299"/>
      <c r="N114" s="299"/>
      <c r="O114" s="299"/>
      <c r="P114" s="299"/>
      <c r="Q114" s="299"/>
      <c r="R114" s="299"/>
      <c r="S114" s="299"/>
      <c r="T114" s="299"/>
      <c r="U114" s="299"/>
      <c r="V114" s="299"/>
      <c r="W114" s="299"/>
      <c r="X114" s="299"/>
      <c r="Y114" s="299"/>
      <c r="Z114" s="299"/>
      <c r="AA114" s="299"/>
      <c r="AB114" s="299"/>
      <c r="AC114" s="299"/>
      <c r="AD114" s="299"/>
      <c r="AE114" s="299"/>
      <c r="AF114" s="299"/>
      <c r="AG114" s="299"/>
      <c r="AH114" s="299"/>
      <c r="AI114" s="299"/>
      <c r="AJ114" s="299"/>
      <c r="AK114" s="299"/>
      <c r="AL114" s="299"/>
      <c r="AM114" s="299"/>
      <c r="AN114" s="299"/>
      <c r="AO114" s="299"/>
      <c r="AP114" s="299"/>
      <c r="AQ114" s="299"/>
      <c r="AR114" s="299"/>
      <c r="AS114" s="299"/>
      <c r="AT114" s="299"/>
      <c r="AU114" s="299"/>
      <c r="AV114" s="299"/>
      <c r="AW114" s="299"/>
      <c r="AX114" s="299"/>
      <c r="AY114" s="299"/>
      <c r="AZ114" s="299"/>
    </row>
    <row r="115" spans="1:52" ht="22.5" x14ac:dyDescent="0.25">
      <c r="A115" s="437"/>
      <c r="B115" s="304" t="s">
        <v>192</v>
      </c>
      <c r="C115" s="304" t="s">
        <v>193</v>
      </c>
      <c r="D115" s="448"/>
      <c r="E115" s="304" t="s">
        <v>192</v>
      </c>
      <c r="F115" s="304" t="s">
        <v>193</v>
      </c>
      <c r="G115" s="448"/>
      <c r="H115" s="304" t="s">
        <v>192</v>
      </c>
      <c r="I115" s="304" t="s">
        <v>193</v>
      </c>
      <c r="J115" s="444"/>
      <c r="K115" s="299"/>
      <c r="L115" s="299"/>
      <c r="M115" s="299"/>
      <c r="N115" s="299"/>
      <c r="O115" s="299"/>
      <c r="P115" s="299"/>
      <c r="Q115" s="299"/>
      <c r="R115" s="299"/>
      <c r="S115" s="299"/>
      <c r="T115" s="299"/>
      <c r="U115" s="299"/>
      <c r="V115" s="299"/>
      <c r="W115" s="299"/>
      <c r="X115" s="299"/>
      <c r="Y115" s="299"/>
      <c r="Z115" s="299"/>
      <c r="AA115" s="299"/>
      <c r="AB115" s="299"/>
      <c r="AC115" s="299"/>
      <c r="AD115" s="299"/>
      <c r="AE115" s="299"/>
      <c r="AF115" s="299"/>
      <c r="AG115" s="299"/>
      <c r="AH115" s="299"/>
      <c r="AI115" s="299"/>
      <c r="AJ115" s="299"/>
      <c r="AK115" s="299"/>
      <c r="AL115" s="299"/>
      <c r="AM115" s="299"/>
      <c r="AN115" s="299"/>
      <c r="AO115" s="299"/>
      <c r="AP115" s="299"/>
      <c r="AQ115" s="299"/>
      <c r="AR115" s="299"/>
      <c r="AS115" s="299"/>
      <c r="AT115" s="299"/>
      <c r="AU115" s="299"/>
      <c r="AV115" s="299"/>
      <c r="AW115" s="299"/>
      <c r="AX115" s="299"/>
      <c r="AY115" s="299"/>
      <c r="AZ115" s="299"/>
    </row>
    <row r="116" spans="1:52" ht="15" x14ac:dyDescent="0.25">
      <c r="A116" s="300" t="s">
        <v>79</v>
      </c>
      <c r="B116" s="306">
        <v>4405780</v>
      </c>
      <c r="C116" s="306">
        <v>2362075</v>
      </c>
      <c r="D116" s="307">
        <v>51.2</v>
      </c>
      <c r="E116" s="306">
        <v>1416075</v>
      </c>
      <c r="F116" s="306">
        <v>656014</v>
      </c>
      <c r="G116" s="307">
        <v>16.5</v>
      </c>
      <c r="H116" s="306">
        <v>2778659</v>
      </c>
      <c r="I116" s="306">
        <v>1399229</v>
      </c>
      <c r="J116" s="307">
        <v>32.299999999999997</v>
      </c>
      <c r="K116" s="299"/>
      <c r="L116" s="299"/>
      <c r="M116" s="299"/>
      <c r="N116" s="299"/>
      <c r="O116" s="299"/>
      <c r="P116" s="299"/>
      <c r="Q116" s="299"/>
      <c r="R116" s="299"/>
      <c r="S116" s="299"/>
      <c r="T116" s="299"/>
      <c r="U116" s="299"/>
      <c r="V116" s="299"/>
      <c r="W116" s="299"/>
      <c r="X116" s="299"/>
      <c r="Y116" s="299"/>
      <c r="Z116" s="299"/>
      <c r="AA116" s="299"/>
      <c r="AB116" s="299"/>
      <c r="AC116" s="299"/>
      <c r="AD116" s="299"/>
      <c r="AE116" s="299"/>
      <c r="AF116" s="299"/>
      <c r="AG116" s="299"/>
      <c r="AH116" s="299"/>
      <c r="AI116" s="299"/>
      <c r="AJ116" s="299"/>
      <c r="AK116" s="299"/>
      <c r="AL116" s="299"/>
      <c r="AM116" s="299"/>
      <c r="AN116" s="299"/>
      <c r="AO116" s="299"/>
      <c r="AP116" s="299"/>
      <c r="AQ116" s="299"/>
      <c r="AR116" s="299"/>
      <c r="AS116" s="299"/>
      <c r="AT116" s="299"/>
      <c r="AU116" s="299"/>
      <c r="AV116" s="299"/>
      <c r="AW116" s="299"/>
      <c r="AX116" s="299"/>
      <c r="AY116" s="299"/>
      <c r="AZ116" s="299"/>
    </row>
    <row r="117" spans="1:52" ht="15" x14ac:dyDescent="0.25">
      <c r="A117" s="301" t="s">
        <v>80</v>
      </c>
      <c r="B117" s="306">
        <v>18449</v>
      </c>
      <c r="C117" s="306">
        <v>11149</v>
      </c>
      <c r="D117" s="307">
        <v>2.2000000000000002</v>
      </c>
      <c r="E117" s="306">
        <v>38635</v>
      </c>
      <c r="F117" s="306">
        <v>16426</v>
      </c>
      <c r="G117" s="307">
        <v>4.7</v>
      </c>
      <c r="H117" s="306">
        <v>765407</v>
      </c>
      <c r="I117" s="306">
        <v>391352</v>
      </c>
      <c r="J117" s="307">
        <v>93.1</v>
      </c>
      <c r="K117" s="299"/>
      <c r="L117" s="299"/>
      <c r="M117" s="299"/>
      <c r="N117" s="299"/>
      <c r="O117" s="299"/>
      <c r="P117" s="299"/>
      <c r="Q117" s="299"/>
      <c r="R117" s="299"/>
      <c r="S117" s="299"/>
      <c r="T117" s="299"/>
      <c r="U117" s="299"/>
      <c r="V117" s="299"/>
      <c r="W117" s="299"/>
      <c r="X117" s="299"/>
      <c r="Y117" s="299"/>
      <c r="Z117" s="299"/>
      <c r="AA117" s="299"/>
      <c r="AB117" s="299"/>
      <c r="AC117" s="299"/>
      <c r="AD117" s="299"/>
      <c r="AE117" s="299"/>
      <c r="AF117" s="299"/>
      <c r="AG117" s="299"/>
      <c r="AH117" s="299"/>
      <c r="AI117" s="299"/>
      <c r="AJ117" s="299"/>
      <c r="AK117" s="299"/>
      <c r="AL117" s="299"/>
      <c r="AM117" s="299"/>
      <c r="AN117" s="299"/>
      <c r="AO117" s="299"/>
      <c r="AP117" s="299"/>
      <c r="AQ117" s="299"/>
      <c r="AR117" s="299"/>
      <c r="AS117" s="299"/>
      <c r="AT117" s="299"/>
      <c r="AU117" s="299"/>
      <c r="AV117" s="299"/>
      <c r="AW117" s="299"/>
      <c r="AX117" s="299"/>
      <c r="AY117" s="299"/>
      <c r="AZ117" s="299"/>
    </row>
    <row r="118" spans="1:52" ht="15" x14ac:dyDescent="0.25">
      <c r="A118" s="302" t="s">
        <v>81</v>
      </c>
      <c r="B118" s="306">
        <v>255878</v>
      </c>
      <c r="C118" s="306">
        <v>126698</v>
      </c>
      <c r="D118" s="307">
        <v>64.2</v>
      </c>
      <c r="E118" s="306">
        <v>122931</v>
      </c>
      <c r="F118" s="306">
        <v>53283</v>
      </c>
      <c r="G118" s="307">
        <v>30.9</v>
      </c>
      <c r="H118" s="306">
        <v>19641</v>
      </c>
      <c r="I118" s="306">
        <v>9194</v>
      </c>
      <c r="J118" s="307">
        <v>4.9000000000000004</v>
      </c>
      <c r="K118" s="299"/>
      <c r="L118" s="299"/>
      <c r="M118" s="299"/>
      <c r="N118" s="299"/>
      <c r="O118" s="299"/>
      <c r="P118" s="299"/>
      <c r="Q118" s="299"/>
      <c r="R118" s="299"/>
      <c r="S118" s="299"/>
      <c r="T118" s="299"/>
      <c r="U118" s="299"/>
      <c r="V118" s="299"/>
      <c r="W118" s="299"/>
      <c r="X118" s="299"/>
      <c r="Y118" s="299"/>
      <c r="Z118" s="299"/>
      <c r="AA118" s="299"/>
      <c r="AB118" s="299"/>
      <c r="AC118" s="299"/>
      <c r="AD118" s="299"/>
      <c r="AE118" s="299"/>
      <c r="AF118" s="299"/>
      <c r="AG118" s="299"/>
      <c r="AH118" s="299"/>
      <c r="AI118" s="299"/>
      <c r="AJ118" s="299"/>
      <c r="AK118" s="299"/>
      <c r="AL118" s="299"/>
      <c r="AM118" s="299"/>
      <c r="AN118" s="299"/>
      <c r="AO118" s="299"/>
      <c r="AP118" s="299"/>
      <c r="AQ118" s="299"/>
      <c r="AR118" s="299"/>
      <c r="AS118" s="299"/>
      <c r="AT118" s="299"/>
      <c r="AU118" s="299"/>
      <c r="AV118" s="299"/>
      <c r="AW118" s="299"/>
      <c r="AX118" s="299"/>
      <c r="AY118" s="299"/>
      <c r="AZ118" s="299"/>
    </row>
    <row r="119" spans="1:52" ht="15" x14ac:dyDescent="0.25">
      <c r="A119" s="302" t="s">
        <v>82</v>
      </c>
      <c r="B119" s="306">
        <v>264734</v>
      </c>
      <c r="C119" s="306">
        <v>159834</v>
      </c>
      <c r="D119" s="307">
        <v>43.5</v>
      </c>
      <c r="E119" s="306">
        <v>37126</v>
      </c>
      <c r="F119" s="306">
        <v>16496</v>
      </c>
      <c r="G119" s="307">
        <v>6.1</v>
      </c>
      <c r="H119" s="306">
        <v>306388</v>
      </c>
      <c r="I119" s="306">
        <v>177024</v>
      </c>
      <c r="J119" s="307">
        <v>50.4</v>
      </c>
      <c r="K119" s="299"/>
      <c r="L119" s="299"/>
      <c r="M119" s="299"/>
      <c r="N119" s="299"/>
      <c r="O119" s="299"/>
      <c r="P119" s="299"/>
      <c r="Q119" s="299"/>
      <c r="R119" s="299"/>
      <c r="S119" s="299"/>
      <c r="T119" s="299"/>
      <c r="U119" s="299"/>
      <c r="V119" s="299"/>
      <c r="W119" s="299"/>
      <c r="X119" s="299"/>
      <c r="Y119" s="299"/>
      <c r="Z119" s="299"/>
      <c r="AA119" s="299"/>
      <c r="AB119" s="299"/>
      <c r="AC119" s="299"/>
      <c r="AD119" s="299"/>
      <c r="AE119" s="299"/>
      <c r="AF119" s="299"/>
      <c r="AG119" s="299"/>
      <c r="AH119" s="299"/>
      <c r="AI119" s="299"/>
      <c r="AJ119" s="299"/>
      <c r="AK119" s="299"/>
      <c r="AL119" s="299"/>
      <c r="AM119" s="299"/>
      <c r="AN119" s="299"/>
      <c r="AO119" s="299"/>
      <c r="AP119" s="299"/>
      <c r="AQ119" s="299"/>
      <c r="AR119" s="299"/>
      <c r="AS119" s="299"/>
      <c r="AT119" s="299"/>
      <c r="AU119" s="299"/>
      <c r="AV119" s="299"/>
      <c r="AW119" s="299"/>
      <c r="AX119" s="299"/>
      <c r="AY119" s="299"/>
      <c r="AZ119" s="299"/>
    </row>
    <row r="120" spans="1:52" ht="15" x14ac:dyDescent="0.25">
      <c r="A120" s="302" t="s">
        <v>83</v>
      </c>
      <c r="B120" s="306">
        <v>269786</v>
      </c>
      <c r="C120" s="306">
        <v>152663</v>
      </c>
      <c r="D120" s="307">
        <v>42.2</v>
      </c>
      <c r="E120" s="306">
        <v>103794</v>
      </c>
      <c r="F120" s="306">
        <v>44264</v>
      </c>
      <c r="G120" s="307">
        <v>16.2</v>
      </c>
      <c r="H120" s="306">
        <v>265738</v>
      </c>
      <c r="I120" s="306">
        <v>153161</v>
      </c>
      <c r="J120" s="307">
        <v>41.6</v>
      </c>
      <c r="K120" s="299"/>
      <c r="L120" s="299"/>
      <c r="M120" s="299"/>
      <c r="N120" s="299"/>
      <c r="O120" s="299"/>
      <c r="P120" s="299"/>
      <c r="Q120" s="299"/>
      <c r="R120" s="299"/>
      <c r="S120" s="299"/>
      <c r="T120" s="299"/>
      <c r="U120" s="299"/>
      <c r="V120" s="299"/>
      <c r="W120" s="299"/>
      <c r="X120" s="299"/>
      <c r="Y120" s="299"/>
      <c r="Z120" s="299"/>
      <c r="AA120" s="299"/>
      <c r="AB120" s="299"/>
      <c r="AC120" s="299"/>
      <c r="AD120" s="299"/>
      <c r="AE120" s="299"/>
      <c r="AF120" s="299"/>
      <c r="AG120" s="299"/>
      <c r="AH120" s="299"/>
      <c r="AI120" s="299"/>
      <c r="AJ120" s="299"/>
      <c r="AK120" s="299"/>
      <c r="AL120" s="299"/>
      <c r="AM120" s="299"/>
      <c r="AN120" s="299"/>
      <c r="AO120" s="299"/>
      <c r="AP120" s="299"/>
      <c r="AQ120" s="299"/>
      <c r="AR120" s="299"/>
      <c r="AS120" s="299"/>
      <c r="AT120" s="299"/>
      <c r="AU120" s="299"/>
      <c r="AV120" s="299"/>
      <c r="AW120" s="299"/>
      <c r="AX120" s="299"/>
      <c r="AY120" s="299"/>
      <c r="AZ120" s="299"/>
    </row>
    <row r="121" spans="1:52" ht="15" x14ac:dyDescent="0.25">
      <c r="A121" s="302" t="s">
        <v>84</v>
      </c>
      <c r="B121" s="306">
        <v>801</v>
      </c>
      <c r="C121" s="306">
        <v>571</v>
      </c>
      <c r="D121" s="307">
        <v>0.4</v>
      </c>
      <c r="E121" s="306">
        <v>133</v>
      </c>
      <c r="F121" s="306">
        <v>51</v>
      </c>
      <c r="G121" s="307">
        <v>0.1</v>
      </c>
      <c r="H121" s="306">
        <v>227768</v>
      </c>
      <c r="I121" s="306">
        <v>110643</v>
      </c>
      <c r="J121" s="307">
        <v>99.6</v>
      </c>
      <c r="K121" s="299"/>
      <c r="L121" s="299"/>
      <c r="M121" s="299"/>
      <c r="N121" s="299"/>
      <c r="O121" s="299"/>
      <c r="P121" s="299"/>
      <c r="Q121" s="299"/>
      <c r="R121" s="299"/>
      <c r="S121" s="299"/>
      <c r="T121" s="299"/>
      <c r="U121" s="299"/>
      <c r="V121" s="299"/>
      <c r="W121" s="299"/>
      <c r="X121" s="299"/>
      <c r="Y121" s="299"/>
      <c r="Z121" s="299"/>
      <c r="AA121" s="299"/>
      <c r="AB121" s="299"/>
      <c r="AC121" s="299"/>
      <c r="AD121" s="299"/>
      <c r="AE121" s="299"/>
      <c r="AF121" s="299"/>
      <c r="AG121" s="299"/>
      <c r="AH121" s="299"/>
      <c r="AI121" s="299"/>
      <c r="AJ121" s="299"/>
      <c r="AK121" s="299"/>
      <c r="AL121" s="299"/>
      <c r="AM121" s="299"/>
      <c r="AN121" s="299"/>
      <c r="AO121" s="299"/>
      <c r="AP121" s="299"/>
      <c r="AQ121" s="299"/>
      <c r="AR121" s="299"/>
      <c r="AS121" s="299"/>
      <c r="AT121" s="299"/>
      <c r="AU121" s="299"/>
      <c r="AV121" s="299"/>
      <c r="AW121" s="299"/>
      <c r="AX121" s="299"/>
      <c r="AY121" s="299"/>
      <c r="AZ121" s="299"/>
    </row>
    <row r="122" spans="1:52" x14ac:dyDescent="0.2">
      <c r="A122" s="302" t="s">
        <v>85</v>
      </c>
      <c r="B122" s="306">
        <v>7916</v>
      </c>
      <c r="C122" s="306">
        <v>4474</v>
      </c>
      <c r="D122" s="307">
        <v>0.8</v>
      </c>
      <c r="E122" s="306">
        <v>581601</v>
      </c>
      <c r="F122" s="306">
        <v>283432</v>
      </c>
      <c r="G122" s="307">
        <v>60.8</v>
      </c>
      <c r="H122" s="306">
        <v>367038</v>
      </c>
      <c r="I122" s="306">
        <v>176977</v>
      </c>
      <c r="J122" s="307">
        <v>38.4</v>
      </c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</row>
    <row r="123" spans="1:52" x14ac:dyDescent="0.2">
      <c r="A123" s="302" t="s">
        <v>86</v>
      </c>
      <c r="B123" s="306">
        <v>359496</v>
      </c>
      <c r="C123" s="306">
        <v>173051</v>
      </c>
      <c r="D123" s="307">
        <v>70.8</v>
      </c>
      <c r="E123" s="306">
        <v>76251</v>
      </c>
      <c r="F123" s="306">
        <v>29949</v>
      </c>
      <c r="G123" s="307">
        <v>15</v>
      </c>
      <c r="H123" s="306">
        <v>71991</v>
      </c>
      <c r="I123" s="306">
        <v>26841</v>
      </c>
      <c r="J123" s="307">
        <v>14.2</v>
      </c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</row>
    <row r="124" spans="1:52" x14ac:dyDescent="0.2">
      <c r="A124" s="302" t="s">
        <v>87</v>
      </c>
      <c r="B124" s="306">
        <v>241207</v>
      </c>
      <c r="C124" s="306">
        <v>94421</v>
      </c>
      <c r="D124" s="307">
        <v>43.1</v>
      </c>
      <c r="E124" s="306">
        <v>126938</v>
      </c>
      <c r="F124" s="306">
        <v>62785</v>
      </c>
      <c r="G124" s="307">
        <v>22.7</v>
      </c>
      <c r="H124" s="306">
        <v>191845</v>
      </c>
      <c r="I124" s="306">
        <v>57722</v>
      </c>
      <c r="J124" s="307">
        <v>34.299999999999997</v>
      </c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</row>
    <row r="125" spans="1:52" x14ac:dyDescent="0.2">
      <c r="A125" s="302" t="s">
        <v>88</v>
      </c>
      <c r="B125" s="306">
        <v>332641</v>
      </c>
      <c r="C125" s="306">
        <v>186329</v>
      </c>
      <c r="D125" s="307">
        <v>71.7</v>
      </c>
      <c r="E125" s="306">
        <v>31123</v>
      </c>
      <c r="F125" s="306">
        <v>14451</v>
      </c>
      <c r="G125" s="307">
        <v>6.7</v>
      </c>
      <c r="H125" s="306">
        <v>100384</v>
      </c>
      <c r="I125" s="306">
        <v>54435</v>
      </c>
      <c r="J125" s="307">
        <v>21.6</v>
      </c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</row>
    <row r="126" spans="1:52" x14ac:dyDescent="0.2">
      <c r="A126" s="302" t="s">
        <v>89</v>
      </c>
      <c r="B126" s="306">
        <v>293095</v>
      </c>
      <c r="C126" s="306">
        <v>157826</v>
      </c>
      <c r="D126" s="307">
        <v>71.8</v>
      </c>
      <c r="E126" s="306">
        <v>99186</v>
      </c>
      <c r="F126" s="306">
        <v>45304</v>
      </c>
      <c r="G126" s="307">
        <v>24.3</v>
      </c>
      <c r="H126" s="306">
        <v>16148</v>
      </c>
      <c r="I126" s="306">
        <v>6268</v>
      </c>
      <c r="J126" s="307">
        <v>4</v>
      </c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</row>
    <row r="127" spans="1:52" x14ac:dyDescent="0.2">
      <c r="A127" s="302" t="s">
        <v>90</v>
      </c>
      <c r="B127" s="306">
        <v>404749</v>
      </c>
      <c r="C127" s="306">
        <v>228725</v>
      </c>
      <c r="D127" s="307">
        <v>96.4</v>
      </c>
      <c r="E127" s="306">
        <v>14726</v>
      </c>
      <c r="F127" s="306">
        <v>8231</v>
      </c>
      <c r="G127" s="307">
        <v>3.5</v>
      </c>
      <c r="H127" s="306">
        <v>413</v>
      </c>
      <c r="I127" s="306">
        <v>1265</v>
      </c>
      <c r="J127" s="307">
        <v>0.1</v>
      </c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</row>
    <row r="128" spans="1:52" x14ac:dyDescent="0.2">
      <c r="A128" s="302" t="s">
        <v>91</v>
      </c>
      <c r="B128" s="308" t="s">
        <v>156</v>
      </c>
      <c r="C128" s="308" t="s">
        <v>156</v>
      </c>
      <c r="D128" s="308" t="s">
        <v>156</v>
      </c>
      <c r="E128" s="306">
        <v>19060</v>
      </c>
      <c r="F128" s="306">
        <v>13422</v>
      </c>
      <c r="G128" s="307">
        <v>100</v>
      </c>
      <c r="H128" s="308" t="s">
        <v>156</v>
      </c>
      <c r="I128" s="308" t="s">
        <v>156</v>
      </c>
      <c r="J128" s="308" t="s">
        <v>156</v>
      </c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</row>
    <row r="129" spans="1:52" x14ac:dyDescent="0.2">
      <c r="A129" s="302" t="s">
        <v>92</v>
      </c>
      <c r="B129" s="306">
        <v>328201</v>
      </c>
      <c r="C129" s="306">
        <v>170129</v>
      </c>
      <c r="D129" s="307">
        <v>67.099999999999994</v>
      </c>
      <c r="E129" s="306">
        <v>57011</v>
      </c>
      <c r="F129" s="306">
        <v>26944</v>
      </c>
      <c r="G129" s="307">
        <v>11.7</v>
      </c>
      <c r="H129" s="306">
        <v>103743</v>
      </c>
      <c r="I129" s="306">
        <v>58901</v>
      </c>
      <c r="J129" s="307">
        <v>21.2</v>
      </c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</row>
    <row r="130" spans="1:52" x14ac:dyDescent="0.2">
      <c r="A130" s="302" t="s">
        <v>93</v>
      </c>
      <c r="B130" s="306">
        <v>213785</v>
      </c>
      <c r="C130" s="306">
        <v>116376</v>
      </c>
      <c r="D130" s="307">
        <v>73.3</v>
      </c>
      <c r="E130" s="306">
        <v>48262</v>
      </c>
      <c r="F130" s="306">
        <v>20034</v>
      </c>
      <c r="G130" s="307">
        <v>16.5</v>
      </c>
      <c r="H130" s="306">
        <v>29649</v>
      </c>
      <c r="I130" s="306">
        <v>11553</v>
      </c>
      <c r="J130" s="307">
        <v>10.199999999999999</v>
      </c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</row>
    <row r="131" spans="1:52" x14ac:dyDescent="0.2">
      <c r="A131" s="302" t="s">
        <v>94</v>
      </c>
      <c r="B131" s="306">
        <v>1067168</v>
      </c>
      <c r="C131" s="306">
        <v>603419</v>
      </c>
      <c r="D131" s="307">
        <v>96.9</v>
      </c>
      <c r="E131" s="306">
        <v>24176</v>
      </c>
      <c r="F131" s="306">
        <v>8554</v>
      </c>
      <c r="G131" s="307">
        <v>2.2000000000000002</v>
      </c>
      <c r="H131" s="306">
        <v>9759</v>
      </c>
      <c r="I131" s="306">
        <v>4368</v>
      </c>
      <c r="J131" s="307">
        <v>0.9</v>
      </c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</row>
    <row r="132" spans="1:52" x14ac:dyDescent="0.2">
      <c r="A132" s="301" t="s">
        <v>95</v>
      </c>
      <c r="B132" s="306">
        <v>108686</v>
      </c>
      <c r="C132" s="306">
        <v>68616</v>
      </c>
      <c r="D132" s="307">
        <v>66.5</v>
      </c>
      <c r="E132" s="306">
        <v>16184</v>
      </c>
      <c r="F132" s="306">
        <v>10020</v>
      </c>
      <c r="G132" s="307">
        <v>9.9</v>
      </c>
      <c r="H132" s="306">
        <v>38445</v>
      </c>
      <c r="I132" s="306">
        <v>25723</v>
      </c>
      <c r="J132" s="307">
        <v>23.5</v>
      </c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</row>
    <row r="133" spans="1:52" x14ac:dyDescent="0.2">
      <c r="A133" s="302" t="s">
        <v>96</v>
      </c>
      <c r="B133" s="306">
        <v>128715</v>
      </c>
      <c r="C133" s="306">
        <v>64607</v>
      </c>
      <c r="D133" s="307">
        <v>31.4</v>
      </c>
      <c r="E133" s="306">
        <v>17624</v>
      </c>
      <c r="F133" s="306">
        <v>2279</v>
      </c>
      <c r="G133" s="307">
        <v>4.3</v>
      </c>
      <c r="H133" s="306">
        <v>264097</v>
      </c>
      <c r="I133" s="306">
        <v>133802</v>
      </c>
      <c r="J133" s="307">
        <v>64.3</v>
      </c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</row>
    <row r="134" spans="1:52" x14ac:dyDescent="0.2">
      <c r="A134" s="302" t="s">
        <v>97</v>
      </c>
      <c r="B134" s="306">
        <v>146</v>
      </c>
      <c r="C134" s="306">
        <v>100</v>
      </c>
      <c r="D134" s="307">
        <v>100</v>
      </c>
      <c r="E134" s="308" t="s">
        <v>156</v>
      </c>
      <c r="F134" s="308" t="s">
        <v>156</v>
      </c>
      <c r="G134" s="308" t="s">
        <v>156</v>
      </c>
      <c r="H134" s="308" t="s">
        <v>156</v>
      </c>
      <c r="I134" s="308" t="s">
        <v>156</v>
      </c>
      <c r="J134" s="308" t="s">
        <v>156</v>
      </c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</row>
    <row r="135" spans="1:52" x14ac:dyDescent="0.2">
      <c r="A135" s="314" t="s">
        <v>98</v>
      </c>
      <c r="B135" s="306">
        <v>2289</v>
      </c>
      <c r="C135" s="306">
        <v>962</v>
      </c>
      <c r="D135" s="307">
        <v>100</v>
      </c>
      <c r="E135" s="308" t="s">
        <v>156</v>
      </c>
      <c r="F135" s="308" t="s">
        <v>156</v>
      </c>
      <c r="G135" s="308" t="s">
        <v>156</v>
      </c>
      <c r="H135" s="308" t="s">
        <v>156</v>
      </c>
      <c r="I135" s="308" t="s">
        <v>156</v>
      </c>
      <c r="J135" s="308" t="s">
        <v>156</v>
      </c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</row>
    <row r="136" spans="1:52" x14ac:dyDescent="0.2">
      <c r="A136" s="303" t="s">
        <v>99</v>
      </c>
      <c r="B136" s="309">
        <v>108038</v>
      </c>
      <c r="C136" s="309">
        <v>42125</v>
      </c>
      <c r="D136" s="311">
        <v>98.6</v>
      </c>
      <c r="E136" s="309">
        <v>1314</v>
      </c>
      <c r="F136" s="310">
        <v>89</v>
      </c>
      <c r="G136" s="311">
        <v>1.2</v>
      </c>
      <c r="H136" s="309">
        <v>205</v>
      </c>
      <c r="I136" s="310" t="s">
        <v>156</v>
      </c>
      <c r="J136" s="311">
        <v>0.2</v>
      </c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</row>
    <row r="137" spans="1:52" ht="13.5" customHeight="1" x14ac:dyDescent="0.2">
      <c r="A137" s="154"/>
      <c r="B137" s="155"/>
      <c r="C137" s="155"/>
      <c r="D137" s="156"/>
      <c r="E137" s="157"/>
      <c r="F137" s="148"/>
      <c r="G137" s="156"/>
      <c r="H137" s="157"/>
      <c r="I137" s="148"/>
      <c r="J137" s="156"/>
      <c r="K137" s="157"/>
      <c r="L137" s="148"/>
      <c r="M137" s="156"/>
      <c r="O137" s="158"/>
      <c r="P137" s="159"/>
      <c r="Q137" s="158"/>
      <c r="R137" s="158"/>
    </row>
    <row r="139" spans="1:52" ht="31.5" customHeight="1" x14ac:dyDescent="0.2">
      <c r="A139" s="453" t="s">
        <v>173</v>
      </c>
      <c r="B139" s="453"/>
      <c r="C139" s="453"/>
      <c r="D139" s="453"/>
      <c r="E139" s="453"/>
      <c r="F139" s="453"/>
      <c r="G139" s="453"/>
      <c r="H139" s="453"/>
      <c r="I139" s="453"/>
      <c r="J139" s="453"/>
      <c r="K139" s="453"/>
      <c r="L139" s="453"/>
      <c r="M139" s="453"/>
      <c r="N139" s="453"/>
      <c r="O139" s="453"/>
      <c r="P139" s="453"/>
    </row>
    <row r="140" spans="1:52" x14ac:dyDescent="0.2">
      <c r="A140" s="160"/>
      <c r="B140" s="160"/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P140" s="161" t="s">
        <v>135</v>
      </c>
    </row>
    <row r="141" spans="1:52" ht="14.25" customHeight="1" x14ac:dyDescent="0.2">
      <c r="A141" s="406"/>
      <c r="B141" s="395" t="s">
        <v>151</v>
      </c>
      <c r="C141" s="395"/>
      <c r="D141" s="395"/>
      <c r="E141" s="396" t="s">
        <v>74</v>
      </c>
      <c r="F141" s="397"/>
      <c r="G141" s="397"/>
      <c r="H141" s="397"/>
      <c r="I141" s="397"/>
      <c r="J141" s="397"/>
      <c r="K141" s="400" t="s">
        <v>179</v>
      </c>
      <c r="L141" s="401"/>
      <c r="M141" s="402"/>
      <c r="N141" s="395" t="s">
        <v>75</v>
      </c>
      <c r="O141" s="395"/>
      <c r="P141" s="396"/>
      <c r="Q141" s="158"/>
      <c r="R141" s="158"/>
    </row>
    <row r="142" spans="1:52" ht="36" customHeight="1" x14ac:dyDescent="0.2">
      <c r="A142" s="406"/>
      <c r="B142" s="395"/>
      <c r="C142" s="395"/>
      <c r="D142" s="395"/>
      <c r="E142" s="395" t="s">
        <v>73</v>
      </c>
      <c r="F142" s="395"/>
      <c r="G142" s="395"/>
      <c r="H142" s="395" t="s">
        <v>72</v>
      </c>
      <c r="I142" s="395"/>
      <c r="J142" s="395"/>
      <c r="K142" s="403"/>
      <c r="L142" s="404"/>
      <c r="M142" s="405"/>
      <c r="N142" s="395"/>
      <c r="O142" s="395"/>
      <c r="P142" s="396"/>
      <c r="Q142" s="158"/>
      <c r="R142" s="158"/>
    </row>
    <row r="143" spans="1:52" ht="40.5" customHeight="1" x14ac:dyDescent="0.2">
      <c r="A143" s="406"/>
      <c r="B143" s="248" t="s">
        <v>149</v>
      </c>
      <c r="C143" s="248" t="s">
        <v>71</v>
      </c>
      <c r="D143" s="248" t="s">
        <v>150</v>
      </c>
      <c r="E143" s="248" t="s">
        <v>149</v>
      </c>
      <c r="F143" s="248" t="s">
        <v>71</v>
      </c>
      <c r="G143" s="248" t="s">
        <v>150</v>
      </c>
      <c r="H143" s="248" t="s">
        <v>149</v>
      </c>
      <c r="I143" s="248" t="s">
        <v>71</v>
      </c>
      <c r="J143" s="248" t="s">
        <v>150</v>
      </c>
      <c r="K143" s="248" t="s">
        <v>149</v>
      </c>
      <c r="L143" s="248" t="s">
        <v>71</v>
      </c>
      <c r="M143" s="249" t="s">
        <v>150</v>
      </c>
      <c r="N143" s="248" t="s">
        <v>149</v>
      </c>
      <c r="O143" s="248" t="s">
        <v>71</v>
      </c>
      <c r="P143" s="249" t="s">
        <v>150</v>
      </c>
      <c r="Q143" s="158"/>
      <c r="R143" s="158"/>
    </row>
    <row r="144" spans="1:52" x14ac:dyDescent="0.2">
      <c r="A144" s="65" t="s">
        <v>79</v>
      </c>
      <c r="B144" s="257">
        <f>SUM(B145:B164)</f>
        <v>12911595</v>
      </c>
      <c r="C144" s="257">
        <f>SUM(C145:C164)</f>
        <v>11051850</v>
      </c>
      <c r="D144" s="251">
        <f>B144/C144%</f>
        <v>116.82745422712034</v>
      </c>
      <c r="E144" s="257">
        <f>SUM(E145:E164)</f>
        <v>1386304</v>
      </c>
      <c r="F144" s="257">
        <f>SUM(F145:F164)</f>
        <v>1265003</v>
      </c>
      <c r="G144" s="251">
        <f>E144/F144%</f>
        <v>109.58898911702185</v>
      </c>
      <c r="H144" s="257">
        <f>SUM(H145:H164)</f>
        <v>11525291</v>
      </c>
      <c r="I144" s="257">
        <f>SUM(I145:I164)</f>
        <v>9786847</v>
      </c>
      <c r="J144" s="251">
        <f>H144/I144%</f>
        <v>117.76306506068808</v>
      </c>
      <c r="K144" s="257">
        <f>SUM(K145:K164)</f>
        <v>8647656</v>
      </c>
      <c r="L144" s="257">
        <f>SUM(L145:L164)</f>
        <v>8361965</v>
      </c>
      <c r="M144" s="251">
        <f>K144/L144%</f>
        <v>103.41655340580833</v>
      </c>
      <c r="N144" s="257">
        <f>SUM(N145:N164)</f>
        <v>21559251</v>
      </c>
      <c r="O144" s="257">
        <f>SUM(O145:O164)</f>
        <v>19413815</v>
      </c>
      <c r="P144" s="251">
        <f>N144/O144%</f>
        <v>111.05107883226455</v>
      </c>
      <c r="Q144" s="158"/>
      <c r="R144" s="158"/>
    </row>
    <row r="145" spans="1:18" x14ac:dyDescent="0.2">
      <c r="A145" s="80" t="s">
        <v>80</v>
      </c>
      <c r="B145" s="257">
        <f>E145+H145</f>
        <v>809395</v>
      </c>
      <c r="C145" s="204">
        <f t="shared" ref="C145:C164" si="16">F145+I145</f>
        <v>687851</v>
      </c>
      <c r="D145" s="251">
        <f t="shared" ref="D145:D164" si="17">B145/C145%</f>
        <v>117.67010588048865</v>
      </c>
      <c r="E145" s="257">
        <v>61320</v>
      </c>
      <c r="F145" s="257">
        <v>57104</v>
      </c>
      <c r="G145" s="251">
        <f t="shared" ref="G145:G164" si="18">E145/F145%</f>
        <v>107.38302045390867</v>
      </c>
      <c r="H145" s="257">
        <v>748075</v>
      </c>
      <c r="I145" s="257">
        <v>630747</v>
      </c>
      <c r="J145" s="251">
        <f t="shared" ref="J145:J164" si="19">H145/I145%</f>
        <v>118.60143607500312</v>
      </c>
      <c r="K145" s="257">
        <v>412207</v>
      </c>
      <c r="L145" s="257">
        <v>324809</v>
      </c>
      <c r="M145" s="251">
        <f t="shared" ref="M145:M164" si="20">K145/L145%</f>
        <v>126.90750564177716</v>
      </c>
      <c r="N145" s="257">
        <f>E145+H145+K145</f>
        <v>1221602</v>
      </c>
      <c r="O145" s="257">
        <f>F145+I145+L145</f>
        <v>1012660</v>
      </c>
      <c r="P145" s="251">
        <f t="shared" ref="P145:P164" si="21">N145/O145%</f>
        <v>120.63298639227381</v>
      </c>
      <c r="Q145" s="158"/>
      <c r="R145" s="158"/>
    </row>
    <row r="146" spans="1:18" x14ac:dyDescent="0.2">
      <c r="A146" s="71" t="s">
        <v>81</v>
      </c>
      <c r="B146" s="257">
        <f t="shared" ref="B146:B164" si="22">E146+H146</f>
        <v>190576</v>
      </c>
      <c r="C146" s="204">
        <f t="shared" si="16"/>
        <v>185363</v>
      </c>
      <c r="D146" s="251">
        <f t="shared" si="17"/>
        <v>102.81231961070979</v>
      </c>
      <c r="E146" s="257">
        <v>85788</v>
      </c>
      <c r="F146" s="257">
        <v>91781</v>
      </c>
      <c r="G146" s="251">
        <f t="shared" si="18"/>
        <v>93.470326102352345</v>
      </c>
      <c r="H146" s="257">
        <v>104788</v>
      </c>
      <c r="I146" s="257">
        <v>93582</v>
      </c>
      <c r="J146" s="251">
        <f t="shared" si="19"/>
        <v>111.97452501549442</v>
      </c>
      <c r="K146" s="257">
        <v>381390</v>
      </c>
      <c r="L146" s="257">
        <v>367526</v>
      </c>
      <c r="M146" s="251">
        <f t="shared" si="20"/>
        <v>103.77225012652166</v>
      </c>
      <c r="N146" s="257">
        <f t="shared" ref="N146:N164" si="23">E146+H146+K146</f>
        <v>571966</v>
      </c>
      <c r="O146" s="257">
        <f t="shared" ref="O146:O164" si="24">F146+I146+L146</f>
        <v>552889</v>
      </c>
      <c r="P146" s="251">
        <f t="shared" si="21"/>
        <v>103.45042133231082</v>
      </c>
      <c r="Q146" s="158"/>
      <c r="R146" s="158"/>
    </row>
    <row r="147" spans="1:18" x14ac:dyDescent="0.2">
      <c r="A147" s="71" t="s">
        <v>82</v>
      </c>
      <c r="B147" s="257">
        <f t="shared" si="22"/>
        <v>723127</v>
      </c>
      <c r="C147" s="204">
        <f t="shared" si="16"/>
        <v>711664</v>
      </c>
      <c r="D147" s="251">
        <f t="shared" si="17"/>
        <v>101.61073203084601</v>
      </c>
      <c r="E147" s="257">
        <v>86119</v>
      </c>
      <c r="F147" s="257">
        <v>78692</v>
      </c>
      <c r="G147" s="251">
        <f t="shared" si="18"/>
        <v>109.43806231891425</v>
      </c>
      <c r="H147" s="257">
        <v>637008</v>
      </c>
      <c r="I147" s="257">
        <v>632972</v>
      </c>
      <c r="J147" s="251">
        <f t="shared" si="19"/>
        <v>100.63762694084414</v>
      </c>
      <c r="K147" s="257">
        <v>370262</v>
      </c>
      <c r="L147" s="257">
        <v>378869</v>
      </c>
      <c r="M147" s="251">
        <f t="shared" si="20"/>
        <v>97.728238520438467</v>
      </c>
      <c r="N147" s="257">
        <f t="shared" si="23"/>
        <v>1093389</v>
      </c>
      <c r="O147" s="257">
        <f t="shared" si="24"/>
        <v>1090533</v>
      </c>
      <c r="P147" s="251">
        <f t="shared" si="21"/>
        <v>100.26189028667633</v>
      </c>
      <c r="Q147" s="158"/>
      <c r="R147" s="158"/>
    </row>
    <row r="148" spans="1:18" x14ac:dyDescent="0.2">
      <c r="A148" s="71" t="s">
        <v>83</v>
      </c>
      <c r="B148" s="257">
        <f t="shared" si="22"/>
        <v>1910078</v>
      </c>
      <c r="C148" s="204">
        <f t="shared" si="16"/>
        <v>1543801</v>
      </c>
      <c r="D148" s="251">
        <f t="shared" si="17"/>
        <v>123.72566153280118</v>
      </c>
      <c r="E148" s="257">
        <v>112509</v>
      </c>
      <c r="F148" s="257">
        <v>87481</v>
      </c>
      <c r="G148" s="251">
        <f t="shared" si="18"/>
        <v>128.60964095060643</v>
      </c>
      <c r="H148" s="257">
        <v>1797569</v>
      </c>
      <c r="I148" s="257">
        <v>1456320</v>
      </c>
      <c r="J148" s="251">
        <f t="shared" si="19"/>
        <v>123.43228136673258</v>
      </c>
      <c r="K148" s="257">
        <v>778946</v>
      </c>
      <c r="L148" s="257">
        <v>690871</v>
      </c>
      <c r="M148" s="251">
        <f t="shared" si="20"/>
        <v>112.74840020785356</v>
      </c>
      <c r="N148" s="257">
        <f t="shared" si="23"/>
        <v>2689024</v>
      </c>
      <c r="O148" s="257">
        <f t="shared" si="24"/>
        <v>2234672</v>
      </c>
      <c r="P148" s="251">
        <f t="shared" si="21"/>
        <v>120.33193238202294</v>
      </c>
      <c r="Q148" s="158"/>
      <c r="R148" s="158"/>
    </row>
    <row r="149" spans="1:18" x14ac:dyDescent="0.2">
      <c r="A149" s="71" t="s">
        <v>84</v>
      </c>
      <c r="B149" s="257">
        <f t="shared" si="22"/>
        <v>291876</v>
      </c>
      <c r="C149" s="204">
        <f t="shared" si="16"/>
        <v>286864</v>
      </c>
      <c r="D149" s="251">
        <f t="shared" si="17"/>
        <v>101.74716939037314</v>
      </c>
      <c r="E149" s="257">
        <v>28940</v>
      </c>
      <c r="F149" s="257">
        <v>33712</v>
      </c>
      <c r="G149" s="251">
        <f t="shared" si="18"/>
        <v>85.84480303749406</v>
      </c>
      <c r="H149" s="257">
        <v>262936</v>
      </c>
      <c r="I149" s="257">
        <v>253152</v>
      </c>
      <c r="J149" s="251">
        <f t="shared" si="19"/>
        <v>103.8648716976362</v>
      </c>
      <c r="K149" s="257">
        <v>207372</v>
      </c>
      <c r="L149" s="257">
        <v>202388</v>
      </c>
      <c r="M149" s="251">
        <f t="shared" si="20"/>
        <v>102.46259659663616</v>
      </c>
      <c r="N149" s="257">
        <f t="shared" si="23"/>
        <v>499248</v>
      </c>
      <c r="O149" s="257">
        <f t="shared" si="24"/>
        <v>489252</v>
      </c>
      <c r="P149" s="251">
        <f t="shared" si="21"/>
        <v>102.04311888352014</v>
      </c>
      <c r="Q149" s="158"/>
      <c r="R149" s="158"/>
    </row>
    <row r="150" spans="1:18" x14ac:dyDescent="0.2">
      <c r="A150" s="71" t="s">
        <v>85</v>
      </c>
      <c r="B150" s="257">
        <f t="shared" si="22"/>
        <v>757241</v>
      </c>
      <c r="C150" s="204">
        <f t="shared" si="16"/>
        <v>662521</v>
      </c>
      <c r="D150" s="251">
        <f t="shared" si="17"/>
        <v>114.29690530564314</v>
      </c>
      <c r="E150" s="257">
        <v>104263</v>
      </c>
      <c r="F150" s="257">
        <v>90983</v>
      </c>
      <c r="G150" s="251">
        <f t="shared" si="18"/>
        <v>114.59613334359166</v>
      </c>
      <c r="H150" s="257">
        <v>652978</v>
      </c>
      <c r="I150" s="257">
        <v>571538</v>
      </c>
      <c r="J150" s="251">
        <f t="shared" si="19"/>
        <v>114.24927126455283</v>
      </c>
      <c r="K150" s="257">
        <v>534976</v>
      </c>
      <c r="L150" s="257">
        <v>447292</v>
      </c>
      <c r="M150" s="251">
        <f t="shared" si="20"/>
        <v>119.60330164635182</v>
      </c>
      <c r="N150" s="257">
        <f t="shared" si="23"/>
        <v>1292217</v>
      </c>
      <c r="O150" s="257">
        <f t="shared" si="24"/>
        <v>1109813</v>
      </c>
      <c r="P150" s="251">
        <f t="shared" si="21"/>
        <v>116.43556166669521</v>
      </c>
      <c r="Q150" s="158"/>
      <c r="R150" s="158"/>
    </row>
    <row r="151" spans="1:18" x14ac:dyDescent="0.2">
      <c r="A151" s="71" t="s">
        <v>86</v>
      </c>
      <c r="B151" s="257">
        <f t="shared" si="22"/>
        <v>2479828</v>
      </c>
      <c r="C151" s="204">
        <f t="shared" si="16"/>
        <v>2015924</v>
      </c>
      <c r="D151" s="251">
        <f t="shared" si="17"/>
        <v>123.01197862617836</v>
      </c>
      <c r="E151" s="257">
        <v>76863</v>
      </c>
      <c r="F151" s="257">
        <v>73329</v>
      </c>
      <c r="G151" s="251">
        <f t="shared" si="18"/>
        <v>104.8193756903817</v>
      </c>
      <c r="H151" s="257">
        <v>2402965</v>
      </c>
      <c r="I151" s="257">
        <v>1942595</v>
      </c>
      <c r="J151" s="251">
        <f t="shared" si="19"/>
        <v>123.69871228948905</v>
      </c>
      <c r="K151" s="257">
        <v>1323511</v>
      </c>
      <c r="L151" s="257">
        <v>1097014</v>
      </c>
      <c r="M151" s="251">
        <f t="shared" si="20"/>
        <v>120.64668272237182</v>
      </c>
      <c r="N151" s="257">
        <f t="shared" si="23"/>
        <v>3803339</v>
      </c>
      <c r="O151" s="257">
        <f t="shared" si="24"/>
        <v>3112938</v>
      </c>
      <c r="P151" s="251">
        <f t="shared" si="21"/>
        <v>122.17843721911582</v>
      </c>
      <c r="Q151" s="158"/>
      <c r="R151" s="158"/>
    </row>
    <row r="152" spans="1:18" x14ac:dyDescent="0.2">
      <c r="A152" s="71" t="s">
        <v>87</v>
      </c>
      <c r="B152" s="257">
        <f t="shared" si="22"/>
        <v>1052640</v>
      </c>
      <c r="C152" s="204">
        <f t="shared" si="16"/>
        <v>840445</v>
      </c>
      <c r="D152" s="251">
        <f t="shared" si="17"/>
        <v>125.24793413013343</v>
      </c>
      <c r="E152" s="257">
        <v>118478</v>
      </c>
      <c r="F152" s="257">
        <v>130254</v>
      </c>
      <c r="G152" s="251">
        <f t="shared" si="18"/>
        <v>90.959202788398059</v>
      </c>
      <c r="H152" s="257">
        <v>934162</v>
      </c>
      <c r="I152" s="257">
        <v>710191</v>
      </c>
      <c r="J152" s="251">
        <f t="shared" si="19"/>
        <v>131.53672744374401</v>
      </c>
      <c r="K152" s="257">
        <v>717704</v>
      </c>
      <c r="L152" s="257">
        <v>696799</v>
      </c>
      <c r="M152" s="251">
        <f t="shared" si="20"/>
        <v>103.00014781881146</v>
      </c>
      <c r="N152" s="257">
        <f t="shared" si="23"/>
        <v>1770344</v>
      </c>
      <c r="O152" s="257">
        <f t="shared" si="24"/>
        <v>1537244</v>
      </c>
      <c r="P152" s="251">
        <f t="shared" si="21"/>
        <v>115.16350039421198</v>
      </c>
      <c r="Q152" s="158"/>
      <c r="R152" s="158"/>
    </row>
    <row r="153" spans="1:18" x14ac:dyDescent="0.2">
      <c r="A153" s="71" t="s">
        <v>88</v>
      </c>
      <c r="B153" s="257">
        <f t="shared" si="22"/>
        <v>408854</v>
      </c>
      <c r="C153" s="204">
        <f t="shared" si="16"/>
        <v>344826</v>
      </c>
      <c r="D153" s="251">
        <f t="shared" si="17"/>
        <v>118.56820541374489</v>
      </c>
      <c r="E153" s="257">
        <v>56728</v>
      </c>
      <c r="F153" s="257">
        <v>51603</v>
      </c>
      <c r="G153" s="251">
        <f t="shared" si="18"/>
        <v>109.93159312443076</v>
      </c>
      <c r="H153" s="257">
        <v>352126</v>
      </c>
      <c r="I153" s="257">
        <v>293223</v>
      </c>
      <c r="J153" s="251">
        <f t="shared" si="19"/>
        <v>120.08812405575279</v>
      </c>
      <c r="K153" s="257">
        <v>206621</v>
      </c>
      <c r="L153" s="257">
        <v>166941</v>
      </c>
      <c r="M153" s="251">
        <f t="shared" si="20"/>
        <v>123.76887642939721</v>
      </c>
      <c r="N153" s="257">
        <f t="shared" si="23"/>
        <v>615475</v>
      </c>
      <c r="O153" s="257">
        <f t="shared" si="24"/>
        <v>511767</v>
      </c>
      <c r="P153" s="251">
        <f t="shared" si="21"/>
        <v>120.26469076747817</v>
      </c>
      <c r="Q153" s="158"/>
      <c r="R153" s="158"/>
    </row>
    <row r="154" spans="1:18" x14ac:dyDescent="0.2">
      <c r="A154" s="71" t="s">
        <v>89</v>
      </c>
      <c r="B154" s="257">
        <f t="shared" si="22"/>
        <v>173638</v>
      </c>
      <c r="C154" s="204">
        <f t="shared" si="16"/>
        <v>171102</v>
      </c>
      <c r="D154" s="251">
        <f t="shared" si="17"/>
        <v>101.48215684211758</v>
      </c>
      <c r="E154" s="257">
        <v>34896</v>
      </c>
      <c r="F154" s="257">
        <v>31789</v>
      </c>
      <c r="G154" s="251">
        <f t="shared" si="18"/>
        <v>109.77382113309636</v>
      </c>
      <c r="H154" s="257">
        <v>138742</v>
      </c>
      <c r="I154" s="257">
        <v>139313</v>
      </c>
      <c r="J154" s="251">
        <f t="shared" si="19"/>
        <v>99.590131574224941</v>
      </c>
      <c r="K154" s="257">
        <v>226128</v>
      </c>
      <c r="L154" s="257">
        <v>254899</v>
      </c>
      <c r="M154" s="251">
        <f t="shared" si="20"/>
        <v>88.712784279263559</v>
      </c>
      <c r="N154" s="257">
        <f t="shared" si="23"/>
        <v>399766</v>
      </c>
      <c r="O154" s="257">
        <f t="shared" si="24"/>
        <v>426001</v>
      </c>
      <c r="P154" s="251">
        <f t="shared" si="21"/>
        <v>93.841563752197757</v>
      </c>
      <c r="Q154" s="158"/>
      <c r="R154" s="158"/>
    </row>
    <row r="155" spans="1:18" x14ac:dyDescent="0.2">
      <c r="A155" s="71" t="s">
        <v>90</v>
      </c>
      <c r="B155" s="257">
        <f t="shared" si="22"/>
        <v>490201</v>
      </c>
      <c r="C155" s="204">
        <f t="shared" si="16"/>
        <v>380911</v>
      </c>
      <c r="D155" s="251">
        <f t="shared" si="17"/>
        <v>128.69174164043568</v>
      </c>
      <c r="E155" s="257">
        <v>24775</v>
      </c>
      <c r="F155" s="257">
        <v>30484</v>
      </c>
      <c r="G155" s="251">
        <f t="shared" si="18"/>
        <v>81.27214276341688</v>
      </c>
      <c r="H155" s="257">
        <v>465426</v>
      </c>
      <c r="I155" s="257">
        <v>350427</v>
      </c>
      <c r="J155" s="251">
        <f t="shared" si="19"/>
        <v>132.81682062169867</v>
      </c>
      <c r="K155" s="257">
        <v>221567</v>
      </c>
      <c r="L155" s="257">
        <v>187001</v>
      </c>
      <c r="M155" s="251">
        <f t="shared" si="20"/>
        <v>118.48439313158754</v>
      </c>
      <c r="N155" s="257">
        <f t="shared" si="23"/>
        <v>711768</v>
      </c>
      <c r="O155" s="257">
        <f t="shared" si="24"/>
        <v>567912</v>
      </c>
      <c r="P155" s="251">
        <f t="shared" si="21"/>
        <v>125.33068503570976</v>
      </c>
      <c r="Q155" s="158"/>
      <c r="R155" s="158"/>
    </row>
    <row r="156" spans="1:18" x14ac:dyDescent="0.2">
      <c r="A156" s="71" t="s">
        <v>91</v>
      </c>
      <c r="B156" s="257">
        <f t="shared" si="22"/>
        <v>133279</v>
      </c>
      <c r="C156" s="204">
        <f t="shared" si="16"/>
        <v>118200</v>
      </c>
      <c r="D156" s="251">
        <f t="shared" si="17"/>
        <v>112.75719120135363</v>
      </c>
      <c r="E156" s="257">
        <v>7833</v>
      </c>
      <c r="F156" s="257">
        <v>6409</v>
      </c>
      <c r="G156" s="251">
        <f t="shared" si="18"/>
        <v>122.21875487595568</v>
      </c>
      <c r="H156" s="257">
        <v>125446</v>
      </c>
      <c r="I156" s="257">
        <v>111791</v>
      </c>
      <c r="J156" s="251">
        <f t="shared" si="19"/>
        <v>112.21475789643172</v>
      </c>
      <c r="K156" s="257">
        <v>100726</v>
      </c>
      <c r="L156" s="257">
        <v>114329</v>
      </c>
      <c r="M156" s="251">
        <f t="shared" si="20"/>
        <v>88.101881412415054</v>
      </c>
      <c r="N156" s="257">
        <f t="shared" si="23"/>
        <v>234005</v>
      </c>
      <c r="O156" s="257">
        <f t="shared" si="24"/>
        <v>232529</v>
      </c>
      <c r="P156" s="251">
        <f t="shared" si="21"/>
        <v>100.63475953536978</v>
      </c>
      <c r="Q156" s="158"/>
      <c r="R156" s="158"/>
    </row>
    <row r="157" spans="1:18" x14ac:dyDescent="0.2">
      <c r="A157" s="71" t="s">
        <v>92</v>
      </c>
      <c r="B157" s="257">
        <f t="shared" si="22"/>
        <v>294678</v>
      </c>
      <c r="C157" s="204">
        <f t="shared" si="16"/>
        <v>257829</v>
      </c>
      <c r="D157" s="251">
        <f>B157/C157%</f>
        <v>114.29203076457652</v>
      </c>
      <c r="E157" s="257">
        <v>35593</v>
      </c>
      <c r="F157" s="257">
        <v>23869</v>
      </c>
      <c r="G157" s="251">
        <f>E157/F157%</f>
        <v>149.11810297875905</v>
      </c>
      <c r="H157" s="257">
        <v>259085</v>
      </c>
      <c r="I157" s="257">
        <v>233960</v>
      </c>
      <c r="J157" s="251">
        <f>H157/I157%</f>
        <v>110.73901521627629</v>
      </c>
      <c r="K157" s="257">
        <v>312902</v>
      </c>
      <c r="L157" s="257">
        <v>267409</v>
      </c>
      <c r="M157" s="251">
        <f>K157/L157%</f>
        <v>117.01251640745075</v>
      </c>
      <c r="N157" s="257">
        <f t="shared" si="23"/>
        <v>607580</v>
      </c>
      <c r="O157" s="257">
        <f t="shared" si="24"/>
        <v>525238</v>
      </c>
      <c r="P157" s="251">
        <f>N157/O157%</f>
        <v>115.67708353165612</v>
      </c>
      <c r="Q157" s="158"/>
      <c r="R157" s="158"/>
    </row>
    <row r="158" spans="1:18" x14ac:dyDescent="0.2">
      <c r="A158" s="71" t="s">
        <v>93</v>
      </c>
      <c r="B158" s="257">
        <f t="shared" si="22"/>
        <v>99065</v>
      </c>
      <c r="C158" s="204">
        <f t="shared" si="16"/>
        <v>94237</v>
      </c>
      <c r="D158" s="251">
        <f t="shared" si="17"/>
        <v>105.12325307469466</v>
      </c>
      <c r="E158" s="257">
        <v>44014</v>
      </c>
      <c r="F158" s="257">
        <v>34283</v>
      </c>
      <c r="G158" s="251">
        <f t="shared" si="18"/>
        <v>128.38433042615875</v>
      </c>
      <c r="H158" s="257">
        <v>55051</v>
      </c>
      <c r="I158" s="257">
        <v>59954</v>
      </c>
      <c r="J158" s="251">
        <f t="shared" si="19"/>
        <v>91.822063582079593</v>
      </c>
      <c r="K158" s="257">
        <v>258688</v>
      </c>
      <c r="L158" s="257">
        <v>294251</v>
      </c>
      <c r="M158" s="251">
        <f t="shared" si="20"/>
        <v>87.914059765302412</v>
      </c>
      <c r="N158" s="257">
        <f t="shared" si="23"/>
        <v>357753</v>
      </c>
      <c r="O158" s="257">
        <f t="shared" si="24"/>
        <v>388488</v>
      </c>
      <c r="P158" s="251">
        <f t="shared" si="21"/>
        <v>92.08855871996046</v>
      </c>
      <c r="Q158" s="158"/>
      <c r="R158" s="158"/>
    </row>
    <row r="159" spans="1:18" x14ac:dyDescent="0.2">
      <c r="A159" s="71" t="s">
        <v>94</v>
      </c>
      <c r="B159" s="257">
        <f t="shared" si="22"/>
        <v>2668405</v>
      </c>
      <c r="C159" s="204">
        <f t="shared" si="16"/>
        <v>2269279</v>
      </c>
      <c r="D159" s="251">
        <f t="shared" si="17"/>
        <v>117.58822956542585</v>
      </c>
      <c r="E159" s="257">
        <v>482586</v>
      </c>
      <c r="F159" s="257">
        <v>419457</v>
      </c>
      <c r="G159" s="251">
        <f t="shared" si="18"/>
        <v>115.05017200809618</v>
      </c>
      <c r="H159" s="257">
        <v>2185819</v>
      </c>
      <c r="I159" s="257">
        <v>1849822</v>
      </c>
      <c r="J159" s="251">
        <f t="shared" si="19"/>
        <v>118.16374764707091</v>
      </c>
      <c r="K159" s="257">
        <v>2115986</v>
      </c>
      <c r="L159" s="257">
        <v>2426189</v>
      </c>
      <c r="M159" s="251">
        <f t="shared" si="20"/>
        <v>87.214392613271272</v>
      </c>
      <c r="N159" s="257">
        <f t="shared" si="23"/>
        <v>4784391</v>
      </c>
      <c r="O159" s="257">
        <f t="shared" si="24"/>
        <v>4695468</v>
      </c>
      <c r="P159" s="251">
        <f t="shared" si="21"/>
        <v>101.89380483478963</v>
      </c>
      <c r="Q159" s="158"/>
      <c r="R159" s="158"/>
    </row>
    <row r="160" spans="1:18" x14ac:dyDescent="0.2">
      <c r="A160" s="80" t="s">
        <v>95</v>
      </c>
      <c r="B160" s="257">
        <f t="shared" si="22"/>
        <v>173183</v>
      </c>
      <c r="C160" s="204">
        <f t="shared" si="16"/>
        <v>208483</v>
      </c>
      <c r="D160" s="251">
        <f t="shared" si="17"/>
        <v>83.068163831103732</v>
      </c>
      <c r="E160" s="257">
        <v>8533</v>
      </c>
      <c r="F160" s="257">
        <v>10004</v>
      </c>
      <c r="G160" s="251">
        <f t="shared" si="18"/>
        <v>85.295881647341062</v>
      </c>
      <c r="H160" s="257">
        <v>164650</v>
      </c>
      <c r="I160" s="257">
        <v>198479</v>
      </c>
      <c r="J160" s="251">
        <f t="shared" si="19"/>
        <v>82.955879463318539</v>
      </c>
      <c r="K160" s="257">
        <v>50190</v>
      </c>
      <c r="L160" s="257">
        <v>75782</v>
      </c>
      <c r="M160" s="251">
        <f t="shared" si="20"/>
        <v>66.229447626085346</v>
      </c>
      <c r="N160" s="257">
        <f t="shared" si="23"/>
        <v>223373</v>
      </c>
      <c r="O160" s="257">
        <f t="shared" si="24"/>
        <v>284265</v>
      </c>
      <c r="P160" s="251">
        <f t="shared" si="21"/>
        <v>78.579142701352609</v>
      </c>
      <c r="Q160" s="158"/>
      <c r="R160" s="159"/>
    </row>
    <row r="161" spans="1:18" x14ac:dyDescent="0.2">
      <c r="A161" s="71" t="s">
        <v>96</v>
      </c>
      <c r="B161" s="257">
        <f t="shared" si="22"/>
        <v>247072</v>
      </c>
      <c r="C161" s="204">
        <f t="shared" si="16"/>
        <v>255906</v>
      </c>
      <c r="D161" s="251">
        <f t="shared" si="17"/>
        <v>96.547951200831562</v>
      </c>
      <c r="E161" s="257">
        <v>14873</v>
      </c>
      <c r="F161" s="257">
        <v>8710</v>
      </c>
      <c r="G161" s="251">
        <f t="shared" si="18"/>
        <v>170.75774971297361</v>
      </c>
      <c r="H161" s="257">
        <v>232199</v>
      </c>
      <c r="I161" s="257">
        <v>247196</v>
      </c>
      <c r="J161" s="251">
        <f t="shared" si="19"/>
        <v>93.933154258159519</v>
      </c>
      <c r="K161" s="257">
        <v>303780</v>
      </c>
      <c r="L161" s="257">
        <v>309633</v>
      </c>
      <c r="M161" s="251">
        <f t="shared" si="20"/>
        <v>98.109697609750896</v>
      </c>
      <c r="N161" s="257">
        <f t="shared" si="23"/>
        <v>550852</v>
      </c>
      <c r="O161" s="257">
        <f t="shared" si="24"/>
        <v>565539</v>
      </c>
      <c r="P161" s="251">
        <f t="shared" si="21"/>
        <v>97.403008457418494</v>
      </c>
      <c r="Q161" s="158"/>
      <c r="R161" s="158"/>
    </row>
    <row r="162" spans="1:18" x14ac:dyDescent="0.2">
      <c r="A162" s="71" t="s">
        <v>97</v>
      </c>
      <c r="B162" s="257">
        <f>E162</f>
        <v>924</v>
      </c>
      <c r="C162" s="204">
        <f>F162</f>
        <v>830</v>
      </c>
      <c r="D162" s="251">
        <f>B162/C162%</f>
        <v>111.32530120481927</v>
      </c>
      <c r="E162" s="257">
        <v>924</v>
      </c>
      <c r="F162" s="257">
        <v>830</v>
      </c>
      <c r="G162" s="251">
        <f>E162/F162%</f>
        <v>111.32530120481927</v>
      </c>
      <c r="H162" s="258" t="s">
        <v>156</v>
      </c>
      <c r="I162" s="258" t="s">
        <v>156</v>
      </c>
      <c r="J162" s="251" t="s">
        <v>156</v>
      </c>
      <c r="K162" s="257">
        <v>652</v>
      </c>
      <c r="L162" s="257">
        <v>826</v>
      </c>
      <c r="M162" s="251">
        <f>K162/L162%</f>
        <v>78.93462469733656</v>
      </c>
      <c r="N162" s="257">
        <f>E162+K162</f>
        <v>1576</v>
      </c>
      <c r="O162" s="257">
        <f>F162+L162</f>
        <v>1656</v>
      </c>
      <c r="P162" s="251">
        <f>N162/O162%</f>
        <v>95.169082125603879</v>
      </c>
      <c r="Q162" s="158"/>
      <c r="R162" s="76"/>
    </row>
    <row r="163" spans="1:18" x14ac:dyDescent="0.2">
      <c r="A163" s="71" t="s">
        <v>98</v>
      </c>
      <c r="B163" s="257" t="s">
        <v>156</v>
      </c>
      <c r="C163" s="204" t="s">
        <v>156</v>
      </c>
      <c r="D163" s="251" t="s">
        <v>156</v>
      </c>
      <c r="E163" s="258" t="s">
        <v>156</v>
      </c>
      <c r="F163" s="258" t="s">
        <v>156</v>
      </c>
      <c r="G163" s="251" t="s">
        <v>156</v>
      </c>
      <c r="H163" s="258" t="s">
        <v>156</v>
      </c>
      <c r="I163" s="258" t="s">
        <v>156</v>
      </c>
      <c r="J163" s="251" t="s">
        <v>156</v>
      </c>
      <c r="K163" s="257">
        <v>797</v>
      </c>
      <c r="L163" s="257">
        <v>1118</v>
      </c>
      <c r="M163" s="251">
        <f>K163/L163%</f>
        <v>71.288014311270132</v>
      </c>
      <c r="N163" s="257">
        <f>K163</f>
        <v>797</v>
      </c>
      <c r="O163" s="257">
        <f>L163</f>
        <v>1118</v>
      </c>
      <c r="P163" s="251">
        <f>N163/O163%</f>
        <v>71.288014311270132</v>
      </c>
      <c r="Q163" s="158"/>
    </row>
    <row r="164" spans="1:18" x14ac:dyDescent="0.2">
      <c r="A164" s="73" t="s">
        <v>99</v>
      </c>
      <c r="B164" s="205">
        <f t="shared" si="22"/>
        <v>7535</v>
      </c>
      <c r="C164" s="205">
        <f t="shared" si="16"/>
        <v>15814</v>
      </c>
      <c r="D164" s="254">
        <f t="shared" si="17"/>
        <v>47.647653977488304</v>
      </c>
      <c r="E164" s="205">
        <v>1269</v>
      </c>
      <c r="F164" s="205">
        <v>4229</v>
      </c>
      <c r="G164" s="254">
        <f t="shared" si="18"/>
        <v>30.007093875620715</v>
      </c>
      <c r="H164" s="205">
        <v>6266</v>
      </c>
      <c r="I164" s="205">
        <v>11585</v>
      </c>
      <c r="J164" s="254">
        <f t="shared" si="19"/>
        <v>54.087181700474751</v>
      </c>
      <c r="K164" s="205">
        <v>123251</v>
      </c>
      <c r="L164" s="205">
        <v>58019</v>
      </c>
      <c r="M164" s="254">
        <f t="shared" si="20"/>
        <v>212.43213430083247</v>
      </c>
      <c r="N164" s="205">
        <f t="shared" si="23"/>
        <v>130786</v>
      </c>
      <c r="O164" s="205">
        <f t="shared" si="24"/>
        <v>73833</v>
      </c>
      <c r="P164" s="254">
        <f t="shared" si="21"/>
        <v>177.13759430065147</v>
      </c>
      <c r="Q164" s="158"/>
    </row>
    <row r="165" spans="1:18" s="76" customFormat="1" x14ac:dyDescent="0.2">
      <c r="B165" s="162"/>
      <c r="C165" s="162"/>
      <c r="D165" s="162"/>
      <c r="E165" s="163"/>
      <c r="F165" s="162"/>
      <c r="G165" s="162"/>
      <c r="H165" s="162"/>
      <c r="I165" s="162"/>
      <c r="J165" s="162"/>
      <c r="K165" s="162"/>
      <c r="L165" s="80"/>
      <c r="M165" s="80"/>
      <c r="N165" s="80"/>
      <c r="Q165" s="143"/>
      <c r="R165" s="143"/>
    </row>
    <row r="167" spans="1:18" ht="28.5" customHeight="1" x14ac:dyDescent="0.2">
      <c r="A167" s="461" t="s">
        <v>174</v>
      </c>
      <c r="B167" s="461"/>
      <c r="C167" s="461"/>
      <c r="D167" s="461"/>
      <c r="E167" s="461"/>
      <c r="F167" s="461"/>
      <c r="G167" s="461"/>
      <c r="H167" s="461"/>
      <c r="I167" s="461"/>
      <c r="J167" s="461"/>
      <c r="K167" s="461"/>
      <c r="L167" s="461"/>
      <c r="M167" s="461"/>
      <c r="N167" s="461"/>
      <c r="O167" s="461"/>
      <c r="P167" s="461"/>
    </row>
    <row r="168" spans="1:18" x14ac:dyDescent="0.2">
      <c r="A168" s="164"/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4"/>
      <c r="P168" s="165" t="s">
        <v>135</v>
      </c>
    </row>
    <row r="169" spans="1:18" ht="15.75" customHeight="1" x14ac:dyDescent="0.2">
      <c r="A169" s="406"/>
      <c r="B169" s="395" t="s">
        <v>151</v>
      </c>
      <c r="C169" s="395"/>
      <c r="D169" s="395"/>
      <c r="E169" s="396" t="s">
        <v>74</v>
      </c>
      <c r="F169" s="397"/>
      <c r="G169" s="397"/>
      <c r="H169" s="397"/>
      <c r="I169" s="397"/>
      <c r="J169" s="397"/>
      <c r="K169" s="400" t="s">
        <v>179</v>
      </c>
      <c r="L169" s="401"/>
      <c r="M169" s="402"/>
      <c r="N169" s="395" t="s">
        <v>75</v>
      </c>
      <c r="O169" s="395"/>
      <c r="P169" s="396"/>
      <c r="Q169" s="158"/>
      <c r="R169" s="158"/>
    </row>
    <row r="170" spans="1:18" ht="37.5" customHeight="1" x14ac:dyDescent="0.2">
      <c r="A170" s="406"/>
      <c r="B170" s="395"/>
      <c r="C170" s="395"/>
      <c r="D170" s="395"/>
      <c r="E170" s="395" t="s">
        <v>73</v>
      </c>
      <c r="F170" s="395"/>
      <c r="G170" s="395"/>
      <c r="H170" s="395" t="s">
        <v>72</v>
      </c>
      <c r="I170" s="395"/>
      <c r="J170" s="395"/>
      <c r="K170" s="403"/>
      <c r="L170" s="404"/>
      <c r="M170" s="405"/>
      <c r="N170" s="395"/>
      <c r="O170" s="395"/>
      <c r="P170" s="396"/>
      <c r="Q170" s="158"/>
      <c r="R170" s="158"/>
    </row>
    <row r="171" spans="1:18" ht="44.25" customHeight="1" x14ac:dyDescent="0.2">
      <c r="A171" s="406"/>
      <c r="B171" s="248" t="s">
        <v>149</v>
      </c>
      <c r="C171" s="248" t="s">
        <v>71</v>
      </c>
      <c r="D171" s="248" t="s">
        <v>150</v>
      </c>
      <c r="E171" s="248" t="s">
        <v>149</v>
      </c>
      <c r="F171" s="248" t="s">
        <v>71</v>
      </c>
      <c r="G171" s="248" t="s">
        <v>150</v>
      </c>
      <c r="H171" s="248" t="s">
        <v>149</v>
      </c>
      <c r="I171" s="248" t="s">
        <v>71</v>
      </c>
      <c r="J171" s="248" t="s">
        <v>150</v>
      </c>
      <c r="K171" s="248" t="s">
        <v>149</v>
      </c>
      <c r="L171" s="248" t="s">
        <v>71</v>
      </c>
      <c r="M171" s="249" t="s">
        <v>150</v>
      </c>
      <c r="N171" s="248" t="s">
        <v>149</v>
      </c>
      <c r="O171" s="248" t="s">
        <v>71</v>
      </c>
      <c r="P171" s="249" t="s">
        <v>150</v>
      </c>
      <c r="Q171" s="158"/>
      <c r="R171" s="158"/>
    </row>
    <row r="172" spans="1:18" x14ac:dyDescent="0.2">
      <c r="A172" s="65" t="s">
        <v>79</v>
      </c>
      <c r="B172" s="257">
        <f>SUM(B173:B192)</f>
        <v>686436</v>
      </c>
      <c r="C172" s="257">
        <f>SUM(C173:C192)</f>
        <v>855055</v>
      </c>
      <c r="D172" s="251">
        <f>B172/C172%</f>
        <v>80.279748086380408</v>
      </c>
      <c r="E172" s="257">
        <f>SUM(E173:E192)</f>
        <v>30997</v>
      </c>
      <c r="F172" s="257">
        <f>SUM(F173:F192)</f>
        <v>24588</v>
      </c>
      <c r="G172" s="251">
        <f>E172/F172%</f>
        <v>126.06556043598503</v>
      </c>
      <c r="H172" s="257">
        <f>SUM(H173:H192)</f>
        <v>655439</v>
      </c>
      <c r="I172" s="257">
        <f>SUM(I173:I192)</f>
        <v>830467</v>
      </c>
      <c r="J172" s="251">
        <f>H172/I172%</f>
        <v>78.924147497733202</v>
      </c>
      <c r="K172" s="257">
        <f>SUM(K173:K192)</f>
        <v>1249876</v>
      </c>
      <c r="L172" s="257">
        <f>SUM(L173:L192)</f>
        <v>1383964</v>
      </c>
      <c r="M172" s="251">
        <f>K172/L172%</f>
        <v>90.311308675659191</v>
      </c>
      <c r="N172" s="257">
        <f>SUM(N173:N192)</f>
        <v>1936312</v>
      </c>
      <c r="O172" s="257">
        <f>SUM(O173:O192)</f>
        <v>2239019</v>
      </c>
      <c r="P172" s="251">
        <f>N172/O172%</f>
        <v>86.480373770834461</v>
      </c>
      <c r="Q172" s="158"/>
      <c r="R172" s="158"/>
    </row>
    <row r="173" spans="1:18" s="152" customFormat="1" x14ac:dyDescent="0.2">
      <c r="A173" s="80" t="s">
        <v>80</v>
      </c>
      <c r="B173" s="257">
        <f>E173+H173</f>
        <v>68232</v>
      </c>
      <c r="C173" s="204">
        <f>F173+I173</f>
        <v>50686</v>
      </c>
      <c r="D173" s="251">
        <f t="shared" ref="D173:D192" si="25">B173/C173%</f>
        <v>134.61705401886121</v>
      </c>
      <c r="E173" s="257">
        <v>1320</v>
      </c>
      <c r="F173" s="257">
        <v>927</v>
      </c>
      <c r="G173" s="251">
        <f t="shared" ref="G173:G189" si="26">E173/F173%</f>
        <v>142.39482200647251</v>
      </c>
      <c r="H173" s="257">
        <v>66912</v>
      </c>
      <c r="I173" s="257">
        <v>49759</v>
      </c>
      <c r="J173" s="251">
        <f t="shared" ref="J173:J192" si="27">H173/I173%</f>
        <v>134.47215579091221</v>
      </c>
      <c r="K173" s="257">
        <v>70947</v>
      </c>
      <c r="L173" s="257">
        <v>53068</v>
      </c>
      <c r="M173" s="251">
        <f t="shared" ref="M173:M192" si="28">K173/L173%</f>
        <v>133.69073641365796</v>
      </c>
      <c r="N173" s="257">
        <f>E173+H173+K173</f>
        <v>139179</v>
      </c>
      <c r="O173" s="257">
        <f>F173+I173+L173</f>
        <v>103754</v>
      </c>
      <c r="P173" s="251">
        <f t="shared" ref="P173:P192" si="29">N173/O173%</f>
        <v>134.14326194652736</v>
      </c>
      <c r="Q173" s="158"/>
      <c r="R173" s="158"/>
    </row>
    <row r="174" spans="1:18" x14ac:dyDescent="0.2">
      <c r="A174" s="71" t="s">
        <v>81</v>
      </c>
      <c r="B174" s="257">
        <f t="shared" ref="B174:B189" si="30">E174+H174</f>
        <v>6426</v>
      </c>
      <c r="C174" s="204">
        <f>F174+I174</f>
        <v>5905</v>
      </c>
      <c r="D174" s="251">
        <f t="shared" si="25"/>
        <v>108.82303132938189</v>
      </c>
      <c r="E174" s="257">
        <v>1875</v>
      </c>
      <c r="F174" s="257">
        <v>1017</v>
      </c>
      <c r="G174" s="251">
        <f t="shared" si="26"/>
        <v>184.36578171091446</v>
      </c>
      <c r="H174" s="257">
        <v>4551</v>
      </c>
      <c r="I174" s="257">
        <v>4888</v>
      </c>
      <c r="J174" s="251">
        <f t="shared" si="27"/>
        <v>93.105564648117834</v>
      </c>
      <c r="K174" s="257">
        <v>27393</v>
      </c>
      <c r="L174" s="257">
        <v>30017</v>
      </c>
      <c r="M174" s="251">
        <f t="shared" si="28"/>
        <v>91.258286970716583</v>
      </c>
      <c r="N174" s="257">
        <f t="shared" ref="N174:N189" si="31">E174+H174+K174</f>
        <v>33819</v>
      </c>
      <c r="O174" s="257">
        <f t="shared" ref="O174:O189" si="32">F174+I174+L174</f>
        <v>35922</v>
      </c>
      <c r="P174" s="251">
        <f t="shared" si="29"/>
        <v>94.145648905962915</v>
      </c>
      <c r="Q174" s="158"/>
      <c r="R174" s="158"/>
    </row>
    <row r="175" spans="1:18" x14ac:dyDescent="0.2">
      <c r="A175" s="71" t="s">
        <v>82</v>
      </c>
      <c r="B175" s="257">
        <f t="shared" si="30"/>
        <v>43475</v>
      </c>
      <c r="C175" s="204">
        <f t="shared" ref="C175:C189" si="33">F175+I175</f>
        <v>47932</v>
      </c>
      <c r="D175" s="251">
        <f t="shared" si="25"/>
        <v>90.701410331302682</v>
      </c>
      <c r="E175" s="257">
        <v>1999</v>
      </c>
      <c r="F175" s="257">
        <v>1106</v>
      </c>
      <c r="G175" s="251">
        <f t="shared" si="26"/>
        <v>180.74141048824592</v>
      </c>
      <c r="H175" s="257">
        <v>41476</v>
      </c>
      <c r="I175" s="257">
        <v>46826</v>
      </c>
      <c r="J175" s="251">
        <f t="shared" si="27"/>
        <v>88.574723444240377</v>
      </c>
      <c r="K175" s="257">
        <v>100066</v>
      </c>
      <c r="L175" s="257">
        <v>98057</v>
      </c>
      <c r="M175" s="251">
        <f t="shared" si="28"/>
        <v>102.048808346166</v>
      </c>
      <c r="N175" s="257">
        <f t="shared" si="31"/>
        <v>143541</v>
      </c>
      <c r="O175" s="257">
        <f t="shared" si="32"/>
        <v>145989</v>
      </c>
      <c r="P175" s="251">
        <f t="shared" si="29"/>
        <v>98.323161334073106</v>
      </c>
      <c r="Q175" s="158"/>
      <c r="R175" s="158"/>
    </row>
    <row r="176" spans="1:18" s="152" customFormat="1" x14ac:dyDescent="0.2">
      <c r="A176" s="71" t="s">
        <v>83</v>
      </c>
      <c r="B176" s="257">
        <f t="shared" si="30"/>
        <v>49553</v>
      </c>
      <c r="C176" s="204">
        <f t="shared" si="33"/>
        <v>38128</v>
      </c>
      <c r="D176" s="251">
        <f t="shared" si="25"/>
        <v>129.96485522450692</v>
      </c>
      <c r="E176" s="257">
        <v>3163</v>
      </c>
      <c r="F176" s="257">
        <v>2812</v>
      </c>
      <c r="G176" s="251">
        <f t="shared" si="26"/>
        <v>112.48221906116643</v>
      </c>
      <c r="H176" s="257">
        <v>46390</v>
      </c>
      <c r="I176" s="257">
        <v>35316</v>
      </c>
      <c r="J176" s="251">
        <f t="shared" si="27"/>
        <v>131.35689206025597</v>
      </c>
      <c r="K176" s="257">
        <v>84676</v>
      </c>
      <c r="L176" s="257">
        <v>64820</v>
      </c>
      <c r="M176" s="251">
        <f t="shared" si="28"/>
        <v>130.63252082690528</v>
      </c>
      <c r="N176" s="257">
        <f t="shared" si="31"/>
        <v>134229</v>
      </c>
      <c r="O176" s="257">
        <f t="shared" si="32"/>
        <v>102948</v>
      </c>
      <c r="P176" s="251">
        <f t="shared" si="29"/>
        <v>130.38524303531881</v>
      </c>
      <c r="Q176" s="158"/>
      <c r="R176" s="158"/>
    </row>
    <row r="177" spans="1:18" x14ac:dyDescent="0.2">
      <c r="A177" s="71" t="s">
        <v>84</v>
      </c>
      <c r="B177" s="257">
        <f t="shared" si="30"/>
        <v>39883</v>
      </c>
      <c r="C177" s="204">
        <f t="shared" si="33"/>
        <v>49206</v>
      </c>
      <c r="D177" s="251">
        <f t="shared" si="25"/>
        <v>81.053123602812661</v>
      </c>
      <c r="E177" s="257">
        <v>402</v>
      </c>
      <c r="F177" s="257">
        <v>639</v>
      </c>
      <c r="G177" s="251">
        <f t="shared" si="26"/>
        <v>62.910798122065728</v>
      </c>
      <c r="H177" s="257">
        <v>39481</v>
      </c>
      <c r="I177" s="257">
        <v>48567</v>
      </c>
      <c r="J177" s="251">
        <f t="shared" si="27"/>
        <v>81.291823666275448</v>
      </c>
      <c r="K177" s="257">
        <v>75379</v>
      </c>
      <c r="L177" s="257">
        <v>73018</v>
      </c>
      <c r="M177" s="251">
        <f t="shared" si="28"/>
        <v>103.23344928647731</v>
      </c>
      <c r="N177" s="257">
        <f t="shared" si="31"/>
        <v>115262</v>
      </c>
      <c r="O177" s="257">
        <f t="shared" si="32"/>
        <v>122224</v>
      </c>
      <c r="P177" s="251">
        <f t="shared" si="29"/>
        <v>94.303901034166771</v>
      </c>
      <c r="Q177" s="158"/>
      <c r="R177" s="158"/>
    </row>
    <row r="178" spans="1:18" x14ac:dyDescent="0.2">
      <c r="A178" s="71" t="s">
        <v>85</v>
      </c>
      <c r="B178" s="257">
        <f t="shared" si="30"/>
        <v>63902</v>
      </c>
      <c r="C178" s="204">
        <f>F178+I178</f>
        <v>65551</v>
      </c>
      <c r="D178" s="251">
        <f t="shared" si="25"/>
        <v>97.484401458406438</v>
      </c>
      <c r="E178" s="257">
        <v>1957</v>
      </c>
      <c r="F178" s="257">
        <v>1407</v>
      </c>
      <c r="G178" s="251">
        <f>E178/F178%</f>
        <v>139.09026297085998</v>
      </c>
      <c r="H178" s="257">
        <v>61945</v>
      </c>
      <c r="I178" s="257">
        <v>64144</v>
      </c>
      <c r="J178" s="251">
        <f t="shared" si="27"/>
        <v>96.571776003991019</v>
      </c>
      <c r="K178" s="257">
        <v>126031</v>
      </c>
      <c r="L178" s="257">
        <v>124035</v>
      </c>
      <c r="M178" s="251">
        <f t="shared" si="28"/>
        <v>101.60922320312815</v>
      </c>
      <c r="N178" s="257">
        <f t="shared" si="31"/>
        <v>189933</v>
      </c>
      <c r="O178" s="257">
        <f t="shared" si="32"/>
        <v>189586</v>
      </c>
      <c r="P178" s="251">
        <f t="shared" si="29"/>
        <v>100.18303039253954</v>
      </c>
      <c r="Q178" s="158"/>
      <c r="R178" s="158"/>
    </row>
    <row r="179" spans="1:18" x14ac:dyDescent="0.2">
      <c r="A179" s="71" t="s">
        <v>86</v>
      </c>
      <c r="B179" s="257">
        <f t="shared" si="30"/>
        <v>39855</v>
      </c>
      <c r="C179" s="204">
        <f>I179</f>
        <v>187307</v>
      </c>
      <c r="D179" s="251">
        <f t="shared" si="25"/>
        <v>21.277902053847427</v>
      </c>
      <c r="E179" s="258">
        <v>127</v>
      </c>
      <c r="F179" s="258" t="s">
        <v>156</v>
      </c>
      <c r="G179" s="251" t="s">
        <v>156</v>
      </c>
      <c r="H179" s="257">
        <v>39728</v>
      </c>
      <c r="I179" s="257">
        <v>187307</v>
      </c>
      <c r="J179" s="251">
        <f t="shared" si="27"/>
        <v>21.210098928497068</v>
      </c>
      <c r="K179" s="257">
        <v>76349</v>
      </c>
      <c r="L179" s="257">
        <v>140466</v>
      </c>
      <c r="M179" s="251">
        <f t="shared" si="28"/>
        <v>54.354078567055367</v>
      </c>
      <c r="N179" s="257">
        <f t="shared" si="31"/>
        <v>116204</v>
      </c>
      <c r="O179" s="257">
        <f>C179+L179</f>
        <v>327773</v>
      </c>
      <c r="P179" s="251">
        <f t="shared" si="29"/>
        <v>35.45258456309702</v>
      </c>
      <c r="Q179" s="158"/>
      <c r="R179" s="158"/>
    </row>
    <row r="180" spans="1:18" s="152" customFormat="1" x14ac:dyDescent="0.2">
      <c r="A180" s="71" t="s">
        <v>87</v>
      </c>
      <c r="B180" s="257">
        <f t="shared" si="30"/>
        <v>83600</v>
      </c>
      <c r="C180" s="204">
        <f>F180+I180</f>
        <v>94242</v>
      </c>
      <c r="D180" s="251">
        <f t="shared" si="25"/>
        <v>88.707794826086044</v>
      </c>
      <c r="E180" s="257">
        <v>2153</v>
      </c>
      <c r="F180" s="257">
        <v>1396</v>
      </c>
      <c r="G180" s="251">
        <f t="shared" si="26"/>
        <v>154.22636103151862</v>
      </c>
      <c r="H180" s="257">
        <v>81447</v>
      </c>
      <c r="I180" s="257">
        <v>92846</v>
      </c>
      <c r="J180" s="251">
        <f t="shared" si="27"/>
        <v>87.722680567821982</v>
      </c>
      <c r="K180" s="257">
        <v>147183</v>
      </c>
      <c r="L180" s="257">
        <v>184679</v>
      </c>
      <c r="M180" s="251">
        <f t="shared" si="28"/>
        <v>79.696662858256758</v>
      </c>
      <c r="N180" s="257">
        <f t="shared" si="31"/>
        <v>230783</v>
      </c>
      <c r="O180" s="257">
        <f t="shared" si="32"/>
        <v>278921</v>
      </c>
      <c r="P180" s="251">
        <f t="shared" si="29"/>
        <v>82.741349701169867</v>
      </c>
      <c r="Q180" s="158"/>
      <c r="R180" s="158"/>
    </row>
    <row r="181" spans="1:18" x14ac:dyDescent="0.2">
      <c r="A181" s="71" t="s">
        <v>88</v>
      </c>
      <c r="B181" s="257">
        <f t="shared" si="30"/>
        <v>82136</v>
      </c>
      <c r="C181" s="204">
        <f t="shared" si="33"/>
        <v>82513</v>
      </c>
      <c r="D181" s="251">
        <f t="shared" si="25"/>
        <v>99.543102299031673</v>
      </c>
      <c r="E181" s="257">
        <v>1587</v>
      </c>
      <c r="F181" s="257">
        <v>945</v>
      </c>
      <c r="G181" s="251">
        <f t="shared" si="26"/>
        <v>167.93650793650795</v>
      </c>
      <c r="H181" s="257">
        <v>80549</v>
      </c>
      <c r="I181" s="257">
        <v>81568</v>
      </c>
      <c r="J181" s="251">
        <f t="shared" si="27"/>
        <v>98.750735582581413</v>
      </c>
      <c r="K181" s="257">
        <v>66538</v>
      </c>
      <c r="L181" s="257">
        <v>69153</v>
      </c>
      <c r="M181" s="251">
        <f t="shared" si="28"/>
        <v>96.218529926395092</v>
      </c>
      <c r="N181" s="257">
        <f t="shared" si="31"/>
        <v>148674</v>
      </c>
      <c r="O181" s="257">
        <f t="shared" si="32"/>
        <v>151666</v>
      </c>
      <c r="P181" s="251">
        <f t="shared" si="29"/>
        <v>98.027244075798137</v>
      </c>
      <c r="Q181" s="158"/>
      <c r="R181" s="158"/>
    </row>
    <row r="182" spans="1:18" x14ac:dyDescent="0.2">
      <c r="A182" s="71" t="s">
        <v>89</v>
      </c>
      <c r="B182" s="257">
        <f t="shared" si="30"/>
        <v>19224</v>
      </c>
      <c r="C182" s="204">
        <f t="shared" si="33"/>
        <v>18415</v>
      </c>
      <c r="D182" s="251">
        <f t="shared" si="25"/>
        <v>104.39315775183275</v>
      </c>
      <c r="E182" s="257">
        <v>1464</v>
      </c>
      <c r="F182" s="257">
        <v>1051</v>
      </c>
      <c r="G182" s="251">
        <f t="shared" si="26"/>
        <v>139.29590865842056</v>
      </c>
      <c r="H182" s="257">
        <v>17760</v>
      </c>
      <c r="I182" s="257">
        <v>17364</v>
      </c>
      <c r="J182" s="251">
        <f t="shared" si="27"/>
        <v>102.28058051140292</v>
      </c>
      <c r="K182" s="257">
        <v>26733</v>
      </c>
      <c r="L182" s="257">
        <v>31629</v>
      </c>
      <c r="M182" s="251">
        <f t="shared" si="28"/>
        <v>84.520534952100917</v>
      </c>
      <c r="N182" s="257">
        <f t="shared" si="31"/>
        <v>45957</v>
      </c>
      <c r="O182" s="257">
        <f t="shared" si="32"/>
        <v>50044</v>
      </c>
      <c r="P182" s="251">
        <f t="shared" si="29"/>
        <v>91.833186795619852</v>
      </c>
      <c r="Q182" s="158"/>
      <c r="R182" s="158"/>
    </row>
    <row r="183" spans="1:18" x14ac:dyDescent="0.2">
      <c r="A183" s="71" t="s">
        <v>90</v>
      </c>
      <c r="B183" s="257">
        <f t="shared" si="30"/>
        <v>21410</v>
      </c>
      <c r="C183" s="204">
        <f t="shared" si="33"/>
        <v>19913</v>
      </c>
      <c r="D183" s="251">
        <f t="shared" si="25"/>
        <v>107.51770200371617</v>
      </c>
      <c r="E183" s="257">
        <v>301</v>
      </c>
      <c r="F183" s="257">
        <v>221</v>
      </c>
      <c r="G183" s="251">
        <f t="shared" si="26"/>
        <v>136.19909502262445</v>
      </c>
      <c r="H183" s="257">
        <v>21109</v>
      </c>
      <c r="I183" s="257">
        <v>19692</v>
      </c>
      <c r="J183" s="251">
        <f t="shared" si="27"/>
        <v>107.19581555961813</v>
      </c>
      <c r="K183" s="257">
        <v>136657</v>
      </c>
      <c r="L183" s="257">
        <v>123620</v>
      </c>
      <c r="M183" s="251">
        <f t="shared" si="28"/>
        <v>110.54602815078466</v>
      </c>
      <c r="N183" s="257">
        <f t="shared" si="31"/>
        <v>158067</v>
      </c>
      <c r="O183" s="257">
        <f t="shared" si="32"/>
        <v>143533</v>
      </c>
      <c r="P183" s="251">
        <f t="shared" si="29"/>
        <v>110.12589439362377</v>
      </c>
      <c r="Q183" s="158"/>
      <c r="R183" s="158"/>
    </row>
    <row r="184" spans="1:18" x14ac:dyDescent="0.2">
      <c r="A184" s="71" t="s">
        <v>91</v>
      </c>
      <c r="B184" s="257">
        <f t="shared" si="30"/>
        <v>27702</v>
      </c>
      <c r="C184" s="204">
        <f t="shared" si="33"/>
        <v>31108</v>
      </c>
      <c r="D184" s="251">
        <f t="shared" si="25"/>
        <v>89.051047961939062</v>
      </c>
      <c r="E184" s="257">
        <v>446</v>
      </c>
      <c r="F184" s="257">
        <v>230</v>
      </c>
      <c r="G184" s="251">
        <f t="shared" si="26"/>
        <v>193.91304347826087</v>
      </c>
      <c r="H184" s="257">
        <v>27256</v>
      </c>
      <c r="I184" s="257">
        <v>30878</v>
      </c>
      <c r="J184" s="251">
        <f t="shared" si="27"/>
        <v>88.269965671351784</v>
      </c>
      <c r="K184" s="257">
        <v>37025</v>
      </c>
      <c r="L184" s="257">
        <v>49497</v>
      </c>
      <c r="M184" s="251">
        <f t="shared" si="28"/>
        <v>74.802513283633346</v>
      </c>
      <c r="N184" s="257">
        <f t="shared" si="31"/>
        <v>64727</v>
      </c>
      <c r="O184" s="257">
        <f t="shared" si="32"/>
        <v>80605</v>
      </c>
      <c r="P184" s="251">
        <f t="shared" si="29"/>
        <v>80.3014701321258</v>
      </c>
      <c r="Q184" s="158"/>
      <c r="R184" s="158"/>
    </row>
    <row r="185" spans="1:18" x14ac:dyDescent="0.2">
      <c r="A185" s="71" t="s">
        <v>92</v>
      </c>
      <c r="B185" s="257">
        <f t="shared" si="30"/>
        <v>34291</v>
      </c>
      <c r="C185" s="204">
        <f t="shared" si="33"/>
        <v>33145</v>
      </c>
      <c r="D185" s="251">
        <f>B185/C185%</f>
        <v>103.45753507316337</v>
      </c>
      <c r="E185" s="257">
        <v>7774</v>
      </c>
      <c r="F185" s="257">
        <v>6244</v>
      </c>
      <c r="G185" s="251">
        <f>E185/F185%</f>
        <v>124.50352338244716</v>
      </c>
      <c r="H185" s="257">
        <v>26517</v>
      </c>
      <c r="I185" s="257">
        <v>26901</v>
      </c>
      <c r="J185" s="251">
        <f>H185/I185%</f>
        <v>98.572543771607002</v>
      </c>
      <c r="K185" s="257">
        <v>30502</v>
      </c>
      <c r="L185" s="257">
        <v>35641</v>
      </c>
      <c r="M185" s="251">
        <f>K185/L185%</f>
        <v>85.581212648354423</v>
      </c>
      <c r="N185" s="257">
        <f t="shared" si="31"/>
        <v>64793</v>
      </c>
      <c r="O185" s="257">
        <f t="shared" si="32"/>
        <v>68786</v>
      </c>
      <c r="P185" s="251">
        <f>N185/O185%</f>
        <v>94.195039688308668</v>
      </c>
      <c r="Q185" s="158"/>
      <c r="R185" s="158"/>
    </row>
    <row r="186" spans="1:18" x14ac:dyDescent="0.2">
      <c r="A186" s="71" t="s">
        <v>93</v>
      </c>
      <c r="B186" s="257">
        <f t="shared" si="30"/>
        <v>1092</v>
      </c>
      <c r="C186" s="204">
        <f t="shared" si="33"/>
        <v>1182</v>
      </c>
      <c r="D186" s="251">
        <f t="shared" si="25"/>
        <v>92.385786802030452</v>
      </c>
      <c r="E186" s="257">
        <v>571</v>
      </c>
      <c r="F186" s="257">
        <v>550</v>
      </c>
      <c r="G186" s="251">
        <f t="shared" si="26"/>
        <v>103.81818181818181</v>
      </c>
      <c r="H186" s="257">
        <v>521</v>
      </c>
      <c r="I186" s="257">
        <v>632</v>
      </c>
      <c r="J186" s="251">
        <f t="shared" si="27"/>
        <v>82.436708860759495</v>
      </c>
      <c r="K186" s="257">
        <v>7262</v>
      </c>
      <c r="L186" s="257">
        <v>9230</v>
      </c>
      <c r="M186" s="251">
        <f t="shared" si="28"/>
        <v>78.678223185265438</v>
      </c>
      <c r="N186" s="257">
        <f t="shared" si="31"/>
        <v>8354</v>
      </c>
      <c r="O186" s="257">
        <f t="shared" si="32"/>
        <v>10412</v>
      </c>
      <c r="P186" s="251">
        <f t="shared" si="29"/>
        <v>80.234344986553978</v>
      </c>
      <c r="Q186" s="158"/>
      <c r="R186" s="158"/>
    </row>
    <row r="187" spans="1:18" x14ac:dyDescent="0.2">
      <c r="A187" s="71" t="s">
        <v>94</v>
      </c>
      <c r="B187" s="257">
        <f t="shared" si="30"/>
        <v>43721</v>
      </c>
      <c r="C187" s="204">
        <f t="shared" si="33"/>
        <v>55444</v>
      </c>
      <c r="D187" s="251">
        <f t="shared" si="25"/>
        <v>78.856143135415905</v>
      </c>
      <c r="E187" s="257">
        <v>4183</v>
      </c>
      <c r="F187" s="257">
        <v>5491</v>
      </c>
      <c r="G187" s="251">
        <f t="shared" si="26"/>
        <v>76.179202331087239</v>
      </c>
      <c r="H187" s="257">
        <v>39538</v>
      </c>
      <c r="I187" s="257">
        <v>49953</v>
      </c>
      <c r="J187" s="251">
        <f t="shared" si="27"/>
        <v>79.150401377294656</v>
      </c>
      <c r="K187" s="257">
        <v>139538</v>
      </c>
      <c r="L187" s="257">
        <v>165335</v>
      </c>
      <c r="M187" s="251">
        <f t="shared" si="28"/>
        <v>84.3971330934164</v>
      </c>
      <c r="N187" s="257">
        <f t="shared" si="31"/>
        <v>183259</v>
      </c>
      <c r="O187" s="257">
        <f t="shared" si="32"/>
        <v>220779</v>
      </c>
      <c r="P187" s="251">
        <f t="shared" si="29"/>
        <v>83.005630064453598</v>
      </c>
      <c r="Q187" s="158"/>
      <c r="R187" s="159"/>
    </row>
    <row r="188" spans="1:18" s="153" customFormat="1" ht="15" x14ac:dyDescent="0.25">
      <c r="A188" s="80" t="s">
        <v>95</v>
      </c>
      <c r="B188" s="257">
        <f t="shared" si="30"/>
        <v>26574</v>
      </c>
      <c r="C188" s="204">
        <f t="shared" si="33"/>
        <v>35439</v>
      </c>
      <c r="D188" s="251">
        <f t="shared" si="25"/>
        <v>74.985185812240758</v>
      </c>
      <c r="E188" s="257">
        <v>115</v>
      </c>
      <c r="F188" s="257">
        <v>272</v>
      </c>
      <c r="G188" s="251">
        <f t="shared" si="26"/>
        <v>42.279411764705877</v>
      </c>
      <c r="H188" s="257">
        <v>26459</v>
      </c>
      <c r="I188" s="257">
        <v>35167</v>
      </c>
      <c r="J188" s="251">
        <f t="shared" si="27"/>
        <v>75.238149401427478</v>
      </c>
      <c r="K188" s="257">
        <v>19910</v>
      </c>
      <c r="L188" s="257">
        <v>30318</v>
      </c>
      <c r="M188" s="251">
        <f t="shared" si="28"/>
        <v>65.670558743980479</v>
      </c>
      <c r="N188" s="257">
        <f t="shared" si="31"/>
        <v>46484</v>
      </c>
      <c r="O188" s="257">
        <f t="shared" si="32"/>
        <v>65757</v>
      </c>
      <c r="P188" s="251">
        <f t="shared" si="29"/>
        <v>70.690572866767027</v>
      </c>
      <c r="Q188" s="158"/>
      <c r="R188" s="159"/>
    </row>
    <row r="189" spans="1:18" s="152" customFormat="1" x14ac:dyDescent="0.2">
      <c r="A189" s="71" t="s">
        <v>96</v>
      </c>
      <c r="B189" s="257">
        <f t="shared" si="30"/>
        <v>35241</v>
      </c>
      <c r="C189" s="204">
        <f t="shared" si="33"/>
        <v>38915</v>
      </c>
      <c r="D189" s="251">
        <f t="shared" si="25"/>
        <v>90.558910445843509</v>
      </c>
      <c r="E189" s="257">
        <v>1560</v>
      </c>
      <c r="F189" s="257">
        <v>266</v>
      </c>
      <c r="G189" s="251">
        <f t="shared" si="26"/>
        <v>586.46616541353376</v>
      </c>
      <c r="H189" s="257">
        <v>33681</v>
      </c>
      <c r="I189" s="257">
        <v>38649</v>
      </c>
      <c r="J189" s="251">
        <f t="shared" si="27"/>
        <v>87.145851121633157</v>
      </c>
      <c r="K189" s="257">
        <v>67818</v>
      </c>
      <c r="L189" s="257">
        <v>95160</v>
      </c>
      <c r="M189" s="251">
        <f t="shared" si="28"/>
        <v>71.267339218158895</v>
      </c>
      <c r="N189" s="257">
        <f t="shared" si="31"/>
        <v>103059</v>
      </c>
      <c r="O189" s="257">
        <f t="shared" si="32"/>
        <v>134075</v>
      </c>
      <c r="P189" s="251">
        <f t="shared" si="29"/>
        <v>76.866679097520048</v>
      </c>
      <c r="Q189" s="158"/>
      <c r="R189" s="158"/>
    </row>
    <row r="190" spans="1:18" x14ac:dyDescent="0.2">
      <c r="A190" s="71" t="s">
        <v>97</v>
      </c>
      <c r="B190" s="257" t="s">
        <v>156</v>
      </c>
      <c r="C190" s="204" t="s">
        <v>156</v>
      </c>
      <c r="D190" s="251" t="s">
        <v>156</v>
      </c>
      <c r="E190" s="258" t="s">
        <v>156</v>
      </c>
      <c r="F190" s="258" t="s">
        <v>156</v>
      </c>
      <c r="G190" s="251" t="s">
        <v>156</v>
      </c>
      <c r="H190" s="258" t="s">
        <v>156</v>
      </c>
      <c r="I190" s="258" t="s">
        <v>156</v>
      </c>
      <c r="J190" s="251" t="s">
        <v>156</v>
      </c>
      <c r="K190" s="257">
        <v>138</v>
      </c>
      <c r="L190" s="257">
        <v>140</v>
      </c>
      <c r="M190" s="251">
        <f>K190/L190%</f>
        <v>98.571428571428584</v>
      </c>
      <c r="N190" s="257">
        <f>K190</f>
        <v>138</v>
      </c>
      <c r="O190" s="257">
        <f>L190</f>
        <v>140</v>
      </c>
      <c r="P190" s="251">
        <f>N190/O190%</f>
        <v>98.571428571428584</v>
      </c>
      <c r="Q190" s="158"/>
      <c r="R190" s="159"/>
    </row>
    <row r="191" spans="1:18" x14ac:dyDescent="0.2">
      <c r="A191" s="71" t="s">
        <v>98</v>
      </c>
      <c r="B191" s="257" t="s">
        <v>156</v>
      </c>
      <c r="C191" s="204">
        <f>F191</f>
        <v>14</v>
      </c>
      <c r="D191" s="251" t="s">
        <v>156</v>
      </c>
      <c r="E191" s="257" t="s">
        <v>156</v>
      </c>
      <c r="F191" s="257">
        <v>14</v>
      </c>
      <c r="G191" s="251" t="s">
        <v>156</v>
      </c>
      <c r="H191" s="258" t="s">
        <v>156</v>
      </c>
      <c r="I191" s="258" t="s">
        <v>156</v>
      </c>
      <c r="J191" s="251" t="s">
        <v>156</v>
      </c>
      <c r="K191" s="257">
        <v>844</v>
      </c>
      <c r="L191" s="257">
        <v>763</v>
      </c>
      <c r="M191" s="251">
        <f>K191/L191%</f>
        <v>110.61598951507209</v>
      </c>
      <c r="N191" s="257">
        <f>K191</f>
        <v>844</v>
      </c>
      <c r="O191" s="257">
        <f>F191+L191</f>
        <v>777</v>
      </c>
      <c r="P191" s="251">
        <f>N191/O191%</f>
        <v>108.62290862290862</v>
      </c>
      <c r="Q191" s="158"/>
    </row>
    <row r="192" spans="1:18" x14ac:dyDescent="0.2">
      <c r="A192" s="73" t="s">
        <v>99</v>
      </c>
      <c r="B192" s="205">
        <f>H192</f>
        <v>119</v>
      </c>
      <c r="C192" s="205">
        <f>I192</f>
        <v>10</v>
      </c>
      <c r="D192" s="254">
        <f t="shared" si="25"/>
        <v>1190</v>
      </c>
      <c r="E192" s="256" t="s">
        <v>156</v>
      </c>
      <c r="F192" s="256" t="s">
        <v>156</v>
      </c>
      <c r="G192" s="254" t="s">
        <v>156</v>
      </c>
      <c r="H192" s="205">
        <v>119</v>
      </c>
      <c r="I192" s="256">
        <v>10</v>
      </c>
      <c r="J192" s="254">
        <f t="shared" si="27"/>
        <v>1190</v>
      </c>
      <c r="K192" s="205">
        <v>8887</v>
      </c>
      <c r="L192" s="205">
        <v>5318</v>
      </c>
      <c r="M192" s="254">
        <f t="shared" si="28"/>
        <v>167.11169612636328</v>
      </c>
      <c r="N192" s="205">
        <f>H192+K192</f>
        <v>9006</v>
      </c>
      <c r="O192" s="205">
        <f>I192+L192</f>
        <v>5328</v>
      </c>
      <c r="P192" s="254">
        <f t="shared" si="29"/>
        <v>169.03153153153153</v>
      </c>
      <c r="Q192" s="158"/>
    </row>
    <row r="193" spans="1:18" x14ac:dyDescent="0.2">
      <c r="A193" s="154"/>
      <c r="B193" s="166"/>
      <c r="C193" s="166"/>
      <c r="D193" s="167"/>
      <c r="E193" s="158"/>
      <c r="F193" s="168"/>
      <c r="G193" s="167"/>
      <c r="H193" s="158"/>
      <c r="I193" s="168"/>
      <c r="J193" s="167"/>
      <c r="K193" s="158"/>
      <c r="L193" s="168"/>
      <c r="M193" s="167"/>
      <c r="O193" s="158"/>
      <c r="P193" s="159"/>
    </row>
    <row r="194" spans="1:18" x14ac:dyDescent="0.2">
      <c r="G194" s="221"/>
      <c r="O194" s="146"/>
    </row>
    <row r="195" spans="1:18" ht="24.75" customHeight="1" x14ac:dyDescent="0.2">
      <c r="A195" s="462" t="s">
        <v>175</v>
      </c>
      <c r="B195" s="462"/>
      <c r="C195" s="462"/>
      <c r="D195" s="462"/>
      <c r="E195" s="462"/>
      <c r="F195" s="462"/>
      <c r="G195" s="462"/>
      <c r="H195" s="462"/>
      <c r="I195" s="462"/>
      <c r="J195" s="462"/>
      <c r="K195" s="462"/>
      <c r="L195" s="462"/>
      <c r="M195" s="462"/>
      <c r="N195" s="462"/>
      <c r="O195" s="462"/>
      <c r="P195" s="462"/>
    </row>
    <row r="196" spans="1:18" x14ac:dyDescent="0.2">
      <c r="A196" s="164"/>
      <c r="B196" s="164"/>
      <c r="C196" s="164"/>
      <c r="D196" s="164"/>
      <c r="E196" s="164"/>
      <c r="F196" s="164"/>
      <c r="G196" s="164"/>
      <c r="H196" s="164"/>
      <c r="I196" s="164"/>
      <c r="J196" s="164"/>
      <c r="K196" s="164"/>
      <c r="L196" s="164"/>
      <c r="P196" s="165" t="s">
        <v>135</v>
      </c>
    </row>
    <row r="197" spans="1:18" ht="15.75" customHeight="1" x14ac:dyDescent="0.2">
      <c r="A197" s="406"/>
      <c r="B197" s="395" t="s">
        <v>151</v>
      </c>
      <c r="C197" s="395"/>
      <c r="D197" s="395"/>
      <c r="E197" s="396" t="s">
        <v>74</v>
      </c>
      <c r="F197" s="397"/>
      <c r="G197" s="397"/>
      <c r="H197" s="397"/>
      <c r="I197" s="397"/>
      <c r="J197" s="397"/>
      <c r="K197" s="400" t="s">
        <v>179</v>
      </c>
      <c r="L197" s="401"/>
      <c r="M197" s="402"/>
      <c r="N197" s="395" t="s">
        <v>75</v>
      </c>
      <c r="O197" s="395"/>
      <c r="P197" s="396"/>
      <c r="Q197" s="158"/>
      <c r="R197" s="158"/>
    </row>
    <row r="198" spans="1:18" ht="39" customHeight="1" x14ac:dyDescent="0.2">
      <c r="A198" s="406"/>
      <c r="B198" s="395"/>
      <c r="C198" s="395"/>
      <c r="D198" s="395"/>
      <c r="E198" s="395" t="s">
        <v>73</v>
      </c>
      <c r="F198" s="395"/>
      <c r="G198" s="395"/>
      <c r="H198" s="395" t="s">
        <v>72</v>
      </c>
      <c r="I198" s="395"/>
      <c r="J198" s="395"/>
      <c r="K198" s="403"/>
      <c r="L198" s="404"/>
      <c r="M198" s="405"/>
      <c r="N198" s="395"/>
      <c r="O198" s="395"/>
      <c r="P198" s="396"/>
      <c r="Q198" s="158"/>
      <c r="R198" s="158"/>
    </row>
    <row r="199" spans="1:18" ht="37.5" customHeight="1" x14ac:dyDescent="0.2">
      <c r="A199" s="406"/>
      <c r="B199" s="248" t="s">
        <v>149</v>
      </c>
      <c r="C199" s="248" t="s">
        <v>71</v>
      </c>
      <c r="D199" s="248" t="s">
        <v>150</v>
      </c>
      <c r="E199" s="248" t="s">
        <v>149</v>
      </c>
      <c r="F199" s="248" t="s">
        <v>71</v>
      </c>
      <c r="G199" s="248" t="s">
        <v>150</v>
      </c>
      <c r="H199" s="248" t="s">
        <v>149</v>
      </c>
      <c r="I199" s="248" t="s">
        <v>71</v>
      </c>
      <c r="J199" s="248" t="s">
        <v>150</v>
      </c>
      <c r="K199" s="248" t="s">
        <v>149</v>
      </c>
      <c r="L199" s="248" t="s">
        <v>71</v>
      </c>
      <c r="M199" s="249" t="s">
        <v>150</v>
      </c>
      <c r="N199" s="248" t="s">
        <v>149</v>
      </c>
      <c r="O199" s="248" t="s">
        <v>71</v>
      </c>
      <c r="P199" s="249" t="s">
        <v>150</v>
      </c>
      <c r="Q199" s="158"/>
      <c r="R199" s="158"/>
    </row>
    <row r="200" spans="1:18" x14ac:dyDescent="0.2">
      <c r="A200" s="65" t="s">
        <v>79</v>
      </c>
      <c r="B200" s="257">
        <f>SUM(B201:B219)</f>
        <v>314442</v>
      </c>
      <c r="C200" s="257">
        <f>SUM(C201:C219)</f>
        <v>320655</v>
      </c>
      <c r="D200" s="251">
        <f>B200/C200%</f>
        <v>98.062403517799495</v>
      </c>
      <c r="E200" s="257">
        <v>264745</v>
      </c>
      <c r="F200" s="257">
        <f>SUM(F201:F219)</f>
        <v>270932</v>
      </c>
      <c r="G200" s="251">
        <f>E200/F200%</f>
        <v>97.716401163391552</v>
      </c>
      <c r="H200" s="257">
        <f>SUM(H201:H219)</f>
        <v>49697</v>
      </c>
      <c r="I200" s="257">
        <f>SUM(I201:I219)</f>
        <v>49723</v>
      </c>
      <c r="J200" s="251">
        <f>H200/I200%</f>
        <v>99.947710315145898</v>
      </c>
      <c r="K200" s="257">
        <f>SUM(K201:K219)</f>
        <v>173965</v>
      </c>
      <c r="L200" s="257">
        <f>SUM(L201:L219)</f>
        <v>222502</v>
      </c>
      <c r="M200" s="251">
        <f>K200/L200%</f>
        <v>78.185814060098338</v>
      </c>
      <c r="N200" s="257">
        <f>SUM(N201:N219)</f>
        <v>488407</v>
      </c>
      <c r="O200" s="243">
        <f>SUM(O201:O219)</f>
        <v>543157</v>
      </c>
      <c r="P200" s="251">
        <f>N200/O200%</f>
        <v>89.920041534952148</v>
      </c>
      <c r="Q200" s="158"/>
      <c r="R200" s="158"/>
    </row>
    <row r="201" spans="1:18" s="152" customFormat="1" x14ac:dyDescent="0.2">
      <c r="A201" s="80" t="s">
        <v>80</v>
      </c>
      <c r="B201" s="155">
        <f>H201</f>
        <v>519</v>
      </c>
      <c r="C201" s="155">
        <f>I201</f>
        <v>1070</v>
      </c>
      <c r="D201" s="209">
        <f t="shared" ref="D201:D216" si="34">B201/C201*100</f>
        <v>48.504672897196258</v>
      </c>
      <c r="E201" s="155" t="s">
        <v>156</v>
      </c>
      <c r="F201" s="155" t="s">
        <v>156</v>
      </c>
      <c r="G201" s="214" t="s">
        <v>156</v>
      </c>
      <c r="H201" s="155">
        <v>519</v>
      </c>
      <c r="I201" s="155">
        <v>1070</v>
      </c>
      <c r="J201" s="214">
        <f t="shared" ref="J201:J219" si="35">H201/I201%</f>
        <v>48.504672897196265</v>
      </c>
      <c r="K201" s="155">
        <v>4029</v>
      </c>
      <c r="L201" s="155">
        <v>5838</v>
      </c>
      <c r="M201" s="214">
        <f t="shared" ref="M201:M219" si="36">K201/L201%</f>
        <v>69.013360739979447</v>
      </c>
      <c r="N201" s="155">
        <f>B201+K201</f>
        <v>4548</v>
      </c>
      <c r="O201" s="155">
        <f>L201+C201</f>
        <v>6908</v>
      </c>
      <c r="P201" s="214">
        <f t="shared" ref="P201:P219" si="37">N201/O201%</f>
        <v>65.836711059641004</v>
      </c>
      <c r="Q201" s="158"/>
      <c r="R201" s="158"/>
    </row>
    <row r="202" spans="1:18" x14ac:dyDescent="0.2">
      <c r="A202" s="71" t="s">
        <v>81</v>
      </c>
      <c r="B202" s="155">
        <f>E202+H202</f>
        <v>6783</v>
      </c>
      <c r="C202" s="155">
        <f>F202+I202</f>
        <v>11894</v>
      </c>
      <c r="D202" s="209">
        <f t="shared" si="34"/>
        <v>57.028753993610223</v>
      </c>
      <c r="E202" s="155">
        <v>4058</v>
      </c>
      <c r="F202" s="155">
        <v>5759</v>
      </c>
      <c r="G202" s="214">
        <f t="shared" ref="G202:G218" si="38">E202/F202%</f>
        <v>70.46362215662441</v>
      </c>
      <c r="H202" s="155">
        <v>2725</v>
      </c>
      <c r="I202" s="155">
        <v>6135</v>
      </c>
      <c r="J202" s="214">
        <f t="shared" si="35"/>
        <v>44.417277913610434</v>
      </c>
      <c r="K202" s="155">
        <v>32947</v>
      </c>
      <c r="L202" s="155">
        <v>50940</v>
      </c>
      <c r="M202" s="214">
        <f t="shared" si="36"/>
        <v>64.678052610914804</v>
      </c>
      <c r="N202" s="155">
        <f t="shared" ref="N202:N219" si="39">B202+K202</f>
        <v>39730</v>
      </c>
      <c r="O202" s="155">
        <f t="shared" ref="O202:O219" si="40">L202+C202</f>
        <v>62834</v>
      </c>
      <c r="P202" s="214">
        <f t="shared" si="37"/>
        <v>63.230098354394116</v>
      </c>
      <c r="Q202" s="158"/>
      <c r="R202" s="158"/>
    </row>
    <row r="203" spans="1:18" x14ac:dyDescent="0.2">
      <c r="A203" s="71" t="s">
        <v>82</v>
      </c>
      <c r="B203" s="155">
        <f>H203</f>
        <v>641</v>
      </c>
      <c r="C203" s="155">
        <f>I203</f>
        <v>1160</v>
      </c>
      <c r="D203" s="209">
        <f>B203/C203*100</f>
        <v>55.258620689655167</v>
      </c>
      <c r="E203" s="155" t="s">
        <v>156</v>
      </c>
      <c r="F203" s="155" t="s">
        <v>156</v>
      </c>
      <c r="G203" s="214" t="s">
        <v>156</v>
      </c>
      <c r="H203" s="155">
        <v>641</v>
      </c>
      <c r="I203" s="155">
        <v>1160</v>
      </c>
      <c r="J203" s="214">
        <f t="shared" si="35"/>
        <v>55.258620689655174</v>
      </c>
      <c r="K203" s="155">
        <v>3028</v>
      </c>
      <c r="L203" s="155">
        <v>3743</v>
      </c>
      <c r="M203" s="214">
        <f t="shared" si="36"/>
        <v>80.897675661234302</v>
      </c>
      <c r="N203" s="155">
        <f t="shared" si="39"/>
        <v>3669</v>
      </c>
      <c r="O203" s="155">
        <f t="shared" si="40"/>
        <v>4903</v>
      </c>
      <c r="P203" s="214">
        <f t="shared" si="37"/>
        <v>74.831735672037524</v>
      </c>
      <c r="Q203" s="158"/>
      <c r="R203" s="158"/>
    </row>
    <row r="204" spans="1:18" s="152" customFormat="1" x14ac:dyDescent="0.2">
      <c r="A204" s="71" t="s">
        <v>83</v>
      </c>
      <c r="B204" s="155">
        <f>E204+H204</f>
        <v>28053</v>
      </c>
      <c r="C204" s="155">
        <f>F204+I204</f>
        <v>28607</v>
      </c>
      <c r="D204" s="209">
        <f t="shared" si="34"/>
        <v>98.06341105323871</v>
      </c>
      <c r="E204" s="155">
        <v>17169</v>
      </c>
      <c r="F204" s="155">
        <v>15078</v>
      </c>
      <c r="G204" s="214">
        <f t="shared" si="38"/>
        <v>113.86788698766415</v>
      </c>
      <c r="H204" s="155">
        <v>10884</v>
      </c>
      <c r="I204" s="155">
        <v>13529</v>
      </c>
      <c r="J204" s="214">
        <f t="shared" si="35"/>
        <v>80.449404981890751</v>
      </c>
      <c r="K204" s="155">
        <v>2152</v>
      </c>
      <c r="L204" s="155">
        <v>2543</v>
      </c>
      <c r="M204" s="214">
        <f>K204/L204%</f>
        <v>84.624459300039319</v>
      </c>
      <c r="N204" s="155">
        <f t="shared" si="39"/>
        <v>30205</v>
      </c>
      <c r="O204" s="155">
        <f t="shared" si="40"/>
        <v>31150</v>
      </c>
      <c r="P204" s="214">
        <f t="shared" si="37"/>
        <v>96.966292134831463</v>
      </c>
      <c r="Q204" s="158"/>
      <c r="R204" s="158"/>
    </row>
    <row r="205" spans="1:18" x14ac:dyDescent="0.2">
      <c r="A205" s="71" t="s">
        <v>84</v>
      </c>
      <c r="B205" s="155">
        <v>24</v>
      </c>
      <c r="C205" s="155">
        <f>F205</f>
        <v>237</v>
      </c>
      <c r="D205" s="209">
        <f t="shared" si="34"/>
        <v>10.126582278481013</v>
      </c>
      <c r="E205" s="155" t="s">
        <v>213</v>
      </c>
      <c r="F205" s="155">
        <v>237</v>
      </c>
      <c r="G205" s="214">
        <v>10.1</v>
      </c>
      <c r="H205" s="155" t="s">
        <v>156</v>
      </c>
      <c r="I205" s="155" t="s">
        <v>156</v>
      </c>
      <c r="J205" s="214" t="s">
        <v>156</v>
      </c>
      <c r="K205" s="155">
        <v>100</v>
      </c>
      <c r="L205" s="155">
        <v>18</v>
      </c>
      <c r="M205" s="214">
        <f t="shared" si="36"/>
        <v>555.55555555555554</v>
      </c>
      <c r="N205" s="155">
        <f>B205+K205</f>
        <v>124</v>
      </c>
      <c r="O205" s="155">
        <f t="shared" si="40"/>
        <v>255</v>
      </c>
      <c r="P205" s="214">
        <f t="shared" si="37"/>
        <v>48.627450980392162</v>
      </c>
      <c r="Q205" s="158"/>
      <c r="R205" s="158"/>
    </row>
    <row r="206" spans="1:18" x14ac:dyDescent="0.2">
      <c r="A206" s="71" t="s">
        <v>85</v>
      </c>
      <c r="B206" s="155">
        <f t="shared" ref="B206" si="41">E206+H206</f>
        <v>8473</v>
      </c>
      <c r="C206" s="155">
        <f>F206+I206</f>
        <v>7294</v>
      </c>
      <c r="D206" s="209">
        <f t="shared" si="34"/>
        <v>116.16397038661914</v>
      </c>
      <c r="E206" s="155">
        <v>7297</v>
      </c>
      <c r="F206" s="155">
        <v>6254</v>
      </c>
      <c r="G206" s="214">
        <f t="shared" si="38"/>
        <v>116.67732651103294</v>
      </c>
      <c r="H206" s="155">
        <v>1176</v>
      </c>
      <c r="I206" s="155">
        <v>1040</v>
      </c>
      <c r="J206" s="214">
        <f t="shared" si="35"/>
        <v>113.07692307692307</v>
      </c>
      <c r="K206" s="155">
        <v>3637</v>
      </c>
      <c r="L206" s="155">
        <v>3400</v>
      </c>
      <c r="M206" s="214">
        <f t="shared" si="36"/>
        <v>106.97058823529412</v>
      </c>
      <c r="N206" s="155">
        <f t="shared" si="39"/>
        <v>12110</v>
      </c>
      <c r="O206" s="155">
        <f t="shared" si="40"/>
        <v>10694</v>
      </c>
      <c r="P206" s="214">
        <f t="shared" si="37"/>
        <v>113.24106975874322</v>
      </c>
      <c r="Q206" s="158"/>
      <c r="R206" s="158"/>
    </row>
    <row r="207" spans="1:18" x14ac:dyDescent="0.2">
      <c r="A207" s="71" t="s">
        <v>86</v>
      </c>
      <c r="B207" s="155">
        <f>H207</f>
        <v>1003</v>
      </c>
      <c r="C207" s="155">
        <f>I207</f>
        <v>1286</v>
      </c>
      <c r="D207" s="209">
        <f t="shared" si="34"/>
        <v>77.993779160186634</v>
      </c>
      <c r="E207" s="155" t="s">
        <v>156</v>
      </c>
      <c r="F207" s="155" t="s">
        <v>156</v>
      </c>
      <c r="G207" s="214" t="s">
        <v>156</v>
      </c>
      <c r="H207" s="155">
        <v>1003</v>
      </c>
      <c r="I207" s="155">
        <v>1286</v>
      </c>
      <c r="J207" s="214">
        <f t="shared" si="35"/>
        <v>77.993779160186634</v>
      </c>
      <c r="K207" s="155">
        <v>3819</v>
      </c>
      <c r="L207" s="155">
        <v>3246</v>
      </c>
      <c r="M207" s="214">
        <f t="shared" si="36"/>
        <v>117.65249537892791</v>
      </c>
      <c r="N207" s="155">
        <f t="shared" si="39"/>
        <v>4822</v>
      </c>
      <c r="O207" s="155">
        <f t="shared" si="40"/>
        <v>4532</v>
      </c>
      <c r="P207" s="214">
        <f t="shared" si="37"/>
        <v>106.39894086496028</v>
      </c>
      <c r="Q207" s="158"/>
      <c r="R207" s="158"/>
    </row>
    <row r="208" spans="1:18" s="152" customFormat="1" x14ac:dyDescent="0.2">
      <c r="A208" s="71" t="s">
        <v>87</v>
      </c>
      <c r="B208" s="155">
        <f t="shared" ref="B208:B210" si="42">E208+H208</f>
        <v>10460</v>
      </c>
      <c r="C208" s="155">
        <f>F208+I208</f>
        <v>10516</v>
      </c>
      <c r="D208" s="209">
        <f t="shared" si="34"/>
        <v>99.467478128565986</v>
      </c>
      <c r="E208" s="155">
        <v>7280</v>
      </c>
      <c r="F208" s="155">
        <v>8794</v>
      </c>
      <c r="G208" s="214">
        <f t="shared" si="38"/>
        <v>82.783716170115994</v>
      </c>
      <c r="H208" s="155">
        <v>3180</v>
      </c>
      <c r="I208" s="155">
        <v>1722</v>
      </c>
      <c r="J208" s="214">
        <f t="shared" si="35"/>
        <v>184.66898954703834</v>
      </c>
      <c r="K208" s="155">
        <v>3984</v>
      </c>
      <c r="L208" s="155">
        <v>8228</v>
      </c>
      <c r="M208" s="214">
        <f t="shared" si="36"/>
        <v>48.420029168692267</v>
      </c>
      <c r="N208" s="155">
        <f t="shared" si="39"/>
        <v>14444</v>
      </c>
      <c r="O208" s="155">
        <f t="shared" si="40"/>
        <v>18744</v>
      </c>
      <c r="P208" s="214">
        <f t="shared" si="37"/>
        <v>77.059325650874953</v>
      </c>
      <c r="Q208" s="158"/>
      <c r="R208" s="158"/>
    </row>
    <row r="209" spans="1:18" x14ac:dyDescent="0.2">
      <c r="A209" s="71" t="s">
        <v>88</v>
      </c>
      <c r="B209" s="155">
        <f t="shared" si="42"/>
        <v>62939</v>
      </c>
      <c r="C209" s="155">
        <f>F209+I209</f>
        <v>63945</v>
      </c>
      <c r="D209" s="209">
        <f t="shared" si="34"/>
        <v>98.426773008053786</v>
      </c>
      <c r="E209" s="155">
        <v>51143</v>
      </c>
      <c r="F209" s="155">
        <v>52747</v>
      </c>
      <c r="G209" s="214">
        <f t="shared" si="38"/>
        <v>96.959068762204481</v>
      </c>
      <c r="H209" s="155">
        <v>11796</v>
      </c>
      <c r="I209" s="155">
        <v>11198</v>
      </c>
      <c r="J209" s="214">
        <f t="shared" si="35"/>
        <v>105.3402393284515</v>
      </c>
      <c r="K209" s="155">
        <v>6289</v>
      </c>
      <c r="L209" s="155">
        <v>8035</v>
      </c>
      <c r="M209" s="214">
        <f t="shared" si="36"/>
        <v>78.270068450528939</v>
      </c>
      <c r="N209" s="155">
        <f t="shared" si="39"/>
        <v>69228</v>
      </c>
      <c r="O209" s="155">
        <f t="shared" si="40"/>
        <v>71980</v>
      </c>
      <c r="P209" s="214">
        <f t="shared" si="37"/>
        <v>96.176715754376218</v>
      </c>
      <c r="Q209" s="158"/>
      <c r="R209" s="158"/>
    </row>
    <row r="210" spans="1:18" x14ac:dyDescent="0.2">
      <c r="A210" s="71" t="s">
        <v>89</v>
      </c>
      <c r="B210" s="155">
        <f t="shared" si="42"/>
        <v>23148</v>
      </c>
      <c r="C210" s="155">
        <f>F210+I210</f>
        <v>19852</v>
      </c>
      <c r="D210" s="209">
        <f t="shared" si="34"/>
        <v>116.60286117267782</v>
      </c>
      <c r="E210" s="155">
        <v>12206</v>
      </c>
      <c r="F210" s="155">
        <v>13302</v>
      </c>
      <c r="G210" s="214">
        <f t="shared" si="38"/>
        <v>91.760637498120573</v>
      </c>
      <c r="H210" s="155">
        <v>10942</v>
      </c>
      <c r="I210" s="155">
        <v>6550</v>
      </c>
      <c r="J210" s="214">
        <f t="shared" si="35"/>
        <v>167.05343511450383</v>
      </c>
      <c r="K210" s="155">
        <v>46049</v>
      </c>
      <c r="L210" s="155">
        <v>55938</v>
      </c>
      <c r="M210" s="214">
        <f t="shared" si="36"/>
        <v>82.321498802245344</v>
      </c>
      <c r="N210" s="155">
        <f t="shared" si="39"/>
        <v>69197</v>
      </c>
      <c r="O210" s="155">
        <f t="shared" si="40"/>
        <v>75790</v>
      </c>
      <c r="P210" s="214">
        <f t="shared" si="37"/>
        <v>91.300963187755642</v>
      </c>
      <c r="Q210" s="158"/>
      <c r="R210" s="158"/>
    </row>
    <row r="211" spans="1:18" x14ac:dyDescent="0.2">
      <c r="A211" s="71" t="s">
        <v>90</v>
      </c>
      <c r="B211" s="155">
        <f>H211</f>
        <v>50</v>
      </c>
      <c r="C211" s="155">
        <f>I211</f>
        <v>50</v>
      </c>
      <c r="D211" s="209">
        <f t="shared" si="34"/>
        <v>100</v>
      </c>
      <c r="E211" s="155" t="s">
        <v>156</v>
      </c>
      <c r="F211" s="155" t="s">
        <v>156</v>
      </c>
      <c r="G211" s="214" t="s">
        <v>156</v>
      </c>
      <c r="H211" s="155">
        <v>50</v>
      </c>
      <c r="I211" s="155">
        <v>50</v>
      </c>
      <c r="J211" s="214">
        <f t="shared" si="35"/>
        <v>100</v>
      </c>
      <c r="K211" s="155">
        <v>551</v>
      </c>
      <c r="L211" s="155">
        <v>871</v>
      </c>
      <c r="M211" s="214">
        <f t="shared" si="36"/>
        <v>63.260619977037884</v>
      </c>
      <c r="N211" s="155">
        <f t="shared" si="39"/>
        <v>601</v>
      </c>
      <c r="O211" s="155">
        <f t="shared" si="40"/>
        <v>921</v>
      </c>
      <c r="P211" s="214">
        <f t="shared" si="37"/>
        <v>65.25515743756786</v>
      </c>
      <c r="Q211" s="158"/>
      <c r="R211" s="158"/>
    </row>
    <row r="212" spans="1:18" x14ac:dyDescent="0.2">
      <c r="A212" s="71" t="s">
        <v>92</v>
      </c>
      <c r="B212" s="155">
        <f>E212+H212</f>
        <v>82710</v>
      </c>
      <c r="C212" s="155">
        <f>F212+I212</f>
        <v>93446</v>
      </c>
      <c r="D212" s="209">
        <f t="shared" si="34"/>
        <v>88.511011707296191</v>
      </c>
      <c r="E212" s="155">
        <v>81916</v>
      </c>
      <c r="F212" s="155">
        <v>92506</v>
      </c>
      <c r="G212" s="214">
        <f t="shared" si="38"/>
        <v>88.55209391823233</v>
      </c>
      <c r="H212" s="155">
        <v>794</v>
      </c>
      <c r="I212" s="155">
        <v>940</v>
      </c>
      <c r="J212" s="214">
        <f t="shared" si="35"/>
        <v>84.468085106382972</v>
      </c>
      <c r="K212" s="155">
        <v>11583</v>
      </c>
      <c r="L212" s="155">
        <v>12231</v>
      </c>
      <c r="M212" s="214">
        <f t="shared" si="36"/>
        <v>94.701986754966882</v>
      </c>
      <c r="N212" s="155">
        <f t="shared" si="39"/>
        <v>94293</v>
      </c>
      <c r="O212" s="155">
        <f t="shared" si="40"/>
        <v>105677</v>
      </c>
      <c r="P212" s="214">
        <f t="shared" si="37"/>
        <v>89.227551879784627</v>
      </c>
      <c r="Q212" s="158"/>
      <c r="R212" s="158"/>
    </row>
    <row r="213" spans="1:18" x14ac:dyDescent="0.2">
      <c r="A213" s="71" t="s">
        <v>93</v>
      </c>
      <c r="B213" s="155">
        <f>E213+H213</f>
        <v>76871</v>
      </c>
      <c r="C213" s="155">
        <f>F213+I213</f>
        <v>68929</v>
      </c>
      <c r="D213" s="209">
        <f t="shared" si="34"/>
        <v>111.52200089947628</v>
      </c>
      <c r="E213" s="155">
        <v>73462</v>
      </c>
      <c r="F213" s="155">
        <v>66465</v>
      </c>
      <c r="G213" s="214">
        <f t="shared" si="38"/>
        <v>110.52734521928835</v>
      </c>
      <c r="H213" s="155">
        <v>3409</v>
      </c>
      <c r="I213" s="155">
        <v>2464</v>
      </c>
      <c r="J213" s="214">
        <f t="shared" si="35"/>
        <v>138.35227272727272</v>
      </c>
      <c r="K213" s="155">
        <v>38922</v>
      </c>
      <c r="L213" s="155">
        <v>44017</v>
      </c>
      <c r="M213" s="214">
        <f t="shared" si="36"/>
        <v>88.424926732853208</v>
      </c>
      <c r="N213" s="155">
        <f t="shared" si="39"/>
        <v>115793</v>
      </c>
      <c r="O213" s="155">
        <f t="shared" si="40"/>
        <v>112946</v>
      </c>
      <c r="P213" s="214">
        <f t="shared" si="37"/>
        <v>102.52067359623183</v>
      </c>
      <c r="Q213" s="158"/>
      <c r="R213" s="158"/>
    </row>
    <row r="214" spans="1:18" x14ac:dyDescent="0.2">
      <c r="A214" s="71" t="s">
        <v>94</v>
      </c>
      <c r="B214" s="155" t="str">
        <f>H214</f>
        <v>-</v>
      </c>
      <c r="C214" s="155" t="str">
        <f>I214</f>
        <v>-</v>
      </c>
      <c r="D214" s="209" t="s">
        <v>156</v>
      </c>
      <c r="E214" s="155" t="s">
        <v>156</v>
      </c>
      <c r="F214" s="155" t="s">
        <v>156</v>
      </c>
      <c r="G214" s="214" t="s">
        <v>156</v>
      </c>
      <c r="H214" s="155" t="s">
        <v>156</v>
      </c>
      <c r="I214" s="155" t="s">
        <v>156</v>
      </c>
      <c r="J214" s="214" t="s">
        <v>156</v>
      </c>
      <c r="K214" s="155">
        <v>402</v>
      </c>
      <c r="L214" s="155">
        <v>231</v>
      </c>
      <c r="M214" s="214">
        <f t="shared" si="36"/>
        <v>174.02597402597402</v>
      </c>
      <c r="N214" s="155">
        <f>K214</f>
        <v>402</v>
      </c>
      <c r="O214" s="155">
        <f>L214</f>
        <v>231</v>
      </c>
      <c r="P214" s="214">
        <f t="shared" si="37"/>
        <v>174.02597402597402</v>
      </c>
      <c r="Q214" s="158"/>
      <c r="R214" s="158"/>
    </row>
    <row r="215" spans="1:18" x14ac:dyDescent="0.2">
      <c r="A215" s="80" t="s">
        <v>95</v>
      </c>
      <c r="B215" s="155">
        <f>H215</f>
        <v>29</v>
      </c>
      <c r="C215" s="155">
        <f>I215</f>
        <v>35</v>
      </c>
      <c r="D215" s="209">
        <f t="shared" si="34"/>
        <v>82.857142857142861</v>
      </c>
      <c r="E215" s="155" t="s">
        <v>156</v>
      </c>
      <c r="F215" s="155" t="s">
        <v>156</v>
      </c>
      <c r="G215" s="214" t="s">
        <v>156</v>
      </c>
      <c r="H215" s="155">
        <v>29</v>
      </c>
      <c r="I215" s="155">
        <v>35</v>
      </c>
      <c r="J215" s="214">
        <f t="shared" si="35"/>
        <v>82.857142857142861</v>
      </c>
      <c r="K215" s="155">
        <v>398</v>
      </c>
      <c r="L215" s="155">
        <v>148</v>
      </c>
      <c r="M215" s="214">
        <f t="shared" si="36"/>
        <v>268.91891891891891</v>
      </c>
      <c r="N215" s="155">
        <f t="shared" si="39"/>
        <v>427</v>
      </c>
      <c r="O215" s="155">
        <f t="shared" si="40"/>
        <v>183</v>
      </c>
      <c r="P215" s="214">
        <f t="shared" si="37"/>
        <v>233.33333333333331</v>
      </c>
      <c r="Q215" s="158"/>
      <c r="R215" s="158"/>
    </row>
    <row r="216" spans="1:18" s="153" customFormat="1" ht="15" x14ac:dyDescent="0.25">
      <c r="A216" s="71" t="s">
        <v>96</v>
      </c>
      <c r="B216" s="155">
        <f>E216+H216</f>
        <v>11850</v>
      </c>
      <c r="C216" s="155">
        <f>F216+I216</f>
        <v>11765</v>
      </c>
      <c r="D216" s="209">
        <f t="shared" si="34"/>
        <v>100.72248193795154</v>
      </c>
      <c r="E216" s="155">
        <v>10102</v>
      </c>
      <c r="F216" s="155">
        <v>9731</v>
      </c>
      <c r="G216" s="214">
        <f t="shared" si="38"/>
        <v>103.81255780495324</v>
      </c>
      <c r="H216" s="155">
        <v>1748</v>
      </c>
      <c r="I216" s="155">
        <v>2034</v>
      </c>
      <c r="J216" s="214">
        <f t="shared" si="35"/>
        <v>85.939036381514256</v>
      </c>
      <c r="K216" s="155">
        <v>14558</v>
      </c>
      <c r="L216" s="155">
        <v>22122</v>
      </c>
      <c r="M216" s="214">
        <f t="shared" si="36"/>
        <v>65.807793147093392</v>
      </c>
      <c r="N216" s="155">
        <f t="shared" si="39"/>
        <v>26408</v>
      </c>
      <c r="O216" s="155">
        <f t="shared" si="40"/>
        <v>33887</v>
      </c>
      <c r="P216" s="214">
        <f t="shared" si="37"/>
        <v>77.929589518104294</v>
      </c>
      <c r="Q216" s="158"/>
      <c r="R216" s="158"/>
    </row>
    <row r="217" spans="1:18" s="152" customFormat="1" x14ac:dyDescent="0.2">
      <c r="A217" s="71" t="s">
        <v>97</v>
      </c>
      <c r="B217" s="155" t="s">
        <v>156</v>
      </c>
      <c r="C217" s="155" t="s">
        <v>156</v>
      </c>
      <c r="D217" s="214" t="s">
        <v>156</v>
      </c>
      <c r="E217" s="155" t="s">
        <v>156</v>
      </c>
      <c r="F217" s="155" t="s">
        <v>156</v>
      </c>
      <c r="G217" s="214" t="s">
        <v>156</v>
      </c>
      <c r="H217" s="155" t="s">
        <v>156</v>
      </c>
      <c r="I217" s="155" t="s">
        <v>156</v>
      </c>
      <c r="J217" s="214" t="s">
        <v>156</v>
      </c>
      <c r="K217" s="155">
        <v>5</v>
      </c>
      <c r="L217" s="155">
        <v>5</v>
      </c>
      <c r="M217" s="214">
        <f t="shared" si="36"/>
        <v>100</v>
      </c>
      <c r="N217" s="155">
        <f>K217</f>
        <v>5</v>
      </c>
      <c r="O217" s="155">
        <f>L217</f>
        <v>5</v>
      </c>
      <c r="P217" s="214">
        <f t="shared" si="37"/>
        <v>100</v>
      </c>
      <c r="Q217" s="158"/>
      <c r="R217" s="158"/>
    </row>
    <row r="218" spans="1:18" x14ac:dyDescent="0.2">
      <c r="A218" s="71" t="s">
        <v>98</v>
      </c>
      <c r="B218" s="155">
        <f>E218</f>
        <v>88</v>
      </c>
      <c r="C218" s="155">
        <f>F218</f>
        <v>59</v>
      </c>
      <c r="D218" s="209">
        <f t="shared" ref="D218:D219" si="43">B218/C218*100</f>
        <v>149.15254237288136</v>
      </c>
      <c r="E218" s="155">
        <v>88</v>
      </c>
      <c r="F218" s="155">
        <v>59</v>
      </c>
      <c r="G218" s="214">
        <f t="shared" si="38"/>
        <v>149.15254237288136</v>
      </c>
      <c r="H218" s="155" t="s">
        <v>156</v>
      </c>
      <c r="I218" s="155" t="s">
        <v>156</v>
      </c>
      <c r="J218" s="214" t="s">
        <v>156</v>
      </c>
      <c r="K218" s="155">
        <v>135</v>
      </c>
      <c r="L218" s="155">
        <v>117</v>
      </c>
      <c r="M218" s="214">
        <f t="shared" si="36"/>
        <v>115.38461538461539</v>
      </c>
      <c r="N218" s="155">
        <f t="shared" si="39"/>
        <v>223</v>
      </c>
      <c r="O218" s="155">
        <f t="shared" si="40"/>
        <v>176</v>
      </c>
      <c r="P218" s="214">
        <f t="shared" si="37"/>
        <v>126.70454545454545</v>
      </c>
      <c r="Q218" s="158"/>
      <c r="R218" s="158"/>
    </row>
    <row r="219" spans="1:18" x14ac:dyDescent="0.2">
      <c r="A219" s="73" t="s">
        <v>99</v>
      </c>
      <c r="B219" s="230">
        <f>H219</f>
        <v>801</v>
      </c>
      <c r="C219" s="230">
        <f>I219</f>
        <v>510</v>
      </c>
      <c r="D219" s="207">
        <f t="shared" si="43"/>
        <v>157.05882352941177</v>
      </c>
      <c r="E219" s="230" t="s">
        <v>156</v>
      </c>
      <c r="F219" s="230" t="s">
        <v>156</v>
      </c>
      <c r="G219" s="74" t="s">
        <v>156</v>
      </c>
      <c r="H219" s="230">
        <v>801</v>
      </c>
      <c r="I219" s="230">
        <v>510</v>
      </c>
      <c r="J219" s="74">
        <f t="shared" si="35"/>
        <v>157.05882352941177</v>
      </c>
      <c r="K219" s="230">
        <v>1377</v>
      </c>
      <c r="L219" s="230">
        <v>831</v>
      </c>
      <c r="M219" s="74">
        <f t="shared" si="36"/>
        <v>165.70397111913357</v>
      </c>
      <c r="N219" s="230">
        <f t="shared" si="39"/>
        <v>2178</v>
      </c>
      <c r="O219" s="230">
        <f t="shared" si="40"/>
        <v>1341</v>
      </c>
      <c r="P219" s="74">
        <f t="shared" si="37"/>
        <v>162.41610738255034</v>
      </c>
      <c r="Q219" s="158"/>
      <c r="R219" s="158"/>
    </row>
    <row r="220" spans="1:18" x14ac:dyDescent="0.2">
      <c r="A220" s="154"/>
      <c r="B220" s="247"/>
      <c r="C220" s="260"/>
      <c r="D220" s="260"/>
      <c r="E220" s="261"/>
      <c r="F220" s="261"/>
      <c r="G220" s="261"/>
      <c r="H220" s="247"/>
      <c r="I220" s="247"/>
      <c r="J220" s="262"/>
      <c r="K220" s="247"/>
      <c r="L220" s="247"/>
      <c r="M220" s="262"/>
      <c r="N220" s="247"/>
      <c r="O220" s="247"/>
      <c r="P220" s="262"/>
      <c r="Q220" s="158"/>
    </row>
    <row r="221" spans="1:18" x14ac:dyDescent="0.2">
      <c r="A221" s="451" t="s">
        <v>176</v>
      </c>
      <c r="B221" s="451"/>
      <c r="C221" s="451"/>
      <c r="D221" s="451"/>
      <c r="E221" s="451"/>
      <c r="F221" s="451"/>
      <c r="G221" s="451"/>
      <c r="H221" s="451"/>
      <c r="I221" s="451"/>
      <c r="J221" s="451"/>
      <c r="K221" s="451"/>
      <c r="L221" s="451"/>
      <c r="M221" s="451"/>
      <c r="N221" s="451"/>
      <c r="O221" s="451"/>
      <c r="P221" s="451"/>
    </row>
    <row r="222" spans="1:18" x14ac:dyDescent="0.2">
      <c r="A222" s="164"/>
      <c r="B222" s="164"/>
      <c r="C222" s="164"/>
      <c r="D222" s="164"/>
      <c r="E222" s="164"/>
      <c r="F222" s="164"/>
      <c r="G222" s="164"/>
      <c r="H222" s="164"/>
      <c r="I222" s="164"/>
      <c r="J222" s="164"/>
      <c r="K222" s="164"/>
      <c r="L222" s="164"/>
      <c r="P222" s="165" t="s">
        <v>135</v>
      </c>
    </row>
    <row r="223" spans="1:18" ht="12.75" customHeight="1" x14ac:dyDescent="0.2">
      <c r="A223" s="406"/>
      <c r="B223" s="395" t="s">
        <v>151</v>
      </c>
      <c r="C223" s="395"/>
      <c r="D223" s="395"/>
      <c r="E223" s="396" t="s">
        <v>74</v>
      </c>
      <c r="F223" s="397"/>
      <c r="G223" s="397"/>
      <c r="H223" s="397"/>
      <c r="I223" s="397"/>
      <c r="J223" s="397"/>
      <c r="K223" s="400" t="s">
        <v>179</v>
      </c>
      <c r="L223" s="401"/>
      <c r="M223" s="402"/>
      <c r="N223" s="395" t="s">
        <v>75</v>
      </c>
      <c r="O223" s="395"/>
      <c r="P223" s="396"/>
    </row>
    <row r="224" spans="1:18" ht="36" customHeight="1" x14ac:dyDescent="0.2">
      <c r="A224" s="406"/>
      <c r="B224" s="395"/>
      <c r="C224" s="395"/>
      <c r="D224" s="395"/>
      <c r="E224" s="395" t="s">
        <v>73</v>
      </c>
      <c r="F224" s="395"/>
      <c r="G224" s="395"/>
      <c r="H224" s="395" t="s">
        <v>72</v>
      </c>
      <c r="I224" s="395"/>
      <c r="J224" s="395"/>
      <c r="K224" s="403"/>
      <c r="L224" s="404"/>
      <c r="M224" s="405"/>
      <c r="N224" s="395"/>
      <c r="O224" s="395"/>
      <c r="P224" s="396"/>
      <c r="Q224" s="158"/>
      <c r="R224" s="158"/>
    </row>
    <row r="225" spans="1:18" ht="36.75" customHeight="1" x14ac:dyDescent="0.2">
      <c r="A225" s="406"/>
      <c r="B225" s="248" t="s">
        <v>149</v>
      </c>
      <c r="C225" s="248" t="s">
        <v>71</v>
      </c>
      <c r="D225" s="248" t="s">
        <v>150</v>
      </c>
      <c r="E225" s="248" t="s">
        <v>149</v>
      </c>
      <c r="F225" s="248" t="s">
        <v>71</v>
      </c>
      <c r="G225" s="248" t="s">
        <v>150</v>
      </c>
      <c r="H225" s="248" t="s">
        <v>149</v>
      </c>
      <c r="I225" s="248" t="s">
        <v>71</v>
      </c>
      <c r="J225" s="248" t="s">
        <v>150</v>
      </c>
      <c r="K225" s="248" t="s">
        <v>149</v>
      </c>
      <c r="L225" s="248" t="s">
        <v>71</v>
      </c>
      <c r="M225" s="249" t="s">
        <v>150</v>
      </c>
      <c r="N225" s="248" t="s">
        <v>149</v>
      </c>
      <c r="O225" s="248" t="s">
        <v>71</v>
      </c>
      <c r="P225" s="249" t="s">
        <v>150</v>
      </c>
      <c r="Q225" s="158"/>
      <c r="R225" s="158"/>
    </row>
    <row r="226" spans="1:18" x14ac:dyDescent="0.2">
      <c r="A226" s="65" t="s">
        <v>79</v>
      </c>
      <c r="B226" s="257">
        <f>SUM(B227:B246)</f>
        <v>2606125</v>
      </c>
      <c r="C226" s="257">
        <f>SUM(C227:C246)</f>
        <v>2378037</v>
      </c>
      <c r="D226" s="251">
        <f>B226/C226%</f>
        <v>109.59144033503264</v>
      </c>
      <c r="E226" s="257">
        <f>SUM(E227:E246)</f>
        <v>385979</v>
      </c>
      <c r="F226" s="257">
        <f>SUM(F227:F246)</f>
        <v>309461</v>
      </c>
      <c r="G226" s="251">
        <f>E226/F226%</f>
        <v>124.72621752013985</v>
      </c>
      <c r="H226" s="257">
        <f>SUM(H227:H246)</f>
        <v>2220146</v>
      </c>
      <c r="I226" s="257">
        <f>SUM(I227:I246)</f>
        <v>2068576</v>
      </c>
      <c r="J226" s="251">
        <f>H226/I226%</f>
        <v>107.32726281267888</v>
      </c>
      <c r="K226" s="257">
        <f>SUM(K227:K246)</f>
        <v>1669875</v>
      </c>
      <c r="L226" s="257">
        <f>SUM(L227:L246)</f>
        <v>1708445</v>
      </c>
      <c r="M226" s="251">
        <f>K226/L226%</f>
        <v>97.742391472947617</v>
      </c>
      <c r="N226" s="257">
        <f>SUM(N227:N246)</f>
        <v>4276000</v>
      </c>
      <c r="O226" s="257">
        <f>SUM(O227:O246)</f>
        <v>4086482</v>
      </c>
      <c r="P226" s="251">
        <f>N226/O226%</f>
        <v>104.63768101755984</v>
      </c>
      <c r="Q226" s="158"/>
      <c r="R226" s="158"/>
    </row>
    <row r="227" spans="1:18" x14ac:dyDescent="0.2">
      <c r="A227" s="80" t="s">
        <v>80</v>
      </c>
      <c r="B227" s="257">
        <f>E227+H227</f>
        <v>277458</v>
      </c>
      <c r="C227" s="204">
        <f>F227+I227</f>
        <v>299751</v>
      </c>
      <c r="D227" s="251">
        <f t="shared" ref="D227:D244" si="44">B227/C227*100</f>
        <v>92.562827146531617</v>
      </c>
      <c r="E227" s="257">
        <v>17829</v>
      </c>
      <c r="F227" s="257">
        <v>11007</v>
      </c>
      <c r="G227" s="251">
        <f t="shared" ref="G227:G246" si="45">E227/F227%</f>
        <v>161.97874080130828</v>
      </c>
      <c r="H227" s="257">
        <v>259629</v>
      </c>
      <c r="I227" s="257">
        <v>288744</v>
      </c>
      <c r="J227" s="251">
        <f t="shared" ref="J227:J246" si="46">H227/I227%</f>
        <v>89.916673593217524</v>
      </c>
      <c r="K227" s="257">
        <v>107890</v>
      </c>
      <c r="L227" s="257">
        <v>123898</v>
      </c>
      <c r="M227" s="251">
        <f t="shared" ref="M227:M246" si="47">K227/L227%</f>
        <v>87.079694587483246</v>
      </c>
      <c r="N227" s="257">
        <f>E227+H227+K227</f>
        <v>385348</v>
      </c>
      <c r="O227" s="257">
        <f>F227+I227+L227</f>
        <v>423649</v>
      </c>
      <c r="P227" s="251">
        <f t="shared" ref="P227:P246" si="48">N227/O227%</f>
        <v>90.959261086418238</v>
      </c>
      <c r="Q227" s="158"/>
      <c r="R227" s="158"/>
    </row>
    <row r="228" spans="1:18" s="152" customFormat="1" x14ac:dyDescent="0.2">
      <c r="A228" s="71" t="s">
        <v>81</v>
      </c>
      <c r="B228" s="257">
        <f t="shared" ref="B228:B243" si="49">E228+H228</f>
        <v>151138</v>
      </c>
      <c r="C228" s="204">
        <f>F228+I228</f>
        <v>143357</v>
      </c>
      <c r="D228" s="251">
        <f t="shared" si="44"/>
        <v>105.42770844813995</v>
      </c>
      <c r="E228" s="257">
        <v>77396</v>
      </c>
      <c r="F228" s="257">
        <v>69137</v>
      </c>
      <c r="G228" s="251">
        <f t="shared" si="45"/>
        <v>111.94584665229905</v>
      </c>
      <c r="H228" s="257">
        <v>73742</v>
      </c>
      <c r="I228" s="257">
        <v>74220</v>
      </c>
      <c r="J228" s="251">
        <f t="shared" si="46"/>
        <v>99.355968741579076</v>
      </c>
      <c r="K228" s="257">
        <v>110822</v>
      </c>
      <c r="L228" s="257">
        <v>115315</v>
      </c>
      <c r="M228" s="251">
        <f t="shared" si="47"/>
        <v>96.103715908598176</v>
      </c>
      <c r="N228" s="257">
        <f t="shared" ref="N228:N243" si="50">E228+H228+K228</f>
        <v>261960</v>
      </c>
      <c r="O228" s="257">
        <f t="shared" ref="O228:O230" si="51">F228+I228+L228</f>
        <v>258672</v>
      </c>
      <c r="P228" s="251">
        <f t="shared" si="48"/>
        <v>101.27110781221006</v>
      </c>
      <c r="Q228" s="158"/>
      <c r="R228" s="158"/>
    </row>
    <row r="229" spans="1:18" x14ac:dyDescent="0.2">
      <c r="A229" s="71" t="s">
        <v>82</v>
      </c>
      <c r="B229" s="257">
        <f t="shared" si="49"/>
        <v>268697</v>
      </c>
      <c r="C229" s="204">
        <f t="shared" ref="C229:C231" si="52">F229+I229</f>
        <v>218483</v>
      </c>
      <c r="D229" s="251">
        <f t="shared" si="44"/>
        <v>122.98302385082592</v>
      </c>
      <c r="E229" s="257">
        <v>33098</v>
      </c>
      <c r="F229" s="257">
        <v>26823</v>
      </c>
      <c r="G229" s="251">
        <f t="shared" si="45"/>
        <v>123.39410207657606</v>
      </c>
      <c r="H229" s="257">
        <v>235599</v>
      </c>
      <c r="I229" s="257">
        <v>191660</v>
      </c>
      <c r="J229" s="251">
        <f t="shared" si="46"/>
        <v>122.9254930606282</v>
      </c>
      <c r="K229" s="257">
        <v>59385</v>
      </c>
      <c r="L229" s="257">
        <v>57391</v>
      </c>
      <c r="M229" s="251">
        <f t="shared" si="47"/>
        <v>103.47441236430799</v>
      </c>
      <c r="N229" s="257">
        <f t="shared" si="50"/>
        <v>328082</v>
      </c>
      <c r="O229" s="257">
        <f t="shared" si="51"/>
        <v>275874</v>
      </c>
      <c r="P229" s="251">
        <f t="shared" si="48"/>
        <v>118.92458151184962</v>
      </c>
      <c r="Q229" s="158"/>
      <c r="R229" s="158"/>
    </row>
    <row r="230" spans="1:18" x14ac:dyDescent="0.2">
      <c r="A230" s="71" t="s">
        <v>83</v>
      </c>
      <c r="B230" s="257">
        <f t="shared" si="49"/>
        <v>142910</v>
      </c>
      <c r="C230" s="204">
        <f t="shared" si="52"/>
        <v>103610</v>
      </c>
      <c r="D230" s="251">
        <f t="shared" si="44"/>
        <v>137.93070166972302</v>
      </c>
      <c r="E230" s="257">
        <v>21728</v>
      </c>
      <c r="F230" s="257">
        <v>15339</v>
      </c>
      <c r="G230" s="251">
        <f t="shared" si="45"/>
        <v>141.65199817458767</v>
      </c>
      <c r="H230" s="257">
        <v>121182</v>
      </c>
      <c r="I230" s="257">
        <v>88271</v>
      </c>
      <c r="J230" s="251">
        <f t="shared" si="46"/>
        <v>137.28404572283083</v>
      </c>
      <c r="K230" s="257">
        <v>91084</v>
      </c>
      <c r="L230" s="257">
        <v>91043</v>
      </c>
      <c r="M230" s="251">
        <f t="shared" si="47"/>
        <v>100.04503366541086</v>
      </c>
      <c r="N230" s="257">
        <f t="shared" si="50"/>
        <v>233994</v>
      </c>
      <c r="O230" s="257">
        <f t="shared" si="51"/>
        <v>194653</v>
      </c>
      <c r="P230" s="251">
        <f t="shared" si="48"/>
        <v>120.21083671970122</v>
      </c>
      <c r="Q230" s="158"/>
      <c r="R230" s="158"/>
    </row>
    <row r="231" spans="1:18" s="152" customFormat="1" x14ac:dyDescent="0.2">
      <c r="A231" s="71" t="s">
        <v>84</v>
      </c>
      <c r="B231" s="257">
        <f t="shared" si="49"/>
        <v>81640</v>
      </c>
      <c r="C231" s="204">
        <f t="shared" si="52"/>
        <v>67740</v>
      </c>
      <c r="D231" s="251">
        <f t="shared" si="44"/>
        <v>120.51963389430173</v>
      </c>
      <c r="E231" s="257">
        <v>2238</v>
      </c>
      <c r="F231" s="257">
        <v>1943</v>
      </c>
      <c r="G231" s="251">
        <f t="shared" si="45"/>
        <v>115.18270715388574</v>
      </c>
      <c r="H231" s="257">
        <v>79402</v>
      </c>
      <c r="I231" s="257">
        <v>65797</v>
      </c>
      <c r="J231" s="251">
        <f t="shared" si="46"/>
        <v>120.67723452437041</v>
      </c>
      <c r="K231" s="257">
        <v>55295</v>
      </c>
      <c r="L231" s="257">
        <v>48417</v>
      </c>
      <c r="M231" s="251">
        <f t="shared" si="47"/>
        <v>114.20575417725179</v>
      </c>
      <c r="N231" s="257">
        <f t="shared" si="50"/>
        <v>136935</v>
      </c>
      <c r="O231" s="257">
        <f>F231+I231+L231</f>
        <v>116157</v>
      </c>
      <c r="P231" s="251">
        <f t="shared" si="48"/>
        <v>117.88785867403601</v>
      </c>
      <c r="Q231" s="158"/>
      <c r="R231" s="158"/>
    </row>
    <row r="232" spans="1:18" x14ac:dyDescent="0.2">
      <c r="A232" s="71" t="s">
        <v>85</v>
      </c>
      <c r="B232" s="257">
        <f t="shared" si="49"/>
        <v>232411</v>
      </c>
      <c r="C232" s="204">
        <f>F232+I232</f>
        <v>198078</v>
      </c>
      <c r="D232" s="251">
        <f t="shared" si="44"/>
        <v>117.33307081048881</v>
      </c>
      <c r="E232" s="257">
        <v>19012</v>
      </c>
      <c r="F232" s="257">
        <v>15222</v>
      </c>
      <c r="G232" s="251">
        <f t="shared" si="45"/>
        <v>124.89817369596636</v>
      </c>
      <c r="H232" s="257">
        <v>213399</v>
      </c>
      <c r="I232" s="257">
        <v>182856</v>
      </c>
      <c r="J232" s="251">
        <f t="shared" si="46"/>
        <v>116.70330752067201</v>
      </c>
      <c r="K232" s="257">
        <v>66707</v>
      </c>
      <c r="L232" s="257">
        <v>61911</v>
      </c>
      <c r="M232" s="251">
        <f t="shared" si="47"/>
        <v>107.74660399605885</v>
      </c>
      <c r="N232" s="257">
        <f t="shared" si="50"/>
        <v>299118</v>
      </c>
      <c r="O232" s="257">
        <f>F232+I232+L232</f>
        <v>259989</v>
      </c>
      <c r="P232" s="251">
        <f t="shared" si="48"/>
        <v>115.05025212605149</v>
      </c>
      <c r="Q232" s="158"/>
      <c r="R232" s="158"/>
    </row>
    <row r="233" spans="1:18" x14ac:dyDescent="0.2">
      <c r="A233" s="71" t="s">
        <v>86</v>
      </c>
      <c r="B233" s="257">
        <f t="shared" si="49"/>
        <v>87198</v>
      </c>
      <c r="C233" s="204">
        <f>F233+I233</f>
        <v>71344</v>
      </c>
      <c r="D233" s="251">
        <f t="shared" si="44"/>
        <v>122.2219107423189</v>
      </c>
      <c r="E233" s="257">
        <v>3464</v>
      </c>
      <c r="F233" s="257">
        <v>2365</v>
      </c>
      <c r="G233" s="251">
        <f t="shared" si="45"/>
        <v>146.46934460887951</v>
      </c>
      <c r="H233" s="257">
        <v>83734</v>
      </c>
      <c r="I233" s="257">
        <v>68979</v>
      </c>
      <c r="J233" s="251">
        <f t="shared" si="46"/>
        <v>121.39056814392787</v>
      </c>
      <c r="K233" s="257">
        <v>92464</v>
      </c>
      <c r="L233" s="257">
        <v>98338</v>
      </c>
      <c r="M233" s="251">
        <f t="shared" si="47"/>
        <v>94.02672415546381</v>
      </c>
      <c r="N233" s="257">
        <f t="shared" si="50"/>
        <v>179662</v>
      </c>
      <c r="O233" s="257">
        <f t="shared" ref="O233:O243" si="53">F233+I233+L233</f>
        <v>169682</v>
      </c>
      <c r="P233" s="251">
        <f t="shared" si="48"/>
        <v>105.88159026885586</v>
      </c>
      <c r="Q233" s="158"/>
      <c r="R233" s="158"/>
    </row>
    <row r="234" spans="1:18" x14ac:dyDescent="0.2">
      <c r="A234" s="71" t="s">
        <v>87</v>
      </c>
      <c r="B234" s="257">
        <f t="shared" si="49"/>
        <v>134801</v>
      </c>
      <c r="C234" s="204">
        <f>F234+I234</f>
        <v>118070</v>
      </c>
      <c r="D234" s="251">
        <f t="shared" si="44"/>
        <v>114.17040738544929</v>
      </c>
      <c r="E234" s="257">
        <v>21571</v>
      </c>
      <c r="F234" s="257">
        <v>17239</v>
      </c>
      <c r="G234" s="251">
        <f t="shared" si="45"/>
        <v>125.12906781135798</v>
      </c>
      <c r="H234" s="257">
        <v>113230</v>
      </c>
      <c r="I234" s="257">
        <v>100831</v>
      </c>
      <c r="J234" s="251">
        <f t="shared" si="46"/>
        <v>112.29681347998137</v>
      </c>
      <c r="K234" s="257">
        <v>73438</v>
      </c>
      <c r="L234" s="257">
        <v>81168</v>
      </c>
      <c r="M234" s="251">
        <f t="shared" si="47"/>
        <v>90.476542479795</v>
      </c>
      <c r="N234" s="257">
        <f t="shared" si="50"/>
        <v>208239</v>
      </c>
      <c r="O234" s="257">
        <f t="shared" si="53"/>
        <v>199238</v>
      </c>
      <c r="P234" s="251">
        <f t="shared" si="48"/>
        <v>104.51771248456619</v>
      </c>
      <c r="Q234" s="158"/>
      <c r="R234" s="158"/>
    </row>
    <row r="235" spans="1:18" s="152" customFormat="1" x14ac:dyDescent="0.2">
      <c r="A235" s="71" t="s">
        <v>88</v>
      </c>
      <c r="B235" s="257">
        <f t="shared" si="49"/>
        <v>257772</v>
      </c>
      <c r="C235" s="204">
        <f t="shared" ref="C235:C243" si="54">F235+I235</f>
        <v>222809</v>
      </c>
      <c r="D235" s="251">
        <f t="shared" si="44"/>
        <v>115.69191549712983</v>
      </c>
      <c r="E235" s="257">
        <v>35437</v>
      </c>
      <c r="F235" s="257">
        <v>27304</v>
      </c>
      <c r="G235" s="251">
        <f t="shared" si="45"/>
        <v>129.78684441840022</v>
      </c>
      <c r="H235" s="257">
        <v>222335</v>
      </c>
      <c r="I235" s="257">
        <v>195505</v>
      </c>
      <c r="J235" s="251">
        <f t="shared" si="46"/>
        <v>113.72343418326898</v>
      </c>
      <c r="K235" s="257">
        <v>114795</v>
      </c>
      <c r="L235" s="257">
        <v>99322</v>
      </c>
      <c r="M235" s="251">
        <f t="shared" si="47"/>
        <v>115.57862306437647</v>
      </c>
      <c r="N235" s="257">
        <f t="shared" si="50"/>
        <v>372567</v>
      </c>
      <c r="O235" s="257">
        <f t="shared" si="53"/>
        <v>322131</v>
      </c>
      <c r="P235" s="251">
        <f t="shared" si="48"/>
        <v>115.65698427037448</v>
      </c>
      <c r="Q235" s="158"/>
      <c r="R235" s="158"/>
    </row>
    <row r="236" spans="1:18" x14ac:dyDescent="0.2">
      <c r="A236" s="71" t="s">
        <v>89</v>
      </c>
      <c r="B236" s="257">
        <f t="shared" si="49"/>
        <v>100439</v>
      </c>
      <c r="C236" s="204">
        <f t="shared" si="54"/>
        <v>95078</v>
      </c>
      <c r="D236" s="251">
        <f t="shared" si="44"/>
        <v>105.63852836618355</v>
      </c>
      <c r="E236" s="257">
        <v>33965</v>
      </c>
      <c r="F236" s="257">
        <v>30335</v>
      </c>
      <c r="G236" s="251">
        <f t="shared" si="45"/>
        <v>111.96637547387505</v>
      </c>
      <c r="H236" s="257">
        <v>66474</v>
      </c>
      <c r="I236" s="257">
        <v>64743</v>
      </c>
      <c r="J236" s="251">
        <f t="shared" si="46"/>
        <v>102.6736481163987</v>
      </c>
      <c r="K236" s="257">
        <v>62447</v>
      </c>
      <c r="L236" s="257">
        <v>74837</v>
      </c>
      <c r="M236" s="251">
        <f t="shared" si="47"/>
        <v>83.444018333177439</v>
      </c>
      <c r="N236" s="257">
        <f t="shared" si="50"/>
        <v>162886</v>
      </c>
      <c r="O236" s="257">
        <f t="shared" si="53"/>
        <v>169915</v>
      </c>
      <c r="P236" s="251">
        <f t="shared" si="48"/>
        <v>95.863225730512312</v>
      </c>
      <c r="Q236" s="158"/>
      <c r="R236" s="158"/>
    </row>
    <row r="237" spans="1:18" x14ac:dyDescent="0.2">
      <c r="A237" s="71" t="s">
        <v>90</v>
      </c>
      <c r="B237" s="257">
        <f t="shared" si="49"/>
        <v>124652</v>
      </c>
      <c r="C237" s="204">
        <f t="shared" si="54"/>
        <v>122958</v>
      </c>
      <c r="D237" s="251">
        <f t="shared" si="44"/>
        <v>101.37770620862408</v>
      </c>
      <c r="E237" s="257">
        <v>6747</v>
      </c>
      <c r="F237" s="257">
        <v>6008</v>
      </c>
      <c r="G237" s="251">
        <f t="shared" si="45"/>
        <v>112.30026631158455</v>
      </c>
      <c r="H237" s="257">
        <v>117905</v>
      </c>
      <c r="I237" s="257">
        <v>116950</v>
      </c>
      <c r="J237" s="251">
        <f t="shared" si="46"/>
        <v>100.81658828559213</v>
      </c>
      <c r="K237" s="257">
        <v>129243</v>
      </c>
      <c r="L237" s="257">
        <v>130745</v>
      </c>
      <c r="M237" s="251">
        <f t="shared" si="47"/>
        <v>98.851198898619444</v>
      </c>
      <c r="N237" s="257">
        <f t="shared" si="50"/>
        <v>253895</v>
      </c>
      <c r="O237" s="257">
        <f t="shared" si="53"/>
        <v>253703</v>
      </c>
      <c r="P237" s="251">
        <f t="shared" si="48"/>
        <v>100.07567904202945</v>
      </c>
      <c r="Q237" s="158"/>
      <c r="R237" s="158"/>
    </row>
    <row r="238" spans="1:18" x14ac:dyDescent="0.2">
      <c r="A238" s="71" t="s">
        <v>91</v>
      </c>
      <c r="B238" s="257">
        <f t="shared" si="49"/>
        <v>72200</v>
      </c>
      <c r="C238" s="204">
        <f t="shared" si="54"/>
        <v>67241</v>
      </c>
      <c r="D238" s="251">
        <f t="shared" si="44"/>
        <v>107.37496467928793</v>
      </c>
      <c r="E238" s="257">
        <v>1850</v>
      </c>
      <c r="F238" s="257">
        <v>1324</v>
      </c>
      <c r="G238" s="251">
        <f t="shared" si="45"/>
        <v>139.72809667673715</v>
      </c>
      <c r="H238" s="257">
        <v>70350</v>
      </c>
      <c r="I238" s="257">
        <v>65917</v>
      </c>
      <c r="J238" s="251">
        <f t="shared" si="46"/>
        <v>106.72512401960041</v>
      </c>
      <c r="K238" s="257">
        <v>55348</v>
      </c>
      <c r="L238" s="257">
        <v>64736</v>
      </c>
      <c r="M238" s="251">
        <f t="shared" si="47"/>
        <v>85.49802273850716</v>
      </c>
      <c r="N238" s="257">
        <f t="shared" si="50"/>
        <v>127548</v>
      </c>
      <c r="O238" s="257">
        <f t="shared" si="53"/>
        <v>131977</v>
      </c>
      <c r="P238" s="251">
        <f t="shared" si="48"/>
        <v>96.644112231676729</v>
      </c>
      <c r="Q238" s="158"/>
      <c r="R238" s="158"/>
    </row>
    <row r="239" spans="1:18" x14ac:dyDescent="0.2">
      <c r="A239" s="71" t="s">
        <v>92</v>
      </c>
      <c r="B239" s="257">
        <f t="shared" si="49"/>
        <v>190630</v>
      </c>
      <c r="C239" s="204">
        <f t="shared" si="54"/>
        <v>172017</v>
      </c>
      <c r="D239" s="251">
        <f t="shared" si="44"/>
        <v>110.82044216559991</v>
      </c>
      <c r="E239" s="257">
        <v>34412</v>
      </c>
      <c r="F239" s="257">
        <v>24378</v>
      </c>
      <c r="G239" s="251">
        <f t="shared" si="45"/>
        <v>141.16006235130035</v>
      </c>
      <c r="H239" s="257">
        <v>156218</v>
      </c>
      <c r="I239" s="257">
        <v>147639</v>
      </c>
      <c r="J239" s="251">
        <f t="shared" si="46"/>
        <v>105.81079525057741</v>
      </c>
      <c r="K239" s="257">
        <v>102001</v>
      </c>
      <c r="L239" s="257">
        <v>96509</v>
      </c>
      <c r="M239" s="251">
        <f t="shared" si="47"/>
        <v>105.69066097462412</v>
      </c>
      <c r="N239" s="257">
        <f t="shared" si="50"/>
        <v>292631</v>
      </c>
      <c r="O239" s="257">
        <f t="shared" si="53"/>
        <v>268526</v>
      </c>
      <c r="P239" s="251">
        <f t="shared" si="48"/>
        <v>108.97678437097338</v>
      </c>
      <c r="Q239" s="158"/>
      <c r="R239" s="158"/>
    </row>
    <row r="240" spans="1:18" x14ac:dyDescent="0.2">
      <c r="A240" s="71" t="s">
        <v>93</v>
      </c>
      <c r="B240" s="257">
        <f t="shared" si="49"/>
        <v>65737</v>
      </c>
      <c r="C240" s="204">
        <f t="shared" si="54"/>
        <v>64202</v>
      </c>
      <c r="D240" s="251">
        <f t="shared" si="44"/>
        <v>102.39089124949379</v>
      </c>
      <c r="E240" s="257">
        <v>26930</v>
      </c>
      <c r="F240" s="257">
        <v>20687</v>
      </c>
      <c r="G240" s="251">
        <f t="shared" si="45"/>
        <v>130.17837289118771</v>
      </c>
      <c r="H240" s="257">
        <v>38807</v>
      </c>
      <c r="I240" s="257">
        <v>43515</v>
      </c>
      <c r="J240" s="251">
        <f t="shared" si="46"/>
        <v>89.180742272779511</v>
      </c>
      <c r="K240" s="257">
        <v>63072</v>
      </c>
      <c r="L240" s="257">
        <v>84037</v>
      </c>
      <c r="M240" s="251">
        <f t="shared" si="47"/>
        <v>75.052655377988273</v>
      </c>
      <c r="N240" s="257">
        <f t="shared" si="50"/>
        <v>128809</v>
      </c>
      <c r="O240" s="257">
        <f t="shared" si="53"/>
        <v>148239</v>
      </c>
      <c r="P240" s="251">
        <f t="shared" si="48"/>
        <v>86.892787997760365</v>
      </c>
      <c r="Q240" s="158"/>
      <c r="R240" s="158"/>
    </row>
    <row r="241" spans="1:18" x14ac:dyDescent="0.2">
      <c r="A241" s="71" t="s">
        <v>94</v>
      </c>
      <c r="B241" s="257">
        <f t="shared" si="49"/>
        <v>141421</v>
      </c>
      <c r="C241" s="204">
        <f t="shared" si="54"/>
        <v>131999</v>
      </c>
      <c r="D241" s="251">
        <f t="shared" si="44"/>
        <v>107.13793286312776</v>
      </c>
      <c r="E241" s="257">
        <v>32188</v>
      </c>
      <c r="F241" s="257">
        <v>26241</v>
      </c>
      <c r="G241" s="251">
        <f t="shared" si="45"/>
        <v>122.66300826950192</v>
      </c>
      <c r="H241" s="257">
        <v>109233</v>
      </c>
      <c r="I241" s="257">
        <v>105758</v>
      </c>
      <c r="J241" s="251">
        <f t="shared" si="46"/>
        <v>103.28580343803779</v>
      </c>
      <c r="K241" s="257">
        <v>328896</v>
      </c>
      <c r="L241" s="257">
        <v>315057</v>
      </c>
      <c r="M241" s="251">
        <f t="shared" si="47"/>
        <v>104.39253849303459</v>
      </c>
      <c r="N241" s="257">
        <f t="shared" si="50"/>
        <v>470317</v>
      </c>
      <c r="O241" s="257">
        <f t="shared" si="53"/>
        <v>447056</v>
      </c>
      <c r="P241" s="251">
        <f t="shared" si="48"/>
        <v>105.20315128306072</v>
      </c>
      <c r="Q241" s="158"/>
      <c r="R241" s="158"/>
    </row>
    <row r="242" spans="1:18" x14ac:dyDescent="0.2">
      <c r="A242" s="80" t="s">
        <v>95</v>
      </c>
      <c r="B242" s="257">
        <f t="shared" si="49"/>
        <v>130581</v>
      </c>
      <c r="C242" s="204">
        <f t="shared" si="54"/>
        <v>148443</v>
      </c>
      <c r="D242" s="251">
        <f t="shared" si="44"/>
        <v>87.967098482245703</v>
      </c>
      <c r="E242" s="257">
        <v>3832</v>
      </c>
      <c r="F242" s="257">
        <v>3942</v>
      </c>
      <c r="G242" s="251">
        <f t="shared" si="45"/>
        <v>97.209538305428708</v>
      </c>
      <c r="H242" s="257">
        <v>126749</v>
      </c>
      <c r="I242" s="257">
        <v>144501</v>
      </c>
      <c r="J242" s="251">
        <f t="shared" si="46"/>
        <v>87.714963910284354</v>
      </c>
      <c r="K242" s="257">
        <v>41563</v>
      </c>
      <c r="L242" s="257">
        <v>58306</v>
      </c>
      <c r="M242" s="251">
        <f t="shared" si="47"/>
        <v>71.284258909889218</v>
      </c>
      <c r="N242" s="257">
        <f t="shared" si="50"/>
        <v>172144</v>
      </c>
      <c r="O242" s="257">
        <f t="shared" si="53"/>
        <v>206749</v>
      </c>
      <c r="P242" s="251">
        <f t="shared" si="48"/>
        <v>83.262313239725472</v>
      </c>
      <c r="Q242" s="158"/>
      <c r="R242" s="158"/>
    </row>
    <row r="243" spans="1:18" s="153" customFormat="1" ht="15" x14ac:dyDescent="0.25">
      <c r="A243" s="71" t="s">
        <v>96</v>
      </c>
      <c r="B243" s="257">
        <f t="shared" si="49"/>
        <v>144963</v>
      </c>
      <c r="C243" s="204">
        <f t="shared" si="54"/>
        <v>130254</v>
      </c>
      <c r="D243" s="251">
        <f t="shared" si="44"/>
        <v>111.29255147634622</v>
      </c>
      <c r="E243" s="257">
        <v>13924</v>
      </c>
      <c r="F243" s="257">
        <v>9735</v>
      </c>
      <c r="G243" s="251">
        <f t="shared" si="45"/>
        <v>143.03030303030303</v>
      </c>
      <c r="H243" s="257">
        <v>131039</v>
      </c>
      <c r="I243" s="257">
        <v>120519</v>
      </c>
      <c r="J243" s="251">
        <f t="shared" si="46"/>
        <v>108.72891411312739</v>
      </c>
      <c r="K243" s="257">
        <v>95181</v>
      </c>
      <c r="L243" s="257">
        <v>97700</v>
      </c>
      <c r="M243" s="251">
        <f t="shared" si="47"/>
        <v>97.421699078812694</v>
      </c>
      <c r="N243" s="257">
        <f t="shared" si="50"/>
        <v>240144</v>
      </c>
      <c r="O243" s="257">
        <f t="shared" si="53"/>
        <v>227954</v>
      </c>
      <c r="P243" s="251">
        <f t="shared" si="48"/>
        <v>105.34757012379691</v>
      </c>
      <c r="Q243" s="158"/>
      <c r="R243" s="158"/>
    </row>
    <row r="244" spans="1:18" s="152" customFormat="1" x14ac:dyDescent="0.2">
      <c r="A244" s="71" t="s">
        <v>97</v>
      </c>
      <c r="B244" s="257">
        <f>E244</f>
        <v>18</v>
      </c>
      <c r="C244" s="204">
        <f>F244</f>
        <v>45</v>
      </c>
      <c r="D244" s="251">
        <f t="shared" si="44"/>
        <v>40</v>
      </c>
      <c r="E244" s="257">
        <v>18</v>
      </c>
      <c r="F244" s="257">
        <v>45</v>
      </c>
      <c r="G244" s="251">
        <f t="shared" si="45"/>
        <v>40</v>
      </c>
      <c r="H244" s="257" t="s">
        <v>156</v>
      </c>
      <c r="I244" s="258" t="s">
        <v>156</v>
      </c>
      <c r="J244" s="251" t="s">
        <v>156</v>
      </c>
      <c r="K244" s="257">
        <v>270</v>
      </c>
      <c r="L244" s="257">
        <v>331</v>
      </c>
      <c r="M244" s="251">
        <f t="shared" si="47"/>
        <v>81.570996978851966</v>
      </c>
      <c r="N244" s="257">
        <f>E244+K244</f>
        <v>288</v>
      </c>
      <c r="O244" s="257">
        <f>F244+L244</f>
        <v>376</v>
      </c>
      <c r="P244" s="251">
        <f t="shared" si="48"/>
        <v>76.59574468085107</v>
      </c>
      <c r="Q244" s="158"/>
      <c r="R244" s="158"/>
    </row>
    <row r="245" spans="1:18" x14ac:dyDescent="0.2">
      <c r="A245" s="71" t="s">
        <v>98</v>
      </c>
      <c r="B245" s="257" t="s">
        <v>156</v>
      </c>
      <c r="C245" s="204" t="str">
        <f>F245</f>
        <v>-</v>
      </c>
      <c r="D245" s="251" t="s">
        <v>156</v>
      </c>
      <c r="E245" s="258" t="s">
        <v>156</v>
      </c>
      <c r="F245" s="258" t="s">
        <v>156</v>
      </c>
      <c r="G245" s="251" t="s">
        <v>156</v>
      </c>
      <c r="H245" s="258" t="s">
        <v>156</v>
      </c>
      <c r="I245" s="258" t="s">
        <v>156</v>
      </c>
      <c r="J245" s="251" t="s">
        <v>156</v>
      </c>
      <c r="K245" s="257">
        <v>1488</v>
      </c>
      <c r="L245" s="257">
        <v>1396</v>
      </c>
      <c r="M245" s="251">
        <f t="shared" si="47"/>
        <v>106.59025787965615</v>
      </c>
      <c r="N245" s="257">
        <f>K245</f>
        <v>1488</v>
      </c>
      <c r="O245" s="257">
        <f>L245</f>
        <v>1396</v>
      </c>
      <c r="P245" s="251">
        <f t="shared" si="48"/>
        <v>106.59025787965615</v>
      </c>
      <c r="Q245" s="158"/>
      <c r="R245" s="158"/>
    </row>
    <row r="246" spans="1:18" x14ac:dyDescent="0.2">
      <c r="A246" s="73" t="s">
        <v>99</v>
      </c>
      <c r="B246" s="205">
        <f>H246+E246</f>
        <v>1459</v>
      </c>
      <c r="C246" s="205">
        <f>F246+I246</f>
        <v>2558</v>
      </c>
      <c r="D246" s="254">
        <f>B246/C246*100</f>
        <v>57.036747458952306</v>
      </c>
      <c r="E246" s="205">
        <v>340</v>
      </c>
      <c r="F246" s="205">
        <v>387</v>
      </c>
      <c r="G246" s="254">
        <f t="shared" si="45"/>
        <v>87.855297157622743</v>
      </c>
      <c r="H246" s="205">
        <v>1119</v>
      </c>
      <c r="I246" s="205">
        <v>2171</v>
      </c>
      <c r="J246" s="254">
        <f t="shared" si="46"/>
        <v>51.54306771073238</v>
      </c>
      <c r="K246" s="205">
        <v>18486</v>
      </c>
      <c r="L246" s="205">
        <v>7988</v>
      </c>
      <c r="M246" s="254">
        <f t="shared" si="47"/>
        <v>231.4221331997997</v>
      </c>
      <c r="N246" s="205">
        <f>E246+H246+K246</f>
        <v>19945</v>
      </c>
      <c r="O246" s="205">
        <f>F246+I246+L246</f>
        <v>10546</v>
      </c>
      <c r="P246" s="254">
        <f t="shared" si="48"/>
        <v>189.12383842215058</v>
      </c>
      <c r="Q246" s="158"/>
    </row>
    <row r="247" spans="1:18" x14ac:dyDescent="0.2">
      <c r="A247" s="154"/>
      <c r="B247" s="169"/>
      <c r="C247" s="169"/>
      <c r="D247" s="170"/>
      <c r="E247" s="158"/>
      <c r="F247" s="168"/>
      <c r="G247" s="170"/>
      <c r="H247" s="158"/>
      <c r="I247" s="168"/>
      <c r="J247" s="170"/>
      <c r="K247" s="158"/>
      <c r="L247" s="158"/>
      <c r="M247" s="170"/>
      <c r="O247" s="158"/>
      <c r="P247" s="159"/>
    </row>
    <row r="249" spans="1:18" ht="17.25" customHeight="1" x14ac:dyDescent="0.2">
      <c r="A249" s="452" t="s">
        <v>177</v>
      </c>
      <c r="B249" s="452"/>
      <c r="C249" s="452"/>
      <c r="D249" s="452"/>
      <c r="E249" s="452"/>
      <c r="F249" s="452"/>
      <c r="G249" s="452"/>
      <c r="H249" s="452"/>
      <c r="I249" s="452"/>
      <c r="J249" s="452"/>
      <c r="K249" s="452"/>
      <c r="L249" s="452"/>
      <c r="M249" s="452"/>
      <c r="N249" s="452"/>
      <c r="O249" s="452"/>
      <c r="P249" s="452"/>
    </row>
    <row r="250" spans="1:18" ht="17.25" customHeight="1" x14ac:dyDescent="0.2">
      <c r="A250" s="164"/>
      <c r="B250" s="164"/>
      <c r="C250" s="164"/>
      <c r="D250" s="164"/>
      <c r="E250" s="164"/>
      <c r="F250" s="164"/>
      <c r="G250" s="164"/>
      <c r="H250" s="164"/>
      <c r="I250" s="164"/>
      <c r="J250" s="164"/>
      <c r="K250" s="164"/>
      <c r="L250" s="164"/>
      <c r="P250" s="165" t="s">
        <v>135</v>
      </c>
    </row>
    <row r="251" spans="1:18" ht="12.75" customHeight="1" x14ac:dyDescent="0.2">
      <c r="A251" s="406"/>
      <c r="B251" s="395" t="s">
        <v>151</v>
      </c>
      <c r="C251" s="395"/>
      <c r="D251" s="395"/>
      <c r="E251" s="396" t="s">
        <v>74</v>
      </c>
      <c r="F251" s="397"/>
      <c r="G251" s="397"/>
      <c r="H251" s="397"/>
      <c r="I251" s="397"/>
      <c r="J251" s="397"/>
      <c r="K251" s="400" t="s">
        <v>179</v>
      </c>
      <c r="L251" s="401"/>
      <c r="M251" s="402"/>
      <c r="N251" s="395" t="s">
        <v>75</v>
      </c>
      <c r="O251" s="395"/>
      <c r="P251" s="396"/>
    </row>
    <row r="252" spans="1:18" ht="34.5" customHeight="1" x14ac:dyDescent="0.2">
      <c r="A252" s="406"/>
      <c r="B252" s="395"/>
      <c r="C252" s="395"/>
      <c r="D252" s="395"/>
      <c r="E252" s="395" t="s">
        <v>73</v>
      </c>
      <c r="F252" s="395"/>
      <c r="G252" s="395"/>
      <c r="H252" s="395" t="s">
        <v>72</v>
      </c>
      <c r="I252" s="395"/>
      <c r="J252" s="395"/>
      <c r="K252" s="403"/>
      <c r="L252" s="404"/>
      <c r="M252" s="405"/>
      <c r="N252" s="395"/>
      <c r="O252" s="395"/>
      <c r="P252" s="396"/>
      <c r="Q252" s="158"/>
      <c r="R252" s="158"/>
    </row>
    <row r="253" spans="1:18" ht="36" customHeight="1" x14ac:dyDescent="0.2">
      <c r="A253" s="406"/>
      <c r="B253" s="248" t="s">
        <v>149</v>
      </c>
      <c r="C253" s="248" t="s">
        <v>71</v>
      </c>
      <c r="D253" s="248" t="s">
        <v>150</v>
      </c>
      <c r="E253" s="248" t="s">
        <v>149</v>
      </c>
      <c r="F253" s="248" t="s">
        <v>71</v>
      </c>
      <c r="G253" s="248" t="s">
        <v>150</v>
      </c>
      <c r="H253" s="248" t="s">
        <v>149</v>
      </c>
      <c r="I253" s="248" t="s">
        <v>71</v>
      </c>
      <c r="J253" s="248" t="s">
        <v>150</v>
      </c>
      <c r="K253" s="248" t="s">
        <v>149</v>
      </c>
      <c r="L253" s="248" t="s">
        <v>71</v>
      </c>
      <c r="M253" s="249" t="s">
        <v>150</v>
      </c>
      <c r="N253" s="248" t="s">
        <v>149</v>
      </c>
      <c r="O253" s="248" t="s">
        <v>71</v>
      </c>
      <c r="P253" s="249" t="s">
        <v>150</v>
      </c>
      <c r="Q253" s="158"/>
      <c r="R253" s="158"/>
    </row>
    <row r="254" spans="1:18" x14ac:dyDescent="0.2">
      <c r="A254" s="65" t="s">
        <v>79</v>
      </c>
      <c r="B254" s="257">
        <f>SUM(B255:B271)</f>
        <v>164189</v>
      </c>
      <c r="C254" s="257">
        <f>SUM(C255:C271)</f>
        <v>148125</v>
      </c>
      <c r="D254" s="251">
        <f>B254/C254%</f>
        <v>110.84489451476793</v>
      </c>
      <c r="E254" s="257">
        <f>SUM(E255:E271)</f>
        <v>18724</v>
      </c>
      <c r="F254" s="257">
        <f>SUM(F255:F271)</f>
        <v>18224</v>
      </c>
      <c r="G254" s="251">
        <f>E254/F254%</f>
        <v>102.74363476733977</v>
      </c>
      <c r="H254" s="257">
        <f>SUM(H255:H271)</f>
        <v>145465</v>
      </c>
      <c r="I254" s="257">
        <f>SUM(I255:I271)</f>
        <v>129888</v>
      </c>
      <c r="J254" s="251">
        <f>H254/I254%</f>
        <v>111.99263981276175</v>
      </c>
      <c r="K254" s="257">
        <f>SUM(K255:K271)</f>
        <v>124059</v>
      </c>
      <c r="L254" s="257">
        <f>SUM(L255:L271)</f>
        <v>125778</v>
      </c>
      <c r="M254" s="251">
        <f>K254/L254%</f>
        <v>98.633306301578969</v>
      </c>
      <c r="N254" s="257">
        <f>SUM(N255:N271)</f>
        <v>288248</v>
      </c>
      <c r="O254" s="257">
        <f>SUM(O255:O271)</f>
        <v>273903</v>
      </c>
      <c r="P254" s="251">
        <f>N254/O254%</f>
        <v>105.23725552476606</v>
      </c>
      <c r="Q254" s="158"/>
      <c r="R254" s="159"/>
    </row>
    <row r="255" spans="1:18" x14ac:dyDescent="0.2">
      <c r="A255" s="80" t="s">
        <v>80</v>
      </c>
      <c r="B255" s="257">
        <f t="shared" ref="B255:C257" si="55">E255+H255</f>
        <v>471</v>
      </c>
      <c r="C255" s="204">
        <f t="shared" si="55"/>
        <v>399</v>
      </c>
      <c r="D255" s="259">
        <f t="shared" ref="D255:D270" si="56">B255/C255*100</f>
        <v>118.04511278195488</v>
      </c>
      <c r="E255" s="257">
        <v>220</v>
      </c>
      <c r="F255" s="257">
        <v>106</v>
      </c>
      <c r="G255" s="251">
        <f t="shared" ref="G255:G271" si="57">E255/F255%</f>
        <v>207.54716981132074</v>
      </c>
      <c r="H255" s="257">
        <v>251</v>
      </c>
      <c r="I255" s="257">
        <v>293</v>
      </c>
      <c r="J255" s="251">
        <f t="shared" ref="J255:J271" si="58">H255/I255%</f>
        <v>85.665529010238899</v>
      </c>
      <c r="K255" s="257">
        <v>44</v>
      </c>
      <c r="L255" s="257">
        <v>30</v>
      </c>
      <c r="M255" s="251">
        <f t="shared" ref="M255:M271" si="59">K255/L255%</f>
        <v>146.66666666666669</v>
      </c>
      <c r="N255" s="204">
        <f>B255+K255</f>
        <v>515</v>
      </c>
      <c r="O255" s="204">
        <f>C255+L255</f>
        <v>429</v>
      </c>
      <c r="P255" s="251">
        <f t="shared" ref="P255:P271" si="60">N255/O255%</f>
        <v>120.04662004662005</v>
      </c>
      <c r="Q255" s="158"/>
      <c r="R255" s="158"/>
    </row>
    <row r="256" spans="1:18" s="152" customFormat="1" x14ac:dyDescent="0.2">
      <c r="A256" s="71" t="s">
        <v>81</v>
      </c>
      <c r="B256" s="257">
        <f t="shared" si="55"/>
        <v>112</v>
      </c>
      <c r="C256" s="204">
        <f t="shared" si="55"/>
        <v>76</v>
      </c>
      <c r="D256" s="259">
        <f t="shared" si="56"/>
        <v>147.36842105263156</v>
      </c>
      <c r="E256" s="257">
        <v>106</v>
      </c>
      <c r="F256" s="257">
        <v>70</v>
      </c>
      <c r="G256" s="251">
        <f t="shared" si="57"/>
        <v>151.42857142857144</v>
      </c>
      <c r="H256" s="257">
        <v>6</v>
      </c>
      <c r="I256" s="258">
        <v>6</v>
      </c>
      <c r="J256" s="251">
        <f t="shared" si="58"/>
        <v>100</v>
      </c>
      <c r="K256" s="257">
        <v>100</v>
      </c>
      <c r="L256" s="257">
        <v>77</v>
      </c>
      <c r="M256" s="251">
        <f t="shared" si="59"/>
        <v>129.87012987012986</v>
      </c>
      <c r="N256" s="204">
        <f t="shared" ref="N256:N271" si="61">B256+K256</f>
        <v>212</v>
      </c>
      <c r="O256" s="204">
        <f>C256+L256</f>
        <v>153</v>
      </c>
      <c r="P256" s="251">
        <f>N256/O256%</f>
        <v>138.56209150326796</v>
      </c>
      <c r="Q256" s="158"/>
      <c r="R256" s="158"/>
    </row>
    <row r="257" spans="1:18" x14ac:dyDescent="0.2">
      <c r="A257" s="71" t="s">
        <v>82</v>
      </c>
      <c r="B257" s="257">
        <f t="shared" si="55"/>
        <v>14815</v>
      </c>
      <c r="C257" s="204">
        <f t="shared" si="55"/>
        <v>12902</v>
      </c>
      <c r="D257" s="259">
        <f t="shared" si="56"/>
        <v>114.82715858006512</v>
      </c>
      <c r="E257" s="257">
        <v>466</v>
      </c>
      <c r="F257" s="257">
        <v>77</v>
      </c>
      <c r="G257" s="251">
        <f t="shared" si="57"/>
        <v>605.19480519480521</v>
      </c>
      <c r="H257" s="257">
        <v>14349</v>
      </c>
      <c r="I257" s="257">
        <v>12825</v>
      </c>
      <c r="J257" s="251">
        <f t="shared" si="58"/>
        <v>111.88304093567251</v>
      </c>
      <c r="K257" s="257">
        <v>8998</v>
      </c>
      <c r="L257" s="257">
        <v>8773</v>
      </c>
      <c r="M257" s="251">
        <f t="shared" si="59"/>
        <v>102.56468710817281</v>
      </c>
      <c r="N257" s="204">
        <f t="shared" si="61"/>
        <v>23813</v>
      </c>
      <c r="O257" s="204">
        <f t="shared" ref="O257:O271" si="62">C257+L257</f>
        <v>21675</v>
      </c>
      <c r="P257" s="251">
        <f>N257/O257%</f>
        <v>109.8638985005767</v>
      </c>
      <c r="Q257" s="158"/>
      <c r="R257" s="158"/>
    </row>
    <row r="258" spans="1:18" x14ac:dyDescent="0.2">
      <c r="A258" s="71" t="s">
        <v>83</v>
      </c>
      <c r="B258" s="257">
        <f t="shared" ref="B258:B271" si="63">E258+H258</f>
        <v>7209</v>
      </c>
      <c r="C258" s="204">
        <f>F258+I258</f>
        <v>6382</v>
      </c>
      <c r="D258" s="259">
        <f t="shared" si="56"/>
        <v>112.95832027577562</v>
      </c>
      <c r="E258" s="257">
        <v>5413</v>
      </c>
      <c r="F258" s="257">
        <v>5196</v>
      </c>
      <c r="G258" s="251">
        <f t="shared" si="57"/>
        <v>104.17628945342571</v>
      </c>
      <c r="H258" s="257">
        <v>1796</v>
      </c>
      <c r="I258" s="257">
        <v>1186</v>
      </c>
      <c r="J258" s="251">
        <f t="shared" si="58"/>
        <v>151.43338954468803</v>
      </c>
      <c r="K258" s="257">
        <v>385</v>
      </c>
      <c r="L258" s="257">
        <v>347</v>
      </c>
      <c r="M258" s="251">
        <f t="shared" si="59"/>
        <v>110.95100864553314</v>
      </c>
      <c r="N258" s="204">
        <f t="shared" si="61"/>
        <v>7594</v>
      </c>
      <c r="O258" s="204">
        <f t="shared" si="62"/>
        <v>6729</v>
      </c>
      <c r="P258" s="251">
        <f t="shared" si="60"/>
        <v>112.85480754941298</v>
      </c>
      <c r="Q258" s="158"/>
      <c r="R258" s="158"/>
    </row>
    <row r="259" spans="1:18" s="152" customFormat="1" x14ac:dyDescent="0.2">
      <c r="A259" s="71" t="s">
        <v>84</v>
      </c>
      <c r="B259" s="257">
        <f t="shared" si="63"/>
        <v>23056</v>
      </c>
      <c r="C259" s="204">
        <f>F259+I259</f>
        <v>22194</v>
      </c>
      <c r="D259" s="259">
        <f t="shared" si="56"/>
        <v>103.88393259439488</v>
      </c>
      <c r="E259" s="257">
        <v>1482</v>
      </c>
      <c r="F259" s="257">
        <v>1592</v>
      </c>
      <c r="G259" s="251">
        <f t="shared" si="57"/>
        <v>93.090452261306538</v>
      </c>
      <c r="H259" s="257">
        <v>21574</v>
      </c>
      <c r="I259" s="257">
        <v>20602</v>
      </c>
      <c r="J259" s="251">
        <f t="shared" si="58"/>
        <v>104.71798854480147</v>
      </c>
      <c r="K259" s="257">
        <v>19349</v>
      </c>
      <c r="L259" s="257">
        <v>15984</v>
      </c>
      <c r="M259" s="251">
        <f t="shared" si="59"/>
        <v>121.05230230230229</v>
      </c>
      <c r="N259" s="204">
        <f t="shared" si="61"/>
        <v>42405</v>
      </c>
      <c r="O259" s="204">
        <f t="shared" si="62"/>
        <v>38178</v>
      </c>
      <c r="P259" s="251">
        <f t="shared" si="60"/>
        <v>111.07182146786108</v>
      </c>
      <c r="Q259" s="158"/>
      <c r="R259" s="158"/>
    </row>
    <row r="260" spans="1:18" x14ac:dyDescent="0.2">
      <c r="A260" s="71" t="s">
        <v>85</v>
      </c>
      <c r="B260" s="257">
        <f t="shared" si="63"/>
        <v>2101</v>
      </c>
      <c r="C260" s="204">
        <f>F260+I260</f>
        <v>1949</v>
      </c>
      <c r="D260" s="259">
        <f t="shared" si="56"/>
        <v>107.79887121600822</v>
      </c>
      <c r="E260" s="257">
        <v>30</v>
      </c>
      <c r="F260" s="257">
        <v>28</v>
      </c>
      <c r="G260" s="251">
        <f t="shared" si="57"/>
        <v>107.14285714285714</v>
      </c>
      <c r="H260" s="257">
        <v>2071</v>
      </c>
      <c r="I260" s="257">
        <v>1921</v>
      </c>
      <c r="J260" s="251">
        <f t="shared" si="58"/>
        <v>107.80843310775637</v>
      </c>
      <c r="K260" s="257">
        <v>482</v>
      </c>
      <c r="L260" s="257">
        <v>458</v>
      </c>
      <c r="M260" s="251">
        <f t="shared" si="59"/>
        <v>105.24017467248908</v>
      </c>
      <c r="N260" s="204">
        <f t="shared" si="61"/>
        <v>2583</v>
      </c>
      <c r="O260" s="204">
        <f t="shared" si="62"/>
        <v>2407</v>
      </c>
      <c r="P260" s="251">
        <f t="shared" si="60"/>
        <v>107.31200664727876</v>
      </c>
      <c r="Q260" s="158"/>
      <c r="R260" s="158"/>
    </row>
    <row r="261" spans="1:18" x14ac:dyDescent="0.2">
      <c r="A261" s="71" t="s">
        <v>86</v>
      </c>
      <c r="B261" s="257">
        <f t="shared" si="63"/>
        <v>5099</v>
      </c>
      <c r="C261" s="204">
        <f t="shared" ref="C261:C262" si="64">F261+I261</f>
        <v>3147</v>
      </c>
      <c r="D261" s="259">
        <f t="shared" si="56"/>
        <v>162.02732761360025</v>
      </c>
      <c r="E261" s="257">
        <v>179</v>
      </c>
      <c r="F261" s="257">
        <v>89</v>
      </c>
      <c r="G261" s="251">
        <f t="shared" si="57"/>
        <v>201.12359550561797</v>
      </c>
      <c r="H261" s="257">
        <v>4920</v>
      </c>
      <c r="I261" s="257">
        <v>3058</v>
      </c>
      <c r="J261" s="251">
        <f t="shared" si="58"/>
        <v>160.88947024198825</v>
      </c>
      <c r="K261" s="257">
        <v>2666</v>
      </c>
      <c r="L261" s="257">
        <v>4592</v>
      </c>
      <c r="M261" s="251">
        <f t="shared" si="59"/>
        <v>58.057491289198602</v>
      </c>
      <c r="N261" s="204">
        <f t="shared" si="61"/>
        <v>7765</v>
      </c>
      <c r="O261" s="204">
        <f t="shared" si="62"/>
        <v>7739</v>
      </c>
      <c r="P261" s="251">
        <f t="shared" si="60"/>
        <v>100.33596071843907</v>
      </c>
      <c r="Q261" s="158"/>
      <c r="R261" s="158"/>
    </row>
    <row r="262" spans="1:18" x14ac:dyDescent="0.2">
      <c r="A262" s="71" t="s">
        <v>87</v>
      </c>
      <c r="B262" s="257">
        <f t="shared" si="63"/>
        <v>2191</v>
      </c>
      <c r="C262" s="204">
        <f t="shared" si="64"/>
        <v>1616</v>
      </c>
      <c r="D262" s="259">
        <f t="shared" si="56"/>
        <v>135.58168316831683</v>
      </c>
      <c r="E262" s="257">
        <v>726</v>
      </c>
      <c r="F262" s="257">
        <v>706</v>
      </c>
      <c r="G262" s="251">
        <f t="shared" si="57"/>
        <v>102.8328611898017</v>
      </c>
      <c r="H262" s="257">
        <v>1465</v>
      </c>
      <c r="I262" s="257">
        <v>910</v>
      </c>
      <c r="J262" s="251">
        <f t="shared" si="58"/>
        <v>160.98901098901101</v>
      </c>
      <c r="K262" s="257">
        <v>107</v>
      </c>
      <c r="L262" s="257">
        <v>244</v>
      </c>
      <c r="M262" s="251">
        <f t="shared" si="59"/>
        <v>43.852459016393446</v>
      </c>
      <c r="N262" s="204">
        <f t="shared" si="61"/>
        <v>2298</v>
      </c>
      <c r="O262" s="204">
        <f t="shared" si="62"/>
        <v>1860</v>
      </c>
      <c r="P262" s="251">
        <f t="shared" si="60"/>
        <v>123.54838709677418</v>
      </c>
      <c r="Q262" s="158"/>
      <c r="R262" s="158"/>
    </row>
    <row r="263" spans="1:18" s="152" customFormat="1" x14ac:dyDescent="0.2">
      <c r="A263" s="71" t="s">
        <v>88</v>
      </c>
      <c r="B263" s="257">
        <f t="shared" si="63"/>
        <v>525</v>
      </c>
      <c r="C263" s="204">
        <f>I263</f>
        <v>413</v>
      </c>
      <c r="D263" s="259">
        <f>B263/C263*100</f>
        <v>127.11864406779661</v>
      </c>
      <c r="E263" s="257">
        <v>11</v>
      </c>
      <c r="F263" s="258" t="s">
        <v>156</v>
      </c>
      <c r="G263" s="251" t="s">
        <v>156</v>
      </c>
      <c r="H263" s="257">
        <v>514</v>
      </c>
      <c r="I263" s="257">
        <v>413</v>
      </c>
      <c r="J263" s="251">
        <f t="shared" si="58"/>
        <v>124.45520581113801</v>
      </c>
      <c r="K263" s="257">
        <v>720</v>
      </c>
      <c r="L263" s="257">
        <v>758</v>
      </c>
      <c r="M263" s="251">
        <f t="shared" si="59"/>
        <v>94.986807387862797</v>
      </c>
      <c r="N263" s="204">
        <f t="shared" si="61"/>
        <v>1245</v>
      </c>
      <c r="O263" s="204">
        <f t="shared" si="62"/>
        <v>1171</v>
      </c>
      <c r="P263" s="251">
        <f t="shared" si="60"/>
        <v>106.3193851409052</v>
      </c>
      <c r="Q263" s="158"/>
      <c r="R263" s="158"/>
    </row>
    <row r="264" spans="1:18" x14ac:dyDescent="0.2">
      <c r="A264" s="71" t="s">
        <v>89</v>
      </c>
      <c r="B264" s="257">
        <f t="shared" si="63"/>
        <v>201</v>
      </c>
      <c r="C264" s="204">
        <f>F264+I264</f>
        <v>217</v>
      </c>
      <c r="D264" s="259">
        <f t="shared" si="56"/>
        <v>92.626728110599075</v>
      </c>
      <c r="E264" s="257">
        <v>9</v>
      </c>
      <c r="F264" s="257">
        <v>11</v>
      </c>
      <c r="G264" s="251">
        <f t="shared" si="57"/>
        <v>81.818181818181813</v>
      </c>
      <c r="H264" s="257">
        <v>192</v>
      </c>
      <c r="I264" s="257">
        <v>206</v>
      </c>
      <c r="J264" s="251">
        <f>H264/I264%</f>
        <v>93.203883495145632</v>
      </c>
      <c r="K264" s="257">
        <v>47</v>
      </c>
      <c r="L264" s="257">
        <v>63</v>
      </c>
      <c r="M264" s="251">
        <f>K264/L264%</f>
        <v>74.603174603174608</v>
      </c>
      <c r="N264" s="204">
        <f t="shared" si="61"/>
        <v>248</v>
      </c>
      <c r="O264" s="204">
        <f t="shared" si="62"/>
        <v>280</v>
      </c>
      <c r="P264" s="251">
        <f>N264/O264%</f>
        <v>88.571428571428584</v>
      </c>
      <c r="Q264" s="158"/>
      <c r="R264" s="158"/>
    </row>
    <row r="265" spans="1:18" x14ac:dyDescent="0.2">
      <c r="A265" s="71" t="s">
        <v>90</v>
      </c>
      <c r="B265" s="257">
        <f t="shared" si="63"/>
        <v>29530</v>
      </c>
      <c r="C265" s="204">
        <f>F265+I265</f>
        <v>27328</v>
      </c>
      <c r="D265" s="259">
        <f t="shared" si="56"/>
        <v>108.05766978922718</v>
      </c>
      <c r="E265" s="257">
        <v>1765</v>
      </c>
      <c r="F265" s="257">
        <v>1741</v>
      </c>
      <c r="G265" s="251">
        <f t="shared" si="57"/>
        <v>101.37851809304998</v>
      </c>
      <c r="H265" s="257">
        <v>27765</v>
      </c>
      <c r="I265" s="257">
        <v>25587</v>
      </c>
      <c r="J265" s="251">
        <f t="shared" si="58"/>
        <v>108.51213506858952</v>
      </c>
      <c r="K265" s="257">
        <v>35735</v>
      </c>
      <c r="L265" s="257">
        <v>35239</v>
      </c>
      <c r="M265" s="251">
        <f>K265/L265%</f>
        <v>101.40753142824711</v>
      </c>
      <c r="N265" s="204">
        <f t="shared" si="61"/>
        <v>65265</v>
      </c>
      <c r="O265" s="204">
        <f t="shared" si="62"/>
        <v>62567</v>
      </c>
      <c r="P265" s="251">
        <f>N265/O265%</f>
        <v>104.31217734588522</v>
      </c>
      <c r="Q265" s="158"/>
      <c r="R265" s="158"/>
    </row>
    <row r="266" spans="1:18" x14ac:dyDescent="0.2">
      <c r="A266" s="71" t="s">
        <v>91</v>
      </c>
      <c r="B266" s="257">
        <f t="shared" si="63"/>
        <v>45189</v>
      </c>
      <c r="C266" s="204">
        <f>F266+I266</f>
        <v>41911</v>
      </c>
      <c r="D266" s="259">
        <f t="shared" si="56"/>
        <v>107.82133568752835</v>
      </c>
      <c r="E266" s="257">
        <v>821</v>
      </c>
      <c r="F266" s="257">
        <v>1550</v>
      </c>
      <c r="G266" s="251">
        <f t="shared" si="57"/>
        <v>52.967741935483872</v>
      </c>
      <c r="H266" s="257">
        <v>44368</v>
      </c>
      <c r="I266" s="257">
        <v>40361</v>
      </c>
      <c r="J266" s="251">
        <f>H266/I266%</f>
        <v>109.92790069621664</v>
      </c>
      <c r="K266" s="257">
        <v>44456</v>
      </c>
      <c r="L266" s="257">
        <v>48487</v>
      </c>
      <c r="M266" s="251">
        <f t="shared" si="59"/>
        <v>91.686431414605977</v>
      </c>
      <c r="N266" s="204">
        <f t="shared" si="61"/>
        <v>89645</v>
      </c>
      <c r="O266" s="204">
        <f t="shared" si="62"/>
        <v>90398</v>
      </c>
      <c r="P266" s="251">
        <f t="shared" si="60"/>
        <v>99.167016969401971</v>
      </c>
      <c r="Q266" s="158"/>
      <c r="R266" s="158"/>
    </row>
    <row r="267" spans="1:18" x14ac:dyDescent="0.2">
      <c r="A267" s="71" t="s">
        <v>92</v>
      </c>
      <c r="B267" s="257">
        <f>E267+H267</f>
        <v>143</v>
      </c>
      <c r="C267" s="204">
        <f>F267+I267</f>
        <v>18</v>
      </c>
      <c r="D267" s="259">
        <f>B267/C267*100</f>
        <v>794.44444444444446</v>
      </c>
      <c r="E267" s="257">
        <v>127</v>
      </c>
      <c r="F267" s="257">
        <v>17</v>
      </c>
      <c r="G267" s="251">
        <f t="shared" si="57"/>
        <v>747.05882352941171</v>
      </c>
      <c r="H267" s="258">
        <v>16</v>
      </c>
      <c r="I267" s="257">
        <v>1</v>
      </c>
      <c r="J267" s="251">
        <f>H267/I267%</f>
        <v>1600</v>
      </c>
      <c r="K267" s="257">
        <v>8</v>
      </c>
      <c r="L267" s="257">
        <v>8</v>
      </c>
      <c r="M267" s="251">
        <f t="shared" si="59"/>
        <v>100</v>
      </c>
      <c r="N267" s="204">
        <f t="shared" si="61"/>
        <v>151</v>
      </c>
      <c r="O267" s="204">
        <f t="shared" si="62"/>
        <v>26</v>
      </c>
      <c r="P267" s="251">
        <f>N267/O267%</f>
        <v>580.76923076923072</v>
      </c>
      <c r="Q267" s="158"/>
      <c r="R267" s="158"/>
    </row>
    <row r="268" spans="1:18" x14ac:dyDescent="0.2">
      <c r="A268" s="71" t="s">
        <v>93</v>
      </c>
      <c r="B268" s="257">
        <f>H268</f>
        <v>11</v>
      </c>
      <c r="C268" s="204">
        <f>I268</f>
        <v>11</v>
      </c>
      <c r="D268" s="259">
        <f t="shared" si="56"/>
        <v>100</v>
      </c>
      <c r="E268" s="258" t="s">
        <v>156</v>
      </c>
      <c r="F268" s="258" t="s">
        <v>156</v>
      </c>
      <c r="G268" s="251" t="s">
        <v>156</v>
      </c>
      <c r="H268" s="257">
        <v>11</v>
      </c>
      <c r="I268" s="257">
        <v>11</v>
      </c>
      <c r="J268" s="251">
        <f t="shared" ref="J268" si="65">H268/I268%</f>
        <v>100</v>
      </c>
      <c r="K268" s="258">
        <v>2</v>
      </c>
      <c r="L268" s="258" t="s">
        <v>156</v>
      </c>
      <c r="M268" s="251" t="s">
        <v>156</v>
      </c>
      <c r="N268" s="204">
        <f>B268+K268</f>
        <v>13</v>
      </c>
      <c r="O268" s="204">
        <f>C268</f>
        <v>11</v>
      </c>
      <c r="P268" s="251">
        <f>N268/O268%</f>
        <v>118.18181818181819</v>
      </c>
      <c r="Q268" s="158"/>
      <c r="R268" s="158"/>
    </row>
    <row r="269" spans="1:18" x14ac:dyDescent="0.2">
      <c r="A269" s="71" t="s">
        <v>94</v>
      </c>
      <c r="B269" s="257">
        <f>E269+H269</f>
        <v>32670</v>
      </c>
      <c r="C269" s="204">
        <f>F269+I269</f>
        <v>28669</v>
      </c>
      <c r="D269" s="259">
        <f t="shared" si="56"/>
        <v>113.95584080365551</v>
      </c>
      <c r="E269" s="257">
        <v>7254</v>
      </c>
      <c r="F269" s="257">
        <v>6947</v>
      </c>
      <c r="G269" s="251">
        <f t="shared" si="57"/>
        <v>104.41917374406219</v>
      </c>
      <c r="H269" s="257">
        <v>25416</v>
      </c>
      <c r="I269" s="257">
        <v>21722</v>
      </c>
      <c r="J269" s="251">
        <f t="shared" si="58"/>
        <v>117.00580057084983</v>
      </c>
      <c r="K269" s="257">
        <v>10864</v>
      </c>
      <c r="L269" s="257">
        <v>10636</v>
      </c>
      <c r="M269" s="251">
        <f t="shared" si="59"/>
        <v>102.14366303121474</v>
      </c>
      <c r="N269" s="204">
        <f t="shared" si="61"/>
        <v>43534</v>
      </c>
      <c r="O269" s="204">
        <f>C269+L269</f>
        <v>39305</v>
      </c>
      <c r="P269" s="251">
        <f t="shared" si="60"/>
        <v>110.75944536318534</v>
      </c>
      <c r="Q269" s="158"/>
      <c r="R269" s="158"/>
    </row>
    <row r="270" spans="1:18" x14ac:dyDescent="0.2">
      <c r="A270" s="80" t="s">
        <v>95</v>
      </c>
      <c r="B270" s="257">
        <f>E270+H270</f>
        <v>631</v>
      </c>
      <c r="C270" s="204">
        <v>667</v>
      </c>
      <c r="D270" s="259">
        <f t="shared" si="56"/>
        <v>94.602698650674668</v>
      </c>
      <c r="E270" s="258">
        <v>14</v>
      </c>
      <c r="F270" s="263" t="s">
        <v>213</v>
      </c>
      <c r="G270" s="251">
        <v>107.7</v>
      </c>
      <c r="H270" s="257">
        <v>617</v>
      </c>
      <c r="I270" s="257">
        <v>654</v>
      </c>
      <c r="J270" s="251">
        <f t="shared" si="58"/>
        <v>94.342507645259943</v>
      </c>
      <c r="K270" s="257">
        <v>54</v>
      </c>
      <c r="L270" s="257">
        <v>43</v>
      </c>
      <c r="M270" s="251">
        <f t="shared" si="59"/>
        <v>125.58139534883721</v>
      </c>
      <c r="N270" s="204">
        <f t="shared" si="61"/>
        <v>685</v>
      </c>
      <c r="O270" s="204">
        <f>C270+L270</f>
        <v>710</v>
      </c>
      <c r="P270" s="251">
        <f t="shared" si="60"/>
        <v>96.478873239436624</v>
      </c>
      <c r="Q270" s="158"/>
      <c r="R270" s="159"/>
    </row>
    <row r="271" spans="1:18" s="153" customFormat="1" ht="15" x14ac:dyDescent="0.25">
      <c r="A271" s="303" t="s">
        <v>96</v>
      </c>
      <c r="B271" s="205">
        <f t="shared" si="63"/>
        <v>235</v>
      </c>
      <c r="C271" s="205">
        <f>F271+I271</f>
        <v>226</v>
      </c>
      <c r="D271" s="366">
        <f>B271/C271*100</f>
        <v>103.98230088495575</v>
      </c>
      <c r="E271" s="205">
        <v>101</v>
      </c>
      <c r="F271" s="205">
        <v>94</v>
      </c>
      <c r="G271" s="254">
        <f t="shared" si="57"/>
        <v>107.44680851063831</v>
      </c>
      <c r="H271" s="205">
        <v>134</v>
      </c>
      <c r="I271" s="205">
        <v>132</v>
      </c>
      <c r="J271" s="254">
        <f t="shared" si="58"/>
        <v>101.51515151515152</v>
      </c>
      <c r="K271" s="205">
        <v>42</v>
      </c>
      <c r="L271" s="205">
        <v>39</v>
      </c>
      <c r="M271" s="254">
        <f t="shared" si="59"/>
        <v>107.69230769230769</v>
      </c>
      <c r="N271" s="205">
        <f t="shared" si="61"/>
        <v>277</v>
      </c>
      <c r="O271" s="205">
        <f t="shared" si="62"/>
        <v>265</v>
      </c>
      <c r="P271" s="254">
        <f t="shared" si="60"/>
        <v>104.52830188679246</v>
      </c>
      <c r="Q271" s="158"/>
      <c r="R271" s="159"/>
    </row>
    <row r="272" spans="1:18" x14ac:dyDescent="0.2">
      <c r="A272" s="71"/>
      <c r="B272" s="66"/>
      <c r="C272" s="169"/>
      <c r="D272" s="66"/>
      <c r="E272" s="61"/>
      <c r="F272" s="158"/>
      <c r="G272" s="66"/>
      <c r="H272" s="61"/>
      <c r="I272" s="159"/>
      <c r="J272" s="66"/>
      <c r="K272" s="61"/>
      <c r="L272" s="158"/>
      <c r="M272" s="66"/>
      <c r="N272" s="66"/>
      <c r="O272" s="168"/>
      <c r="P272" s="66"/>
      <c r="Q272" s="158"/>
    </row>
    <row r="273" spans="1:18" x14ac:dyDescent="0.2">
      <c r="A273" s="433" t="s">
        <v>178</v>
      </c>
      <c r="B273" s="433"/>
      <c r="C273" s="433"/>
      <c r="D273" s="433"/>
      <c r="E273" s="433"/>
      <c r="F273" s="433"/>
      <c r="G273" s="433"/>
      <c r="H273" s="433"/>
      <c r="I273" s="433"/>
      <c r="J273" s="433"/>
      <c r="K273" s="433"/>
      <c r="L273" s="433"/>
      <c r="M273" s="433"/>
      <c r="N273" s="433"/>
      <c r="O273" s="433"/>
      <c r="P273" s="433"/>
      <c r="Q273" s="158"/>
    </row>
    <row r="274" spans="1:18" ht="17.25" customHeight="1" x14ac:dyDescent="0.2">
      <c r="A274" s="171"/>
      <c r="B274" s="171"/>
      <c r="C274" s="171"/>
      <c r="D274" s="171"/>
      <c r="E274" s="171"/>
      <c r="F274" s="171"/>
      <c r="G274" s="171"/>
      <c r="H274" s="171"/>
      <c r="I274" s="171"/>
      <c r="J274" s="171"/>
      <c r="K274" s="171"/>
      <c r="L274" s="171"/>
      <c r="P274" s="172" t="s">
        <v>135</v>
      </c>
    </row>
    <row r="275" spans="1:18" ht="12.75" customHeight="1" x14ac:dyDescent="0.2">
      <c r="A275" s="406"/>
      <c r="B275" s="395" t="s">
        <v>151</v>
      </c>
      <c r="C275" s="395"/>
      <c r="D275" s="395"/>
      <c r="E275" s="396" t="s">
        <v>74</v>
      </c>
      <c r="F275" s="397"/>
      <c r="G275" s="397"/>
      <c r="H275" s="397"/>
      <c r="I275" s="397"/>
      <c r="J275" s="397"/>
      <c r="K275" s="400" t="s">
        <v>179</v>
      </c>
      <c r="L275" s="401"/>
      <c r="M275" s="402"/>
      <c r="N275" s="395" t="s">
        <v>75</v>
      </c>
      <c r="O275" s="395"/>
      <c r="P275" s="396"/>
    </row>
    <row r="276" spans="1:18" ht="45.75" customHeight="1" x14ac:dyDescent="0.2">
      <c r="A276" s="406"/>
      <c r="B276" s="395"/>
      <c r="C276" s="395"/>
      <c r="D276" s="395"/>
      <c r="E276" s="395" t="s">
        <v>73</v>
      </c>
      <c r="F276" s="395"/>
      <c r="G276" s="395"/>
      <c r="H276" s="395" t="s">
        <v>72</v>
      </c>
      <c r="I276" s="395"/>
      <c r="J276" s="395"/>
      <c r="K276" s="403"/>
      <c r="L276" s="404"/>
      <c r="M276" s="405"/>
      <c r="N276" s="395"/>
      <c r="O276" s="395"/>
      <c r="P276" s="396"/>
      <c r="Q276" s="158"/>
      <c r="R276" s="158"/>
    </row>
    <row r="277" spans="1:18" ht="36" customHeight="1" x14ac:dyDescent="0.2">
      <c r="A277" s="406"/>
      <c r="B277" s="248" t="s">
        <v>149</v>
      </c>
      <c r="C277" s="248" t="s">
        <v>71</v>
      </c>
      <c r="D277" s="248" t="s">
        <v>150</v>
      </c>
      <c r="E277" s="248" t="s">
        <v>149</v>
      </c>
      <c r="F277" s="248" t="s">
        <v>71</v>
      </c>
      <c r="G277" s="248" t="s">
        <v>150</v>
      </c>
      <c r="H277" s="248" t="s">
        <v>149</v>
      </c>
      <c r="I277" s="248" t="s">
        <v>71</v>
      </c>
      <c r="J277" s="248" t="s">
        <v>150</v>
      </c>
      <c r="K277" s="248" t="s">
        <v>149</v>
      </c>
      <c r="L277" s="248" t="s">
        <v>71</v>
      </c>
      <c r="M277" s="249" t="s">
        <v>150</v>
      </c>
      <c r="N277" s="248" t="s">
        <v>149</v>
      </c>
      <c r="O277" s="248" t="s">
        <v>71</v>
      </c>
      <c r="P277" s="249" t="s">
        <v>150</v>
      </c>
      <c r="Q277" s="158"/>
      <c r="R277" s="158"/>
    </row>
    <row r="278" spans="1:18" x14ac:dyDescent="0.2">
      <c r="A278" s="65" t="s">
        <v>79</v>
      </c>
      <c r="B278" s="257">
        <f>SUM(B279:B298)</f>
        <v>37829976</v>
      </c>
      <c r="C278" s="257">
        <f>SUM(C279:C298)</f>
        <v>37206570</v>
      </c>
      <c r="D278" s="251">
        <f>B278/C278%</f>
        <v>101.67552666101713</v>
      </c>
      <c r="E278" s="257">
        <v>37383540</v>
      </c>
      <c r="F278" s="257">
        <f>SUM(F279:F298)</f>
        <v>36381589</v>
      </c>
      <c r="G278" s="251">
        <f>E278/F278%</f>
        <v>102.75400560431815</v>
      </c>
      <c r="H278" s="257">
        <f>SUM(H279:H298)</f>
        <v>446436</v>
      </c>
      <c r="I278" s="257">
        <f>SUM(I279:I298)</f>
        <v>824981</v>
      </c>
      <c r="J278" s="251">
        <f>H278/I278%</f>
        <v>54.114700823412903</v>
      </c>
      <c r="K278" s="257">
        <f>SUM(K279:K298)</f>
        <v>7773496</v>
      </c>
      <c r="L278" s="257">
        <f>SUM(L279:L298)</f>
        <v>8434147</v>
      </c>
      <c r="M278" s="251">
        <f>K278/L278%</f>
        <v>92.166949425946683</v>
      </c>
      <c r="N278" s="264">
        <f>E278+H278+K278</f>
        <v>45603472</v>
      </c>
      <c r="O278" s="264">
        <f>F278+I278+L278</f>
        <v>45640717</v>
      </c>
      <c r="P278" s="251">
        <f>N278/O278%</f>
        <v>99.918395234676098</v>
      </c>
      <c r="Q278" s="158"/>
      <c r="R278" s="158"/>
    </row>
    <row r="279" spans="1:18" x14ac:dyDescent="0.2">
      <c r="A279" s="80" t="s">
        <v>80</v>
      </c>
      <c r="B279" s="204">
        <f>E279+H279</f>
        <v>775560</v>
      </c>
      <c r="C279" s="204">
        <f>F279+I279</f>
        <v>748668</v>
      </c>
      <c r="D279" s="251">
        <f t="shared" ref="D279:D298" si="66">B279/C279*100</f>
        <v>103.59197935533508</v>
      </c>
      <c r="E279" s="257">
        <v>757822</v>
      </c>
      <c r="F279" s="257">
        <v>731187</v>
      </c>
      <c r="G279" s="251">
        <f t="shared" ref="G279:G298" si="67">E279/F279%</f>
        <v>103.64270699561125</v>
      </c>
      <c r="H279" s="257">
        <v>17738</v>
      </c>
      <c r="I279" s="257">
        <v>17481</v>
      </c>
      <c r="J279" s="251">
        <f t="shared" ref="J279:J298" si="68">H279/I279%</f>
        <v>101.4701676105486</v>
      </c>
      <c r="K279" s="257">
        <v>468088</v>
      </c>
      <c r="L279" s="257">
        <v>636061</v>
      </c>
      <c r="M279" s="251">
        <f t="shared" ref="M279:M298" si="69">K279/L279%</f>
        <v>73.591683816489308</v>
      </c>
      <c r="N279" s="204">
        <f>B279+K279</f>
        <v>1243648</v>
      </c>
      <c r="O279" s="204">
        <f>C279+L279</f>
        <v>1384729</v>
      </c>
      <c r="P279" s="251">
        <f t="shared" ref="P279:P296" si="70">N279/O279%</f>
        <v>89.811652677166435</v>
      </c>
      <c r="Q279" s="158"/>
      <c r="R279" s="158"/>
    </row>
    <row r="280" spans="1:18" s="152" customFormat="1" x14ac:dyDescent="0.2">
      <c r="A280" s="71" t="s">
        <v>81</v>
      </c>
      <c r="B280" s="204">
        <f t="shared" ref="B280:B295" si="71">E280+H280</f>
        <v>8684078</v>
      </c>
      <c r="C280" s="204">
        <f>F280+I280</f>
        <v>9016106</v>
      </c>
      <c r="D280" s="251">
        <f t="shared" si="66"/>
        <v>96.317390234764318</v>
      </c>
      <c r="E280" s="257">
        <v>8679346</v>
      </c>
      <c r="F280" s="257">
        <v>9006747</v>
      </c>
      <c r="G280" s="251">
        <f t="shared" si="67"/>
        <v>96.364936197275213</v>
      </c>
      <c r="H280" s="257">
        <v>4732</v>
      </c>
      <c r="I280" s="257">
        <v>9359</v>
      </c>
      <c r="J280" s="251">
        <f t="shared" si="68"/>
        <v>50.560957367240086</v>
      </c>
      <c r="K280" s="257">
        <v>823265</v>
      </c>
      <c r="L280" s="257">
        <v>912037</v>
      </c>
      <c r="M280" s="251">
        <f t="shared" si="69"/>
        <v>90.266622954989757</v>
      </c>
      <c r="N280" s="204">
        <f t="shared" ref="N280:N298" si="72">B280+K280</f>
        <v>9507343</v>
      </c>
      <c r="O280" s="204">
        <f t="shared" ref="O280:O298" si="73">C280+L280</f>
        <v>9928143</v>
      </c>
      <c r="P280" s="251">
        <f t="shared" si="70"/>
        <v>95.761543724742893</v>
      </c>
      <c r="Q280" s="158"/>
      <c r="R280" s="158"/>
    </row>
    <row r="281" spans="1:18" x14ac:dyDescent="0.2">
      <c r="A281" s="71" t="s">
        <v>82</v>
      </c>
      <c r="B281" s="204">
        <f t="shared" si="71"/>
        <v>692958</v>
      </c>
      <c r="C281" s="204">
        <f t="shared" ref="C281:C298" si="74">F281+I281</f>
        <v>712006</v>
      </c>
      <c r="D281" s="251">
        <f t="shared" si="66"/>
        <v>97.32474164543558</v>
      </c>
      <c r="E281" s="257">
        <v>669806</v>
      </c>
      <c r="F281" s="257">
        <v>695307</v>
      </c>
      <c r="G281" s="251">
        <f t="shared" si="67"/>
        <v>96.332411438400598</v>
      </c>
      <c r="H281" s="257">
        <v>23152</v>
      </c>
      <c r="I281" s="257">
        <v>16699</v>
      </c>
      <c r="J281" s="251">
        <f t="shared" si="68"/>
        <v>138.64303251691717</v>
      </c>
      <c r="K281" s="257">
        <v>431374</v>
      </c>
      <c r="L281" s="257">
        <v>457225</v>
      </c>
      <c r="M281" s="251">
        <f t="shared" si="69"/>
        <v>94.346109683416259</v>
      </c>
      <c r="N281" s="204">
        <f t="shared" si="72"/>
        <v>1124332</v>
      </c>
      <c r="O281" s="204">
        <f t="shared" si="73"/>
        <v>1169231</v>
      </c>
      <c r="P281" s="251">
        <f t="shared" si="70"/>
        <v>96.159954705272099</v>
      </c>
      <c r="Q281" s="158"/>
      <c r="R281" s="158"/>
    </row>
    <row r="282" spans="1:18" x14ac:dyDescent="0.2">
      <c r="A282" s="71" t="s">
        <v>83</v>
      </c>
      <c r="B282" s="204">
        <f t="shared" si="71"/>
        <v>9270642</v>
      </c>
      <c r="C282" s="204">
        <f t="shared" si="74"/>
        <v>8751193</v>
      </c>
      <c r="D282" s="251">
        <f t="shared" si="66"/>
        <v>105.93575070278989</v>
      </c>
      <c r="E282" s="257">
        <v>9240262</v>
      </c>
      <c r="F282" s="257">
        <v>8397214</v>
      </c>
      <c r="G282" s="251">
        <f t="shared" si="67"/>
        <v>110.03961552009989</v>
      </c>
      <c r="H282" s="257">
        <v>30380</v>
      </c>
      <c r="I282" s="257">
        <v>353979</v>
      </c>
      <c r="J282" s="251">
        <f t="shared" si="68"/>
        <v>8.5824300311600403</v>
      </c>
      <c r="K282" s="257">
        <v>407891</v>
      </c>
      <c r="L282" s="257">
        <v>126533</v>
      </c>
      <c r="M282" s="251">
        <f t="shared" si="69"/>
        <v>322.35938450838916</v>
      </c>
      <c r="N282" s="204">
        <f t="shared" si="72"/>
        <v>9678533</v>
      </c>
      <c r="O282" s="204">
        <f t="shared" si="73"/>
        <v>8877726</v>
      </c>
      <c r="P282" s="251">
        <f t="shared" si="70"/>
        <v>109.02040680237259</v>
      </c>
      <c r="Q282" s="158"/>
      <c r="R282" s="158"/>
    </row>
    <row r="283" spans="1:18" s="152" customFormat="1" x14ac:dyDescent="0.2">
      <c r="A283" s="71" t="s">
        <v>84</v>
      </c>
      <c r="B283" s="204">
        <v>170583</v>
      </c>
      <c r="C283" s="204">
        <f>I283</f>
        <v>2784</v>
      </c>
      <c r="D283" s="209">
        <f t="shared" si="66"/>
        <v>6127.2629310344828</v>
      </c>
      <c r="E283" s="257" t="s">
        <v>213</v>
      </c>
      <c r="F283" s="257" t="s">
        <v>156</v>
      </c>
      <c r="G283" s="251" t="s">
        <v>156</v>
      </c>
      <c r="H283" s="257">
        <v>3517</v>
      </c>
      <c r="I283" s="257">
        <v>2784</v>
      </c>
      <c r="J283" s="251">
        <f t="shared" si="68"/>
        <v>126.32902298850574</v>
      </c>
      <c r="K283" s="257">
        <v>26524</v>
      </c>
      <c r="L283" s="257">
        <v>21191</v>
      </c>
      <c r="M283" s="251">
        <f t="shared" si="69"/>
        <v>125.16634420272757</v>
      </c>
      <c r="N283" s="204">
        <f>B283+K283</f>
        <v>197107</v>
      </c>
      <c r="O283" s="204">
        <f t="shared" si="73"/>
        <v>23975</v>
      </c>
      <c r="P283" s="251">
        <f t="shared" si="70"/>
        <v>822.13555787278415</v>
      </c>
      <c r="Q283" s="158"/>
      <c r="R283" s="158"/>
    </row>
    <row r="284" spans="1:18" x14ac:dyDescent="0.2">
      <c r="A284" s="71" t="s">
        <v>85</v>
      </c>
      <c r="B284" s="204">
        <f t="shared" si="71"/>
        <v>944878</v>
      </c>
      <c r="C284" s="204">
        <f t="shared" si="74"/>
        <v>1062574</v>
      </c>
      <c r="D284" s="251">
        <f t="shared" si="66"/>
        <v>88.923500857352053</v>
      </c>
      <c r="E284" s="257">
        <v>919011</v>
      </c>
      <c r="F284" s="257">
        <v>1035536</v>
      </c>
      <c r="G284" s="251">
        <f t="shared" si="67"/>
        <v>88.747373340955789</v>
      </c>
      <c r="H284" s="257">
        <v>25867</v>
      </c>
      <c r="I284" s="257">
        <v>27038</v>
      </c>
      <c r="J284" s="251">
        <f t="shared" si="68"/>
        <v>95.669058362304909</v>
      </c>
      <c r="K284" s="257">
        <v>307531</v>
      </c>
      <c r="L284" s="257">
        <v>326793</v>
      </c>
      <c r="M284" s="251">
        <f t="shared" si="69"/>
        <v>94.105748899150228</v>
      </c>
      <c r="N284" s="204">
        <f t="shared" si="72"/>
        <v>1252409</v>
      </c>
      <c r="O284" s="204">
        <f t="shared" si="73"/>
        <v>1389367</v>
      </c>
      <c r="P284" s="251">
        <f t="shared" si="70"/>
        <v>90.142417374243095</v>
      </c>
      <c r="Q284" s="158"/>
      <c r="R284" s="158"/>
    </row>
    <row r="285" spans="1:18" x14ac:dyDescent="0.2">
      <c r="A285" s="71" t="s">
        <v>86</v>
      </c>
      <c r="B285" s="204">
        <f t="shared" si="71"/>
        <v>1137755</v>
      </c>
      <c r="C285" s="204">
        <f t="shared" si="74"/>
        <v>1119088</v>
      </c>
      <c r="D285" s="251">
        <f t="shared" si="66"/>
        <v>101.66805470168565</v>
      </c>
      <c r="E285" s="257">
        <v>1102161</v>
      </c>
      <c r="F285" s="257">
        <v>1034932</v>
      </c>
      <c r="G285" s="251">
        <f t="shared" si="67"/>
        <v>106.49598234473376</v>
      </c>
      <c r="H285" s="257">
        <v>35594</v>
      </c>
      <c r="I285" s="257">
        <v>84156</v>
      </c>
      <c r="J285" s="251">
        <f t="shared" si="68"/>
        <v>42.295261181615096</v>
      </c>
      <c r="K285" s="257">
        <v>691299</v>
      </c>
      <c r="L285" s="257">
        <v>852466</v>
      </c>
      <c r="M285" s="251">
        <f t="shared" si="69"/>
        <v>81.094026037402074</v>
      </c>
      <c r="N285" s="204">
        <f t="shared" si="72"/>
        <v>1829054</v>
      </c>
      <c r="O285" s="204">
        <f t="shared" si="73"/>
        <v>1971554</v>
      </c>
      <c r="P285" s="251">
        <f t="shared" si="70"/>
        <v>92.772198986180442</v>
      </c>
      <c r="Q285" s="158"/>
      <c r="R285" s="158"/>
    </row>
    <row r="286" spans="1:18" x14ac:dyDescent="0.2">
      <c r="A286" s="71" t="s">
        <v>87</v>
      </c>
      <c r="B286" s="204">
        <f t="shared" si="71"/>
        <v>1490971</v>
      </c>
      <c r="C286" s="204">
        <f t="shared" si="74"/>
        <v>1287390</v>
      </c>
      <c r="D286" s="251">
        <f t="shared" si="66"/>
        <v>115.81346755839334</v>
      </c>
      <c r="E286" s="257">
        <v>1463945</v>
      </c>
      <c r="F286" s="257">
        <v>1253917</v>
      </c>
      <c r="G286" s="251">
        <f t="shared" si="67"/>
        <v>116.74975297408042</v>
      </c>
      <c r="H286" s="257">
        <v>27026</v>
      </c>
      <c r="I286" s="257">
        <v>33473</v>
      </c>
      <c r="J286" s="251">
        <f t="shared" si="68"/>
        <v>80.739700654258655</v>
      </c>
      <c r="K286" s="257">
        <v>450179</v>
      </c>
      <c r="L286" s="257">
        <v>562532</v>
      </c>
      <c r="M286" s="251">
        <f t="shared" si="69"/>
        <v>80.027269559776158</v>
      </c>
      <c r="N286" s="204">
        <f t="shared" si="72"/>
        <v>1941150</v>
      </c>
      <c r="O286" s="204">
        <f t="shared" si="73"/>
        <v>1849922</v>
      </c>
      <c r="P286" s="251">
        <f t="shared" si="70"/>
        <v>104.9314511638869</v>
      </c>
      <c r="Q286" s="158"/>
      <c r="R286" s="158"/>
    </row>
    <row r="287" spans="1:18" s="152" customFormat="1" x14ac:dyDescent="0.2">
      <c r="A287" s="71" t="s">
        <v>88</v>
      </c>
      <c r="B287" s="204">
        <f t="shared" si="71"/>
        <v>3339794</v>
      </c>
      <c r="C287" s="204">
        <f t="shared" si="74"/>
        <v>3362573</v>
      </c>
      <c r="D287" s="251">
        <f t="shared" si="66"/>
        <v>99.322572327797786</v>
      </c>
      <c r="E287" s="257">
        <v>3305237</v>
      </c>
      <c r="F287" s="257">
        <v>3286796</v>
      </c>
      <c r="G287" s="251">
        <f t="shared" si="67"/>
        <v>100.56106311435209</v>
      </c>
      <c r="H287" s="257">
        <v>34557</v>
      </c>
      <c r="I287" s="257">
        <v>75777</v>
      </c>
      <c r="J287" s="251">
        <f t="shared" si="68"/>
        <v>45.603547250484979</v>
      </c>
      <c r="K287" s="257">
        <v>261664</v>
      </c>
      <c r="L287" s="257">
        <v>239553</v>
      </c>
      <c r="M287" s="251">
        <f t="shared" si="69"/>
        <v>109.23010774233676</v>
      </c>
      <c r="N287" s="204">
        <f t="shared" si="72"/>
        <v>3601458</v>
      </c>
      <c r="O287" s="204">
        <f t="shared" si="73"/>
        <v>3602126</v>
      </c>
      <c r="P287" s="251">
        <f t="shared" si="70"/>
        <v>99.981455396063325</v>
      </c>
      <c r="Q287" s="158"/>
      <c r="R287" s="158"/>
    </row>
    <row r="288" spans="1:18" x14ac:dyDescent="0.2">
      <c r="A288" s="71" t="s">
        <v>89</v>
      </c>
      <c r="B288" s="204">
        <f t="shared" si="71"/>
        <v>1981456</v>
      </c>
      <c r="C288" s="204">
        <f t="shared" si="74"/>
        <v>2058321</v>
      </c>
      <c r="D288" s="251">
        <f t="shared" si="66"/>
        <v>96.265645640305863</v>
      </c>
      <c r="E288" s="257">
        <v>1967494</v>
      </c>
      <c r="F288" s="257">
        <v>2041445</v>
      </c>
      <c r="G288" s="251">
        <f t="shared" si="67"/>
        <v>96.377516905917133</v>
      </c>
      <c r="H288" s="257">
        <v>13962</v>
      </c>
      <c r="I288" s="257">
        <v>16876</v>
      </c>
      <c r="J288" s="251">
        <f t="shared" si="68"/>
        <v>82.732875088883631</v>
      </c>
      <c r="K288" s="257">
        <v>849828</v>
      </c>
      <c r="L288" s="257">
        <v>939720</v>
      </c>
      <c r="M288" s="251">
        <f t="shared" si="69"/>
        <v>90.434171880985815</v>
      </c>
      <c r="N288" s="204">
        <f t="shared" si="72"/>
        <v>2831284</v>
      </c>
      <c r="O288" s="204">
        <f t="shared" si="73"/>
        <v>2998041</v>
      </c>
      <c r="P288" s="251">
        <f t="shared" si="70"/>
        <v>94.437801217528374</v>
      </c>
      <c r="Q288" s="158"/>
      <c r="R288" s="158"/>
    </row>
    <row r="289" spans="1:18" x14ac:dyDescent="0.2">
      <c r="A289" s="71" t="s">
        <v>90</v>
      </c>
      <c r="B289" s="204">
        <f t="shared" si="71"/>
        <v>21113</v>
      </c>
      <c r="C289" s="204">
        <f>I289</f>
        <v>5090</v>
      </c>
      <c r="D289" s="251">
        <f t="shared" si="66"/>
        <v>414.79371316306481</v>
      </c>
      <c r="E289" s="258">
        <v>10046</v>
      </c>
      <c r="F289" s="258" t="s">
        <v>156</v>
      </c>
      <c r="G289" s="251" t="s">
        <v>156</v>
      </c>
      <c r="H289" s="257">
        <v>11067</v>
      </c>
      <c r="I289" s="257">
        <v>5090</v>
      </c>
      <c r="J289" s="251">
        <f t="shared" si="68"/>
        <v>217.42632612966602</v>
      </c>
      <c r="K289" s="257">
        <v>109292</v>
      </c>
      <c r="L289" s="257">
        <v>116032</v>
      </c>
      <c r="M289" s="251">
        <f t="shared" si="69"/>
        <v>94.191257584114737</v>
      </c>
      <c r="N289" s="204">
        <f t="shared" si="72"/>
        <v>130405</v>
      </c>
      <c r="O289" s="204">
        <f t="shared" si="73"/>
        <v>121122</v>
      </c>
      <c r="P289" s="251">
        <f t="shared" si="70"/>
        <v>107.66417331285811</v>
      </c>
      <c r="Q289" s="158"/>
      <c r="R289" s="158"/>
    </row>
    <row r="290" spans="1:18" x14ac:dyDescent="0.2">
      <c r="A290" s="71" t="s">
        <v>91</v>
      </c>
      <c r="B290" s="204">
        <f t="shared" si="71"/>
        <v>907895</v>
      </c>
      <c r="C290" s="204">
        <f t="shared" si="74"/>
        <v>423118</v>
      </c>
      <c r="D290" s="251">
        <f t="shared" si="66"/>
        <v>214.57253059430229</v>
      </c>
      <c r="E290" s="257">
        <v>906013</v>
      </c>
      <c r="F290" s="257">
        <v>421263</v>
      </c>
      <c r="G290" s="251">
        <f t="shared" si="67"/>
        <v>215.07063283506977</v>
      </c>
      <c r="H290" s="257">
        <v>1882</v>
      </c>
      <c r="I290" s="257">
        <v>1855</v>
      </c>
      <c r="J290" s="251">
        <f t="shared" si="68"/>
        <v>101.455525606469</v>
      </c>
      <c r="K290" s="257">
        <v>15346</v>
      </c>
      <c r="L290" s="257">
        <v>15046</v>
      </c>
      <c r="M290" s="251">
        <f t="shared" si="69"/>
        <v>101.99388541805131</v>
      </c>
      <c r="N290" s="204">
        <f t="shared" si="72"/>
        <v>923241</v>
      </c>
      <c r="O290" s="204">
        <f t="shared" si="73"/>
        <v>438164</v>
      </c>
      <c r="P290" s="251">
        <f t="shared" si="70"/>
        <v>210.70672168411826</v>
      </c>
      <c r="Q290" s="158"/>
      <c r="R290" s="158"/>
    </row>
    <row r="291" spans="1:18" x14ac:dyDescent="0.2">
      <c r="A291" s="71" t="s">
        <v>92</v>
      </c>
      <c r="B291" s="204">
        <f t="shared" si="71"/>
        <v>796705</v>
      </c>
      <c r="C291" s="204">
        <f t="shared" si="74"/>
        <v>850080</v>
      </c>
      <c r="D291" s="251">
        <f t="shared" si="66"/>
        <v>93.721179183135703</v>
      </c>
      <c r="E291" s="257">
        <v>771156</v>
      </c>
      <c r="F291" s="257">
        <v>823649</v>
      </c>
      <c r="G291" s="251">
        <f t="shared" si="67"/>
        <v>93.626775483245893</v>
      </c>
      <c r="H291" s="257">
        <v>25549</v>
      </c>
      <c r="I291" s="257">
        <v>26431</v>
      </c>
      <c r="J291" s="251">
        <f t="shared" si="68"/>
        <v>96.663009345087204</v>
      </c>
      <c r="K291" s="257">
        <v>250454</v>
      </c>
      <c r="L291" s="257">
        <v>333723</v>
      </c>
      <c r="M291" s="251">
        <f t="shared" si="69"/>
        <v>75.048468340509942</v>
      </c>
      <c r="N291" s="204">
        <f t="shared" si="72"/>
        <v>1047159</v>
      </c>
      <c r="O291" s="204">
        <f t="shared" si="73"/>
        <v>1183803</v>
      </c>
      <c r="P291" s="251">
        <f t="shared" si="70"/>
        <v>88.457201071462052</v>
      </c>
      <c r="Q291" s="158"/>
      <c r="R291" s="158"/>
    </row>
    <row r="292" spans="1:18" x14ac:dyDescent="0.2">
      <c r="A292" s="71" t="s">
        <v>93</v>
      </c>
      <c r="B292" s="204">
        <f t="shared" si="71"/>
        <v>2492343</v>
      </c>
      <c r="C292" s="204">
        <f t="shared" si="74"/>
        <v>2785241</v>
      </c>
      <c r="D292" s="251">
        <f t="shared" si="66"/>
        <v>89.483926166532797</v>
      </c>
      <c r="E292" s="257">
        <v>2470550</v>
      </c>
      <c r="F292" s="257">
        <v>2776638</v>
      </c>
      <c r="G292" s="251">
        <f t="shared" si="67"/>
        <v>88.976308759009996</v>
      </c>
      <c r="H292" s="257">
        <v>21793</v>
      </c>
      <c r="I292" s="257">
        <v>8603</v>
      </c>
      <c r="J292" s="251">
        <f t="shared" si="68"/>
        <v>253.31860978728349</v>
      </c>
      <c r="K292" s="257">
        <v>792822</v>
      </c>
      <c r="L292" s="257">
        <v>862663</v>
      </c>
      <c r="M292" s="251">
        <f t="shared" si="69"/>
        <v>91.904022775985538</v>
      </c>
      <c r="N292" s="204">
        <f t="shared" si="72"/>
        <v>3285165</v>
      </c>
      <c r="O292" s="204">
        <f t="shared" si="73"/>
        <v>3647904</v>
      </c>
      <c r="P292" s="251">
        <f t="shared" si="70"/>
        <v>90.056235032500851</v>
      </c>
      <c r="Q292" s="158"/>
      <c r="R292" s="158"/>
    </row>
    <row r="293" spans="1:18" x14ac:dyDescent="0.2">
      <c r="A293" s="71" t="s">
        <v>94</v>
      </c>
      <c r="B293" s="204">
        <f t="shared" si="71"/>
        <v>824663</v>
      </c>
      <c r="C293" s="204">
        <f t="shared" si="74"/>
        <v>916215</v>
      </c>
      <c r="D293" s="251">
        <f t="shared" si="66"/>
        <v>90.007585555792033</v>
      </c>
      <c r="E293" s="257">
        <v>711554</v>
      </c>
      <c r="F293" s="257">
        <v>783016</v>
      </c>
      <c r="G293" s="251">
        <f t="shared" si="67"/>
        <v>90.873494283641719</v>
      </c>
      <c r="H293" s="257">
        <v>113109</v>
      </c>
      <c r="I293" s="257">
        <v>133199</v>
      </c>
      <c r="J293" s="251">
        <f t="shared" si="68"/>
        <v>84.917304183965342</v>
      </c>
      <c r="K293" s="257">
        <v>1268333</v>
      </c>
      <c r="L293" s="257">
        <v>1302651</v>
      </c>
      <c r="M293" s="251">
        <f t="shared" si="69"/>
        <v>97.365526146297043</v>
      </c>
      <c r="N293" s="204">
        <f t="shared" si="72"/>
        <v>2092996</v>
      </c>
      <c r="O293" s="204">
        <f t="shared" si="73"/>
        <v>2218866</v>
      </c>
      <c r="P293" s="251">
        <f t="shared" si="70"/>
        <v>94.327282494751827</v>
      </c>
      <c r="Q293" s="158"/>
      <c r="R293" s="158"/>
    </row>
    <row r="294" spans="1:18" x14ac:dyDescent="0.2">
      <c r="A294" s="80" t="s">
        <v>95</v>
      </c>
      <c r="B294" s="204">
        <f t="shared" si="71"/>
        <v>103701</v>
      </c>
      <c r="C294" s="204">
        <f t="shared" si="74"/>
        <v>64239</v>
      </c>
      <c r="D294" s="251">
        <f t="shared" si="66"/>
        <v>161.42997244664457</v>
      </c>
      <c r="E294" s="257">
        <v>49848</v>
      </c>
      <c r="F294" s="257">
        <v>59167</v>
      </c>
      <c r="G294" s="251">
        <f t="shared" si="67"/>
        <v>84.249666199063668</v>
      </c>
      <c r="H294" s="257">
        <v>53853</v>
      </c>
      <c r="I294" s="257">
        <v>5072</v>
      </c>
      <c r="J294" s="251">
        <f t="shared" si="68"/>
        <v>1061.7705047318611</v>
      </c>
      <c r="K294" s="257">
        <v>27599</v>
      </c>
      <c r="L294" s="257">
        <v>49378</v>
      </c>
      <c r="M294" s="251">
        <f t="shared" si="69"/>
        <v>55.893312811373491</v>
      </c>
      <c r="N294" s="204">
        <f t="shared" si="72"/>
        <v>131300</v>
      </c>
      <c r="O294" s="204">
        <f t="shared" si="73"/>
        <v>113617</v>
      </c>
      <c r="P294" s="251">
        <f t="shared" si="70"/>
        <v>115.56369205312585</v>
      </c>
      <c r="Q294" s="159"/>
      <c r="R294" s="159"/>
    </row>
    <row r="295" spans="1:18" s="153" customFormat="1" ht="15" x14ac:dyDescent="0.25">
      <c r="A295" s="71" t="s">
        <v>96</v>
      </c>
      <c r="B295" s="204">
        <f t="shared" si="71"/>
        <v>3394089</v>
      </c>
      <c r="C295" s="204">
        <f t="shared" si="74"/>
        <v>3386102</v>
      </c>
      <c r="D295" s="251">
        <f t="shared" si="66"/>
        <v>100.2358759423077</v>
      </c>
      <c r="E295" s="257">
        <v>3391580</v>
      </c>
      <c r="F295" s="257">
        <v>3382054</v>
      </c>
      <c r="G295" s="251">
        <f t="shared" si="67"/>
        <v>100.28166315499398</v>
      </c>
      <c r="H295" s="257">
        <v>2509</v>
      </c>
      <c r="I295" s="257">
        <v>4048</v>
      </c>
      <c r="J295" s="251">
        <f t="shared" si="68"/>
        <v>61.981225296442695</v>
      </c>
      <c r="K295" s="257">
        <v>353226</v>
      </c>
      <c r="L295" s="257">
        <v>433777</v>
      </c>
      <c r="M295" s="251">
        <f t="shared" si="69"/>
        <v>81.430320187561804</v>
      </c>
      <c r="N295" s="204">
        <f t="shared" si="72"/>
        <v>3747315</v>
      </c>
      <c r="O295" s="204">
        <f t="shared" si="73"/>
        <v>3819879</v>
      </c>
      <c r="P295" s="251">
        <f t="shared" si="70"/>
        <v>98.100358676282681</v>
      </c>
      <c r="Q295" s="159"/>
      <c r="R295" s="159"/>
    </row>
    <row r="296" spans="1:18" s="152" customFormat="1" x14ac:dyDescent="0.2">
      <c r="A296" s="71" t="s">
        <v>97</v>
      </c>
      <c r="B296" s="204" t="s">
        <v>156</v>
      </c>
      <c r="C296" s="204" t="s">
        <v>156</v>
      </c>
      <c r="D296" s="251" t="s">
        <v>156</v>
      </c>
      <c r="E296" s="258" t="s">
        <v>156</v>
      </c>
      <c r="F296" s="258" t="s">
        <v>156</v>
      </c>
      <c r="G296" s="251" t="s">
        <v>156</v>
      </c>
      <c r="H296" s="258" t="s">
        <v>156</v>
      </c>
      <c r="I296" s="258" t="s">
        <v>156</v>
      </c>
      <c r="J296" s="251" t="s">
        <v>156</v>
      </c>
      <c r="K296" s="257">
        <v>275</v>
      </c>
      <c r="L296" s="257">
        <v>509</v>
      </c>
      <c r="M296" s="251">
        <f t="shared" si="69"/>
        <v>54.027504911591357</v>
      </c>
      <c r="N296" s="204">
        <f>K296</f>
        <v>275</v>
      </c>
      <c r="O296" s="204">
        <f>L296</f>
        <v>509</v>
      </c>
      <c r="P296" s="251">
        <f t="shared" si="70"/>
        <v>54.027504911591357</v>
      </c>
      <c r="Q296" s="158"/>
      <c r="R296" s="158"/>
    </row>
    <row r="297" spans="1:18" x14ac:dyDescent="0.2">
      <c r="A297" s="71" t="s">
        <v>98</v>
      </c>
      <c r="B297" s="204" t="s">
        <v>156</v>
      </c>
      <c r="C297" s="204">
        <f>F297</f>
        <v>31</v>
      </c>
      <c r="D297" s="251" t="s">
        <v>156</v>
      </c>
      <c r="E297" s="257" t="s">
        <v>156</v>
      </c>
      <c r="F297" s="257">
        <v>31</v>
      </c>
      <c r="G297" s="251" t="s">
        <v>156</v>
      </c>
      <c r="H297" s="258" t="s">
        <v>156</v>
      </c>
      <c r="I297" s="258" t="s">
        <v>156</v>
      </c>
      <c r="J297" s="251" t="s">
        <v>156</v>
      </c>
      <c r="K297" s="257">
        <v>7924</v>
      </c>
      <c r="L297" s="257">
        <v>8983</v>
      </c>
      <c r="M297" s="251">
        <f t="shared" si="69"/>
        <v>88.211065345652898</v>
      </c>
      <c r="N297" s="204">
        <f>K297</f>
        <v>7924</v>
      </c>
      <c r="O297" s="204">
        <f t="shared" si="73"/>
        <v>9014</v>
      </c>
      <c r="P297" s="251">
        <f>N297/O297%</f>
        <v>87.90769913467939</v>
      </c>
    </row>
    <row r="298" spans="1:18" x14ac:dyDescent="0.2">
      <c r="A298" s="73" t="s">
        <v>99</v>
      </c>
      <c r="B298" s="204">
        <f>E298+H298</f>
        <v>800792</v>
      </c>
      <c r="C298" s="204">
        <f t="shared" si="74"/>
        <v>655751</v>
      </c>
      <c r="D298" s="251">
        <f t="shared" si="66"/>
        <v>122.11830405138535</v>
      </c>
      <c r="E298" s="257">
        <v>800643</v>
      </c>
      <c r="F298" s="257">
        <v>652690</v>
      </c>
      <c r="G298" s="251">
        <f t="shared" si="67"/>
        <v>122.66818857344222</v>
      </c>
      <c r="H298" s="257">
        <v>149</v>
      </c>
      <c r="I298" s="257">
        <v>3061</v>
      </c>
      <c r="J298" s="251">
        <f t="shared" si="68"/>
        <v>4.8676902972884681</v>
      </c>
      <c r="K298" s="257">
        <v>230582</v>
      </c>
      <c r="L298" s="257">
        <v>237274</v>
      </c>
      <c r="M298" s="251">
        <f t="shared" si="69"/>
        <v>97.17963198664836</v>
      </c>
      <c r="N298" s="205">
        <f t="shared" si="72"/>
        <v>1031374</v>
      </c>
      <c r="O298" s="205">
        <f t="shared" si="73"/>
        <v>893025</v>
      </c>
      <c r="P298" s="254">
        <f>N298/O298%</f>
        <v>115.49217547101145</v>
      </c>
    </row>
    <row r="299" spans="1:18" x14ac:dyDescent="0.2">
      <c r="A299" s="173"/>
      <c r="B299" s="173"/>
      <c r="C299" s="173"/>
      <c r="D299" s="173"/>
      <c r="E299" s="173"/>
      <c r="F299" s="173"/>
      <c r="G299" s="173"/>
      <c r="H299" s="173"/>
      <c r="I299" s="173"/>
      <c r="J299" s="173"/>
      <c r="K299" s="173"/>
      <c r="L299" s="173"/>
      <c r="M299" s="173"/>
    </row>
    <row r="300" spans="1:18" x14ac:dyDescent="0.2">
      <c r="A300" s="265"/>
      <c r="C300" s="211"/>
      <c r="D300" s="221"/>
    </row>
    <row r="301" spans="1:18" x14ac:dyDescent="0.2">
      <c r="A301" s="174"/>
      <c r="B301" s="175"/>
      <c r="C301" s="175"/>
      <c r="D301" s="175"/>
      <c r="E301" s="175"/>
      <c r="F301" s="175"/>
      <c r="G301" s="175"/>
      <c r="H301" s="175"/>
      <c r="I301" s="175"/>
      <c r="J301" s="175"/>
      <c r="K301" s="175"/>
      <c r="L301" s="175"/>
    </row>
    <row r="302" spans="1:18" x14ac:dyDescent="0.2">
      <c r="A302" s="174"/>
      <c r="B302" s="175"/>
      <c r="C302" s="175"/>
      <c r="D302" s="175"/>
      <c r="E302" s="175"/>
      <c r="F302" s="174"/>
      <c r="G302" s="175"/>
      <c r="H302" s="175"/>
      <c r="I302" s="175"/>
      <c r="J302" s="175"/>
      <c r="K302" s="175"/>
      <c r="L302" s="176"/>
    </row>
  </sheetData>
  <mergeCells count="107">
    <mergeCell ref="K60:S60"/>
    <mergeCell ref="K85:S86"/>
    <mergeCell ref="B85:J85"/>
    <mergeCell ref="B86:J86"/>
    <mergeCell ref="B87:C87"/>
    <mergeCell ref="D87:D88"/>
    <mergeCell ref="E87:F87"/>
    <mergeCell ref="G87:G88"/>
    <mergeCell ref="H87:I87"/>
    <mergeCell ref="J87:J88"/>
    <mergeCell ref="K87:L87"/>
    <mergeCell ref="M87:M88"/>
    <mergeCell ref="N87:O87"/>
    <mergeCell ref="P87:P88"/>
    <mergeCell ref="Q87:R87"/>
    <mergeCell ref="S87:S88"/>
    <mergeCell ref="A167:P167"/>
    <mergeCell ref="A195:P195"/>
    <mergeCell ref="A169:A171"/>
    <mergeCell ref="B169:D170"/>
    <mergeCell ref="E169:J169"/>
    <mergeCell ref="K169:M170"/>
    <mergeCell ref="N169:P170"/>
    <mergeCell ref="E170:G170"/>
    <mergeCell ref="H170:J170"/>
    <mergeCell ref="B114:C114"/>
    <mergeCell ref="D114:D115"/>
    <mergeCell ref="E114:F114"/>
    <mergeCell ref="G114:G115"/>
    <mergeCell ref="H114:I114"/>
    <mergeCell ref="J114:J115"/>
    <mergeCell ref="A85:A88"/>
    <mergeCell ref="A2:P2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75:A277"/>
    <mergeCell ref="B275:D276"/>
    <mergeCell ref="E276:G276"/>
    <mergeCell ref="H276:J276"/>
    <mergeCell ref="E275:J275"/>
    <mergeCell ref="E223:J223"/>
    <mergeCell ref="D62:D63"/>
    <mergeCell ref="E62:F62"/>
    <mergeCell ref="G62:G63"/>
    <mergeCell ref="H62:I62"/>
    <mergeCell ref="J62:J63"/>
    <mergeCell ref="A141:A143"/>
    <mergeCell ref="B141:D142"/>
    <mergeCell ref="E142:G142"/>
    <mergeCell ref="H142:J142"/>
    <mergeCell ref="A139:P139"/>
    <mergeCell ref="E141:J141"/>
    <mergeCell ref="K141:M142"/>
    <mergeCell ref="N141:P142"/>
    <mergeCell ref="K62:L62"/>
    <mergeCell ref="K275:M276"/>
    <mergeCell ref="E197:J197"/>
    <mergeCell ref="A223:A225"/>
    <mergeCell ref="H252:J252"/>
    <mergeCell ref="H198:J198"/>
    <mergeCell ref="A221:P221"/>
    <mergeCell ref="A249:P249"/>
    <mergeCell ref="N197:P198"/>
    <mergeCell ref="K223:M224"/>
    <mergeCell ref="A197:A199"/>
    <mergeCell ref="B197:D198"/>
    <mergeCell ref="E198:G198"/>
    <mergeCell ref="K197:M198"/>
    <mergeCell ref="A273:P273"/>
    <mergeCell ref="N275:P276"/>
    <mergeCell ref="N223:P224"/>
    <mergeCell ref="E251:J251"/>
    <mergeCell ref="K251:M252"/>
    <mergeCell ref="N251:P252"/>
    <mergeCell ref="A58:S58"/>
    <mergeCell ref="A60:A63"/>
    <mergeCell ref="B60:J61"/>
    <mergeCell ref="K61:S61"/>
    <mergeCell ref="B62:C62"/>
    <mergeCell ref="P62:P63"/>
    <mergeCell ref="Q62:R62"/>
    <mergeCell ref="B112:J113"/>
    <mergeCell ref="A112:A115"/>
    <mergeCell ref="S62:S63"/>
    <mergeCell ref="M62:M63"/>
    <mergeCell ref="N62:O62"/>
    <mergeCell ref="B223:D224"/>
    <mergeCell ref="E224:G224"/>
    <mergeCell ref="H224:J224"/>
    <mergeCell ref="A251:A253"/>
    <mergeCell ref="B251:D252"/>
    <mergeCell ref="E252:G252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9" manualBreakCount="9">
    <brk id="29" max="18" man="1"/>
    <brk id="57" max="18" man="1"/>
    <brk id="110" max="18" man="1"/>
    <brk id="138" max="18" man="1"/>
    <brk id="165" max="16383" man="1"/>
    <brk id="193" max="16383" man="1"/>
    <brk id="220" max="18" man="1"/>
    <brk id="248" max="16383" man="1"/>
    <brk id="272" max="1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A3" sqref="A3:A4"/>
    </sheetView>
  </sheetViews>
  <sheetFormatPr defaultRowHeight="12.75" x14ac:dyDescent="0.2"/>
  <cols>
    <col min="1" max="1" width="23.140625" style="188" customWidth="1"/>
    <col min="2" max="4" width="28.42578125" style="188" customWidth="1"/>
    <col min="5" max="5" width="28.42578125" style="190" customWidth="1"/>
    <col min="6" max="6" width="27.28515625" style="188" customWidth="1"/>
    <col min="7" max="246" width="9.140625" style="188"/>
    <col min="247" max="247" width="23.140625" style="188" customWidth="1"/>
    <col min="248" max="251" width="28.42578125" style="188" customWidth="1"/>
    <col min="252" max="502" width="9.140625" style="188"/>
    <col min="503" max="503" width="23.140625" style="188" customWidth="1"/>
    <col min="504" max="507" width="28.42578125" style="188" customWidth="1"/>
    <col min="508" max="758" width="9.140625" style="188"/>
    <col min="759" max="759" width="23.140625" style="188" customWidth="1"/>
    <col min="760" max="763" width="28.42578125" style="188" customWidth="1"/>
    <col min="764" max="1014" width="9.140625" style="188"/>
    <col min="1015" max="1015" width="23.140625" style="188" customWidth="1"/>
    <col min="1016" max="1019" width="28.42578125" style="188" customWidth="1"/>
    <col min="1020" max="1270" width="9.140625" style="188"/>
    <col min="1271" max="1271" width="23.140625" style="188" customWidth="1"/>
    <col min="1272" max="1275" width="28.42578125" style="188" customWidth="1"/>
    <col min="1276" max="1526" width="9.140625" style="188"/>
    <col min="1527" max="1527" width="23.140625" style="188" customWidth="1"/>
    <col min="1528" max="1531" width="28.42578125" style="188" customWidth="1"/>
    <col min="1532" max="1782" width="9.140625" style="188"/>
    <col min="1783" max="1783" width="23.140625" style="188" customWidth="1"/>
    <col min="1784" max="1787" width="28.42578125" style="188" customWidth="1"/>
    <col min="1788" max="2038" width="9.140625" style="188"/>
    <col min="2039" max="2039" width="23.140625" style="188" customWidth="1"/>
    <col min="2040" max="2043" width="28.42578125" style="188" customWidth="1"/>
    <col min="2044" max="2294" width="9.140625" style="188"/>
    <col min="2295" max="2295" width="23.140625" style="188" customWidth="1"/>
    <col min="2296" max="2299" width="28.42578125" style="188" customWidth="1"/>
    <col min="2300" max="2550" width="9.140625" style="188"/>
    <col min="2551" max="2551" width="23.140625" style="188" customWidth="1"/>
    <col min="2552" max="2555" width="28.42578125" style="188" customWidth="1"/>
    <col min="2556" max="2806" width="9.140625" style="188"/>
    <col min="2807" max="2807" width="23.140625" style="188" customWidth="1"/>
    <col min="2808" max="2811" width="28.42578125" style="188" customWidth="1"/>
    <col min="2812" max="3062" width="9.140625" style="188"/>
    <col min="3063" max="3063" width="23.140625" style="188" customWidth="1"/>
    <col min="3064" max="3067" width="28.42578125" style="188" customWidth="1"/>
    <col min="3068" max="3318" width="9.140625" style="188"/>
    <col min="3319" max="3319" width="23.140625" style="188" customWidth="1"/>
    <col min="3320" max="3323" width="28.42578125" style="188" customWidth="1"/>
    <col min="3324" max="3574" width="9.140625" style="188"/>
    <col min="3575" max="3575" width="23.140625" style="188" customWidth="1"/>
    <col min="3576" max="3579" width="28.42578125" style="188" customWidth="1"/>
    <col min="3580" max="3830" width="9.140625" style="188"/>
    <col min="3831" max="3831" width="23.140625" style="188" customWidth="1"/>
    <col min="3832" max="3835" width="28.42578125" style="188" customWidth="1"/>
    <col min="3836" max="4086" width="9.140625" style="188"/>
    <col min="4087" max="4087" width="23.140625" style="188" customWidth="1"/>
    <col min="4088" max="4091" width="28.42578125" style="188" customWidth="1"/>
    <col min="4092" max="4342" width="9.140625" style="188"/>
    <col min="4343" max="4343" width="23.140625" style="188" customWidth="1"/>
    <col min="4344" max="4347" width="28.42578125" style="188" customWidth="1"/>
    <col min="4348" max="4598" width="9.140625" style="188"/>
    <col min="4599" max="4599" width="23.140625" style="188" customWidth="1"/>
    <col min="4600" max="4603" width="28.42578125" style="188" customWidth="1"/>
    <col min="4604" max="4854" width="9.140625" style="188"/>
    <col min="4855" max="4855" width="23.140625" style="188" customWidth="1"/>
    <col min="4856" max="4859" width="28.42578125" style="188" customWidth="1"/>
    <col min="4860" max="5110" width="9.140625" style="188"/>
    <col min="5111" max="5111" width="23.140625" style="188" customWidth="1"/>
    <col min="5112" max="5115" width="28.42578125" style="188" customWidth="1"/>
    <col min="5116" max="5366" width="9.140625" style="188"/>
    <col min="5367" max="5367" width="23.140625" style="188" customWidth="1"/>
    <col min="5368" max="5371" width="28.42578125" style="188" customWidth="1"/>
    <col min="5372" max="5622" width="9.140625" style="188"/>
    <col min="5623" max="5623" width="23.140625" style="188" customWidth="1"/>
    <col min="5624" max="5627" width="28.42578125" style="188" customWidth="1"/>
    <col min="5628" max="5878" width="9.140625" style="188"/>
    <col min="5879" max="5879" width="23.140625" style="188" customWidth="1"/>
    <col min="5880" max="5883" width="28.42578125" style="188" customWidth="1"/>
    <col min="5884" max="6134" width="9.140625" style="188"/>
    <col min="6135" max="6135" width="23.140625" style="188" customWidth="1"/>
    <col min="6136" max="6139" width="28.42578125" style="188" customWidth="1"/>
    <col min="6140" max="6390" width="9.140625" style="188"/>
    <col min="6391" max="6391" width="23.140625" style="188" customWidth="1"/>
    <col min="6392" max="6395" width="28.42578125" style="188" customWidth="1"/>
    <col min="6396" max="6646" width="9.140625" style="188"/>
    <col min="6647" max="6647" width="23.140625" style="188" customWidth="1"/>
    <col min="6648" max="6651" width="28.42578125" style="188" customWidth="1"/>
    <col min="6652" max="6902" width="9.140625" style="188"/>
    <col min="6903" max="6903" width="23.140625" style="188" customWidth="1"/>
    <col min="6904" max="6907" width="28.42578125" style="188" customWidth="1"/>
    <col min="6908" max="7158" width="9.140625" style="188"/>
    <col min="7159" max="7159" width="23.140625" style="188" customWidth="1"/>
    <col min="7160" max="7163" width="28.42578125" style="188" customWidth="1"/>
    <col min="7164" max="7414" width="9.140625" style="188"/>
    <col min="7415" max="7415" width="23.140625" style="188" customWidth="1"/>
    <col min="7416" max="7419" width="28.42578125" style="188" customWidth="1"/>
    <col min="7420" max="7670" width="9.140625" style="188"/>
    <col min="7671" max="7671" width="23.140625" style="188" customWidth="1"/>
    <col min="7672" max="7675" width="28.42578125" style="188" customWidth="1"/>
    <col min="7676" max="7926" width="9.140625" style="188"/>
    <col min="7927" max="7927" width="23.140625" style="188" customWidth="1"/>
    <col min="7928" max="7931" width="28.42578125" style="188" customWidth="1"/>
    <col min="7932" max="8182" width="9.140625" style="188"/>
    <col min="8183" max="8183" width="23.140625" style="188" customWidth="1"/>
    <col min="8184" max="8187" width="28.42578125" style="188" customWidth="1"/>
    <col min="8188" max="8438" width="9.140625" style="188"/>
    <col min="8439" max="8439" width="23.140625" style="188" customWidth="1"/>
    <col min="8440" max="8443" width="28.42578125" style="188" customWidth="1"/>
    <col min="8444" max="8694" width="9.140625" style="188"/>
    <col min="8695" max="8695" width="23.140625" style="188" customWidth="1"/>
    <col min="8696" max="8699" width="28.42578125" style="188" customWidth="1"/>
    <col min="8700" max="8950" width="9.140625" style="188"/>
    <col min="8951" max="8951" width="23.140625" style="188" customWidth="1"/>
    <col min="8952" max="8955" width="28.42578125" style="188" customWidth="1"/>
    <col min="8956" max="9206" width="9.140625" style="188"/>
    <col min="9207" max="9207" width="23.140625" style="188" customWidth="1"/>
    <col min="9208" max="9211" width="28.42578125" style="188" customWidth="1"/>
    <col min="9212" max="9462" width="9.140625" style="188"/>
    <col min="9463" max="9463" width="23.140625" style="188" customWidth="1"/>
    <col min="9464" max="9467" width="28.42578125" style="188" customWidth="1"/>
    <col min="9468" max="9718" width="9.140625" style="188"/>
    <col min="9719" max="9719" width="23.140625" style="188" customWidth="1"/>
    <col min="9720" max="9723" width="28.42578125" style="188" customWidth="1"/>
    <col min="9724" max="9974" width="9.140625" style="188"/>
    <col min="9975" max="9975" width="23.140625" style="188" customWidth="1"/>
    <col min="9976" max="9979" width="28.42578125" style="188" customWidth="1"/>
    <col min="9980" max="10230" width="9.140625" style="188"/>
    <col min="10231" max="10231" width="23.140625" style="188" customWidth="1"/>
    <col min="10232" max="10235" width="28.42578125" style="188" customWidth="1"/>
    <col min="10236" max="10486" width="9.140625" style="188"/>
    <col min="10487" max="10487" width="23.140625" style="188" customWidth="1"/>
    <col min="10488" max="10491" width="28.42578125" style="188" customWidth="1"/>
    <col min="10492" max="10742" width="9.140625" style="188"/>
    <col min="10743" max="10743" width="23.140625" style="188" customWidth="1"/>
    <col min="10744" max="10747" width="28.42578125" style="188" customWidth="1"/>
    <col min="10748" max="10998" width="9.140625" style="188"/>
    <col min="10999" max="10999" width="23.140625" style="188" customWidth="1"/>
    <col min="11000" max="11003" width="28.42578125" style="188" customWidth="1"/>
    <col min="11004" max="11254" width="9.140625" style="188"/>
    <col min="11255" max="11255" width="23.140625" style="188" customWidth="1"/>
    <col min="11256" max="11259" width="28.42578125" style="188" customWidth="1"/>
    <col min="11260" max="11510" width="9.140625" style="188"/>
    <col min="11511" max="11511" width="23.140625" style="188" customWidth="1"/>
    <col min="11512" max="11515" width="28.42578125" style="188" customWidth="1"/>
    <col min="11516" max="11766" width="9.140625" style="188"/>
    <col min="11767" max="11767" width="23.140625" style="188" customWidth="1"/>
    <col min="11768" max="11771" width="28.42578125" style="188" customWidth="1"/>
    <col min="11772" max="12022" width="9.140625" style="188"/>
    <col min="12023" max="12023" width="23.140625" style="188" customWidth="1"/>
    <col min="12024" max="12027" width="28.42578125" style="188" customWidth="1"/>
    <col min="12028" max="12278" width="9.140625" style="188"/>
    <col min="12279" max="12279" width="23.140625" style="188" customWidth="1"/>
    <col min="12280" max="12283" width="28.42578125" style="188" customWidth="1"/>
    <col min="12284" max="12534" width="9.140625" style="188"/>
    <col min="12535" max="12535" width="23.140625" style="188" customWidth="1"/>
    <col min="12536" max="12539" width="28.42578125" style="188" customWidth="1"/>
    <col min="12540" max="12790" width="9.140625" style="188"/>
    <col min="12791" max="12791" width="23.140625" style="188" customWidth="1"/>
    <col min="12792" max="12795" width="28.42578125" style="188" customWidth="1"/>
    <col min="12796" max="13046" width="9.140625" style="188"/>
    <col min="13047" max="13047" width="23.140625" style="188" customWidth="1"/>
    <col min="13048" max="13051" width="28.42578125" style="188" customWidth="1"/>
    <col min="13052" max="13302" width="9.140625" style="188"/>
    <col min="13303" max="13303" width="23.140625" style="188" customWidth="1"/>
    <col min="13304" max="13307" width="28.42578125" style="188" customWidth="1"/>
    <col min="13308" max="13558" width="9.140625" style="188"/>
    <col min="13559" max="13559" width="23.140625" style="188" customWidth="1"/>
    <col min="13560" max="13563" width="28.42578125" style="188" customWidth="1"/>
    <col min="13564" max="13814" width="9.140625" style="188"/>
    <col min="13815" max="13815" width="23.140625" style="188" customWidth="1"/>
    <col min="13816" max="13819" width="28.42578125" style="188" customWidth="1"/>
    <col min="13820" max="14070" width="9.140625" style="188"/>
    <col min="14071" max="14071" width="23.140625" style="188" customWidth="1"/>
    <col min="14072" max="14075" width="28.42578125" style="188" customWidth="1"/>
    <col min="14076" max="14326" width="9.140625" style="188"/>
    <col min="14327" max="14327" width="23.140625" style="188" customWidth="1"/>
    <col min="14328" max="14331" width="28.42578125" style="188" customWidth="1"/>
    <col min="14332" max="14582" width="9.140625" style="188"/>
    <col min="14583" max="14583" width="23.140625" style="188" customWidth="1"/>
    <col min="14584" max="14587" width="28.42578125" style="188" customWidth="1"/>
    <col min="14588" max="14838" width="9.140625" style="188"/>
    <col min="14839" max="14839" width="23.140625" style="188" customWidth="1"/>
    <col min="14840" max="14843" width="28.42578125" style="188" customWidth="1"/>
    <col min="14844" max="15094" width="9.140625" style="188"/>
    <col min="15095" max="15095" width="23.140625" style="188" customWidth="1"/>
    <col min="15096" max="15099" width="28.42578125" style="188" customWidth="1"/>
    <col min="15100" max="15350" width="9.140625" style="188"/>
    <col min="15351" max="15351" width="23.140625" style="188" customWidth="1"/>
    <col min="15352" max="15355" width="28.42578125" style="188" customWidth="1"/>
    <col min="15356" max="15606" width="9.140625" style="188"/>
    <col min="15607" max="15607" width="23.140625" style="188" customWidth="1"/>
    <col min="15608" max="15611" width="28.42578125" style="188" customWidth="1"/>
    <col min="15612" max="15862" width="9.140625" style="188"/>
    <col min="15863" max="15863" width="23.140625" style="188" customWidth="1"/>
    <col min="15864" max="15867" width="28.42578125" style="188" customWidth="1"/>
    <col min="15868" max="16118" width="9.140625" style="188"/>
    <col min="16119" max="16119" width="23.140625" style="188" customWidth="1"/>
    <col min="16120" max="16123" width="28.42578125" style="188" customWidth="1"/>
    <col min="16124" max="16384" width="9.140625" style="188"/>
  </cols>
  <sheetData>
    <row r="1" spans="1:6" ht="32.25" customHeight="1" x14ac:dyDescent="0.2">
      <c r="A1" s="464" t="s">
        <v>136</v>
      </c>
      <c r="B1" s="464"/>
      <c r="C1" s="464"/>
      <c r="D1" s="464"/>
      <c r="E1" s="464"/>
      <c r="F1" s="464"/>
    </row>
    <row r="2" spans="1:6" ht="12.75" customHeight="1" x14ac:dyDescent="0.2">
      <c r="A2" s="194"/>
      <c r="B2" s="189"/>
      <c r="C2" s="189"/>
      <c r="D2" s="189"/>
      <c r="F2" s="191" t="s">
        <v>137</v>
      </c>
    </row>
    <row r="3" spans="1:6" ht="18.75" customHeight="1" x14ac:dyDescent="0.2">
      <c r="A3" s="420"/>
      <c r="B3" s="428" t="s">
        <v>151</v>
      </c>
      <c r="C3" s="428" t="s">
        <v>74</v>
      </c>
      <c r="D3" s="428"/>
      <c r="E3" s="428" t="s">
        <v>179</v>
      </c>
      <c r="F3" s="419" t="s">
        <v>201</v>
      </c>
    </row>
    <row r="4" spans="1:6" ht="32.25" customHeight="1" x14ac:dyDescent="0.2">
      <c r="A4" s="420"/>
      <c r="B4" s="428"/>
      <c r="C4" s="128" t="s">
        <v>73</v>
      </c>
      <c r="D4" s="128" t="s">
        <v>72</v>
      </c>
      <c r="E4" s="428"/>
      <c r="F4" s="465"/>
    </row>
    <row r="5" spans="1:6" ht="12.75" customHeight="1" x14ac:dyDescent="0.2">
      <c r="A5" s="129" t="s">
        <v>79</v>
      </c>
      <c r="B5" s="115">
        <v>1961</v>
      </c>
      <c r="C5" s="115">
        <v>4034</v>
      </c>
      <c r="D5" s="115">
        <v>1311</v>
      </c>
      <c r="E5" s="115">
        <v>1616</v>
      </c>
      <c r="F5" s="115">
        <v>1734</v>
      </c>
    </row>
    <row r="6" spans="1:6" x14ac:dyDescent="0.2">
      <c r="A6" s="129" t="s">
        <v>80</v>
      </c>
      <c r="B6" s="115">
        <v>1377</v>
      </c>
      <c r="C6" s="115">
        <v>2798</v>
      </c>
      <c r="D6" s="115">
        <v>1326</v>
      </c>
      <c r="E6" s="115">
        <v>1678</v>
      </c>
      <c r="F6" s="115">
        <v>1547</v>
      </c>
    </row>
    <row r="7" spans="1:6" x14ac:dyDescent="0.2">
      <c r="A7" s="129" t="s">
        <v>81</v>
      </c>
      <c r="B7" s="115">
        <v>4096</v>
      </c>
      <c r="C7" s="115">
        <v>4956</v>
      </c>
      <c r="D7" s="115">
        <v>2210</v>
      </c>
      <c r="E7" s="115">
        <v>2006</v>
      </c>
      <c r="F7" s="115">
        <v>2489</v>
      </c>
    </row>
    <row r="8" spans="1:6" x14ac:dyDescent="0.2">
      <c r="A8" s="129" t="s">
        <v>82</v>
      </c>
      <c r="B8" s="115">
        <v>1029</v>
      </c>
      <c r="C8" s="115">
        <v>4800</v>
      </c>
      <c r="D8" s="115">
        <v>674</v>
      </c>
      <c r="E8" s="115">
        <v>1462</v>
      </c>
      <c r="F8" s="115">
        <v>1304</v>
      </c>
    </row>
    <row r="9" spans="1:6" x14ac:dyDescent="0.2">
      <c r="A9" s="129" t="s">
        <v>83</v>
      </c>
      <c r="B9" s="115">
        <v>2357</v>
      </c>
      <c r="C9" s="115">
        <v>4351</v>
      </c>
      <c r="D9" s="115">
        <v>1696</v>
      </c>
      <c r="E9" s="115">
        <v>1655</v>
      </c>
      <c r="F9" s="115">
        <v>1860</v>
      </c>
    </row>
    <row r="10" spans="1:6" x14ac:dyDescent="0.2">
      <c r="A10" s="129" t="s">
        <v>84</v>
      </c>
      <c r="B10" s="115">
        <v>1208</v>
      </c>
      <c r="C10" s="115">
        <v>4430</v>
      </c>
      <c r="D10" s="115">
        <v>778</v>
      </c>
      <c r="E10" s="115">
        <v>1279</v>
      </c>
      <c r="F10" s="115">
        <v>1248</v>
      </c>
    </row>
    <row r="11" spans="1:6" x14ac:dyDescent="0.2">
      <c r="A11" s="129" t="s">
        <v>85</v>
      </c>
      <c r="B11" s="115">
        <v>870</v>
      </c>
      <c r="C11" s="115">
        <v>855</v>
      </c>
      <c r="D11" s="115">
        <v>887</v>
      </c>
      <c r="E11" s="115">
        <v>1507</v>
      </c>
      <c r="F11" s="115">
        <v>1215</v>
      </c>
    </row>
    <row r="12" spans="1:6" x14ac:dyDescent="0.2">
      <c r="A12" s="129" t="s">
        <v>86</v>
      </c>
      <c r="B12" s="115">
        <v>1496</v>
      </c>
      <c r="C12" s="115">
        <v>3105</v>
      </c>
      <c r="D12" s="115">
        <v>1431</v>
      </c>
      <c r="E12" s="115">
        <v>1719</v>
      </c>
      <c r="F12" s="115">
        <v>1654</v>
      </c>
    </row>
    <row r="13" spans="1:6" x14ac:dyDescent="0.2">
      <c r="A13" s="129" t="s">
        <v>87</v>
      </c>
      <c r="B13" s="115">
        <v>2189</v>
      </c>
      <c r="C13" s="115">
        <v>4434</v>
      </c>
      <c r="D13" s="115">
        <v>1656</v>
      </c>
      <c r="E13" s="115">
        <v>1932</v>
      </c>
      <c r="F13" s="115">
        <v>1988</v>
      </c>
    </row>
    <row r="14" spans="1:6" x14ac:dyDescent="0.2">
      <c r="A14" s="129" t="s">
        <v>88</v>
      </c>
      <c r="B14" s="115">
        <v>1479</v>
      </c>
      <c r="C14" s="115">
        <v>1677</v>
      </c>
      <c r="D14" s="115">
        <v>1472</v>
      </c>
      <c r="E14" s="115">
        <v>1665</v>
      </c>
      <c r="F14" s="115">
        <v>1570</v>
      </c>
    </row>
    <row r="15" spans="1:6" x14ac:dyDescent="0.2">
      <c r="A15" s="129" t="s">
        <v>89</v>
      </c>
      <c r="B15" s="115">
        <v>3608</v>
      </c>
      <c r="C15" s="115">
        <v>4531</v>
      </c>
      <c r="D15" s="115">
        <v>1639</v>
      </c>
      <c r="E15" s="115">
        <v>2152</v>
      </c>
      <c r="F15" s="115">
        <v>2542</v>
      </c>
    </row>
    <row r="16" spans="1:6" x14ac:dyDescent="0.2">
      <c r="A16" s="129" t="s">
        <v>90</v>
      </c>
      <c r="B16" s="115">
        <v>1762</v>
      </c>
      <c r="C16" s="115">
        <v>6404</v>
      </c>
      <c r="D16" s="115">
        <v>701</v>
      </c>
      <c r="E16" s="115">
        <v>633</v>
      </c>
      <c r="F16" s="115">
        <v>749</v>
      </c>
    </row>
    <row r="17" spans="1:6" x14ac:dyDescent="0.2">
      <c r="A17" s="129" t="s">
        <v>92</v>
      </c>
      <c r="B17" s="115">
        <v>2699</v>
      </c>
      <c r="C17" s="115">
        <v>4326</v>
      </c>
      <c r="D17" s="115">
        <v>1733</v>
      </c>
      <c r="E17" s="115">
        <v>1868</v>
      </c>
      <c r="F17" s="115">
        <v>2322</v>
      </c>
    </row>
    <row r="18" spans="1:6" ht="14.25" customHeight="1" x14ac:dyDescent="0.2">
      <c r="A18" s="129" t="s">
        <v>93</v>
      </c>
      <c r="B18" s="115">
        <v>3080</v>
      </c>
      <c r="C18" s="115">
        <v>4397</v>
      </c>
      <c r="D18" s="115">
        <v>1806</v>
      </c>
      <c r="E18" s="115">
        <v>1947</v>
      </c>
      <c r="F18" s="115">
        <v>2508</v>
      </c>
    </row>
    <row r="19" spans="1:6" x14ac:dyDescent="0.2">
      <c r="A19" s="129" t="s">
        <v>157</v>
      </c>
      <c r="B19" s="115">
        <v>3126</v>
      </c>
      <c r="C19" s="115">
        <v>3773</v>
      </c>
      <c r="D19" s="115">
        <v>1490</v>
      </c>
      <c r="E19" s="115">
        <v>1595</v>
      </c>
      <c r="F19" s="115">
        <v>1812</v>
      </c>
    </row>
    <row r="20" spans="1:6" x14ac:dyDescent="0.2">
      <c r="A20" s="129" t="s">
        <v>95</v>
      </c>
      <c r="B20" s="115">
        <v>1576</v>
      </c>
      <c r="C20" s="120" t="s">
        <v>156</v>
      </c>
      <c r="D20" s="115">
        <v>1576</v>
      </c>
      <c r="E20" s="115">
        <v>1334</v>
      </c>
      <c r="F20" s="115">
        <v>1528</v>
      </c>
    </row>
    <row r="21" spans="1:6" x14ac:dyDescent="0.2">
      <c r="A21" s="129" t="s">
        <v>96</v>
      </c>
      <c r="B21" s="115">
        <v>1493</v>
      </c>
      <c r="C21" s="115">
        <v>4186</v>
      </c>
      <c r="D21" s="115">
        <v>1192</v>
      </c>
      <c r="E21" s="115">
        <v>1475</v>
      </c>
      <c r="F21" s="115">
        <v>1481</v>
      </c>
    </row>
    <row r="22" spans="1:6" x14ac:dyDescent="0.2">
      <c r="A22" s="129" t="s">
        <v>97</v>
      </c>
      <c r="B22" s="115">
        <v>840</v>
      </c>
      <c r="C22" s="120" t="s">
        <v>156</v>
      </c>
      <c r="D22" s="115">
        <v>840</v>
      </c>
      <c r="E22" s="115">
        <v>1807</v>
      </c>
      <c r="F22" s="115">
        <v>1806</v>
      </c>
    </row>
    <row r="23" spans="1:6" x14ac:dyDescent="0.2">
      <c r="A23" s="129" t="s">
        <v>98</v>
      </c>
      <c r="B23" s="120" t="s">
        <v>156</v>
      </c>
      <c r="C23" s="120" t="s">
        <v>156</v>
      </c>
      <c r="D23" s="120" t="s">
        <v>156</v>
      </c>
      <c r="E23" s="115">
        <v>371</v>
      </c>
      <c r="F23" s="115">
        <v>371</v>
      </c>
    </row>
    <row r="24" spans="1:6" x14ac:dyDescent="0.2">
      <c r="A24" s="130" t="s">
        <v>99</v>
      </c>
      <c r="B24" s="122">
        <v>3286</v>
      </c>
      <c r="C24" s="122">
        <v>3987</v>
      </c>
      <c r="D24" s="122">
        <v>1414</v>
      </c>
      <c r="E24" s="122">
        <v>1642</v>
      </c>
      <c r="F24" s="122">
        <v>1972</v>
      </c>
    </row>
    <row r="26" spans="1:6" x14ac:dyDescent="0.2">
      <c r="A26" s="198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32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workbookViewId="0">
      <selection activeCell="A3" sqref="A3:A4"/>
    </sheetView>
  </sheetViews>
  <sheetFormatPr defaultRowHeight="12.75" x14ac:dyDescent="0.2"/>
  <cols>
    <col min="1" max="1" width="23.7109375" style="188" customWidth="1"/>
    <col min="2" max="4" width="28.28515625" style="188" customWidth="1"/>
    <col min="5" max="5" width="28.28515625" style="190" customWidth="1"/>
    <col min="6" max="6" width="27.85546875" style="188" customWidth="1"/>
    <col min="7" max="7" width="9.140625" style="188"/>
    <col min="8" max="8" width="9.140625" style="188" customWidth="1"/>
    <col min="9" max="256" width="9.140625" style="188"/>
    <col min="257" max="257" width="23.7109375" style="188" customWidth="1"/>
    <col min="258" max="261" width="28.28515625" style="188" customWidth="1"/>
    <col min="262" max="512" width="9.140625" style="188"/>
    <col min="513" max="513" width="23.7109375" style="188" customWidth="1"/>
    <col min="514" max="517" width="28.28515625" style="188" customWidth="1"/>
    <col min="518" max="768" width="9.140625" style="188"/>
    <col min="769" max="769" width="23.7109375" style="188" customWidth="1"/>
    <col min="770" max="773" width="28.28515625" style="188" customWidth="1"/>
    <col min="774" max="1024" width="9.140625" style="188"/>
    <col min="1025" max="1025" width="23.7109375" style="188" customWidth="1"/>
    <col min="1026" max="1029" width="28.28515625" style="188" customWidth="1"/>
    <col min="1030" max="1280" width="9.140625" style="188"/>
    <col min="1281" max="1281" width="23.7109375" style="188" customWidth="1"/>
    <col min="1282" max="1285" width="28.28515625" style="188" customWidth="1"/>
    <col min="1286" max="1536" width="9.140625" style="188"/>
    <col min="1537" max="1537" width="23.7109375" style="188" customWidth="1"/>
    <col min="1538" max="1541" width="28.28515625" style="188" customWidth="1"/>
    <col min="1542" max="1792" width="9.140625" style="188"/>
    <col min="1793" max="1793" width="23.7109375" style="188" customWidth="1"/>
    <col min="1794" max="1797" width="28.28515625" style="188" customWidth="1"/>
    <col min="1798" max="2048" width="9.140625" style="188"/>
    <col min="2049" max="2049" width="23.7109375" style="188" customWidth="1"/>
    <col min="2050" max="2053" width="28.28515625" style="188" customWidth="1"/>
    <col min="2054" max="2304" width="9.140625" style="188"/>
    <col min="2305" max="2305" width="23.7109375" style="188" customWidth="1"/>
    <col min="2306" max="2309" width="28.28515625" style="188" customWidth="1"/>
    <col min="2310" max="2560" width="9.140625" style="188"/>
    <col min="2561" max="2561" width="23.7109375" style="188" customWidth="1"/>
    <col min="2562" max="2565" width="28.28515625" style="188" customWidth="1"/>
    <col min="2566" max="2816" width="9.140625" style="188"/>
    <col min="2817" max="2817" width="23.7109375" style="188" customWidth="1"/>
    <col min="2818" max="2821" width="28.28515625" style="188" customWidth="1"/>
    <col min="2822" max="3072" width="9.140625" style="188"/>
    <col min="3073" max="3073" width="23.7109375" style="188" customWidth="1"/>
    <col min="3074" max="3077" width="28.28515625" style="188" customWidth="1"/>
    <col min="3078" max="3328" width="9.140625" style="188"/>
    <col min="3329" max="3329" width="23.7109375" style="188" customWidth="1"/>
    <col min="3330" max="3333" width="28.28515625" style="188" customWidth="1"/>
    <col min="3334" max="3584" width="9.140625" style="188"/>
    <col min="3585" max="3585" width="23.7109375" style="188" customWidth="1"/>
    <col min="3586" max="3589" width="28.28515625" style="188" customWidth="1"/>
    <col min="3590" max="3840" width="9.140625" style="188"/>
    <col min="3841" max="3841" width="23.7109375" style="188" customWidth="1"/>
    <col min="3842" max="3845" width="28.28515625" style="188" customWidth="1"/>
    <col min="3846" max="4096" width="9.140625" style="188"/>
    <col min="4097" max="4097" width="23.7109375" style="188" customWidth="1"/>
    <col min="4098" max="4101" width="28.28515625" style="188" customWidth="1"/>
    <col min="4102" max="4352" width="9.140625" style="188"/>
    <col min="4353" max="4353" width="23.7109375" style="188" customWidth="1"/>
    <col min="4354" max="4357" width="28.28515625" style="188" customWidth="1"/>
    <col min="4358" max="4608" width="9.140625" style="188"/>
    <col min="4609" max="4609" width="23.7109375" style="188" customWidth="1"/>
    <col min="4610" max="4613" width="28.28515625" style="188" customWidth="1"/>
    <col min="4614" max="4864" width="9.140625" style="188"/>
    <col min="4865" max="4865" width="23.7109375" style="188" customWidth="1"/>
    <col min="4866" max="4869" width="28.28515625" style="188" customWidth="1"/>
    <col min="4870" max="5120" width="9.140625" style="188"/>
    <col min="5121" max="5121" width="23.7109375" style="188" customWidth="1"/>
    <col min="5122" max="5125" width="28.28515625" style="188" customWidth="1"/>
    <col min="5126" max="5376" width="9.140625" style="188"/>
    <col min="5377" max="5377" width="23.7109375" style="188" customWidth="1"/>
    <col min="5378" max="5381" width="28.28515625" style="188" customWidth="1"/>
    <col min="5382" max="5632" width="9.140625" style="188"/>
    <col min="5633" max="5633" width="23.7109375" style="188" customWidth="1"/>
    <col min="5634" max="5637" width="28.28515625" style="188" customWidth="1"/>
    <col min="5638" max="5888" width="9.140625" style="188"/>
    <col min="5889" max="5889" width="23.7109375" style="188" customWidth="1"/>
    <col min="5890" max="5893" width="28.28515625" style="188" customWidth="1"/>
    <col min="5894" max="6144" width="9.140625" style="188"/>
    <col min="6145" max="6145" width="23.7109375" style="188" customWidth="1"/>
    <col min="6146" max="6149" width="28.28515625" style="188" customWidth="1"/>
    <col min="6150" max="6400" width="9.140625" style="188"/>
    <col min="6401" max="6401" width="23.7109375" style="188" customWidth="1"/>
    <col min="6402" max="6405" width="28.28515625" style="188" customWidth="1"/>
    <col min="6406" max="6656" width="9.140625" style="188"/>
    <col min="6657" max="6657" width="23.7109375" style="188" customWidth="1"/>
    <col min="6658" max="6661" width="28.28515625" style="188" customWidth="1"/>
    <col min="6662" max="6912" width="9.140625" style="188"/>
    <col min="6913" max="6913" width="23.7109375" style="188" customWidth="1"/>
    <col min="6914" max="6917" width="28.28515625" style="188" customWidth="1"/>
    <col min="6918" max="7168" width="9.140625" style="188"/>
    <col min="7169" max="7169" width="23.7109375" style="188" customWidth="1"/>
    <col min="7170" max="7173" width="28.28515625" style="188" customWidth="1"/>
    <col min="7174" max="7424" width="9.140625" style="188"/>
    <col min="7425" max="7425" width="23.7109375" style="188" customWidth="1"/>
    <col min="7426" max="7429" width="28.28515625" style="188" customWidth="1"/>
    <col min="7430" max="7680" width="9.140625" style="188"/>
    <col min="7681" max="7681" width="23.7109375" style="188" customWidth="1"/>
    <col min="7682" max="7685" width="28.28515625" style="188" customWidth="1"/>
    <col min="7686" max="7936" width="9.140625" style="188"/>
    <col min="7937" max="7937" width="23.7109375" style="188" customWidth="1"/>
    <col min="7938" max="7941" width="28.28515625" style="188" customWidth="1"/>
    <col min="7942" max="8192" width="9.140625" style="188"/>
    <col min="8193" max="8193" width="23.7109375" style="188" customWidth="1"/>
    <col min="8194" max="8197" width="28.28515625" style="188" customWidth="1"/>
    <col min="8198" max="8448" width="9.140625" style="188"/>
    <col min="8449" max="8449" width="23.7109375" style="188" customWidth="1"/>
    <col min="8450" max="8453" width="28.28515625" style="188" customWidth="1"/>
    <col min="8454" max="8704" width="9.140625" style="188"/>
    <col min="8705" max="8705" width="23.7109375" style="188" customWidth="1"/>
    <col min="8706" max="8709" width="28.28515625" style="188" customWidth="1"/>
    <col min="8710" max="8960" width="9.140625" style="188"/>
    <col min="8961" max="8961" width="23.7109375" style="188" customWidth="1"/>
    <col min="8962" max="8965" width="28.28515625" style="188" customWidth="1"/>
    <col min="8966" max="9216" width="9.140625" style="188"/>
    <col min="9217" max="9217" width="23.7109375" style="188" customWidth="1"/>
    <col min="9218" max="9221" width="28.28515625" style="188" customWidth="1"/>
    <col min="9222" max="9472" width="9.140625" style="188"/>
    <col min="9473" max="9473" width="23.7109375" style="188" customWidth="1"/>
    <col min="9474" max="9477" width="28.28515625" style="188" customWidth="1"/>
    <col min="9478" max="9728" width="9.140625" style="188"/>
    <col min="9729" max="9729" width="23.7109375" style="188" customWidth="1"/>
    <col min="9730" max="9733" width="28.28515625" style="188" customWidth="1"/>
    <col min="9734" max="9984" width="9.140625" style="188"/>
    <col min="9985" max="9985" width="23.7109375" style="188" customWidth="1"/>
    <col min="9986" max="9989" width="28.28515625" style="188" customWidth="1"/>
    <col min="9990" max="10240" width="9.140625" style="188"/>
    <col min="10241" max="10241" width="23.7109375" style="188" customWidth="1"/>
    <col min="10242" max="10245" width="28.28515625" style="188" customWidth="1"/>
    <col min="10246" max="10496" width="9.140625" style="188"/>
    <col min="10497" max="10497" width="23.7109375" style="188" customWidth="1"/>
    <col min="10498" max="10501" width="28.28515625" style="188" customWidth="1"/>
    <col min="10502" max="10752" width="9.140625" style="188"/>
    <col min="10753" max="10753" width="23.7109375" style="188" customWidth="1"/>
    <col min="10754" max="10757" width="28.28515625" style="188" customWidth="1"/>
    <col min="10758" max="11008" width="9.140625" style="188"/>
    <col min="11009" max="11009" width="23.7109375" style="188" customWidth="1"/>
    <col min="11010" max="11013" width="28.28515625" style="188" customWidth="1"/>
    <col min="11014" max="11264" width="9.140625" style="188"/>
    <col min="11265" max="11265" width="23.7109375" style="188" customWidth="1"/>
    <col min="11266" max="11269" width="28.28515625" style="188" customWidth="1"/>
    <col min="11270" max="11520" width="9.140625" style="188"/>
    <col min="11521" max="11521" width="23.7109375" style="188" customWidth="1"/>
    <col min="11522" max="11525" width="28.28515625" style="188" customWidth="1"/>
    <col min="11526" max="11776" width="9.140625" style="188"/>
    <col min="11777" max="11777" width="23.7109375" style="188" customWidth="1"/>
    <col min="11778" max="11781" width="28.28515625" style="188" customWidth="1"/>
    <col min="11782" max="12032" width="9.140625" style="188"/>
    <col min="12033" max="12033" width="23.7109375" style="188" customWidth="1"/>
    <col min="12034" max="12037" width="28.28515625" style="188" customWidth="1"/>
    <col min="12038" max="12288" width="9.140625" style="188"/>
    <col min="12289" max="12289" width="23.7109375" style="188" customWidth="1"/>
    <col min="12290" max="12293" width="28.28515625" style="188" customWidth="1"/>
    <col min="12294" max="12544" width="9.140625" style="188"/>
    <col min="12545" max="12545" width="23.7109375" style="188" customWidth="1"/>
    <col min="12546" max="12549" width="28.28515625" style="188" customWidth="1"/>
    <col min="12550" max="12800" width="9.140625" style="188"/>
    <col min="12801" max="12801" width="23.7109375" style="188" customWidth="1"/>
    <col min="12802" max="12805" width="28.28515625" style="188" customWidth="1"/>
    <col min="12806" max="13056" width="9.140625" style="188"/>
    <col min="13057" max="13057" width="23.7109375" style="188" customWidth="1"/>
    <col min="13058" max="13061" width="28.28515625" style="188" customWidth="1"/>
    <col min="13062" max="13312" width="9.140625" style="188"/>
    <col min="13313" max="13313" width="23.7109375" style="188" customWidth="1"/>
    <col min="13314" max="13317" width="28.28515625" style="188" customWidth="1"/>
    <col min="13318" max="13568" width="9.140625" style="188"/>
    <col min="13569" max="13569" width="23.7109375" style="188" customWidth="1"/>
    <col min="13570" max="13573" width="28.28515625" style="188" customWidth="1"/>
    <col min="13574" max="13824" width="9.140625" style="188"/>
    <col min="13825" max="13825" width="23.7109375" style="188" customWidth="1"/>
    <col min="13826" max="13829" width="28.28515625" style="188" customWidth="1"/>
    <col min="13830" max="14080" width="9.140625" style="188"/>
    <col min="14081" max="14081" width="23.7109375" style="188" customWidth="1"/>
    <col min="14082" max="14085" width="28.28515625" style="188" customWidth="1"/>
    <col min="14086" max="14336" width="9.140625" style="188"/>
    <col min="14337" max="14337" width="23.7109375" style="188" customWidth="1"/>
    <col min="14338" max="14341" width="28.28515625" style="188" customWidth="1"/>
    <col min="14342" max="14592" width="9.140625" style="188"/>
    <col min="14593" max="14593" width="23.7109375" style="188" customWidth="1"/>
    <col min="14594" max="14597" width="28.28515625" style="188" customWidth="1"/>
    <col min="14598" max="14848" width="9.140625" style="188"/>
    <col min="14849" max="14849" width="23.7109375" style="188" customWidth="1"/>
    <col min="14850" max="14853" width="28.28515625" style="188" customWidth="1"/>
    <col min="14854" max="15104" width="9.140625" style="188"/>
    <col min="15105" max="15105" width="23.7109375" style="188" customWidth="1"/>
    <col min="15106" max="15109" width="28.28515625" style="188" customWidth="1"/>
    <col min="15110" max="15360" width="9.140625" style="188"/>
    <col min="15361" max="15361" width="23.7109375" style="188" customWidth="1"/>
    <col min="15362" max="15365" width="28.28515625" style="188" customWidth="1"/>
    <col min="15366" max="15616" width="9.140625" style="188"/>
    <col min="15617" max="15617" width="23.7109375" style="188" customWidth="1"/>
    <col min="15618" max="15621" width="28.28515625" style="188" customWidth="1"/>
    <col min="15622" max="15872" width="9.140625" style="188"/>
    <col min="15873" max="15873" width="23.7109375" style="188" customWidth="1"/>
    <col min="15874" max="15877" width="28.28515625" style="188" customWidth="1"/>
    <col min="15878" max="16128" width="9.140625" style="188"/>
    <col min="16129" max="16129" width="23.7109375" style="188" customWidth="1"/>
    <col min="16130" max="16133" width="28.28515625" style="188" customWidth="1"/>
    <col min="16134" max="16384" width="9.140625" style="188"/>
  </cols>
  <sheetData>
    <row r="1" spans="1:7" ht="33" customHeight="1" x14ac:dyDescent="0.2">
      <c r="A1" s="464" t="s">
        <v>138</v>
      </c>
      <c r="B1" s="464"/>
      <c r="C1" s="464"/>
      <c r="D1" s="464"/>
      <c r="E1" s="464"/>
      <c r="F1" s="464"/>
    </row>
    <row r="2" spans="1:7" x14ac:dyDescent="0.2">
      <c r="A2" s="137"/>
      <c r="B2" s="189"/>
      <c r="C2" s="189"/>
      <c r="D2" s="189"/>
      <c r="F2" s="191" t="s">
        <v>117</v>
      </c>
    </row>
    <row r="3" spans="1:7" ht="13.5" customHeight="1" x14ac:dyDescent="0.2">
      <c r="A3" s="466"/>
      <c r="B3" s="468" t="s">
        <v>151</v>
      </c>
      <c r="C3" s="392" t="s">
        <v>74</v>
      </c>
      <c r="D3" s="470"/>
      <c r="E3" s="468" t="s">
        <v>179</v>
      </c>
      <c r="F3" s="386" t="s">
        <v>75</v>
      </c>
    </row>
    <row r="4" spans="1:7" ht="33.75" x14ac:dyDescent="0.2">
      <c r="A4" s="467"/>
      <c r="B4" s="469"/>
      <c r="C4" s="20" t="s">
        <v>73</v>
      </c>
      <c r="D4" s="20" t="s">
        <v>72</v>
      </c>
      <c r="E4" s="469"/>
      <c r="F4" s="389"/>
      <c r="G4" s="118"/>
    </row>
    <row r="5" spans="1:7" x14ac:dyDescent="0.2">
      <c r="A5" s="129" t="s">
        <v>79</v>
      </c>
      <c r="B5" s="115">
        <v>178</v>
      </c>
      <c r="C5" s="115">
        <v>179</v>
      </c>
      <c r="D5" s="115">
        <v>88</v>
      </c>
      <c r="E5" s="115">
        <v>117</v>
      </c>
      <c r="F5" s="115">
        <v>164</v>
      </c>
      <c r="G5" s="118"/>
    </row>
    <row r="6" spans="1:7" x14ac:dyDescent="0.2">
      <c r="A6" s="129" t="s">
        <v>80</v>
      </c>
      <c r="B6" s="115">
        <v>100</v>
      </c>
      <c r="C6" s="115">
        <v>98</v>
      </c>
      <c r="D6" s="115">
        <v>106</v>
      </c>
      <c r="E6" s="115">
        <v>137</v>
      </c>
      <c r="F6" s="115">
        <v>133</v>
      </c>
      <c r="G6" s="118"/>
    </row>
    <row r="7" spans="1:7" x14ac:dyDescent="0.2">
      <c r="A7" s="129" t="s">
        <v>81</v>
      </c>
      <c r="B7" s="115">
        <v>200</v>
      </c>
      <c r="C7" s="115">
        <v>200</v>
      </c>
      <c r="D7" s="115">
        <v>152</v>
      </c>
      <c r="E7" s="115">
        <v>107</v>
      </c>
      <c r="F7" s="115">
        <v>183</v>
      </c>
      <c r="G7" s="118"/>
    </row>
    <row r="8" spans="1:7" x14ac:dyDescent="0.2">
      <c r="A8" s="129" t="s">
        <v>82</v>
      </c>
      <c r="B8" s="115">
        <v>194</v>
      </c>
      <c r="C8" s="115">
        <v>196</v>
      </c>
      <c r="D8" s="115">
        <v>72</v>
      </c>
      <c r="E8" s="115">
        <v>114</v>
      </c>
      <c r="F8" s="115">
        <v>164</v>
      </c>
      <c r="G8" s="118"/>
    </row>
    <row r="9" spans="1:7" x14ac:dyDescent="0.2">
      <c r="A9" s="129" t="s">
        <v>83</v>
      </c>
      <c r="B9" s="115">
        <v>135</v>
      </c>
      <c r="C9" s="115">
        <v>135</v>
      </c>
      <c r="D9" s="115">
        <v>127</v>
      </c>
      <c r="E9" s="115">
        <v>152</v>
      </c>
      <c r="F9" s="115">
        <v>135</v>
      </c>
      <c r="G9" s="118"/>
    </row>
    <row r="10" spans="1:7" x14ac:dyDescent="0.2">
      <c r="A10" s="129" t="s">
        <v>84</v>
      </c>
      <c r="B10" s="115">
        <v>184</v>
      </c>
      <c r="C10" s="115">
        <v>186</v>
      </c>
      <c r="D10" s="115">
        <v>120</v>
      </c>
      <c r="E10" s="115">
        <v>71</v>
      </c>
      <c r="F10" s="115">
        <v>165</v>
      </c>
      <c r="G10" s="118"/>
    </row>
    <row r="11" spans="1:7" x14ac:dyDescent="0.2">
      <c r="A11" s="129" t="s">
        <v>85</v>
      </c>
      <c r="B11" s="115">
        <v>197</v>
      </c>
      <c r="C11" s="115">
        <v>201</v>
      </c>
      <c r="D11" s="115">
        <v>75</v>
      </c>
      <c r="E11" s="115">
        <v>121</v>
      </c>
      <c r="F11" s="115">
        <v>174</v>
      </c>
      <c r="G11" s="118"/>
    </row>
    <row r="12" spans="1:7" x14ac:dyDescent="0.2">
      <c r="A12" s="129" t="s">
        <v>86</v>
      </c>
      <c r="B12" s="115">
        <v>141</v>
      </c>
      <c r="C12" s="115">
        <v>149</v>
      </c>
      <c r="D12" s="115">
        <v>70</v>
      </c>
      <c r="E12" s="115">
        <v>101</v>
      </c>
      <c r="F12" s="115">
        <v>117</v>
      </c>
      <c r="G12" s="118"/>
    </row>
    <row r="13" spans="1:7" x14ac:dyDescent="0.2">
      <c r="A13" s="129" t="s">
        <v>87</v>
      </c>
      <c r="B13" s="115">
        <v>147</v>
      </c>
      <c r="C13" s="115">
        <v>148</v>
      </c>
      <c r="D13" s="115">
        <v>120</v>
      </c>
      <c r="E13" s="115">
        <v>123</v>
      </c>
      <c r="F13" s="115">
        <v>142</v>
      </c>
      <c r="G13" s="118"/>
    </row>
    <row r="14" spans="1:7" x14ac:dyDescent="0.2">
      <c r="A14" s="129" t="s">
        <v>88</v>
      </c>
      <c r="B14" s="115">
        <v>187</v>
      </c>
      <c r="C14" s="115">
        <v>188</v>
      </c>
      <c r="D14" s="115">
        <v>107</v>
      </c>
      <c r="E14" s="115">
        <v>122</v>
      </c>
      <c r="F14" s="115">
        <v>183</v>
      </c>
      <c r="G14" s="118"/>
    </row>
    <row r="15" spans="1:7" x14ac:dyDescent="0.2">
      <c r="A15" s="129" t="s">
        <v>89</v>
      </c>
      <c r="B15" s="115">
        <v>197</v>
      </c>
      <c r="C15" s="115">
        <v>197</v>
      </c>
      <c r="D15" s="115">
        <v>87</v>
      </c>
      <c r="E15" s="115">
        <v>105</v>
      </c>
      <c r="F15" s="115">
        <v>185</v>
      </c>
      <c r="G15" s="118"/>
    </row>
    <row r="16" spans="1:7" x14ac:dyDescent="0.2">
      <c r="A16" s="129" t="s">
        <v>90</v>
      </c>
      <c r="B16" s="115">
        <v>125</v>
      </c>
      <c r="C16" s="120" t="s">
        <v>156</v>
      </c>
      <c r="D16" s="115">
        <v>125</v>
      </c>
      <c r="E16" s="115">
        <v>114</v>
      </c>
      <c r="F16" s="115">
        <v>114</v>
      </c>
      <c r="G16" s="118"/>
    </row>
    <row r="17" spans="1:7" x14ac:dyDescent="0.2">
      <c r="A17" s="129" t="s">
        <v>91</v>
      </c>
      <c r="B17" s="115">
        <v>66</v>
      </c>
      <c r="C17" s="120" t="s">
        <v>156</v>
      </c>
      <c r="D17" s="115">
        <v>66</v>
      </c>
      <c r="E17" s="115">
        <v>65</v>
      </c>
      <c r="F17" s="115">
        <v>65</v>
      </c>
      <c r="G17" s="118"/>
    </row>
    <row r="18" spans="1:7" x14ac:dyDescent="0.2">
      <c r="A18" s="129" t="s">
        <v>92</v>
      </c>
      <c r="B18" s="115">
        <v>234</v>
      </c>
      <c r="C18" s="115">
        <v>235</v>
      </c>
      <c r="D18" s="115">
        <v>92</v>
      </c>
      <c r="E18" s="115">
        <v>101</v>
      </c>
      <c r="F18" s="115">
        <v>201</v>
      </c>
      <c r="G18" s="118"/>
    </row>
    <row r="19" spans="1:7" ht="14.25" customHeight="1" x14ac:dyDescent="0.2">
      <c r="A19" s="129" t="s">
        <v>93</v>
      </c>
      <c r="B19" s="115">
        <v>187</v>
      </c>
      <c r="C19" s="115">
        <v>187</v>
      </c>
      <c r="D19" s="115">
        <v>108</v>
      </c>
      <c r="E19" s="115">
        <v>116</v>
      </c>
      <c r="F19" s="115">
        <v>174</v>
      </c>
      <c r="G19" s="118"/>
    </row>
    <row r="20" spans="1:7" x14ac:dyDescent="0.2">
      <c r="A20" s="129" t="s">
        <v>157</v>
      </c>
      <c r="B20" s="115">
        <v>170</v>
      </c>
      <c r="C20" s="115">
        <v>177</v>
      </c>
      <c r="D20" s="115">
        <v>69</v>
      </c>
      <c r="E20" s="115">
        <v>132</v>
      </c>
      <c r="F20" s="115">
        <v>149</v>
      </c>
      <c r="G20" s="118"/>
    </row>
    <row r="21" spans="1:7" x14ac:dyDescent="0.2">
      <c r="A21" s="129" t="s">
        <v>95</v>
      </c>
      <c r="B21" s="115">
        <v>195</v>
      </c>
      <c r="C21" s="115">
        <v>208</v>
      </c>
      <c r="D21" s="115">
        <v>116</v>
      </c>
      <c r="E21" s="115">
        <v>125</v>
      </c>
      <c r="F21" s="115">
        <v>156</v>
      </c>
      <c r="G21" s="118"/>
    </row>
    <row r="22" spans="1:7" x14ac:dyDescent="0.2">
      <c r="A22" s="129" t="s">
        <v>96</v>
      </c>
      <c r="B22" s="115">
        <v>161</v>
      </c>
      <c r="C22" s="115">
        <v>170</v>
      </c>
      <c r="D22" s="115">
        <v>72</v>
      </c>
      <c r="E22" s="115">
        <v>124</v>
      </c>
      <c r="F22" s="115">
        <v>128</v>
      </c>
      <c r="G22" s="118"/>
    </row>
    <row r="23" spans="1:7" x14ac:dyDescent="0.2">
      <c r="A23" s="129" t="s">
        <v>97</v>
      </c>
      <c r="B23" s="120" t="s">
        <v>156</v>
      </c>
      <c r="C23" s="120" t="s">
        <v>156</v>
      </c>
      <c r="D23" s="120" t="s">
        <v>156</v>
      </c>
      <c r="E23" s="115">
        <v>49</v>
      </c>
      <c r="F23" s="115">
        <v>49</v>
      </c>
      <c r="G23" s="118"/>
    </row>
    <row r="24" spans="1:7" x14ac:dyDescent="0.2">
      <c r="A24" s="129" t="s">
        <v>98</v>
      </c>
      <c r="B24" s="115">
        <v>6</v>
      </c>
      <c r="C24" s="115">
        <v>6</v>
      </c>
      <c r="D24" s="120" t="s">
        <v>156</v>
      </c>
      <c r="E24" s="115">
        <v>32</v>
      </c>
      <c r="F24" s="115">
        <v>32</v>
      </c>
      <c r="G24" s="118"/>
    </row>
    <row r="25" spans="1:7" x14ac:dyDescent="0.2">
      <c r="A25" s="130" t="s">
        <v>99</v>
      </c>
      <c r="B25" s="122">
        <v>192</v>
      </c>
      <c r="C25" s="122">
        <v>192</v>
      </c>
      <c r="D25" s="123" t="s">
        <v>156</v>
      </c>
      <c r="E25" s="122">
        <v>108</v>
      </c>
      <c r="F25" s="122">
        <v>187</v>
      </c>
      <c r="G25" s="118"/>
    </row>
    <row r="26" spans="1:7" x14ac:dyDescent="0.2">
      <c r="A26" s="192"/>
      <c r="B26" s="192"/>
      <c r="C26" s="192"/>
      <c r="D26" s="192"/>
      <c r="E26" s="193"/>
    </row>
    <row r="27" spans="1:7" x14ac:dyDescent="0.2">
      <c r="A27" s="198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33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zoomScaleNormal="100" workbookViewId="0">
      <selection activeCell="A3" sqref="A3:A5"/>
    </sheetView>
  </sheetViews>
  <sheetFormatPr defaultRowHeight="12.75" x14ac:dyDescent="0.2"/>
  <cols>
    <col min="1" max="1" width="19.140625" style="187" customWidth="1"/>
    <col min="2" max="2" width="10.42578125" style="187" customWidth="1"/>
    <col min="3" max="4" width="9.85546875" style="187" customWidth="1"/>
    <col min="5" max="5" width="9.7109375" style="187" customWidth="1"/>
    <col min="6" max="6" width="10.28515625" style="187" customWidth="1"/>
    <col min="7" max="7" width="11" style="187" customWidth="1"/>
    <col min="8" max="252" width="9.140625" style="187"/>
    <col min="253" max="253" width="19.140625" style="187" customWidth="1"/>
    <col min="254" max="254" width="10.42578125" style="187" customWidth="1"/>
    <col min="255" max="256" width="9.85546875" style="187" customWidth="1"/>
    <col min="257" max="257" width="8.7109375" style="187" customWidth="1"/>
    <col min="258" max="258" width="9.42578125" style="187" customWidth="1"/>
    <col min="259" max="259" width="9.7109375" style="187" customWidth="1"/>
    <col min="260" max="260" width="10.28515625" style="187" customWidth="1"/>
    <col min="261" max="261" width="11" style="187" customWidth="1"/>
    <col min="262" max="263" width="8.85546875" style="187" customWidth="1"/>
    <col min="264" max="508" width="9.140625" style="187"/>
    <col min="509" max="509" width="19.140625" style="187" customWidth="1"/>
    <col min="510" max="510" width="10.42578125" style="187" customWidth="1"/>
    <col min="511" max="512" width="9.85546875" style="187" customWidth="1"/>
    <col min="513" max="513" width="8.7109375" style="187" customWidth="1"/>
    <col min="514" max="514" width="9.42578125" style="187" customWidth="1"/>
    <col min="515" max="515" width="9.7109375" style="187" customWidth="1"/>
    <col min="516" max="516" width="10.28515625" style="187" customWidth="1"/>
    <col min="517" max="517" width="11" style="187" customWidth="1"/>
    <col min="518" max="519" width="8.85546875" style="187" customWidth="1"/>
    <col min="520" max="764" width="9.140625" style="187"/>
    <col min="765" max="765" width="19.140625" style="187" customWidth="1"/>
    <col min="766" max="766" width="10.42578125" style="187" customWidth="1"/>
    <col min="767" max="768" width="9.85546875" style="187" customWidth="1"/>
    <col min="769" max="769" width="8.7109375" style="187" customWidth="1"/>
    <col min="770" max="770" width="9.42578125" style="187" customWidth="1"/>
    <col min="771" max="771" width="9.7109375" style="187" customWidth="1"/>
    <col min="772" max="772" width="10.28515625" style="187" customWidth="1"/>
    <col min="773" max="773" width="11" style="187" customWidth="1"/>
    <col min="774" max="775" width="8.85546875" style="187" customWidth="1"/>
    <col min="776" max="1020" width="9.140625" style="187"/>
    <col min="1021" max="1021" width="19.140625" style="187" customWidth="1"/>
    <col min="1022" max="1022" width="10.42578125" style="187" customWidth="1"/>
    <col min="1023" max="1024" width="9.85546875" style="187" customWidth="1"/>
    <col min="1025" max="1025" width="8.7109375" style="187" customWidth="1"/>
    <col min="1026" max="1026" width="9.42578125" style="187" customWidth="1"/>
    <col min="1027" max="1027" width="9.7109375" style="187" customWidth="1"/>
    <col min="1028" max="1028" width="10.28515625" style="187" customWidth="1"/>
    <col min="1029" max="1029" width="11" style="187" customWidth="1"/>
    <col min="1030" max="1031" width="8.85546875" style="187" customWidth="1"/>
    <col min="1032" max="1276" width="9.140625" style="187"/>
    <col min="1277" max="1277" width="19.140625" style="187" customWidth="1"/>
    <col min="1278" max="1278" width="10.42578125" style="187" customWidth="1"/>
    <col min="1279" max="1280" width="9.85546875" style="187" customWidth="1"/>
    <col min="1281" max="1281" width="8.7109375" style="187" customWidth="1"/>
    <col min="1282" max="1282" width="9.42578125" style="187" customWidth="1"/>
    <col min="1283" max="1283" width="9.7109375" style="187" customWidth="1"/>
    <col min="1284" max="1284" width="10.28515625" style="187" customWidth="1"/>
    <col min="1285" max="1285" width="11" style="187" customWidth="1"/>
    <col min="1286" max="1287" width="8.85546875" style="187" customWidth="1"/>
    <col min="1288" max="1532" width="9.140625" style="187"/>
    <col min="1533" max="1533" width="19.140625" style="187" customWidth="1"/>
    <col min="1534" max="1534" width="10.42578125" style="187" customWidth="1"/>
    <col min="1535" max="1536" width="9.85546875" style="187" customWidth="1"/>
    <col min="1537" max="1537" width="8.7109375" style="187" customWidth="1"/>
    <col min="1538" max="1538" width="9.42578125" style="187" customWidth="1"/>
    <col min="1539" max="1539" width="9.7109375" style="187" customWidth="1"/>
    <col min="1540" max="1540" width="10.28515625" style="187" customWidth="1"/>
    <col min="1541" max="1541" width="11" style="187" customWidth="1"/>
    <col min="1542" max="1543" width="8.85546875" style="187" customWidth="1"/>
    <col min="1544" max="1788" width="9.140625" style="187"/>
    <col min="1789" max="1789" width="19.140625" style="187" customWidth="1"/>
    <col min="1790" max="1790" width="10.42578125" style="187" customWidth="1"/>
    <col min="1791" max="1792" width="9.85546875" style="187" customWidth="1"/>
    <col min="1793" max="1793" width="8.7109375" style="187" customWidth="1"/>
    <col min="1794" max="1794" width="9.42578125" style="187" customWidth="1"/>
    <col min="1795" max="1795" width="9.7109375" style="187" customWidth="1"/>
    <col min="1796" max="1796" width="10.28515625" style="187" customWidth="1"/>
    <col min="1797" max="1797" width="11" style="187" customWidth="1"/>
    <col min="1798" max="1799" width="8.85546875" style="187" customWidth="1"/>
    <col min="1800" max="2044" width="9.140625" style="187"/>
    <col min="2045" max="2045" width="19.140625" style="187" customWidth="1"/>
    <col min="2046" max="2046" width="10.42578125" style="187" customWidth="1"/>
    <col min="2047" max="2048" width="9.85546875" style="187" customWidth="1"/>
    <col min="2049" max="2049" width="8.7109375" style="187" customWidth="1"/>
    <col min="2050" max="2050" width="9.42578125" style="187" customWidth="1"/>
    <col min="2051" max="2051" width="9.7109375" style="187" customWidth="1"/>
    <col min="2052" max="2052" width="10.28515625" style="187" customWidth="1"/>
    <col min="2053" max="2053" width="11" style="187" customWidth="1"/>
    <col min="2054" max="2055" width="8.85546875" style="187" customWidth="1"/>
    <col min="2056" max="2300" width="9.140625" style="187"/>
    <col min="2301" max="2301" width="19.140625" style="187" customWidth="1"/>
    <col min="2302" max="2302" width="10.42578125" style="187" customWidth="1"/>
    <col min="2303" max="2304" width="9.85546875" style="187" customWidth="1"/>
    <col min="2305" max="2305" width="8.7109375" style="187" customWidth="1"/>
    <col min="2306" max="2306" width="9.42578125" style="187" customWidth="1"/>
    <col min="2307" max="2307" width="9.7109375" style="187" customWidth="1"/>
    <col min="2308" max="2308" width="10.28515625" style="187" customWidth="1"/>
    <col min="2309" max="2309" width="11" style="187" customWidth="1"/>
    <col min="2310" max="2311" width="8.85546875" style="187" customWidth="1"/>
    <col min="2312" max="2556" width="9.140625" style="187"/>
    <col min="2557" max="2557" width="19.140625" style="187" customWidth="1"/>
    <col min="2558" max="2558" width="10.42578125" style="187" customWidth="1"/>
    <col min="2559" max="2560" width="9.85546875" style="187" customWidth="1"/>
    <col min="2561" max="2561" width="8.7109375" style="187" customWidth="1"/>
    <col min="2562" max="2562" width="9.42578125" style="187" customWidth="1"/>
    <col min="2563" max="2563" width="9.7109375" style="187" customWidth="1"/>
    <col min="2564" max="2564" width="10.28515625" style="187" customWidth="1"/>
    <col min="2565" max="2565" width="11" style="187" customWidth="1"/>
    <col min="2566" max="2567" width="8.85546875" style="187" customWidth="1"/>
    <col min="2568" max="2812" width="9.140625" style="187"/>
    <col min="2813" max="2813" width="19.140625" style="187" customWidth="1"/>
    <col min="2814" max="2814" width="10.42578125" style="187" customWidth="1"/>
    <col min="2815" max="2816" width="9.85546875" style="187" customWidth="1"/>
    <col min="2817" max="2817" width="8.7109375" style="187" customWidth="1"/>
    <col min="2818" max="2818" width="9.42578125" style="187" customWidth="1"/>
    <col min="2819" max="2819" width="9.7109375" style="187" customWidth="1"/>
    <col min="2820" max="2820" width="10.28515625" style="187" customWidth="1"/>
    <col min="2821" max="2821" width="11" style="187" customWidth="1"/>
    <col min="2822" max="2823" width="8.85546875" style="187" customWidth="1"/>
    <col min="2824" max="3068" width="9.140625" style="187"/>
    <col min="3069" max="3069" width="19.140625" style="187" customWidth="1"/>
    <col min="3070" max="3070" width="10.42578125" style="187" customWidth="1"/>
    <col min="3071" max="3072" width="9.85546875" style="187" customWidth="1"/>
    <col min="3073" max="3073" width="8.7109375" style="187" customWidth="1"/>
    <col min="3074" max="3074" width="9.42578125" style="187" customWidth="1"/>
    <col min="3075" max="3075" width="9.7109375" style="187" customWidth="1"/>
    <col min="3076" max="3076" width="10.28515625" style="187" customWidth="1"/>
    <col min="3077" max="3077" width="11" style="187" customWidth="1"/>
    <col min="3078" max="3079" width="8.85546875" style="187" customWidth="1"/>
    <col min="3080" max="3324" width="9.140625" style="187"/>
    <col min="3325" max="3325" width="19.140625" style="187" customWidth="1"/>
    <col min="3326" max="3326" width="10.42578125" style="187" customWidth="1"/>
    <col min="3327" max="3328" width="9.85546875" style="187" customWidth="1"/>
    <col min="3329" max="3329" width="8.7109375" style="187" customWidth="1"/>
    <col min="3330" max="3330" width="9.42578125" style="187" customWidth="1"/>
    <col min="3331" max="3331" width="9.7109375" style="187" customWidth="1"/>
    <col min="3332" max="3332" width="10.28515625" style="187" customWidth="1"/>
    <col min="3333" max="3333" width="11" style="187" customWidth="1"/>
    <col min="3334" max="3335" width="8.85546875" style="187" customWidth="1"/>
    <col min="3336" max="3580" width="9.140625" style="187"/>
    <col min="3581" max="3581" width="19.140625" style="187" customWidth="1"/>
    <col min="3582" max="3582" width="10.42578125" style="187" customWidth="1"/>
    <col min="3583" max="3584" width="9.85546875" style="187" customWidth="1"/>
    <col min="3585" max="3585" width="8.7109375" style="187" customWidth="1"/>
    <col min="3586" max="3586" width="9.42578125" style="187" customWidth="1"/>
    <col min="3587" max="3587" width="9.7109375" style="187" customWidth="1"/>
    <col min="3588" max="3588" width="10.28515625" style="187" customWidth="1"/>
    <col min="3589" max="3589" width="11" style="187" customWidth="1"/>
    <col min="3590" max="3591" width="8.85546875" style="187" customWidth="1"/>
    <col min="3592" max="3836" width="9.140625" style="187"/>
    <col min="3837" max="3837" width="19.140625" style="187" customWidth="1"/>
    <col min="3838" max="3838" width="10.42578125" style="187" customWidth="1"/>
    <col min="3839" max="3840" width="9.85546875" style="187" customWidth="1"/>
    <col min="3841" max="3841" width="8.7109375" style="187" customWidth="1"/>
    <col min="3842" max="3842" width="9.42578125" style="187" customWidth="1"/>
    <col min="3843" max="3843" width="9.7109375" style="187" customWidth="1"/>
    <col min="3844" max="3844" width="10.28515625" style="187" customWidth="1"/>
    <col min="3845" max="3845" width="11" style="187" customWidth="1"/>
    <col min="3846" max="3847" width="8.85546875" style="187" customWidth="1"/>
    <col min="3848" max="4092" width="9.140625" style="187"/>
    <col min="4093" max="4093" width="19.140625" style="187" customWidth="1"/>
    <col min="4094" max="4094" width="10.42578125" style="187" customWidth="1"/>
    <col min="4095" max="4096" width="9.85546875" style="187" customWidth="1"/>
    <col min="4097" max="4097" width="8.7109375" style="187" customWidth="1"/>
    <col min="4098" max="4098" width="9.42578125" style="187" customWidth="1"/>
    <col min="4099" max="4099" width="9.7109375" style="187" customWidth="1"/>
    <col min="4100" max="4100" width="10.28515625" style="187" customWidth="1"/>
    <col min="4101" max="4101" width="11" style="187" customWidth="1"/>
    <col min="4102" max="4103" width="8.85546875" style="187" customWidth="1"/>
    <col min="4104" max="4348" width="9.140625" style="187"/>
    <col min="4349" max="4349" width="19.140625" style="187" customWidth="1"/>
    <col min="4350" max="4350" width="10.42578125" style="187" customWidth="1"/>
    <col min="4351" max="4352" width="9.85546875" style="187" customWidth="1"/>
    <col min="4353" max="4353" width="8.7109375" style="187" customWidth="1"/>
    <col min="4354" max="4354" width="9.42578125" style="187" customWidth="1"/>
    <col min="4355" max="4355" width="9.7109375" style="187" customWidth="1"/>
    <col min="4356" max="4356" width="10.28515625" style="187" customWidth="1"/>
    <col min="4357" max="4357" width="11" style="187" customWidth="1"/>
    <col min="4358" max="4359" width="8.85546875" style="187" customWidth="1"/>
    <col min="4360" max="4604" width="9.140625" style="187"/>
    <col min="4605" max="4605" width="19.140625" style="187" customWidth="1"/>
    <col min="4606" max="4606" width="10.42578125" style="187" customWidth="1"/>
    <col min="4607" max="4608" width="9.85546875" style="187" customWidth="1"/>
    <col min="4609" max="4609" width="8.7109375" style="187" customWidth="1"/>
    <col min="4610" max="4610" width="9.42578125" style="187" customWidth="1"/>
    <col min="4611" max="4611" width="9.7109375" style="187" customWidth="1"/>
    <col min="4612" max="4612" width="10.28515625" style="187" customWidth="1"/>
    <col min="4613" max="4613" width="11" style="187" customWidth="1"/>
    <col min="4614" max="4615" width="8.85546875" style="187" customWidth="1"/>
    <col min="4616" max="4860" width="9.140625" style="187"/>
    <col min="4861" max="4861" width="19.140625" style="187" customWidth="1"/>
    <col min="4862" max="4862" width="10.42578125" style="187" customWidth="1"/>
    <col min="4863" max="4864" width="9.85546875" style="187" customWidth="1"/>
    <col min="4865" max="4865" width="8.7109375" style="187" customWidth="1"/>
    <col min="4866" max="4866" width="9.42578125" style="187" customWidth="1"/>
    <col min="4867" max="4867" width="9.7109375" style="187" customWidth="1"/>
    <col min="4868" max="4868" width="10.28515625" style="187" customWidth="1"/>
    <col min="4869" max="4869" width="11" style="187" customWidth="1"/>
    <col min="4870" max="4871" width="8.85546875" style="187" customWidth="1"/>
    <col min="4872" max="5116" width="9.140625" style="187"/>
    <col min="5117" max="5117" width="19.140625" style="187" customWidth="1"/>
    <col min="5118" max="5118" width="10.42578125" style="187" customWidth="1"/>
    <col min="5119" max="5120" width="9.85546875" style="187" customWidth="1"/>
    <col min="5121" max="5121" width="8.7109375" style="187" customWidth="1"/>
    <col min="5122" max="5122" width="9.42578125" style="187" customWidth="1"/>
    <col min="5123" max="5123" width="9.7109375" style="187" customWidth="1"/>
    <col min="5124" max="5124" width="10.28515625" style="187" customWidth="1"/>
    <col min="5125" max="5125" width="11" style="187" customWidth="1"/>
    <col min="5126" max="5127" width="8.85546875" style="187" customWidth="1"/>
    <col min="5128" max="5372" width="9.140625" style="187"/>
    <col min="5373" max="5373" width="19.140625" style="187" customWidth="1"/>
    <col min="5374" max="5374" width="10.42578125" style="187" customWidth="1"/>
    <col min="5375" max="5376" width="9.85546875" style="187" customWidth="1"/>
    <col min="5377" max="5377" width="8.7109375" style="187" customWidth="1"/>
    <col min="5378" max="5378" width="9.42578125" style="187" customWidth="1"/>
    <col min="5379" max="5379" width="9.7109375" style="187" customWidth="1"/>
    <col min="5380" max="5380" width="10.28515625" style="187" customWidth="1"/>
    <col min="5381" max="5381" width="11" style="187" customWidth="1"/>
    <col min="5382" max="5383" width="8.85546875" style="187" customWidth="1"/>
    <col min="5384" max="5628" width="9.140625" style="187"/>
    <col min="5629" max="5629" width="19.140625" style="187" customWidth="1"/>
    <col min="5630" max="5630" width="10.42578125" style="187" customWidth="1"/>
    <col min="5631" max="5632" width="9.85546875" style="187" customWidth="1"/>
    <col min="5633" max="5633" width="8.7109375" style="187" customWidth="1"/>
    <col min="5634" max="5634" width="9.42578125" style="187" customWidth="1"/>
    <col min="5635" max="5635" width="9.7109375" style="187" customWidth="1"/>
    <col min="5636" max="5636" width="10.28515625" style="187" customWidth="1"/>
    <col min="5637" max="5637" width="11" style="187" customWidth="1"/>
    <col min="5638" max="5639" width="8.85546875" style="187" customWidth="1"/>
    <col min="5640" max="5884" width="9.140625" style="187"/>
    <col min="5885" max="5885" width="19.140625" style="187" customWidth="1"/>
    <col min="5886" max="5886" width="10.42578125" style="187" customWidth="1"/>
    <col min="5887" max="5888" width="9.85546875" style="187" customWidth="1"/>
    <col min="5889" max="5889" width="8.7109375" style="187" customWidth="1"/>
    <col min="5890" max="5890" width="9.42578125" style="187" customWidth="1"/>
    <col min="5891" max="5891" width="9.7109375" style="187" customWidth="1"/>
    <col min="5892" max="5892" width="10.28515625" style="187" customWidth="1"/>
    <col min="5893" max="5893" width="11" style="187" customWidth="1"/>
    <col min="5894" max="5895" width="8.85546875" style="187" customWidth="1"/>
    <col min="5896" max="6140" width="9.140625" style="187"/>
    <col min="6141" max="6141" width="19.140625" style="187" customWidth="1"/>
    <col min="6142" max="6142" width="10.42578125" style="187" customWidth="1"/>
    <col min="6143" max="6144" width="9.85546875" style="187" customWidth="1"/>
    <col min="6145" max="6145" width="8.7109375" style="187" customWidth="1"/>
    <col min="6146" max="6146" width="9.42578125" style="187" customWidth="1"/>
    <col min="6147" max="6147" width="9.7109375" style="187" customWidth="1"/>
    <col min="6148" max="6148" width="10.28515625" style="187" customWidth="1"/>
    <col min="6149" max="6149" width="11" style="187" customWidth="1"/>
    <col min="6150" max="6151" width="8.85546875" style="187" customWidth="1"/>
    <col min="6152" max="6396" width="9.140625" style="187"/>
    <col min="6397" max="6397" width="19.140625" style="187" customWidth="1"/>
    <col min="6398" max="6398" width="10.42578125" style="187" customWidth="1"/>
    <col min="6399" max="6400" width="9.85546875" style="187" customWidth="1"/>
    <col min="6401" max="6401" width="8.7109375" style="187" customWidth="1"/>
    <col min="6402" max="6402" width="9.42578125" style="187" customWidth="1"/>
    <col min="6403" max="6403" width="9.7109375" style="187" customWidth="1"/>
    <col min="6404" max="6404" width="10.28515625" style="187" customWidth="1"/>
    <col min="6405" max="6405" width="11" style="187" customWidth="1"/>
    <col min="6406" max="6407" width="8.85546875" style="187" customWidth="1"/>
    <col min="6408" max="6652" width="9.140625" style="187"/>
    <col min="6653" max="6653" width="19.140625" style="187" customWidth="1"/>
    <col min="6654" max="6654" width="10.42578125" style="187" customWidth="1"/>
    <col min="6655" max="6656" width="9.85546875" style="187" customWidth="1"/>
    <col min="6657" max="6657" width="8.7109375" style="187" customWidth="1"/>
    <col min="6658" max="6658" width="9.42578125" style="187" customWidth="1"/>
    <col min="6659" max="6659" width="9.7109375" style="187" customWidth="1"/>
    <col min="6660" max="6660" width="10.28515625" style="187" customWidth="1"/>
    <col min="6661" max="6661" width="11" style="187" customWidth="1"/>
    <col min="6662" max="6663" width="8.85546875" style="187" customWidth="1"/>
    <col min="6664" max="6908" width="9.140625" style="187"/>
    <col min="6909" max="6909" width="19.140625" style="187" customWidth="1"/>
    <col min="6910" max="6910" width="10.42578125" style="187" customWidth="1"/>
    <col min="6911" max="6912" width="9.85546875" style="187" customWidth="1"/>
    <col min="6913" max="6913" width="8.7109375" style="187" customWidth="1"/>
    <col min="6914" max="6914" width="9.42578125" style="187" customWidth="1"/>
    <col min="6915" max="6915" width="9.7109375" style="187" customWidth="1"/>
    <col min="6916" max="6916" width="10.28515625" style="187" customWidth="1"/>
    <col min="6917" max="6917" width="11" style="187" customWidth="1"/>
    <col min="6918" max="6919" width="8.85546875" style="187" customWidth="1"/>
    <col min="6920" max="7164" width="9.140625" style="187"/>
    <col min="7165" max="7165" width="19.140625" style="187" customWidth="1"/>
    <col min="7166" max="7166" width="10.42578125" style="187" customWidth="1"/>
    <col min="7167" max="7168" width="9.85546875" style="187" customWidth="1"/>
    <col min="7169" max="7169" width="8.7109375" style="187" customWidth="1"/>
    <col min="7170" max="7170" width="9.42578125" style="187" customWidth="1"/>
    <col min="7171" max="7171" width="9.7109375" style="187" customWidth="1"/>
    <col min="7172" max="7172" width="10.28515625" style="187" customWidth="1"/>
    <col min="7173" max="7173" width="11" style="187" customWidth="1"/>
    <col min="7174" max="7175" width="8.85546875" style="187" customWidth="1"/>
    <col min="7176" max="7420" width="9.140625" style="187"/>
    <col min="7421" max="7421" width="19.140625" style="187" customWidth="1"/>
    <col min="7422" max="7422" width="10.42578125" style="187" customWidth="1"/>
    <col min="7423" max="7424" width="9.85546875" style="187" customWidth="1"/>
    <col min="7425" max="7425" width="8.7109375" style="187" customWidth="1"/>
    <col min="7426" max="7426" width="9.42578125" style="187" customWidth="1"/>
    <col min="7427" max="7427" width="9.7109375" style="187" customWidth="1"/>
    <col min="7428" max="7428" width="10.28515625" style="187" customWidth="1"/>
    <col min="7429" max="7429" width="11" style="187" customWidth="1"/>
    <col min="7430" max="7431" width="8.85546875" style="187" customWidth="1"/>
    <col min="7432" max="7676" width="9.140625" style="187"/>
    <col min="7677" max="7677" width="19.140625" style="187" customWidth="1"/>
    <col min="7678" max="7678" width="10.42578125" style="187" customWidth="1"/>
    <col min="7679" max="7680" width="9.85546875" style="187" customWidth="1"/>
    <col min="7681" max="7681" width="8.7109375" style="187" customWidth="1"/>
    <col min="7682" max="7682" width="9.42578125" style="187" customWidth="1"/>
    <col min="7683" max="7683" width="9.7109375" style="187" customWidth="1"/>
    <col min="7684" max="7684" width="10.28515625" style="187" customWidth="1"/>
    <col min="7685" max="7685" width="11" style="187" customWidth="1"/>
    <col min="7686" max="7687" width="8.85546875" style="187" customWidth="1"/>
    <col min="7688" max="7932" width="9.140625" style="187"/>
    <col min="7933" max="7933" width="19.140625" style="187" customWidth="1"/>
    <col min="7934" max="7934" width="10.42578125" style="187" customWidth="1"/>
    <col min="7935" max="7936" width="9.85546875" style="187" customWidth="1"/>
    <col min="7937" max="7937" width="8.7109375" style="187" customWidth="1"/>
    <col min="7938" max="7938" width="9.42578125" style="187" customWidth="1"/>
    <col min="7939" max="7939" width="9.7109375" style="187" customWidth="1"/>
    <col min="7940" max="7940" width="10.28515625" style="187" customWidth="1"/>
    <col min="7941" max="7941" width="11" style="187" customWidth="1"/>
    <col min="7942" max="7943" width="8.85546875" style="187" customWidth="1"/>
    <col min="7944" max="8188" width="9.140625" style="187"/>
    <col min="8189" max="8189" width="19.140625" style="187" customWidth="1"/>
    <col min="8190" max="8190" width="10.42578125" style="187" customWidth="1"/>
    <col min="8191" max="8192" width="9.85546875" style="187" customWidth="1"/>
    <col min="8193" max="8193" width="8.7109375" style="187" customWidth="1"/>
    <col min="8194" max="8194" width="9.42578125" style="187" customWidth="1"/>
    <col min="8195" max="8195" width="9.7109375" style="187" customWidth="1"/>
    <col min="8196" max="8196" width="10.28515625" style="187" customWidth="1"/>
    <col min="8197" max="8197" width="11" style="187" customWidth="1"/>
    <col min="8198" max="8199" width="8.85546875" style="187" customWidth="1"/>
    <col min="8200" max="8444" width="9.140625" style="187"/>
    <col min="8445" max="8445" width="19.140625" style="187" customWidth="1"/>
    <col min="8446" max="8446" width="10.42578125" style="187" customWidth="1"/>
    <col min="8447" max="8448" width="9.85546875" style="187" customWidth="1"/>
    <col min="8449" max="8449" width="8.7109375" style="187" customWidth="1"/>
    <col min="8450" max="8450" width="9.42578125" style="187" customWidth="1"/>
    <col min="8451" max="8451" width="9.7109375" style="187" customWidth="1"/>
    <col min="8452" max="8452" width="10.28515625" style="187" customWidth="1"/>
    <col min="8453" max="8453" width="11" style="187" customWidth="1"/>
    <col min="8454" max="8455" width="8.85546875" style="187" customWidth="1"/>
    <col min="8456" max="8700" width="9.140625" style="187"/>
    <col min="8701" max="8701" width="19.140625" style="187" customWidth="1"/>
    <col min="8702" max="8702" width="10.42578125" style="187" customWidth="1"/>
    <col min="8703" max="8704" width="9.85546875" style="187" customWidth="1"/>
    <col min="8705" max="8705" width="8.7109375" style="187" customWidth="1"/>
    <col min="8706" max="8706" width="9.42578125" style="187" customWidth="1"/>
    <col min="8707" max="8707" width="9.7109375" style="187" customWidth="1"/>
    <col min="8708" max="8708" width="10.28515625" style="187" customWidth="1"/>
    <col min="8709" max="8709" width="11" style="187" customWidth="1"/>
    <col min="8710" max="8711" width="8.85546875" style="187" customWidth="1"/>
    <col min="8712" max="8956" width="9.140625" style="187"/>
    <col min="8957" max="8957" width="19.140625" style="187" customWidth="1"/>
    <col min="8958" max="8958" width="10.42578125" style="187" customWidth="1"/>
    <col min="8959" max="8960" width="9.85546875" style="187" customWidth="1"/>
    <col min="8961" max="8961" width="8.7109375" style="187" customWidth="1"/>
    <col min="8962" max="8962" width="9.42578125" style="187" customWidth="1"/>
    <col min="8963" max="8963" width="9.7109375" style="187" customWidth="1"/>
    <col min="8964" max="8964" width="10.28515625" style="187" customWidth="1"/>
    <col min="8965" max="8965" width="11" style="187" customWidth="1"/>
    <col min="8966" max="8967" width="8.85546875" style="187" customWidth="1"/>
    <col min="8968" max="9212" width="9.140625" style="187"/>
    <col min="9213" max="9213" width="19.140625" style="187" customWidth="1"/>
    <col min="9214" max="9214" width="10.42578125" style="187" customWidth="1"/>
    <col min="9215" max="9216" width="9.85546875" style="187" customWidth="1"/>
    <col min="9217" max="9217" width="8.7109375" style="187" customWidth="1"/>
    <col min="9218" max="9218" width="9.42578125" style="187" customWidth="1"/>
    <col min="9219" max="9219" width="9.7109375" style="187" customWidth="1"/>
    <col min="9220" max="9220" width="10.28515625" style="187" customWidth="1"/>
    <col min="9221" max="9221" width="11" style="187" customWidth="1"/>
    <col min="9222" max="9223" width="8.85546875" style="187" customWidth="1"/>
    <col min="9224" max="9468" width="9.140625" style="187"/>
    <col min="9469" max="9469" width="19.140625" style="187" customWidth="1"/>
    <col min="9470" max="9470" width="10.42578125" style="187" customWidth="1"/>
    <col min="9471" max="9472" width="9.85546875" style="187" customWidth="1"/>
    <col min="9473" max="9473" width="8.7109375" style="187" customWidth="1"/>
    <col min="9474" max="9474" width="9.42578125" style="187" customWidth="1"/>
    <col min="9475" max="9475" width="9.7109375" style="187" customWidth="1"/>
    <col min="9476" max="9476" width="10.28515625" style="187" customWidth="1"/>
    <col min="9477" max="9477" width="11" style="187" customWidth="1"/>
    <col min="9478" max="9479" width="8.85546875" style="187" customWidth="1"/>
    <col min="9480" max="9724" width="9.140625" style="187"/>
    <col min="9725" max="9725" width="19.140625" style="187" customWidth="1"/>
    <col min="9726" max="9726" width="10.42578125" style="187" customWidth="1"/>
    <col min="9727" max="9728" width="9.85546875" style="187" customWidth="1"/>
    <col min="9729" max="9729" width="8.7109375" style="187" customWidth="1"/>
    <col min="9730" max="9730" width="9.42578125" style="187" customWidth="1"/>
    <col min="9731" max="9731" width="9.7109375" style="187" customWidth="1"/>
    <col min="9732" max="9732" width="10.28515625" style="187" customWidth="1"/>
    <col min="9733" max="9733" width="11" style="187" customWidth="1"/>
    <col min="9734" max="9735" width="8.85546875" style="187" customWidth="1"/>
    <col min="9736" max="9980" width="9.140625" style="187"/>
    <col min="9981" max="9981" width="19.140625" style="187" customWidth="1"/>
    <col min="9982" max="9982" width="10.42578125" style="187" customWidth="1"/>
    <col min="9983" max="9984" width="9.85546875" style="187" customWidth="1"/>
    <col min="9985" max="9985" width="8.7109375" style="187" customWidth="1"/>
    <col min="9986" max="9986" width="9.42578125" style="187" customWidth="1"/>
    <col min="9987" max="9987" width="9.7109375" style="187" customWidth="1"/>
    <col min="9988" max="9988" width="10.28515625" style="187" customWidth="1"/>
    <col min="9989" max="9989" width="11" style="187" customWidth="1"/>
    <col min="9990" max="9991" width="8.85546875" style="187" customWidth="1"/>
    <col min="9992" max="10236" width="9.140625" style="187"/>
    <col min="10237" max="10237" width="19.140625" style="187" customWidth="1"/>
    <col min="10238" max="10238" width="10.42578125" style="187" customWidth="1"/>
    <col min="10239" max="10240" width="9.85546875" style="187" customWidth="1"/>
    <col min="10241" max="10241" width="8.7109375" style="187" customWidth="1"/>
    <col min="10242" max="10242" width="9.42578125" style="187" customWidth="1"/>
    <col min="10243" max="10243" width="9.7109375" style="187" customWidth="1"/>
    <col min="10244" max="10244" width="10.28515625" style="187" customWidth="1"/>
    <col min="10245" max="10245" width="11" style="187" customWidth="1"/>
    <col min="10246" max="10247" width="8.85546875" style="187" customWidth="1"/>
    <col min="10248" max="10492" width="9.140625" style="187"/>
    <col min="10493" max="10493" width="19.140625" style="187" customWidth="1"/>
    <col min="10494" max="10494" width="10.42578125" style="187" customWidth="1"/>
    <col min="10495" max="10496" width="9.85546875" style="187" customWidth="1"/>
    <col min="10497" max="10497" width="8.7109375" style="187" customWidth="1"/>
    <col min="10498" max="10498" width="9.42578125" style="187" customWidth="1"/>
    <col min="10499" max="10499" width="9.7109375" style="187" customWidth="1"/>
    <col min="10500" max="10500" width="10.28515625" style="187" customWidth="1"/>
    <col min="10501" max="10501" width="11" style="187" customWidth="1"/>
    <col min="10502" max="10503" width="8.85546875" style="187" customWidth="1"/>
    <col min="10504" max="10748" width="9.140625" style="187"/>
    <col min="10749" max="10749" width="19.140625" style="187" customWidth="1"/>
    <col min="10750" max="10750" width="10.42578125" style="187" customWidth="1"/>
    <col min="10751" max="10752" width="9.85546875" style="187" customWidth="1"/>
    <col min="10753" max="10753" width="8.7109375" style="187" customWidth="1"/>
    <col min="10754" max="10754" width="9.42578125" style="187" customWidth="1"/>
    <col min="10755" max="10755" width="9.7109375" style="187" customWidth="1"/>
    <col min="10756" max="10756" width="10.28515625" style="187" customWidth="1"/>
    <col min="10757" max="10757" width="11" style="187" customWidth="1"/>
    <col min="10758" max="10759" width="8.85546875" style="187" customWidth="1"/>
    <col min="10760" max="11004" width="9.140625" style="187"/>
    <col min="11005" max="11005" width="19.140625" style="187" customWidth="1"/>
    <col min="11006" max="11006" width="10.42578125" style="187" customWidth="1"/>
    <col min="11007" max="11008" width="9.85546875" style="187" customWidth="1"/>
    <col min="11009" max="11009" width="8.7109375" style="187" customWidth="1"/>
    <col min="11010" max="11010" width="9.42578125" style="187" customWidth="1"/>
    <col min="11011" max="11011" width="9.7109375" style="187" customWidth="1"/>
    <col min="11012" max="11012" width="10.28515625" style="187" customWidth="1"/>
    <col min="11013" max="11013" width="11" style="187" customWidth="1"/>
    <col min="11014" max="11015" width="8.85546875" style="187" customWidth="1"/>
    <col min="11016" max="11260" width="9.140625" style="187"/>
    <col min="11261" max="11261" width="19.140625" style="187" customWidth="1"/>
    <col min="11262" max="11262" width="10.42578125" style="187" customWidth="1"/>
    <col min="11263" max="11264" width="9.85546875" style="187" customWidth="1"/>
    <col min="11265" max="11265" width="8.7109375" style="187" customWidth="1"/>
    <col min="11266" max="11266" width="9.42578125" style="187" customWidth="1"/>
    <col min="11267" max="11267" width="9.7109375" style="187" customWidth="1"/>
    <col min="11268" max="11268" width="10.28515625" style="187" customWidth="1"/>
    <col min="11269" max="11269" width="11" style="187" customWidth="1"/>
    <col min="11270" max="11271" width="8.85546875" style="187" customWidth="1"/>
    <col min="11272" max="11516" width="9.140625" style="187"/>
    <col min="11517" max="11517" width="19.140625" style="187" customWidth="1"/>
    <col min="11518" max="11518" width="10.42578125" style="187" customWidth="1"/>
    <col min="11519" max="11520" width="9.85546875" style="187" customWidth="1"/>
    <col min="11521" max="11521" width="8.7109375" style="187" customWidth="1"/>
    <col min="11522" max="11522" width="9.42578125" style="187" customWidth="1"/>
    <col min="11523" max="11523" width="9.7109375" style="187" customWidth="1"/>
    <col min="11524" max="11524" width="10.28515625" style="187" customWidth="1"/>
    <col min="11525" max="11525" width="11" style="187" customWidth="1"/>
    <col min="11526" max="11527" width="8.85546875" style="187" customWidth="1"/>
    <col min="11528" max="11772" width="9.140625" style="187"/>
    <col min="11773" max="11773" width="19.140625" style="187" customWidth="1"/>
    <col min="11774" max="11774" width="10.42578125" style="187" customWidth="1"/>
    <col min="11775" max="11776" width="9.85546875" style="187" customWidth="1"/>
    <col min="11777" max="11777" width="8.7109375" style="187" customWidth="1"/>
    <col min="11778" max="11778" width="9.42578125" style="187" customWidth="1"/>
    <col min="11779" max="11779" width="9.7109375" style="187" customWidth="1"/>
    <col min="11780" max="11780" width="10.28515625" style="187" customWidth="1"/>
    <col min="11781" max="11781" width="11" style="187" customWidth="1"/>
    <col min="11782" max="11783" width="8.85546875" style="187" customWidth="1"/>
    <col min="11784" max="12028" width="9.140625" style="187"/>
    <col min="12029" max="12029" width="19.140625" style="187" customWidth="1"/>
    <col min="12030" max="12030" width="10.42578125" style="187" customWidth="1"/>
    <col min="12031" max="12032" width="9.85546875" style="187" customWidth="1"/>
    <col min="12033" max="12033" width="8.7109375" style="187" customWidth="1"/>
    <col min="12034" max="12034" width="9.42578125" style="187" customWidth="1"/>
    <col min="12035" max="12035" width="9.7109375" style="187" customWidth="1"/>
    <col min="12036" max="12036" width="10.28515625" style="187" customWidth="1"/>
    <col min="12037" max="12037" width="11" style="187" customWidth="1"/>
    <col min="12038" max="12039" width="8.85546875" style="187" customWidth="1"/>
    <col min="12040" max="12284" width="9.140625" style="187"/>
    <col min="12285" max="12285" width="19.140625" style="187" customWidth="1"/>
    <col min="12286" max="12286" width="10.42578125" style="187" customWidth="1"/>
    <col min="12287" max="12288" width="9.85546875" style="187" customWidth="1"/>
    <col min="12289" max="12289" width="8.7109375" style="187" customWidth="1"/>
    <col min="12290" max="12290" width="9.42578125" style="187" customWidth="1"/>
    <col min="12291" max="12291" width="9.7109375" style="187" customWidth="1"/>
    <col min="12292" max="12292" width="10.28515625" style="187" customWidth="1"/>
    <col min="12293" max="12293" width="11" style="187" customWidth="1"/>
    <col min="12294" max="12295" width="8.85546875" style="187" customWidth="1"/>
    <col min="12296" max="12540" width="9.140625" style="187"/>
    <col min="12541" max="12541" width="19.140625" style="187" customWidth="1"/>
    <col min="12542" max="12542" width="10.42578125" style="187" customWidth="1"/>
    <col min="12543" max="12544" width="9.85546875" style="187" customWidth="1"/>
    <col min="12545" max="12545" width="8.7109375" style="187" customWidth="1"/>
    <col min="12546" max="12546" width="9.42578125" style="187" customWidth="1"/>
    <col min="12547" max="12547" width="9.7109375" style="187" customWidth="1"/>
    <col min="12548" max="12548" width="10.28515625" style="187" customWidth="1"/>
    <col min="12549" max="12549" width="11" style="187" customWidth="1"/>
    <col min="12550" max="12551" width="8.85546875" style="187" customWidth="1"/>
    <col min="12552" max="12796" width="9.140625" style="187"/>
    <col min="12797" max="12797" width="19.140625" style="187" customWidth="1"/>
    <col min="12798" max="12798" width="10.42578125" style="187" customWidth="1"/>
    <col min="12799" max="12800" width="9.85546875" style="187" customWidth="1"/>
    <col min="12801" max="12801" width="8.7109375" style="187" customWidth="1"/>
    <col min="12802" max="12802" width="9.42578125" style="187" customWidth="1"/>
    <col min="12803" max="12803" width="9.7109375" style="187" customWidth="1"/>
    <col min="12804" max="12804" width="10.28515625" style="187" customWidth="1"/>
    <col min="12805" max="12805" width="11" style="187" customWidth="1"/>
    <col min="12806" max="12807" width="8.85546875" style="187" customWidth="1"/>
    <col min="12808" max="13052" width="9.140625" style="187"/>
    <col min="13053" max="13053" width="19.140625" style="187" customWidth="1"/>
    <col min="13054" max="13054" width="10.42578125" style="187" customWidth="1"/>
    <col min="13055" max="13056" width="9.85546875" style="187" customWidth="1"/>
    <col min="13057" max="13057" width="8.7109375" style="187" customWidth="1"/>
    <col min="13058" max="13058" width="9.42578125" style="187" customWidth="1"/>
    <col min="13059" max="13059" width="9.7109375" style="187" customWidth="1"/>
    <col min="13060" max="13060" width="10.28515625" style="187" customWidth="1"/>
    <col min="13061" max="13061" width="11" style="187" customWidth="1"/>
    <col min="13062" max="13063" width="8.85546875" style="187" customWidth="1"/>
    <col min="13064" max="13308" width="9.140625" style="187"/>
    <col min="13309" max="13309" width="19.140625" style="187" customWidth="1"/>
    <col min="13310" max="13310" width="10.42578125" style="187" customWidth="1"/>
    <col min="13311" max="13312" width="9.85546875" style="187" customWidth="1"/>
    <col min="13313" max="13313" width="8.7109375" style="187" customWidth="1"/>
    <col min="13314" max="13314" width="9.42578125" style="187" customWidth="1"/>
    <col min="13315" max="13315" width="9.7109375" style="187" customWidth="1"/>
    <col min="13316" max="13316" width="10.28515625" style="187" customWidth="1"/>
    <col min="13317" max="13317" width="11" style="187" customWidth="1"/>
    <col min="13318" max="13319" width="8.85546875" style="187" customWidth="1"/>
    <col min="13320" max="13564" width="9.140625" style="187"/>
    <col min="13565" max="13565" width="19.140625" style="187" customWidth="1"/>
    <col min="13566" max="13566" width="10.42578125" style="187" customWidth="1"/>
    <col min="13567" max="13568" width="9.85546875" style="187" customWidth="1"/>
    <col min="13569" max="13569" width="8.7109375" style="187" customWidth="1"/>
    <col min="13570" max="13570" width="9.42578125" style="187" customWidth="1"/>
    <col min="13571" max="13571" width="9.7109375" style="187" customWidth="1"/>
    <col min="13572" max="13572" width="10.28515625" style="187" customWidth="1"/>
    <col min="13573" max="13573" width="11" style="187" customWidth="1"/>
    <col min="13574" max="13575" width="8.85546875" style="187" customWidth="1"/>
    <col min="13576" max="13820" width="9.140625" style="187"/>
    <col min="13821" max="13821" width="19.140625" style="187" customWidth="1"/>
    <col min="13822" max="13822" width="10.42578125" style="187" customWidth="1"/>
    <col min="13823" max="13824" width="9.85546875" style="187" customWidth="1"/>
    <col min="13825" max="13825" width="8.7109375" style="187" customWidth="1"/>
    <col min="13826" max="13826" width="9.42578125" style="187" customWidth="1"/>
    <col min="13827" max="13827" width="9.7109375" style="187" customWidth="1"/>
    <col min="13828" max="13828" width="10.28515625" style="187" customWidth="1"/>
    <col min="13829" max="13829" width="11" style="187" customWidth="1"/>
    <col min="13830" max="13831" width="8.85546875" style="187" customWidth="1"/>
    <col min="13832" max="14076" width="9.140625" style="187"/>
    <col min="14077" max="14077" width="19.140625" style="187" customWidth="1"/>
    <col min="14078" max="14078" width="10.42578125" style="187" customWidth="1"/>
    <col min="14079" max="14080" width="9.85546875" style="187" customWidth="1"/>
    <col min="14081" max="14081" width="8.7109375" style="187" customWidth="1"/>
    <col min="14082" max="14082" width="9.42578125" style="187" customWidth="1"/>
    <col min="14083" max="14083" width="9.7109375" style="187" customWidth="1"/>
    <col min="14084" max="14084" width="10.28515625" style="187" customWidth="1"/>
    <col min="14085" max="14085" width="11" style="187" customWidth="1"/>
    <col min="14086" max="14087" width="8.85546875" style="187" customWidth="1"/>
    <col min="14088" max="14332" width="9.140625" style="187"/>
    <col min="14333" max="14333" width="19.140625" style="187" customWidth="1"/>
    <col min="14334" max="14334" width="10.42578125" style="187" customWidth="1"/>
    <col min="14335" max="14336" width="9.85546875" style="187" customWidth="1"/>
    <col min="14337" max="14337" width="8.7109375" style="187" customWidth="1"/>
    <col min="14338" max="14338" width="9.42578125" style="187" customWidth="1"/>
    <col min="14339" max="14339" width="9.7109375" style="187" customWidth="1"/>
    <col min="14340" max="14340" width="10.28515625" style="187" customWidth="1"/>
    <col min="14341" max="14341" width="11" style="187" customWidth="1"/>
    <col min="14342" max="14343" width="8.85546875" style="187" customWidth="1"/>
    <col min="14344" max="14588" width="9.140625" style="187"/>
    <col min="14589" max="14589" width="19.140625" style="187" customWidth="1"/>
    <col min="14590" max="14590" width="10.42578125" style="187" customWidth="1"/>
    <col min="14591" max="14592" width="9.85546875" style="187" customWidth="1"/>
    <col min="14593" max="14593" width="8.7109375" style="187" customWidth="1"/>
    <col min="14594" max="14594" width="9.42578125" style="187" customWidth="1"/>
    <col min="14595" max="14595" width="9.7109375" style="187" customWidth="1"/>
    <col min="14596" max="14596" width="10.28515625" style="187" customWidth="1"/>
    <col min="14597" max="14597" width="11" style="187" customWidth="1"/>
    <col min="14598" max="14599" width="8.85546875" style="187" customWidth="1"/>
    <col min="14600" max="14844" width="9.140625" style="187"/>
    <col min="14845" max="14845" width="19.140625" style="187" customWidth="1"/>
    <col min="14846" max="14846" width="10.42578125" style="187" customWidth="1"/>
    <col min="14847" max="14848" width="9.85546875" style="187" customWidth="1"/>
    <col min="14849" max="14849" width="8.7109375" style="187" customWidth="1"/>
    <col min="14850" max="14850" width="9.42578125" style="187" customWidth="1"/>
    <col min="14851" max="14851" width="9.7109375" style="187" customWidth="1"/>
    <col min="14852" max="14852" width="10.28515625" style="187" customWidth="1"/>
    <col min="14853" max="14853" width="11" style="187" customWidth="1"/>
    <col min="14854" max="14855" width="8.85546875" style="187" customWidth="1"/>
    <col min="14856" max="15100" width="9.140625" style="187"/>
    <col min="15101" max="15101" width="19.140625" style="187" customWidth="1"/>
    <col min="15102" max="15102" width="10.42578125" style="187" customWidth="1"/>
    <col min="15103" max="15104" width="9.85546875" style="187" customWidth="1"/>
    <col min="15105" max="15105" width="8.7109375" style="187" customWidth="1"/>
    <col min="15106" max="15106" width="9.42578125" style="187" customWidth="1"/>
    <col min="15107" max="15107" width="9.7109375" style="187" customWidth="1"/>
    <col min="15108" max="15108" width="10.28515625" style="187" customWidth="1"/>
    <col min="15109" max="15109" width="11" style="187" customWidth="1"/>
    <col min="15110" max="15111" width="8.85546875" style="187" customWidth="1"/>
    <col min="15112" max="15356" width="9.140625" style="187"/>
    <col min="15357" max="15357" width="19.140625" style="187" customWidth="1"/>
    <col min="15358" max="15358" width="10.42578125" style="187" customWidth="1"/>
    <col min="15359" max="15360" width="9.85546875" style="187" customWidth="1"/>
    <col min="15361" max="15361" width="8.7109375" style="187" customWidth="1"/>
    <col min="15362" max="15362" width="9.42578125" style="187" customWidth="1"/>
    <col min="15363" max="15363" width="9.7109375" style="187" customWidth="1"/>
    <col min="15364" max="15364" width="10.28515625" style="187" customWidth="1"/>
    <col min="15365" max="15365" width="11" style="187" customWidth="1"/>
    <col min="15366" max="15367" width="8.85546875" style="187" customWidth="1"/>
    <col min="15368" max="15612" width="9.140625" style="187"/>
    <col min="15613" max="15613" width="19.140625" style="187" customWidth="1"/>
    <col min="15614" max="15614" width="10.42578125" style="187" customWidth="1"/>
    <col min="15615" max="15616" width="9.85546875" style="187" customWidth="1"/>
    <col min="15617" max="15617" width="8.7109375" style="187" customWidth="1"/>
    <col min="15618" max="15618" width="9.42578125" style="187" customWidth="1"/>
    <col min="15619" max="15619" width="9.7109375" style="187" customWidth="1"/>
    <col min="15620" max="15620" width="10.28515625" style="187" customWidth="1"/>
    <col min="15621" max="15621" width="11" style="187" customWidth="1"/>
    <col min="15622" max="15623" width="8.85546875" style="187" customWidth="1"/>
    <col min="15624" max="15868" width="9.140625" style="187"/>
    <col min="15869" max="15869" width="19.140625" style="187" customWidth="1"/>
    <col min="15870" max="15870" width="10.42578125" style="187" customWidth="1"/>
    <col min="15871" max="15872" width="9.85546875" style="187" customWidth="1"/>
    <col min="15873" max="15873" width="8.7109375" style="187" customWidth="1"/>
    <col min="15874" max="15874" width="9.42578125" style="187" customWidth="1"/>
    <col min="15875" max="15875" width="9.7109375" style="187" customWidth="1"/>
    <col min="15876" max="15876" width="10.28515625" style="187" customWidth="1"/>
    <col min="15877" max="15877" width="11" style="187" customWidth="1"/>
    <col min="15878" max="15879" width="8.85546875" style="187" customWidth="1"/>
    <col min="15880" max="16124" width="9.140625" style="187"/>
    <col min="16125" max="16125" width="19.140625" style="187" customWidth="1"/>
    <col min="16126" max="16126" width="10.42578125" style="187" customWidth="1"/>
    <col min="16127" max="16128" width="9.85546875" style="187" customWidth="1"/>
    <col min="16129" max="16129" width="8.7109375" style="187" customWidth="1"/>
    <col min="16130" max="16130" width="9.42578125" style="187" customWidth="1"/>
    <col min="16131" max="16131" width="9.7109375" style="187" customWidth="1"/>
    <col min="16132" max="16132" width="10.28515625" style="187" customWidth="1"/>
    <col min="16133" max="16133" width="11" style="187" customWidth="1"/>
    <col min="16134" max="16135" width="8.85546875" style="187" customWidth="1"/>
    <col min="16136" max="16384" width="9.140625" style="187"/>
  </cols>
  <sheetData>
    <row r="1" spans="1:19" s="184" customFormat="1" ht="29.25" customHeight="1" x14ac:dyDescent="0.2">
      <c r="A1" s="476" t="s">
        <v>139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</row>
    <row r="2" spans="1:19" s="184" customFormat="1" ht="15" customHeight="1" x14ac:dyDescent="0.2">
      <c r="A2" s="474" t="s">
        <v>135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</row>
    <row r="3" spans="1:19" s="184" customFormat="1" ht="18" customHeight="1" x14ac:dyDescent="0.2">
      <c r="A3" s="478"/>
      <c r="B3" s="473" t="s">
        <v>140</v>
      </c>
      <c r="C3" s="481"/>
      <c r="D3" s="481"/>
      <c r="E3" s="481"/>
      <c r="F3" s="471"/>
      <c r="G3" s="473" t="s">
        <v>141</v>
      </c>
      <c r="H3" s="481"/>
      <c r="I3" s="481"/>
      <c r="J3" s="481"/>
      <c r="K3" s="481"/>
    </row>
    <row r="4" spans="1:19" s="184" customFormat="1" ht="14.25" customHeight="1" x14ac:dyDescent="0.2">
      <c r="A4" s="479"/>
      <c r="B4" s="473" t="s">
        <v>142</v>
      </c>
      <c r="C4" s="481"/>
      <c r="D4" s="471"/>
      <c r="E4" s="473" t="s">
        <v>171</v>
      </c>
      <c r="F4" s="471"/>
      <c r="G4" s="473" t="s">
        <v>142</v>
      </c>
      <c r="H4" s="481"/>
      <c r="I4" s="471"/>
      <c r="J4" s="473" t="s">
        <v>171</v>
      </c>
      <c r="K4" s="481"/>
    </row>
    <row r="5" spans="1:19" s="184" customFormat="1" ht="42" customHeight="1" x14ac:dyDescent="0.2">
      <c r="A5" s="480"/>
      <c r="B5" s="325" t="s">
        <v>149</v>
      </c>
      <c r="C5" s="325" t="s">
        <v>71</v>
      </c>
      <c r="D5" s="325" t="s">
        <v>197</v>
      </c>
      <c r="E5" s="325" t="s">
        <v>149</v>
      </c>
      <c r="F5" s="325" t="s">
        <v>71</v>
      </c>
      <c r="G5" s="325" t="s">
        <v>149</v>
      </c>
      <c r="H5" s="325" t="s">
        <v>71</v>
      </c>
      <c r="I5" s="325" t="s">
        <v>197</v>
      </c>
      <c r="J5" s="325" t="s">
        <v>149</v>
      </c>
      <c r="K5" s="326" t="s">
        <v>71</v>
      </c>
    </row>
    <row r="6" spans="1:19" s="184" customFormat="1" ht="12.75" customHeight="1" x14ac:dyDescent="0.2">
      <c r="A6" s="327" t="s">
        <v>79</v>
      </c>
      <c r="B6" s="328">
        <f>SUM(B7:B26)</f>
        <v>2330921</v>
      </c>
      <c r="C6" s="328">
        <f>SUM(C7:C26)</f>
        <v>2406806</v>
      </c>
      <c r="D6" s="329">
        <f>B6/C6%</f>
        <v>96.847066194782627</v>
      </c>
      <c r="E6" s="328">
        <v>61</v>
      </c>
      <c r="F6" s="330">
        <v>71</v>
      </c>
      <c r="G6" s="328">
        <f>SUM(G7:G26)</f>
        <v>541637</v>
      </c>
      <c r="H6" s="328">
        <f>SUM(H7:H26)</f>
        <v>605780</v>
      </c>
      <c r="I6" s="329">
        <f>G6/H6*100</f>
        <v>89.411502525669391</v>
      </c>
      <c r="J6" s="328">
        <v>631</v>
      </c>
      <c r="K6" s="330">
        <v>582</v>
      </c>
      <c r="L6" s="185"/>
      <c r="M6" s="331"/>
      <c r="N6" s="331"/>
      <c r="O6" s="185"/>
      <c r="P6" s="331"/>
      <c r="Q6" s="331"/>
      <c r="R6" s="185"/>
      <c r="S6" s="185"/>
    </row>
    <row r="7" spans="1:19" s="184" customFormat="1" ht="12.75" customHeight="1" x14ac:dyDescent="0.2">
      <c r="A7" s="327" t="s">
        <v>80</v>
      </c>
      <c r="B7" s="328">
        <v>213763</v>
      </c>
      <c r="C7" s="328">
        <v>163388</v>
      </c>
      <c r="D7" s="329">
        <f t="shared" ref="D7:D26" si="0">B7/C7%</f>
        <v>130.83151761451268</v>
      </c>
      <c r="E7" s="328">
        <v>68</v>
      </c>
      <c r="F7" s="330">
        <v>83</v>
      </c>
      <c r="G7" s="328">
        <v>6654</v>
      </c>
      <c r="H7" s="328">
        <v>11031</v>
      </c>
      <c r="I7" s="329">
        <f t="shared" ref="I7:I23" si="1">G7/H7*100</f>
        <v>60.320913788414465</v>
      </c>
      <c r="J7" s="328">
        <v>279</v>
      </c>
      <c r="K7" s="330">
        <v>600</v>
      </c>
      <c r="L7" s="185"/>
      <c r="M7" s="331"/>
      <c r="N7" s="331"/>
      <c r="O7" s="185"/>
      <c r="P7" s="331"/>
      <c r="Q7" s="331"/>
      <c r="R7" s="185"/>
      <c r="S7" s="185"/>
    </row>
    <row r="8" spans="1:19" s="184" customFormat="1" ht="12.75" customHeight="1" x14ac:dyDescent="0.2">
      <c r="A8" s="327" t="s">
        <v>81</v>
      </c>
      <c r="B8" s="328">
        <v>139967</v>
      </c>
      <c r="C8" s="328">
        <v>145527</v>
      </c>
      <c r="D8" s="329">
        <f t="shared" si="0"/>
        <v>96.179403134813469</v>
      </c>
      <c r="E8" s="328">
        <v>64</v>
      </c>
      <c r="F8" s="330">
        <v>71</v>
      </c>
      <c r="G8" s="328">
        <v>52088</v>
      </c>
      <c r="H8" s="328">
        <v>73266</v>
      </c>
      <c r="I8" s="329">
        <f t="shared" si="1"/>
        <v>71.094368465591131</v>
      </c>
      <c r="J8" s="328">
        <v>411</v>
      </c>
      <c r="K8" s="330">
        <v>380</v>
      </c>
      <c r="L8" s="185"/>
      <c r="M8" s="331"/>
      <c r="N8" s="331"/>
      <c r="O8" s="185"/>
      <c r="P8" s="331"/>
      <c r="Q8" s="331"/>
      <c r="R8" s="185"/>
      <c r="S8" s="185"/>
    </row>
    <row r="9" spans="1:19" s="184" customFormat="1" ht="12.75" customHeight="1" x14ac:dyDescent="0.2">
      <c r="A9" s="327" t="s">
        <v>82</v>
      </c>
      <c r="B9" s="328">
        <v>159053</v>
      </c>
      <c r="C9" s="328">
        <v>160350</v>
      </c>
      <c r="D9" s="329">
        <f t="shared" si="0"/>
        <v>99.191144371686931</v>
      </c>
      <c r="E9" s="328">
        <v>50</v>
      </c>
      <c r="F9" s="330">
        <v>62</v>
      </c>
      <c r="G9" s="328">
        <v>6736</v>
      </c>
      <c r="H9" s="328">
        <v>7762</v>
      </c>
      <c r="I9" s="329">
        <f t="shared" si="1"/>
        <v>86.781757279051789</v>
      </c>
      <c r="J9" s="328">
        <v>238</v>
      </c>
      <c r="K9" s="330">
        <v>230</v>
      </c>
      <c r="L9" s="185"/>
      <c r="M9" s="331"/>
      <c r="N9" s="331"/>
      <c r="O9" s="185"/>
      <c r="P9" s="331"/>
      <c r="Q9" s="331"/>
      <c r="R9" s="185"/>
      <c r="S9" s="185"/>
    </row>
    <row r="10" spans="1:19" s="184" customFormat="1" ht="12.75" customHeight="1" x14ac:dyDescent="0.2">
      <c r="A10" s="327" t="s">
        <v>83</v>
      </c>
      <c r="B10" s="328">
        <v>158711</v>
      </c>
      <c r="C10" s="328">
        <v>216524</v>
      </c>
      <c r="D10" s="329">
        <f t="shared" si="0"/>
        <v>73.29949566791673</v>
      </c>
      <c r="E10" s="328">
        <v>51</v>
      </c>
      <c r="F10" s="330">
        <v>82</v>
      </c>
      <c r="G10" s="328">
        <v>13041</v>
      </c>
      <c r="H10" s="328">
        <v>29674</v>
      </c>
      <c r="I10" s="329">
        <f t="shared" si="1"/>
        <v>43.947563523623373</v>
      </c>
      <c r="J10" s="328">
        <v>645</v>
      </c>
      <c r="K10" s="330">
        <v>714</v>
      </c>
      <c r="L10" s="185"/>
      <c r="M10" s="331"/>
      <c r="N10" s="332"/>
      <c r="O10" s="185"/>
      <c r="P10" s="331"/>
      <c r="Q10" s="331"/>
      <c r="R10" s="185"/>
      <c r="S10" s="185"/>
    </row>
    <row r="11" spans="1:19" s="184" customFormat="1" ht="12.75" customHeight="1" x14ac:dyDescent="0.2">
      <c r="A11" s="327" t="s">
        <v>84</v>
      </c>
      <c r="B11" s="328">
        <v>49976</v>
      </c>
      <c r="C11" s="328">
        <v>48439</v>
      </c>
      <c r="D11" s="329">
        <f t="shared" si="0"/>
        <v>103.17306302772559</v>
      </c>
      <c r="E11" s="328">
        <v>58</v>
      </c>
      <c r="F11" s="330">
        <v>59</v>
      </c>
      <c r="G11" s="328">
        <v>28</v>
      </c>
      <c r="H11" s="330">
        <v>38</v>
      </c>
      <c r="I11" s="329">
        <f t="shared" si="1"/>
        <v>73.68421052631578</v>
      </c>
      <c r="J11" s="328">
        <v>69</v>
      </c>
      <c r="K11" s="330">
        <v>46</v>
      </c>
      <c r="L11" s="185"/>
      <c r="M11" s="186"/>
      <c r="N11" s="331"/>
      <c r="O11" s="186"/>
      <c r="P11" s="186"/>
      <c r="Q11" s="331"/>
      <c r="R11" s="186"/>
      <c r="S11" s="186"/>
    </row>
    <row r="12" spans="1:19" s="184" customFormat="1" ht="12.75" customHeight="1" x14ac:dyDescent="0.2">
      <c r="A12" s="327" t="s">
        <v>85</v>
      </c>
      <c r="B12" s="328">
        <v>281384</v>
      </c>
      <c r="C12" s="328">
        <v>333936</v>
      </c>
      <c r="D12" s="329">
        <f t="shared" si="0"/>
        <v>84.262852762205924</v>
      </c>
      <c r="E12" s="328">
        <v>66</v>
      </c>
      <c r="F12" s="330">
        <v>72</v>
      </c>
      <c r="G12" s="328">
        <v>16983</v>
      </c>
      <c r="H12" s="328">
        <v>14604</v>
      </c>
      <c r="I12" s="329">
        <f t="shared" si="1"/>
        <v>116.29005751848808</v>
      </c>
      <c r="J12" s="328">
        <v>788</v>
      </c>
      <c r="K12" s="330">
        <v>735</v>
      </c>
      <c r="L12" s="185"/>
      <c r="M12" s="331"/>
      <c r="N12" s="331"/>
      <c r="O12" s="185"/>
      <c r="P12" s="331"/>
      <c r="Q12" s="331"/>
      <c r="R12" s="185"/>
      <c r="S12" s="185"/>
    </row>
    <row r="13" spans="1:19" s="184" customFormat="1" ht="12.75" customHeight="1" x14ac:dyDescent="0.2">
      <c r="A13" s="327" t="s">
        <v>86</v>
      </c>
      <c r="B13" s="328">
        <v>100145</v>
      </c>
      <c r="C13" s="328">
        <v>99405</v>
      </c>
      <c r="D13" s="329">
        <f t="shared" si="0"/>
        <v>100.74442935466023</v>
      </c>
      <c r="E13" s="328">
        <v>62</v>
      </c>
      <c r="F13" s="330">
        <v>62</v>
      </c>
      <c r="G13" s="328">
        <v>2195</v>
      </c>
      <c r="H13" s="328">
        <v>3079</v>
      </c>
      <c r="I13" s="329">
        <f t="shared" si="1"/>
        <v>71.289379668723612</v>
      </c>
      <c r="J13" s="328">
        <v>185</v>
      </c>
      <c r="K13" s="330">
        <v>194</v>
      </c>
      <c r="L13" s="185"/>
      <c r="M13" s="331"/>
      <c r="N13" s="331"/>
      <c r="O13" s="185"/>
      <c r="P13" s="331"/>
      <c r="Q13" s="331"/>
      <c r="R13" s="185"/>
      <c r="S13" s="185"/>
    </row>
    <row r="14" spans="1:19" s="184" customFormat="1" ht="12.75" customHeight="1" x14ac:dyDescent="0.2">
      <c r="A14" s="327" t="s">
        <v>87</v>
      </c>
      <c r="B14" s="328">
        <v>151574</v>
      </c>
      <c r="C14" s="328">
        <v>151102</v>
      </c>
      <c r="D14" s="329">
        <f t="shared" si="0"/>
        <v>100.31237177535705</v>
      </c>
      <c r="E14" s="328">
        <v>67</v>
      </c>
      <c r="F14" s="330">
        <v>77</v>
      </c>
      <c r="G14" s="328">
        <v>18139</v>
      </c>
      <c r="H14" s="328">
        <v>15830</v>
      </c>
      <c r="I14" s="329">
        <f t="shared" si="1"/>
        <v>114.58622867972205</v>
      </c>
      <c r="J14" s="328">
        <v>695</v>
      </c>
      <c r="K14" s="330">
        <v>481</v>
      </c>
      <c r="L14" s="185"/>
      <c r="M14" s="331"/>
      <c r="N14" s="331"/>
      <c r="O14" s="185"/>
      <c r="P14" s="331"/>
      <c r="Q14" s="331"/>
      <c r="R14" s="185"/>
      <c r="S14" s="185"/>
    </row>
    <row r="15" spans="1:19" s="184" customFormat="1" ht="12.75" customHeight="1" x14ac:dyDescent="0.2">
      <c r="A15" s="327" t="s">
        <v>88</v>
      </c>
      <c r="B15" s="328">
        <v>176894</v>
      </c>
      <c r="C15" s="328">
        <v>177645</v>
      </c>
      <c r="D15" s="329">
        <f t="shared" si="0"/>
        <v>99.577246756171007</v>
      </c>
      <c r="E15" s="328">
        <v>78</v>
      </c>
      <c r="F15" s="330">
        <v>86</v>
      </c>
      <c r="G15" s="328">
        <v>74509</v>
      </c>
      <c r="H15" s="328">
        <v>77307</v>
      </c>
      <c r="I15" s="329">
        <f t="shared" si="1"/>
        <v>96.380664105449696</v>
      </c>
      <c r="J15" s="328">
        <v>951</v>
      </c>
      <c r="K15" s="330">
        <v>835</v>
      </c>
      <c r="L15" s="185"/>
      <c r="M15" s="331"/>
      <c r="N15" s="331"/>
      <c r="O15" s="185"/>
      <c r="P15" s="331"/>
      <c r="Q15" s="331"/>
      <c r="R15" s="185"/>
      <c r="S15" s="185"/>
    </row>
    <row r="16" spans="1:19" s="184" customFormat="1" ht="12.75" customHeight="1" x14ac:dyDescent="0.2">
      <c r="A16" s="327" t="s">
        <v>89</v>
      </c>
      <c r="B16" s="328">
        <v>113682</v>
      </c>
      <c r="C16" s="328">
        <v>113918</v>
      </c>
      <c r="D16" s="329">
        <f t="shared" si="0"/>
        <v>99.792833441598333</v>
      </c>
      <c r="E16" s="328">
        <v>78</v>
      </c>
      <c r="F16" s="330">
        <v>82</v>
      </c>
      <c r="G16" s="328">
        <v>55686</v>
      </c>
      <c r="H16" s="328">
        <v>58949</v>
      </c>
      <c r="I16" s="329">
        <f t="shared" si="1"/>
        <v>94.464706780437325</v>
      </c>
      <c r="J16" s="328">
        <v>505</v>
      </c>
      <c r="K16" s="330">
        <v>511</v>
      </c>
      <c r="L16" s="185"/>
      <c r="M16" s="331"/>
      <c r="N16" s="331"/>
      <c r="O16" s="185"/>
      <c r="P16" s="331"/>
      <c r="Q16" s="331"/>
      <c r="R16" s="185"/>
      <c r="S16" s="185"/>
    </row>
    <row r="17" spans="1:19" s="184" customFormat="1" ht="12.75" customHeight="1" x14ac:dyDescent="0.2">
      <c r="A17" s="327" t="s">
        <v>90</v>
      </c>
      <c r="B17" s="328">
        <v>68834</v>
      </c>
      <c r="C17" s="328">
        <v>59162</v>
      </c>
      <c r="D17" s="329">
        <f t="shared" si="0"/>
        <v>116.34833169940164</v>
      </c>
      <c r="E17" s="328">
        <v>38</v>
      </c>
      <c r="F17" s="330">
        <v>37</v>
      </c>
      <c r="G17" s="328">
        <v>734</v>
      </c>
      <c r="H17" s="328">
        <v>357</v>
      </c>
      <c r="I17" s="329">
        <f t="shared" si="1"/>
        <v>205.60224089635852</v>
      </c>
      <c r="J17" s="328">
        <v>424</v>
      </c>
      <c r="K17" s="330">
        <v>168</v>
      </c>
      <c r="L17" s="185"/>
      <c r="M17" s="331"/>
      <c r="N17" s="331"/>
      <c r="O17" s="185"/>
      <c r="P17" s="331"/>
      <c r="Q17" s="331"/>
      <c r="R17" s="185"/>
      <c r="S17" s="185"/>
    </row>
    <row r="18" spans="1:19" s="184" customFormat="1" ht="12.75" customHeight="1" x14ac:dyDescent="0.2">
      <c r="A18" s="327" t="s">
        <v>91</v>
      </c>
      <c r="B18" s="328">
        <v>6599</v>
      </c>
      <c r="C18" s="328">
        <v>6917</v>
      </c>
      <c r="D18" s="329">
        <f t="shared" si="0"/>
        <v>95.402631198496451</v>
      </c>
      <c r="E18" s="328">
        <v>44</v>
      </c>
      <c r="F18" s="330">
        <v>49</v>
      </c>
      <c r="G18" s="328" t="s">
        <v>156</v>
      </c>
      <c r="H18" s="328" t="s">
        <v>156</v>
      </c>
      <c r="I18" s="329" t="s">
        <v>156</v>
      </c>
      <c r="J18" s="328" t="s">
        <v>156</v>
      </c>
      <c r="K18" s="330" t="s">
        <v>156</v>
      </c>
      <c r="L18" s="185"/>
      <c r="M18" s="331"/>
      <c r="N18" s="331"/>
      <c r="O18" s="185"/>
      <c r="P18" s="331"/>
      <c r="Q18" s="331"/>
      <c r="R18" s="185"/>
      <c r="S18" s="185"/>
    </row>
    <row r="19" spans="1:19" s="184" customFormat="1" ht="12.75" customHeight="1" x14ac:dyDescent="0.2">
      <c r="A19" s="327" t="s">
        <v>92</v>
      </c>
      <c r="B19" s="328">
        <v>152965</v>
      </c>
      <c r="C19" s="328">
        <v>140721</v>
      </c>
      <c r="D19" s="329">
        <f t="shared" si="0"/>
        <v>108.70090462688582</v>
      </c>
      <c r="E19" s="328">
        <v>77</v>
      </c>
      <c r="F19" s="330">
        <v>76</v>
      </c>
      <c r="G19" s="328">
        <v>115410</v>
      </c>
      <c r="H19" s="328">
        <v>139481</v>
      </c>
      <c r="I19" s="329">
        <f t="shared" si="1"/>
        <v>82.742452377026268</v>
      </c>
      <c r="J19" s="328">
        <v>1387</v>
      </c>
      <c r="K19" s="330">
        <v>1194</v>
      </c>
      <c r="L19" s="185"/>
      <c r="M19" s="331"/>
      <c r="N19" s="331"/>
      <c r="O19" s="185"/>
      <c r="P19" s="331"/>
      <c r="Q19" s="331"/>
      <c r="R19" s="185"/>
      <c r="S19" s="185"/>
    </row>
    <row r="20" spans="1:19" s="184" customFormat="1" ht="12.75" customHeight="1" x14ac:dyDescent="0.2">
      <c r="A20" s="327" t="s">
        <v>93</v>
      </c>
      <c r="B20" s="328">
        <v>127649</v>
      </c>
      <c r="C20" s="328">
        <v>135318</v>
      </c>
      <c r="D20" s="329">
        <f t="shared" si="0"/>
        <v>94.332609113347814</v>
      </c>
      <c r="E20" s="328">
        <v>71</v>
      </c>
      <c r="F20" s="330">
        <v>81</v>
      </c>
      <c r="G20" s="328">
        <v>155544</v>
      </c>
      <c r="H20" s="328">
        <v>144797</v>
      </c>
      <c r="I20" s="329">
        <f t="shared" si="1"/>
        <v>107.42211509906974</v>
      </c>
      <c r="J20" s="328">
        <v>646</v>
      </c>
      <c r="K20" s="330">
        <v>599</v>
      </c>
      <c r="L20" s="185"/>
      <c r="M20" s="331"/>
      <c r="N20" s="331"/>
      <c r="O20" s="185"/>
      <c r="P20" s="331"/>
      <c r="Q20" s="331"/>
      <c r="R20" s="185"/>
      <c r="S20" s="185"/>
    </row>
    <row r="21" spans="1:19" s="184" customFormat="1" ht="12.75" customHeight="1" x14ac:dyDescent="0.2">
      <c r="A21" s="327" t="s">
        <v>157</v>
      </c>
      <c r="B21" s="328">
        <v>228023</v>
      </c>
      <c r="C21" s="328">
        <v>254972</v>
      </c>
      <c r="D21" s="329">
        <f t="shared" si="0"/>
        <v>89.43060414476885</v>
      </c>
      <c r="E21" s="328">
        <v>48</v>
      </c>
      <c r="F21" s="330">
        <v>60</v>
      </c>
      <c r="G21" s="328">
        <v>184</v>
      </c>
      <c r="H21" s="328">
        <v>264</v>
      </c>
      <c r="I21" s="329">
        <f t="shared" si="1"/>
        <v>69.696969696969703</v>
      </c>
      <c r="J21" s="328">
        <v>163</v>
      </c>
      <c r="K21" s="330">
        <v>206</v>
      </c>
      <c r="L21" s="185"/>
      <c r="M21" s="331"/>
      <c r="N21" s="331"/>
      <c r="O21" s="185"/>
      <c r="P21" s="331"/>
      <c r="Q21" s="331"/>
      <c r="R21" s="185"/>
      <c r="S21" s="185"/>
    </row>
    <row r="22" spans="1:19" s="184" customFormat="1" ht="12.75" customHeight="1" x14ac:dyDescent="0.2">
      <c r="A22" s="327" t="s">
        <v>95</v>
      </c>
      <c r="B22" s="328">
        <v>44623</v>
      </c>
      <c r="C22" s="328">
        <v>48593</v>
      </c>
      <c r="D22" s="329">
        <f t="shared" si="0"/>
        <v>91.830098985450576</v>
      </c>
      <c r="E22" s="328">
        <v>74</v>
      </c>
      <c r="F22" s="330">
        <v>83</v>
      </c>
      <c r="G22" s="328">
        <v>280</v>
      </c>
      <c r="H22" s="328">
        <v>176</v>
      </c>
      <c r="I22" s="329">
        <f t="shared" si="1"/>
        <v>159.09090909090909</v>
      </c>
      <c r="J22" s="328">
        <v>172</v>
      </c>
      <c r="K22" s="330">
        <v>289</v>
      </c>
      <c r="L22" s="185"/>
      <c r="M22" s="331"/>
      <c r="N22" s="331"/>
      <c r="O22" s="185"/>
      <c r="P22" s="331"/>
      <c r="Q22" s="331"/>
      <c r="R22" s="185"/>
      <c r="S22" s="185"/>
    </row>
    <row r="23" spans="1:19" s="184" customFormat="1" ht="12.75" customHeight="1" x14ac:dyDescent="0.2">
      <c r="A23" s="327" t="s">
        <v>96</v>
      </c>
      <c r="B23" s="328">
        <v>154628</v>
      </c>
      <c r="C23" s="328">
        <v>147285</v>
      </c>
      <c r="D23" s="329">
        <f t="shared" si="0"/>
        <v>104.98557218997183</v>
      </c>
      <c r="E23" s="328">
        <v>71</v>
      </c>
      <c r="F23" s="330">
        <v>82</v>
      </c>
      <c r="G23" s="328">
        <v>23335</v>
      </c>
      <c r="H23" s="328">
        <v>28944</v>
      </c>
      <c r="I23" s="329">
        <f t="shared" si="1"/>
        <v>80.621199557766715</v>
      </c>
      <c r="J23" s="328">
        <v>338</v>
      </c>
      <c r="K23" s="330">
        <v>398</v>
      </c>
      <c r="L23" s="185"/>
      <c r="M23" s="331"/>
      <c r="N23" s="331"/>
      <c r="O23" s="185"/>
      <c r="P23" s="331"/>
      <c r="Q23" s="331"/>
      <c r="R23" s="185"/>
      <c r="S23" s="185"/>
    </row>
    <row r="24" spans="1:19" s="184" customFormat="1" ht="12.75" customHeight="1" x14ac:dyDescent="0.2">
      <c r="A24" s="327" t="s">
        <v>97</v>
      </c>
      <c r="B24" s="328">
        <v>4</v>
      </c>
      <c r="C24" s="328">
        <v>5</v>
      </c>
      <c r="D24" s="329">
        <f t="shared" si="0"/>
        <v>80</v>
      </c>
      <c r="E24" s="328">
        <v>4</v>
      </c>
      <c r="F24" s="330">
        <v>4</v>
      </c>
      <c r="G24" s="330" t="s">
        <v>156</v>
      </c>
      <c r="H24" s="330" t="s">
        <v>156</v>
      </c>
      <c r="I24" s="329" t="s">
        <v>156</v>
      </c>
      <c r="J24" s="330" t="s">
        <v>156</v>
      </c>
      <c r="K24" s="330" t="s">
        <v>156</v>
      </c>
      <c r="L24" s="185"/>
      <c r="M24" s="331"/>
      <c r="N24" s="331"/>
      <c r="O24" s="185"/>
      <c r="P24" s="331"/>
      <c r="Q24" s="331"/>
      <c r="R24" s="185"/>
      <c r="S24" s="185"/>
    </row>
    <row r="25" spans="1:19" s="184" customFormat="1" x14ac:dyDescent="0.2">
      <c r="A25" s="327" t="s">
        <v>98</v>
      </c>
      <c r="B25" s="328">
        <v>606</v>
      </c>
      <c r="C25" s="328">
        <v>514</v>
      </c>
      <c r="D25" s="329">
        <f t="shared" si="0"/>
        <v>117.89883268482491</v>
      </c>
      <c r="E25" s="328">
        <v>60</v>
      </c>
      <c r="F25" s="330">
        <v>48</v>
      </c>
      <c r="G25" s="330">
        <v>8</v>
      </c>
      <c r="H25" s="328">
        <v>16</v>
      </c>
      <c r="I25" s="329">
        <v>80.621199557766715</v>
      </c>
      <c r="J25" s="330">
        <v>5</v>
      </c>
      <c r="K25" s="330">
        <v>100</v>
      </c>
    </row>
    <row r="26" spans="1:19" s="184" customFormat="1" x14ac:dyDescent="0.2">
      <c r="A26" s="333" t="s">
        <v>99</v>
      </c>
      <c r="B26" s="334">
        <v>1841</v>
      </c>
      <c r="C26" s="334">
        <v>3085</v>
      </c>
      <c r="D26" s="335">
        <f t="shared" si="0"/>
        <v>59.675850891410043</v>
      </c>
      <c r="E26" s="334">
        <v>6</v>
      </c>
      <c r="F26" s="336">
        <v>9</v>
      </c>
      <c r="G26" s="336">
        <v>83</v>
      </c>
      <c r="H26" s="336">
        <v>205</v>
      </c>
      <c r="I26" s="335">
        <f t="shared" ref="I26" si="2">G26/H26%</f>
        <v>40.487804878048784</v>
      </c>
      <c r="J26" s="336">
        <v>9</v>
      </c>
      <c r="K26" s="336">
        <v>14</v>
      </c>
    </row>
    <row r="27" spans="1:19" s="184" customFormat="1" x14ac:dyDescent="0.2">
      <c r="A27" s="337"/>
      <c r="B27" s="338"/>
      <c r="C27" s="338"/>
      <c r="D27" s="339"/>
      <c r="E27" s="338"/>
      <c r="F27" s="340"/>
      <c r="G27" s="340"/>
      <c r="H27" s="340"/>
      <c r="I27" s="340"/>
      <c r="J27" s="340"/>
      <c r="K27" s="340"/>
    </row>
    <row r="28" spans="1:19" s="184" customFormat="1" ht="11.25" customHeight="1" x14ac:dyDescent="0.2">
      <c r="A28" s="337"/>
      <c r="B28" s="338"/>
      <c r="C28" s="338"/>
      <c r="D28" s="339"/>
      <c r="E28" s="338"/>
      <c r="F28" s="340"/>
      <c r="G28" s="340"/>
      <c r="H28" s="340"/>
      <c r="I28" s="340"/>
      <c r="J28" s="475"/>
      <c r="K28" s="475"/>
    </row>
    <row r="29" spans="1:19" s="184" customFormat="1" ht="12.75" customHeight="1" x14ac:dyDescent="0.2">
      <c r="B29" s="341"/>
      <c r="C29" s="341"/>
      <c r="D29" s="341"/>
      <c r="E29" s="341"/>
      <c r="F29" s="341"/>
      <c r="G29" s="341"/>
      <c r="H29" s="341"/>
      <c r="I29" s="341"/>
      <c r="J29" s="342"/>
      <c r="K29" s="343" t="s">
        <v>196</v>
      </c>
      <c r="L29" s="344"/>
    </row>
    <row r="30" spans="1:19" s="184" customFormat="1" ht="15.75" customHeight="1" x14ac:dyDescent="0.2">
      <c r="A30" s="471"/>
      <c r="B30" s="472" t="s">
        <v>143</v>
      </c>
      <c r="C30" s="472"/>
      <c r="D30" s="472"/>
      <c r="E30" s="472"/>
      <c r="F30" s="472"/>
      <c r="G30" s="472" t="s">
        <v>144</v>
      </c>
      <c r="H30" s="472"/>
      <c r="I30" s="472"/>
      <c r="J30" s="472"/>
      <c r="K30" s="473"/>
    </row>
    <row r="31" spans="1:19" s="184" customFormat="1" ht="15.75" customHeight="1" x14ac:dyDescent="0.2">
      <c r="A31" s="471"/>
      <c r="B31" s="472" t="s">
        <v>142</v>
      </c>
      <c r="C31" s="472"/>
      <c r="D31" s="472"/>
      <c r="E31" s="472" t="s">
        <v>171</v>
      </c>
      <c r="F31" s="472"/>
      <c r="G31" s="472" t="s">
        <v>142</v>
      </c>
      <c r="H31" s="472"/>
      <c r="I31" s="472"/>
      <c r="J31" s="472" t="s">
        <v>171</v>
      </c>
      <c r="K31" s="473"/>
    </row>
    <row r="32" spans="1:19" s="184" customFormat="1" ht="36" customHeight="1" x14ac:dyDescent="0.2">
      <c r="A32" s="471"/>
      <c r="B32" s="325" t="s">
        <v>149</v>
      </c>
      <c r="C32" s="325" t="s">
        <v>71</v>
      </c>
      <c r="D32" s="325" t="s">
        <v>197</v>
      </c>
      <c r="E32" s="325" t="s">
        <v>149</v>
      </c>
      <c r="F32" s="325" t="s">
        <v>71</v>
      </c>
      <c r="G32" s="325" t="s">
        <v>149</v>
      </c>
      <c r="H32" s="325" t="s">
        <v>71</v>
      </c>
      <c r="I32" s="325" t="s">
        <v>197</v>
      </c>
      <c r="J32" s="325" t="s">
        <v>149</v>
      </c>
      <c r="K32" s="326" t="s">
        <v>71</v>
      </c>
    </row>
    <row r="33" spans="1:19" s="184" customFormat="1" x14ac:dyDescent="0.2">
      <c r="A33" s="327" t="s">
        <v>79</v>
      </c>
      <c r="B33" s="328">
        <f t="shared" ref="B33:C33" si="3">SUM(B34:B53)</f>
        <v>7311752</v>
      </c>
      <c r="C33" s="328">
        <f t="shared" si="3"/>
        <v>7841358</v>
      </c>
      <c r="D33" s="329">
        <f>B33/C33%</f>
        <v>93.245991319360755</v>
      </c>
      <c r="E33" s="328">
        <v>65</v>
      </c>
      <c r="F33" s="330">
        <v>81</v>
      </c>
      <c r="G33" s="328">
        <f>SUM(G34:G53)</f>
        <v>886940</v>
      </c>
      <c r="H33" s="328">
        <f>SUM(H34:H53)</f>
        <v>1040735</v>
      </c>
      <c r="I33" s="329">
        <f>G33/H33%</f>
        <v>85.222462970881153</v>
      </c>
      <c r="J33" s="328">
        <v>79</v>
      </c>
      <c r="K33" s="330">
        <v>91</v>
      </c>
      <c r="L33" s="185"/>
      <c r="M33" s="331"/>
      <c r="N33" s="331"/>
      <c r="O33" s="185"/>
      <c r="P33" s="331"/>
      <c r="Q33" s="331"/>
      <c r="R33" s="185"/>
      <c r="S33" s="185"/>
    </row>
    <row r="34" spans="1:19" s="184" customFormat="1" x14ac:dyDescent="0.2">
      <c r="A34" s="327" t="s">
        <v>80</v>
      </c>
      <c r="B34" s="328">
        <v>476935</v>
      </c>
      <c r="C34" s="328">
        <v>502588</v>
      </c>
      <c r="D34" s="329">
        <f t="shared" ref="D34:D53" si="4">B34/C34%</f>
        <v>94.895819239615747</v>
      </c>
      <c r="E34" s="328">
        <v>71</v>
      </c>
      <c r="F34" s="330">
        <v>87</v>
      </c>
      <c r="G34" s="328">
        <v>55941</v>
      </c>
      <c r="H34" s="328">
        <v>52625</v>
      </c>
      <c r="I34" s="329">
        <f t="shared" ref="I34:I53" si="5">G34/H34%</f>
        <v>106.30118764845605</v>
      </c>
      <c r="J34" s="328">
        <v>88</v>
      </c>
      <c r="K34" s="330">
        <v>97</v>
      </c>
      <c r="L34" s="185"/>
      <c r="M34" s="331"/>
      <c r="N34" s="331"/>
      <c r="O34" s="185"/>
      <c r="P34" s="331"/>
      <c r="Q34" s="331"/>
      <c r="R34" s="185"/>
      <c r="S34" s="185"/>
    </row>
    <row r="35" spans="1:19" s="184" customFormat="1" x14ac:dyDescent="0.2">
      <c r="A35" s="327" t="s">
        <v>81</v>
      </c>
      <c r="B35" s="328">
        <v>225722</v>
      </c>
      <c r="C35" s="328">
        <v>228400</v>
      </c>
      <c r="D35" s="329">
        <f t="shared" si="4"/>
        <v>98.827495621716281</v>
      </c>
      <c r="E35" s="328">
        <v>71</v>
      </c>
      <c r="F35" s="330">
        <v>74</v>
      </c>
      <c r="G35" s="328">
        <v>19318</v>
      </c>
      <c r="H35" s="328">
        <v>19497</v>
      </c>
      <c r="I35" s="329">
        <f t="shared" si="5"/>
        <v>99.081910037441659</v>
      </c>
      <c r="J35" s="328">
        <v>88</v>
      </c>
      <c r="K35" s="330">
        <v>87</v>
      </c>
      <c r="L35" s="185"/>
      <c r="M35" s="331"/>
      <c r="N35" s="331"/>
      <c r="O35" s="185"/>
      <c r="P35" s="331"/>
      <c r="Q35" s="331"/>
      <c r="R35" s="185"/>
      <c r="S35" s="185"/>
    </row>
    <row r="36" spans="1:19" s="184" customFormat="1" x14ac:dyDescent="0.2">
      <c r="A36" s="327" t="s">
        <v>82</v>
      </c>
      <c r="B36" s="328">
        <v>488757</v>
      </c>
      <c r="C36" s="328">
        <v>494974</v>
      </c>
      <c r="D36" s="329">
        <f t="shared" si="4"/>
        <v>98.743974430980217</v>
      </c>
      <c r="E36" s="328">
        <v>72</v>
      </c>
      <c r="F36" s="330">
        <v>81</v>
      </c>
      <c r="G36" s="328">
        <v>65471</v>
      </c>
      <c r="H36" s="328">
        <v>65238</v>
      </c>
      <c r="I36" s="329">
        <f t="shared" si="5"/>
        <v>100.35715380606395</v>
      </c>
      <c r="J36" s="328">
        <v>76</v>
      </c>
      <c r="K36" s="330">
        <v>84</v>
      </c>
      <c r="L36" s="185"/>
      <c r="M36" s="331"/>
      <c r="N36" s="331"/>
      <c r="O36" s="185"/>
      <c r="P36" s="331"/>
      <c r="Q36" s="331"/>
      <c r="R36" s="185"/>
      <c r="S36" s="185"/>
    </row>
    <row r="37" spans="1:19" s="184" customFormat="1" x14ac:dyDescent="0.2">
      <c r="A37" s="327" t="s">
        <v>83</v>
      </c>
      <c r="B37" s="328">
        <v>846339</v>
      </c>
      <c r="C37" s="328">
        <v>947165</v>
      </c>
      <c r="D37" s="329">
        <f t="shared" si="4"/>
        <v>89.354969831022046</v>
      </c>
      <c r="E37" s="328">
        <v>58</v>
      </c>
      <c r="F37" s="330">
        <v>99</v>
      </c>
      <c r="G37" s="328">
        <v>43775</v>
      </c>
      <c r="H37" s="328">
        <v>72225</v>
      </c>
      <c r="I37" s="329">
        <f t="shared" si="5"/>
        <v>60.609207338179303</v>
      </c>
      <c r="J37" s="328">
        <v>54</v>
      </c>
      <c r="K37" s="330">
        <v>149</v>
      </c>
      <c r="L37" s="185"/>
      <c r="M37" s="331"/>
      <c r="N37" s="331"/>
      <c r="O37" s="185"/>
      <c r="P37" s="331"/>
      <c r="Q37" s="331"/>
      <c r="R37" s="185"/>
      <c r="S37" s="185"/>
    </row>
    <row r="38" spans="1:19" s="184" customFormat="1" x14ac:dyDescent="0.2">
      <c r="A38" s="327" t="s">
        <v>84</v>
      </c>
      <c r="B38" s="328">
        <v>194171</v>
      </c>
      <c r="C38" s="328">
        <v>228961</v>
      </c>
      <c r="D38" s="329">
        <f t="shared" si="4"/>
        <v>84.805272513659531</v>
      </c>
      <c r="E38" s="328">
        <v>66</v>
      </c>
      <c r="F38" s="330">
        <v>86</v>
      </c>
      <c r="G38" s="328">
        <v>42653</v>
      </c>
      <c r="H38" s="328">
        <v>47760</v>
      </c>
      <c r="I38" s="329">
        <f t="shared" si="5"/>
        <v>89.306951423785591</v>
      </c>
      <c r="J38" s="328">
        <v>58</v>
      </c>
      <c r="K38" s="330">
        <v>76</v>
      </c>
      <c r="L38" s="185"/>
      <c r="M38" s="331"/>
      <c r="N38" s="331"/>
      <c r="O38" s="185"/>
      <c r="P38" s="331"/>
      <c r="Q38" s="331"/>
      <c r="R38" s="185"/>
      <c r="S38" s="185"/>
    </row>
    <row r="39" spans="1:19" s="184" customFormat="1" x14ac:dyDescent="0.2">
      <c r="A39" s="327" t="s">
        <v>85</v>
      </c>
      <c r="B39" s="328">
        <v>584488</v>
      </c>
      <c r="C39" s="328">
        <v>579981</v>
      </c>
      <c r="D39" s="329">
        <f t="shared" si="4"/>
        <v>100.77709442205865</v>
      </c>
      <c r="E39" s="328">
        <v>83</v>
      </c>
      <c r="F39" s="330">
        <v>95</v>
      </c>
      <c r="G39" s="328">
        <v>101327</v>
      </c>
      <c r="H39" s="328">
        <v>104548</v>
      </c>
      <c r="I39" s="329">
        <f t="shared" si="5"/>
        <v>96.919118491028044</v>
      </c>
      <c r="J39" s="328">
        <v>90</v>
      </c>
      <c r="K39" s="330">
        <v>98</v>
      </c>
      <c r="L39" s="185"/>
      <c r="M39" s="331"/>
      <c r="N39" s="331"/>
      <c r="O39" s="185"/>
      <c r="P39" s="331"/>
      <c r="Q39" s="331"/>
      <c r="R39" s="185"/>
      <c r="S39" s="185"/>
    </row>
    <row r="40" spans="1:19" s="184" customFormat="1" x14ac:dyDescent="0.2">
      <c r="A40" s="327" t="s">
        <v>86</v>
      </c>
      <c r="B40" s="328">
        <v>826042</v>
      </c>
      <c r="C40" s="328">
        <v>815601</v>
      </c>
      <c r="D40" s="329">
        <f t="shared" si="4"/>
        <v>101.28016027444792</v>
      </c>
      <c r="E40" s="328">
        <v>61</v>
      </c>
      <c r="F40" s="330">
        <v>79</v>
      </c>
      <c r="G40" s="328">
        <v>61228</v>
      </c>
      <c r="H40" s="328">
        <v>101131</v>
      </c>
      <c r="I40" s="329">
        <f t="shared" si="5"/>
        <v>60.543255777160319</v>
      </c>
      <c r="J40" s="328">
        <v>107</v>
      </c>
      <c r="K40" s="330">
        <v>102</v>
      </c>
      <c r="L40" s="185"/>
      <c r="M40" s="331"/>
      <c r="N40" s="331"/>
      <c r="O40" s="185"/>
      <c r="P40" s="331"/>
      <c r="Q40" s="331"/>
      <c r="R40" s="185"/>
      <c r="S40" s="185"/>
    </row>
    <row r="41" spans="1:19" s="184" customFormat="1" x14ac:dyDescent="0.2">
      <c r="A41" s="327" t="s">
        <v>87</v>
      </c>
      <c r="B41" s="328">
        <v>569640</v>
      </c>
      <c r="C41" s="328">
        <v>576533</v>
      </c>
      <c r="D41" s="329">
        <f t="shared" si="4"/>
        <v>98.804404951667991</v>
      </c>
      <c r="E41" s="328">
        <v>73</v>
      </c>
      <c r="F41" s="330">
        <v>87</v>
      </c>
      <c r="G41" s="328">
        <v>116011</v>
      </c>
      <c r="H41" s="328">
        <v>116889</v>
      </c>
      <c r="I41" s="329">
        <f t="shared" si="5"/>
        <v>99.248860029600721</v>
      </c>
      <c r="J41" s="328">
        <v>85</v>
      </c>
      <c r="K41" s="330">
        <v>95</v>
      </c>
      <c r="L41" s="185"/>
      <c r="M41" s="331"/>
      <c r="N41" s="331"/>
      <c r="O41" s="185"/>
      <c r="P41" s="331"/>
      <c r="Q41" s="331"/>
      <c r="R41" s="185"/>
      <c r="S41" s="185"/>
    </row>
    <row r="42" spans="1:19" s="184" customFormat="1" x14ac:dyDescent="0.2">
      <c r="A42" s="327" t="s">
        <v>88</v>
      </c>
      <c r="B42" s="328">
        <v>270434</v>
      </c>
      <c r="C42" s="328">
        <v>278877</v>
      </c>
      <c r="D42" s="329">
        <f t="shared" si="4"/>
        <v>96.972500421332697</v>
      </c>
      <c r="E42" s="328">
        <v>91</v>
      </c>
      <c r="F42" s="330">
        <v>92</v>
      </c>
      <c r="G42" s="328">
        <v>80668</v>
      </c>
      <c r="H42" s="328">
        <v>80335</v>
      </c>
      <c r="I42" s="329">
        <f t="shared" si="5"/>
        <v>100.41451422169665</v>
      </c>
      <c r="J42" s="328">
        <v>101</v>
      </c>
      <c r="K42" s="330">
        <v>96</v>
      </c>
      <c r="L42" s="185"/>
      <c r="M42" s="331"/>
      <c r="N42" s="331"/>
      <c r="O42" s="185"/>
      <c r="P42" s="331"/>
      <c r="Q42" s="331"/>
      <c r="R42" s="185"/>
      <c r="S42" s="185"/>
    </row>
    <row r="43" spans="1:19" s="184" customFormat="1" x14ac:dyDescent="0.2">
      <c r="A43" s="327" t="s">
        <v>89</v>
      </c>
      <c r="B43" s="328">
        <v>152286</v>
      </c>
      <c r="C43" s="328">
        <v>148228</v>
      </c>
      <c r="D43" s="329">
        <f t="shared" si="4"/>
        <v>102.73767439350191</v>
      </c>
      <c r="E43" s="328">
        <v>88</v>
      </c>
      <c r="F43" s="330">
        <v>92</v>
      </c>
      <c r="G43" s="328">
        <v>4598</v>
      </c>
      <c r="H43" s="328">
        <v>4385</v>
      </c>
      <c r="I43" s="329">
        <f t="shared" si="5"/>
        <v>104.85746864310148</v>
      </c>
      <c r="J43" s="328">
        <v>30</v>
      </c>
      <c r="K43" s="330">
        <v>40</v>
      </c>
      <c r="L43" s="185"/>
      <c r="M43" s="331"/>
      <c r="N43" s="331"/>
      <c r="O43" s="185"/>
      <c r="P43" s="331"/>
      <c r="Q43" s="331"/>
      <c r="R43" s="185"/>
      <c r="S43" s="185"/>
    </row>
    <row r="44" spans="1:19" s="184" customFormat="1" x14ac:dyDescent="0.2">
      <c r="A44" s="327" t="s">
        <v>90</v>
      </c>
      <c r="B44" s="328">
        <v>194267</v>
      </c>
      <c r="C44" s="328">
        <v>173076</v>
      </c>
      <c r="D44" s="329">
        <f t="shared" si="4"/>
        <v>112.24375418891123</v>
      </c>
      <c r="E44" s="328">
        <v>54</v>
      </c>
      <c r="F44" s="330">
        <v>60</v>
      </c>
      <c r="G44" s="328">
        <v>54670</v>
      </c>
      <c r="H44" s="328">
        <v>73488</v>
      </c>
      <c r="I44" s="329">
        <f t="shared" si="5"/>
        <v>74.393098192902244</v>
      </c>
      <c r="J44" s="328">
        <v>70</v>
      </c>
      <c r="K44" s="330">
        <v>86</v>
      </c>
      <c r="L44" s="185"/>
      <c r="M44" s="331"/>
      <c r="N44" s="331"/>
      <c r="O44" s="185"/>
      <c r="P44" s="331"/>
      <c r="Q44" s="331"/>
      <c r="R44" s="185"/>
      <c r="S44" s="185"/>
    </row>
    <row r="45" spans="1:19" s="184" customFormat="1" x14ac:dyDescent="0.2">
      <c r="A45" s="327" t="s">
        <v>91</v>
      </c>
      <c r="B45" s="328">
        <v>127677</v>
      </c>
      <c r="C45" s="328">
        <v>128495</v>
      </c>
      <c r="D45" s="329">
        <f t="shared" si="4"/>
        <v>99.363399354060462</v>
      </c>
      <c r="E45" s="328">
        <v>73</v>
      </c>
      <c r="F45" s="330">
        <v>78</v>
      </c>
      <c r="G45" s="328">
        <v>47772</v>
      </c>
      <c r="H45" s="328">
        <v>47294</v>
      </c>
      <c r="I45" s="329">
        <f t="shared" si="5"/>
        <v>101.01069903158964</v>
      </c>
      <c r="J45" s="328">
        <v>73</v>
      </c>
      <c r="K45" s="330">
        <v>82</v>
      </c>
      <c r="L45" s="185"/>
      <c r="M45" s="331"/>
      <c r="N45" s="331"/>
      <c r="O45" s="185"/>
      <c r="P45" s="331"/>
      <c r="Q45" s="331"/>
      <c r="R45" s="185"/>
      <c r="S45" s="185"/>
    </row>
    <row r="46" spans="1:19" s="184" customFormat="1" x14ac:dyDescent="0.2">
      <c r="A46" s="327" t="s">
        <v>92</v>
      </c>
      <c r="B46" s="328">
        <v>263695</v>
      </c>
      <c r="C46" s="328">
        <v>229926</v>
      </c>
      <c r="D46" s="329">
        <f t="shared" si="4"/>
        <v>114.6868992632412</v>
      </c>
      <c r="E46" s="328">
        <v>85</v>
      </c>
      <c r="F46" s="330">
        <v>85</v>
      </c>
      <c r="G46" s="328">
        <v>38937</v>
      </c>
      <c r="H46" s="328">
        <v>36826</v>
      </c>
      <c r="I46" s="329">
        <f t="shared" si="5"/>
        <v>105.73236300439906</v>
      </c>
      <c r="J46" s="328">
        <v>103</v>
      </c>
      <c r="K46" s="330">
        <v>100</v>
      </c>
      <c r="L46" s="185"/>
      <c r="M46" s="331"/>
      <c r="N46" s="331"/>
      <c r="O46" s="185"/>
      <c r="P46" s="331"/>
      <c r="Q46" s="331"/>
      <c r="R46" s="185"/>
      <c r="S46" s="185"/>
    </row>
    <row r="47" spans="1:19" s="184" customFormat="1" x14ac:dyDescent="0.2">
      <c r="A47" s="327" t="s">
        <v>93</v>
      </c>
      <c r="B47" s="328">
        <v>226969</v>
      </c>
      <c r="C47" s="328">
        <v>204118</v>
      </c>
      <c r="D47" s="329">
        <f t="shared" si="4"/>
        <v>111.19499505188175</v>
      </c>
      <c r="E47" s="328">
        <v>96</v>
      </c>
      <c r="F47" s="330">
        <v>96</v>
      </c>
      <c r="G47" s="328">
        <v>5575</v>
      </c>
      <c r="H47" s="328">
        <v>5633</v>
      </c>
      <c r="I47" s="329">
        <f t="shared" si="5"/>
        <v>98.970353275341736</v>
      </c>
      <c r="J47" s="328">
        <v>97</v>
      </c>
      <c r="K47" s="330">
        <v>98</v>
      </c>
      <c r="L47" s="185"/>
      <c r="M47" s="331"/>
      <c r="N47" s="331"/>
      <c r="O47" s="185"/>
      <c r="P47" s="331"/>
      <c r="Q47" s="331"/>
      <c r="R47" s="185"/>
      <c r="S47" s="185"/>
    </row>
    <row r="48" spans="1:19" s="184" customFormat="1" x14ac:dyDescent="0.2">
      <c r="A48" s="327" t="s">
        <v>157</v>
      </c>
      <c r="B48" s="328">
        <v>1479629</v>
      </c>
      <c r="C48" s="328">
        <v>1856065</v>
      </c>
      <c r="D48" s="329">
        <f t="shared" si="4"/>
        <v>79.718598217196046</v>
      </c>
      <c r="E48" s="328">
        <v>55</v>
      </c>
      <c r="F48" s="330">
        <v>65</v>
      </c>
      <c r="G48" s="328">
        <v>69515</v>
      </c>
      <c r="H48" s="328">
        <v>103696</v>
      </c>
      <c r="I48" s="329">
        <f t="shared" si="5"/>
        <v>67.037301342385433</v>
      </c>
      <c r="J48" s="328">
        <v>61</v>
      </c>
      <c r="K48" s="330">
        <v>61</v>
      </c>
      <c r="L48" s="185"/>
      <c r="M48" s="331"/>
      <c r="N48" s="331"/>
      <c r="O48" s="185"/>
      <c r="P48" s="331"/>
      <c r="Q48" s="331"/>
      <c r="R48" s="185"/>
      <c r="S48" s="185"/>
    </row>
    <row r="49" spans="1:19" s="184" customFormat="1" x14ac:dyDescent="0.2">
      <c r="A49" s="327" t="s">
        <v>95</v>
      </c>
      <c r="B49" s="328">
        <v>109638</v>
      </c>
      <c r="C49" s="328">
        <v>170832</v>
      </c>
      <c r="D49" s="329">
        <f t="shared" si="4"/>
        <v>64.17884237145266</v>
      </c>
      <c r="E49" s="328">
        <v>65</v>
      </c>
      <c r="F49" s="330">
        <v>91</v>
      </c>
      <c r="G49" s="328">
        <v>17879</v>
      </c>
      <c r="H49" s="328">
        <v>33603</v>
      </c>
      <c r="I49" s="329">
        <f t="shared" si="5"/>
        <v>53.206558938190049</v>
      </c>
      <c r="J49" s="328">
        <v>58</v>
      </c>
      <c r="K49" s="330">
        <v>86</v>
      </c>
      <c r="L49" s="185"/>
      <c r="M49" s="331"/>
      <c r="N49" s="331"/>
      <c r="O49" s="185"/>
      <c r="P49" s="331"/>
      <c r="Q49" s="331"/>
      <c r="R49" s="185"/>
      <c r="S49" s="185"/>
    </row>
    <row r="50" spans="1:19" s="184" customFormat="1" ht="12" customHeight="1" x14ac:dyDescent="0.2">
      <c r="A50" s="327" t="s">
        <v>96</v>
      </c>
      <c r="B50" s="328">
        <v>273534</v>
      </c>
      <c r="C50" s="328">
        <v>274047</v>
      </c>
      <c r="D50" s="329">
        <f t="shared" si="4"/>
        <v>99.812805832576174</v>
      </c>
      <c r="E50" s="328">
        <v>87</v>
      </c>
      <c r="F50" s="330">
        <v>88</v>
      </c>
      <c r="G50" s="328">
        <v>61162</v>
      </c>
      <c r="H50" s="328">
        <v>75054</v>
      </c>
      <c r="I50" s="329">
        <f t="shared" si="5"/>
        <v>81.490660058091507</v>
      </c>
      <c r="J50" s="328">
        <v>91</v>
      </c>
      <c r="K50" s="330">
        <v>98</v>
      </c>
      <c r="L50" s="185"/>
      <c r="M50" s="331"/>
      <c r="N50" s="331"/>
      <c r="O50" s="185"/>
      <c r="P50" s="331"/>
      <c r="Q50" s="331"/>
      <c r="R50" s="185"/>
      <c r="S50" s="185"/>
    </row>
    <row r="51" spans="1:19" s="184" customFormat="1" x14ac:dyDescent="0.2">
      <c r="A51" s="327" t="s">
        <v>97</v>
      </c>
      <c r="B51" s="328">
        <v>26</v>
      </c>
      <c r="C51" s="328">
        <v>16</v>
      </c>
      <c r="D51" s="329">
        <f t="shared" si="4"/>
        <v>162.5</v>
      </c>
      <c r="E51" s="328">
        <v>3</v>
      </c>
      <c r="F51" s="330">
        <v>1</v>
      </c>
      <c r="G51" s="330">
        <v>1</v>
      </c>
      <c r="H51" s="328">
        <v>1</v>
      </c>
      <c r="I51" s="329">
        <f t="shared" si="5"/>
        <v>100</v>
      </c>
      <c r="J51" s="330">
        <v>1</v>
      </c>
      <c r="K51" s="330">
        <v>1</v>
      </c>
      <c r="L51" s="185"/>
      <c r="M51" s="331"/>
      <c r="N51" s="331"/>
      <c r="O51" s="185"/>
      <c r="P51" s="331"/>
      <c r="Q51" s="331"/>
      <c r="R51" s="185"/>
      <c r="S51" s="185"/>
    </row>
    <row r="52" spans="1:19" s="184" customFormat="1" x14ac:dyDescent="0.2">
      <c r="A52" s="337" t="s">
        <v>98</v>
      </c>
      <c r="B52" s="338">
        <v>446</v>
      </c>
      <c r="C52" s="338">
        <v>286</v>
      </c>
      <c r="D52" s="329">
        <f t="shared" si="4"/>
        <v>155.94405594405595</v>
      </c>
      <c r="E52" s="338">
        <v>134</v>
      </c>
      <c r="F52" s="340">
        <v>62</v>
      </c>
      <c r="G52" s="338">
        <v>319</v>
      </c>
      <c r="H52" s="338">
        <v>136</v>
      </c>
      <c r="I52" s="329">
        <f t="shared" si="5"/>
        <v>234.55882352941174</v>
      </c>
      <c r="J52" s="338">
        <v>94</v>
      </c>
      <c r="K52" s="340">
        <v>38</v>
      </c>
    </row>
    <row r="53" spans="1:19" s="184" customFormat="1" x14ac:dyDescent="0.2">
      <c r="A53" s="333" t="s">
        <v>99</v>
      </c>
      <c r="B53" s="334">
        <v>1057</v>
      </c>
      <c r="C53" s="334">
        <v>3189</v>
      </c>
      <c r="D53" s="335">
        <f t="shared" si="4"/>
        <v>33.145186578864845</v>
      </c>
      <c r="E53" s="334">
        <v>2</v>
      </c>
      <c r="F53" s="334">
        <v>8</v>
      </c>
      <c r="G53" s="334">
        <v>120</v>
      </c>
      <c r="H53" s="334">
        <v>371</v>
      </c>
      <c r="I53" s="335">
        <f t="shared" si="5"/>
        <v>32.345013477088948</v>
      </c>
      <c r="J53" s="334">
        <v>5</v>
      </c>
      <c r="K53" s="334">
        <v>25</v>
      </c>
    </row>
    <row r="54" spans="1:19" s="184" customFormat="1" x14ac:dyDescent="0.2">
      <c r="A54" s="337"/>
    </row>
    <row r="55" spans="1:19" s="184" customFormat="1" x14ac:dyDescent="0.2">
      <c r="A55" s="337"/>
      <c r="J55" s="475"/>
      <c r="K55" s="475"/>
    </row>
    <row r="56" spans="1:19" s="184" customFormat="1" ht="12.75" customHeight="1" x14ac:dyDescent="0.2">
      <c r="A56" s="345"/>
      <c r="B56" s="477" t="s">
        <v>196</v>
      </c>
      <c r="C56" s="477" t="s">
        <v>172</v>
      </c>
      <c r="D56" s="477" t="s">
        <v>172</v>
      </c>
      <c r="E56" s="477" t="s">
        <v>172</v>
      </c>
      <c r="F56" s="477" t="s">
        <v>172</v>
      </c>
      <c r="G56" s="477" t="s">
        <v>172</v>
      </c>
      <c r="H56" s="477" t="s">
        <v>172</v>
      </c>
      <c r="I56" s="477" t="s">
        <v>172</v>
      </c>
      <c r="J56" s="477" t="s">
        <v>172</v>
      </c>
      <c r="K56" s="477" t="s">
        <v>172</v>
      </c>
    </row>
    <row r="57" spans="1:19" s="184" customFormat="1" ht="18" customHeight="1" x14ac:dyDescent="0.2">
      <c r="A57" s="471"/>
      <c r="B57" s="472" t="s">
        <v>145</v>
      </c>
      <c r="C57" s="472"/>
      <c r="D57" s="472"/>
      <c r="E57" s="472"/>
      <c r="F57" s="472"/>
      <c r="G57" s="472" t="s">
        <v>146</v>
      </c>
      <c r="H57" s="472"/>
      <c r="I57" s="472"/>
      <c r="J57" s="472"/>
      <c r="K57" s="473"/>
    </row>
    <row r="58" spans="1:19" s="184" customFormat="1" ht="18" customHeight="1" x14ac:dyDescent="0.2">
      <c r="A58" s="471"/>
      <c r="B58" s="472" t="s">
        <v>142</v>
      </c>
      <c r="C58" s="472"/>
      <c r="D58" s="472"/>
      <c r="E58" s="472" t="s">
        <v>171</v>
      </c>
      <c r="F58" s="472"/>
      <c r="G58" s="472" t="s">
        <v>142</v>
      </c>
      <c r="H58" s="472"/>
      <c r="I58" s="472"/>
      <c r="J58" s="472" t="s">
        <v>171</v>
      </c>
      <c r="K58" s="473"/>
    </row>
    <row r="59" spans="1:19" s="184" customFormat="1" ht="22.5" x14ac:dyDescent="0.2">
      <c r="A59" s="471"/>
      <c r="B59" s="325" t="s">
        <v>149</v>
      </c>
      <c r="C59" s="325" t="s">
        <v>71</v>
      </c>
      <c r="D59" s="325" t="s">
        <v>158</v>
      </c>
      <c r="E59" s="325" t="s">
        <v>149</v>
      </c>
      <c r="F59" s="325" t="s">
        <v>71</v>
      </c>
      <c r="G59" s="325" t="s">
        <v>149</v>
      </c>
      <c r="H59" s="325" t="s">
        <v>71</v>
      </c>
      <c r="I59" s="325" t="s">
        <v>158</v>
      </c>
      <c r="J59" s="325" t="s">
        <v>149</v>
      </c>
      <c r="K59" s="326" t="s">
        <v>71</v>
      </c>
    </row>
    <row r="60" spans="1:19" s="184" customFormat="1" x14ac:dyDescent="0.2">
      <c r="A60" s="327" t="s">
        <v>79</v>
      </c>
      <c r="B60" s="328">
        <f>SUM(B61:B80)</f>
        <v>965743</v>
      </c>
      <c r="C60" s="328">
        <f>SUM(C61:C80)</f>
        <v>1029393</v>
      </c>
      <c r="D60" s="329">
        <f t="shared" ref="D60:D80" si="6">B60/C60*100</f>
        <v>93.816744430941341</v>
      </c>
      <c r="E60" s="328">
        <v>46</v>
      </c>
      <c r="F60" s="330">
        <v>56</v>
      </c>
      <c r="G60" s="328">
        <f>SUM(G61:G80)</f>
        <v>49631</v>
      </c>
      <c r="H60" s="328">
        <f>SUM(H61:H80)</f>
        <v>46491</v>
      </c>
      <c r="I60" s="329">
        <f>G60/H60*100</f>
        <v>106.75399539695856</v>
      </c>
      <c r="J60" s="328">
        <v>31</v>
      </c>
      <c r="K60" s="330">
        <v>34</v>
      </c>
      <c r="L60" s="185"/>
      <c r="M60" s="331"/>
      <c r="N60" s="331"/>
      <c r="O60" s="185"/>
      <c r="P60" s="331"/>
      <c r="Q60" s="331"/>
      <c r="R60" s="185"/>
    </row>
    <row r="61" spans="1:19" s="184" customFormat="1" x14ac:dyDescent="0.2">
      <c r="A61" s="327" t="s">
        <v>80</v>
      </c>
      <c r="B61" s="328">
        <v>120537</v>
      </c>
      <c r="C61" s="328">
        <v>133948</v>
      </c>
      <c r="D61" s="329">
        <f t="shared" si="6"/>
        <v>89.987905754471882</v>
      </c>
      <c r="E61" s="328">
        <v>63</v>
      </c>
      <c r="F61" s="330">
        <v>68</v>
      </c>
      <c r="G61" s="330">
        <v>41</v>
      </c>
      <c r="H61" s="330">
        <v>15</v>
      </c>
      <c r="I61" s="329">
        <f t="shared" ref="I61:I77" si="7">G61/H61*100</f>
        <v>273.33333333333331</v>
      </c>
      <c r="J61" s="330">
        <v>17</v>
      </c>
      <c r="K61" s="330">
        <v>7</v>
      </c>
      <c r="L61" s="185"/>
      <c r="M61" s="331"/>
      <c r="N61" s="331"/>
      <c r="O61" s="185"/>
      <c r="P61" s="331"/>
      <c r="Q61" s="331"/>
      <c r="R61" s="185"/>
    </row>
    <row r="62" spans="1:19" s="184" customFormat="1" x14ac:dyDescent="0.2">
      <c r="A62" s="327" t="s">
        <v>81</v>
      </c>
      <c r="B62" s="328">
        <v>57966</v>
      </c>
      <c r="C62" s="328">
        <v>59029</v>
      </c>
      <c r="D62" s="329">
        <f t="shared" si="6"/>
        <v>98.199190228531734</v>
      </c>
      <c r="E62" s="328">
        <v>43</v>
      </c>
      <c r="F62" s="330">
        <v>46</v>
      </c>
      <c r="G62" s="330">
        <v>15</v>
      </c>
      <c r="H62" s="328">
        <v>13</v>
      </c>
      <c r="I62" s="329">
        <f t="shared" si="7"/>
        <v>115.38461538461537</v>
      </c>
      <c r="J62" s="330">
        <v>13</v>
      </c>
      <c r="K62" s="330">
        <v>16</v>
      </c>
      <c r="L62" s="185"/>
      <c r="M62" s="331"/>
      <c r="N62" s="331"/>
      <c r="O62" s="185"/>
      <c r="P62" s="331"/>
      <c r="Q62" s="331"/>
      <c r="R62" s="185"/>
    </row>
    <row r="63" spans="1:19" s="184" customFormat="1" x14ac:dyDescent="0.2">
      <c r="A63" s="327" t="s">
        <v>82</v>
      </c>
      <c r="B63" s="328">
        <v>59146</v>
      </c>
      <c r="C63" s="328">
        <v>58542</v>
      </c>
      <c r="D63" s="329">
        <f>B63/C63*100</f>
        <v>101.0317378975778</v>
      </c>
      <c r="E63" s="328">
        <v>32</v>
      </c>
      <c r="F63" s="330">
        <v>45</v>
      </c>
      <c r="G63" s="330">
        <v>3562</v>
      </c>
      <c r="H63" s="330">
        <v>3492</v>
      </c>
      <c r="I63" s="329">
        <f t="shared" si="7"/>
        <v>102.0045819014891</v>
      </c>
      <c r="J63" s="330">
        <v>29</v>
      </c>
      <c r="K63" s="330">
        <v>36</v>
      </c>
      <c r="L63" s="185"/>
      <c r="M63" s="331"/>
      <c r="N63" s="331"/>
      <c r="O63" s="185"/>
      <c r="P63" s="331"/>
      <c r="Q63" s="331"/>
      <c r="R63" s="185"/>
    </row>
    <row r="64" spans="1:19" s="184" customFormat="1" x14ac:dyDescent="0.2">
      <c r="A64" s="327" t="s">
        <v>83</v>
      </c>
      <c r="B64" s="328">
        <v>37756</v>
      </c>
      <c r="C64" s="328">
        <v>51769</v>
      </c>
      <c r="D64" s="329">
        <f t="shared" si="6"/>
        <v>72.931677258591037</v>
      </c>
      <c r="E64" s="328">
        <v>33</v>
      </c>
      <c r="F64" s="330">
        <v>62</v>
      </c>
      <c r="G64" s="328">
        <v>1327</v>
      </c>
      <c r="H64" s="330">
        <v>873</v>
      </c>
      <c r="I64" s="329">
        <f t="shared" si="7"/>
        <v>152.0045819014891</v>
      </c>
      <c r="J64" s="328">
        <v>34</v>
      </c>
      <c r="K64" s="330">
        <v>31</v>
      </c>
      <c r="L64" s="185"/>
      <c r="M64" s="331"/>
      <c r="N64" s="331"/>
      <c r="O64" s="185"/>
      <c r="P64" s="331"/>
      <c r="Q64" s="331"/>
      <c r="R64" s="185"/>
    </row>
    <row r="65" spans="1:18" s="184" customFormat="1" x14ac:dyDescent="0.2">
      <c r="A65" s="327" t="s">
        <v>84</v>
      </c>
      <c r="B65" s="328">
        <v>20416</v>
      </c>
      <c r="C65" s="328">
        <v>23430</v>
      </c>
      <c r="D65" s="329">
        <f t="shared" si="6"/>
        <v>87.136150234741777</v>
      </c>
      <c r="E65" s="328">
        <v>28</v>
      </c>
      <c r="F65" s="330">
        <v>40</v>
      </c>
      <c r="G65" s="328">
        <v>7788</v>
      </c>
      <c r="H65" s="328">
        <v>6975</v>
      </c>
      <c r="I65" s="329">
        <f t="shared" si="7"/>
        <v>111.65591397849461</v>
      </c>
      <c r="J65" s="328">
        <v>37</v>
      </c>
      <c r="K65" s="330">
        <v>38</v>
      </c>
      <c r="L65" s="185"/>
      <c r="M65" s="331"/>
      <c r="N65" s="331"/>
      <c r="O65" s="185"/>
      <c r="P65" s="331"/>
      <c r="Q65" s="331"/>
      <c r="R65" s="185"/>
    </row>
    <row r="66" spans="1:18" s="184" customFormat="1" x14ac:dyDescent="0.2">
      <c r="A66" s="327" t="s">
        <v>85</v>
      </c>
      <c r="B66" s="328">
        <v>84163</v>
      </c>
      <c r="C66" s="328">
        <v>77475</v>
      </c>
      <c r="D66" s="329">
        <f t="shared" si="6"/>
        <v>108.63246208454341</v>
      </c>
      <c r="E66" s="328">
        <v>56</v>
      </c>
      <c r="F66" s="330">
        <v>62</v>
      </c>
      <c r="G66" s="330">
        <v>444</v>
      </c>
      <c r="H66" s="330">
        <v>512</v>
      </c>
      <c r="I66" s="329">
        <f t="shared" si="7"/>
        <v>86.71875</v>
      </c>
      <c r="J66" s="330">
        <v>34</v>
      </c>
      <c r="K66" s="330">
        <v>35</v>
      </c>
      <c r="L66" s="331"/>
      <c r="M66" s="331"/>
      <c r="N66" s="185"/>
      <c r="O66" s="331"/>
      <c r="P66" s="331"/>
      <c r="Q66" s="185"/>
    </row>
    <row r="67" spans="1:18" s="184" customFormat="1" x14ac:dyDescent="0.2">
      <c r="A67" s="327" t="s">
        <v>86</v>
      </c>
      <c r="B67" s="328">
        <v>31127</v>
      </c>
      <c r="C67" s="328">
        <v>35533</v>
      </c>
      <c r="D67" s="329">
        <f t="shared" si="6"/>
        <v>87.600258914248727</v>
      </c>
      <c r="E67" s="328">
        <v>44</v>
      </c>
      <c r="F67" s="330">
        <v>59</v>
      </c>
      <c r="G67" s="328">
        <v>1369</v>
      </c>
      <c r="H67" s="328">
        <v>1482</v>
      </c>
      <c r="I67" s="329">
        <f t="shared" si="7"/>
        <v>92.375168690958162</v>
      </c>
      <c r="J67" s="328">
        <v>43</v>
      </c>
      <c r="K67" s="330">
        <v>44</v>
      </c>
      <c r="L67" s="185"/>
      <c r="M67" s="331"/>
      <c r="N67" s="331"/>
      <c r="O67" s="185"/>
      <c r="P67" s="331"/>
      <c r="Q67" s="331"/>
      <c r="R67" s="185"/>
    </row>
    <row r="68" spans="1:18" s="184" customFormat="1" x14ac:dyDescent="0.2">
      <c r="A68" s="327" t="s">
        <v>87</v>
      </c>
      <c r="B68" s="328">
        <v>44983</v>
      </c>
      <c r="C68" s="328">
        <v>46336</v>
      </c>
      <c r="D68" s="329">
        <f t="shared" si="6"/>
        <v>97.080024171270722</v>
      </c>
      <c r="E68" s="328">
        <v>47</v>
      </c>
      <c r="F68" s="330">
        <v>68</v>
      </c>
      <c r="G68" s="328">
        <v>297</v>
      </c>
      <c r="H68" s="328">
        <v>321</v>
      </c>
      <c r="I68" s="329">
        <f t="shared" si="7"/>
        <v>92.523364485981304</v>
      </c>
      <c r="J68" s="328">
        <v>31</v>
      </c>
      <c r="K68" s="330">
        <v>37</v>
      </c>
      <c r="L68" s="185"/>
      <c r="M68" s="331"/>
      <c r="N68" s="331"/>
      <c r="O68" s="185"/>
      <c r="P68" s="331"/>
      <c r="Q68" s="331"/>
      <c r="R68" s="185"/>
    </row>
    <row r="69" spans="1:18" s="184" customFormat="1" x14ac:dyDescent="0.2">
      <c r="A69" s="327" t="s">
        <v>88</v>
      </c>
      <c r="B69" s="328">
        <v>119372</v>
      </c>
      <c r="C69" s="328">
        <v>109676</v>
      </c>
      <c r="D69" s="329">
        <f t="shared" si="6"/>
        <v>108.84058499580583</v>
      </c>
      <c r="E69" s="328">
        <v>74</v>
      </c>
      <c r="F69" s="330">
        <v>74</v>
      </c>
      <c r="G69" s="330">
        <v>331</v>
      </c>
      <c r="H69" s="330">
        <v>327</v>
      </c>
      <c r="I69" s="329">
        <f t="shared" si="7"/>
        <v>101.22324159021407</v>
      </c>
      <c r="J69" s="330">
        <v>57</v>
      </c>
      <c r="K69" s="330">
        <v>56</v>
      </c>
      <c r="L69" s="185"/>
      <c r="M69" s="331"/>
      <c r="N69" s="331"/>
      <c r="O69" s="185"/>
      <c r="P69" s="331"/>
      <c r="Q69" s="331"/>
      <c r="R69" s="185"/>
    </row>
    <row r="70" spans="1:18" s="184" customFormat="1" x14ac:dyDescent="0.2">
      <c r="A70" s="327" t="s">
        <v>89</v>
      </c>
      <c r="B70" s="328">
        <v>31674</v>
      </c>
      <c r="C70" s="328">
        <v>32836</v>
      </c>
      <c r="D70" s="329">
        <f t="shared" si="6"/>
        <v>96.461201120721157</v>
      </c>
      <c r="E70" s="328">
        <v>54</v>
      </c>
      <c r="F70" s="330">
        <v>56</v>
      </c>
      <c r="G70" s="330">
        <v>19</v>
      </c>
      <c r="H70" s="328">
        <v>19</v>
      </c>
      <c r="I70" s="329">
        <f t="shared" si="7"/>
        <v>100</v>
      </c>
      <c r="J70" s="330">
        <v>46</v>
      </c>
      <c r="K70" s="330">
        <v>93</v>
      </c>
      <c r="L70" s="185"/>
      <c r="M70" s="331"/>
      <c r="N70" s="331"/>
      <c r="O70" s="185"/>
      <c r="P70" s="331"/>
      <c r="Q70" s="331"/>
      <c r="R70" s="185"/>
    </row>
    <row r="71" spans="1:18" s="184" customFormat="1" x14ac:dyDescent="0.2">
      <c r="A71" s="327" t="s">
        <v>90</v>
      </c>
      <c r="B71" s="328">
        <v>36464</v>
      </c>
      <c r="C71" s="328">
        <v>30658</v>
      </c>
      <c r="D71" s="329">
        <f t="shared" si="6"/>
        <v>118.93796072803184</v>
      </c>
      <c r="E71" s="328">
        <v>33</v>
      </c>
      <c r="F71" s="330">
        <v>31</v>
      </c>
      <c r="G71" s="328">
        <v>10361</v>
      </c>
      <c r="H71" s="328">
        <v>9173</v>
      </c>
      <c r="I71" s="329">
        <f t="shared" si="7"/>
        <v>112.95105200043606</v>
      </c>
      <c r="J71" s="328">
        <v>35</v>
      </c>
      <c r="K71" s="330">
        <v>37</v>
      </c>
      <c r="L71" s="185"/>
      <c r="M71" s="331"/>
      <c r="N71" s="331"/>
      <c r="O71" s="185"/>
      <c r="P71" s="331"/>
      <c r="Q71" s="331"/>
      <c r="R71" s="185"/>
    </row>
    <row r="72" spans="1:18" s="184" customFormat="1" x14ac:dyDescent="0.2">
      <c r="A72" s="327" t="s">
        <v>91</v>
      </c>
      <c r="B72" s="328">
        <v>37986</v>
      </c>
      <c r="C72" s="328">
        <v>36874</v>
      </c>
      <c r="D72" s="329">
        <f t="shared" si="6"/>
        <v>103.01567500135597</v>
      </c>
      <c r="E72" s="328">
        <v>38</v>
      </c>
      <c r="F72" s="330">
        <v>41</v>
      </c>
      <c r="G72" s="328">
        <v>18053</v>
      </c>
      <c r="H72" s="328">
        <v>16634</v>
      </c>
      <c r="I72" s="329">
        <f t="shared" si="7"/>
        <v>108.53072021161476</v>
      </c>
      <c r="J72" s="328">
        <v>28</v>
      </c>
      <c r="K72" s="330">
        <v>28</v>
      </c>
      <c r="L72" s="185"/>
      <c r="M72" s="331"/>
      <c r="N72" s="331"/>
      <c r="O72" s="185"/>
      <c r="P72" s="331"/>
      <c r="Q72" s="331"/>
      <c r="R72" s="185"/>
    </row>
    <row r="73" spans="1:18" s="184" customFormat="1" x14ac:dyDescent="0.2">
      <c r="A73" s="327" t="s">
        <v>92</v>
      </c>
      <c r="B73" s="328">
        <v>76111</v>
      </c>
      <c r="C73" s="328">
        <v>61605</v>
      </c>
      <c r="D73" s="329">
        <f t="shared" si="6"/>
        <v>123.54679003327651</v>
      </c>
      <c r="E73" s="328">
        <v>56</v>
      </c>
      <c r="F73" s="330">
        <v>53</v>
      </c>
      <c r="G73" s="330">
        <v>3</v>
      </c>
      <c r="H73" s="330" t="s">
        <v>156</v>
      </c>
      <c r="I73" s="329" t="s">
        <v>156</v>
      </c>
      <c r="J73" s="330">
        <v>4</v>
      </c>
      <c r="K73" s="330" t="s">
        <v>156</v>
      </c>
      <c r="L73" s="185"/>
      <c r="M73" s="331"/>
      <c r="N73" s="331"/>
      <c r="O73" s="185"/>
      <c r="P73" s="331"/>
      <c r="Q73" s="331"/>
      <c r="R73" s="185"/>
    </row>
    <row r="74" spans="1:18" s="184" customFormat="1" x14ac:dyDescent="0.2">
      <c r="A74" s="327" t="s">
        <v>93</v>
      </c>
      <c r="B74" s="328">
        <v>55814</v>
      </c>
      <c r="C74" s="328">
        <v>55281</v>
      </c>
      <c r="D74" s="329">
        <f t="shared" si="6"/>
        <v>100.96416490295037</v>
      </c>
      <c r="E74" s="328">
        <v>70</v>
      </c>
      <c r="F74" s="330">
        <v>74</v>
      </c>
      <c r="G74" s="330" t="s">
        <v>156</v>
      </c>
      <c r="H74" s="330">
        <v>2</v>
      </c>
      <c r="I74" s="329" t="s">
        <v>156</v>
      </c>
      <c r="J74" s="330" t="s">
        <v>156</v>
      </c>
      <c r="K74" s="330">
        <v>100</v>
      </c>
      <c r="L74" s="185"/>
      <c r="M74" s="186"/>
      <c r="N74" s="186"/>
      <c r="O74" s="186"/>
      <c r="P74" s="186"/>
      <c r="Q74" s="186"/>
      <c r="R74" s="186"/>
    </row>
    <row r="75" spans="1:18" s="184" customFormat="1" x14ac:dyDescent="0.2">
      <c r="A75" s="327" t="s">
        <v>157</v>
      </c>
      <c r="B75" s="328">
        <v>76355</v>
      </c>
      <c r="C75" s="328">
        <v>88600</v>
      </c>
      <c r="D75" s="329">
        <f t="shared" si="6"/>
        <v>86.17945823927765</v>
      </c>
      <c r="E75" s="328">
        <v>34</v>
      </c>
      <c r="F75" s="330">
        <v>45</v>
      </c>
      <c r="G75" s="328">
        <v>5963</v>
      </c>
      <c r="H75" s="328">
        <v>6537</v>
      </c>
      <c r="I75" s="329">
        <f t="shared" si="7"/>
        <v>91.219213706593237</v>
      </c>
      <c r="J75" s="328">
        <v>29</v>
      </c>
      <c r="K75" s="330">
        <v>35</v>
      </c>
      <c r="L75" s="185"/>
      <c r="M75" s="331"/>
      <c r="N75" s="331"/>
      <c r="O75" s="185"/>
      <c r="P75" s="331"/>
      <c r="Q75" s="331"/>
      <c r="R75" s="185"/>
    </row>
    <row r="76" spans="1:18" s="184" customFormat="1" x14ac:dyDescent="0.2">
      <c r="A76" s="327" t="s">
        <v>95</v>
      </c>
      <c r="B76" s="328">
        <v>18085</v>
      </c>
      <c r="C76" s="328">
        <v>69153</v>
      </c>
      <c r="D76" s="329">
        <f t="shared" si="6"/>
        <v>26.152155365638514</v>
      </c>
      <c r="E76" s="328">
        <v>20</v>
      </c>
      <c r="F76" s="330">
        <v>74</v>
      </c>
      <c r="G76" s="330">
        <v>38</v>
      </c>
      <c r="H76" s="330">
        <v>91</v>
      </c>
      <c r="I76" s="329">
        <f t="shared" si="7"/>
        <v>41.758241758241759</v>
      </c>
      <c r="J76" s="330">
        <v>32</v>
      </c>
      <c r="K76" s="330">
        <v>22</v>
      </c>
      <c r="L76" s="185"/>
      <c r="M76" s="331"/>
      <c r="N76" s="331"/>
      <c r="O76" s="185"/>
      <c r="P76" s="331"/>
      <c r="Q76" s="331"/>
      <c r="R76" s="185"/>
    </row>
    <row r="77" spans="1:18" s="184" customFormat="1" ht="11.25" customHeight="1" x14ac:dyDescent="0.2">
      <c r="A77" s="327" t="s">
        <v>96</v>
      </c>
      <c r="B77" s="328">
        <v>57178</v>
      </c>
      <c r="C77" s="328">
        <v>57685</v>
      </c>
      <c r="D77" s="329">
        <f t="shared" si="6"/>
        <v>99.121088671231689</v>
      </c>
      <c r="E77" s="328">
        <v>50</v>
      </c>
      <c r="F77" s="330">
        <v>55</v>
      </c>
      <c r="G77" s="330">
        <v>20</v>
      </c>
      <c r="H77" s="330">
        <v>25</v>
      </c>
      <c r="I77" s="329">
        <f t="shared" si="7"/>
        <v>80</v>
      </c>
      <c r="J77" s="330">
        <v>13</v>
      </c>
      <c r="K77" s="330">
        <v>20</v>
      </c>
      <c r="L77" s="185"/>
      <c r="M77" s="331"/>
      <c r="N77" s="331"/>
      <c r="O77" s="185"/>
      <c r="P77" s="331"/>
      <c r="Q77" s="331"/>
      <c r="R77" s="185"/>
    </row>
    <row r="78" spans="1:18" s="184" customFormat="1" x14ac:dyDescent="0.2">
      <c r="A78" s="327" t="s">
        <v>97</v>
      </c>
      <c r="B78" s="328">
        <v>2</v>
      </c>
      <c r="C78" s="330">
        <v>2</v>
      </c>
      <c r="D78" s="329">
        <f t="shared" si="6"/>
        <v>100</v>
      </c>
      <c r="E78" s="328">
        <v>2</v>
      </c>
      <c r="F78" s="330">
        <v>2</v>
      </c>
      <c r="G78" s="330" t="s">
        <v>156</v>
      </c>
      <c r="H78" s="330" t="s">
        <v>156</v>
      </c>
      <c r="I78" s="330" t="s">
        <v>156</v>
      </c>
      <c r="J78" s="330" t="s">
        <v>156</v>
      </c>
      <c r="K78" s="330" t="s">
        <v>156</v>
      </c>
      <c r="L78" s="185"/>
      <c r="M78" s="331"/>
      <c r="N78" s="331"/>
      <c r="O78" s="185"/>
      <c r="P78" s="331"/>
      <c r="Q78" s="331"/>
      <c r="R78" s="185"/>
    </row>
    <row r="79" spans="1:18" s="184" customFormat="1" x14ac:dyDescent="0.2">
      <c r="A79" s="337" t="s">
        <v>98</v>
      </c>
      <c r="B79" s="328">
        <v>235</v>
      </c>
      <c r="C79" s="330">
        <v>89</v>
      </c>
      <c r="D79" s="329">
        <f t="shared" si="6"/>
        <v>264.04494382022472</v>
      </c>
      <c r="E79" s="328">
        <v>37</v>
      </c>
      <c r="F79" s="330">
        <v>16</v>
      </c>
      <c r="G79" s="330" t="s">
        <v>156</v>
      </c>
      <c r="H79" s="330" t="s">
        <v>156</v>
      </c>
      <c r="I79" s="330" t="s">
        <v>156</v>
      </c>
      <c r="J79" s="330" t="s">
        <v>156</v>
      </c>
      <c r="K79" s="330" t="s">
        <v>156</v>
      </c>
      <c r="L79" s="185"/>
      <c r="M79" s="331"/>
      <c r="N79" s="331"/>
      <c r="O79" s="185"/>
      <c r="P79" s="331"/>
      <c r="Q79" s="331"/>
      <c r="R79" s="185"/>
    </row>
    <row r="80" spans="1:18" x14ac:dyDescent="0.2">
      <c r="A80" s="333" t="s">
        <v>99</v>
      </c>
      <c r="B80" s="334">
        <v>373</v>
      </c>
      <c r="C80" s="336">
        <v>872</v>
      </c>
      <c r="D80" s="335">
        <f t="shared" si="6"/>
        <v>42.775229357798167</v>
      </c>
      <c r="E80" s="334">
        <v>5</v>
      </c>
      <c r="F80" s="336">
        <v>9</v>
      </c>
      <c r="G80" s="336" t="s">
        <v>156</v>
      </c>
      <c r="H80" s="336" t="s">
        <v>156</v>
      </c>
      <c r="I80" s="336" t="s">
        <v>156</v>
      </c>
      <c r="J80" s="336" t="s">
        <v>156</v>
      </c>
      <c r="K80" s="336" t="s">
        <v>156</v>
      </c>
    </row>
    <row r="81" spans="1:4" x14ac:dyDescent="0.2">
      <c r="A81" s="198"/>
      <c r="D81" s="225"/>
    </row>
  </sheetData>
  <mergeCells count="26">
    <mergeCell ref="A2:K2"/>
    <mergeCell ref="J55:K55"/>
    <mergeCell ref="A1:K1"/>
    <mergeCell ref="B56:K56"/>
    <mergeCell ref="A30:A32"/>
    <mergeCell ref="A3:A5"/>
    <mergeCell ref="G3:K3"/>
    <mergeCell ref="E4:F4"/>
    <mergeCell ref="G4:I4"/>
    <mergeCell ref="J4:K4"/>
    <mergeCell ref="B31:D31"/>
    <mergeCell ref="B4:D4"/>
    <mergeCell ref="B3:F3"/>
    <mergeCell ref="B30:F30"/>
    <mergeCell ref="G30:K30"/>
    <mergeCell ref="J28:K28"/>
    <mergeCell ref="A57:A59"/>
    <mergeCell ref="B58:D58"/>
    <mergeCell ref="E31:F31"/>
    <mergeCell ref="G31:I31"/>
    <mergeCell ref="J31:K31"/>
    <mergeCell ref="E58:F58"/>
    <mergeCell ref="G58:I58"/>
    <mergeCell ref="J58:K58"/>
    <mergeCell ref="B57:F57"/>
    <mergeCell ref="G57:K57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8" max="16383" man="1"/>
    <brk id="5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A3" sqref="A3:A5"/>
    </sheetView>
  </sheetViews>
  <sheetFormatPr defaultRowHeight="12.75" x14ac:dyDescent="0.2"/>
  <cols>
    <col min="1" max="1" width="23.28515625" style="177" customWidth="1"/>
    <col min="2" max="2" width="9.5703125" style="177" customWidth="1"/>
    <col min="3" max="3" width="11" style="177" customWidth="1"/>
    <col min="4" max="4" width="10.5703125" style="177" customWidth="1"/>
    <col min="5" max="5" width="10.85546875" style="177" customWidth="1"/>
    <col min="6" max="6" width="9.140625" style="177"/>
    <col min="7" max="7" width="11.28515625" style="177" customWidth="1"/>
    <col min="8" max="241" width="9.140625" style="177"/>
    <col min="242" max="242" width="23.28515625" style="177" customWidth="1"/>
    <col min="243" max="243" width="9.5703125" style="177" customWidth="1"/>
    <col min="244" max="244" width="11" style="177" customWidth="1"/>
    <col min="245" max="245" width="10.5703125" style="177" customWidth="1"/>
    <col min="246" max="247" width="10.85546875" style="177" customWidth="1"/>
    <col min="248" max="248" width="11.42578125" style="177" customWidth="1"/>
    <col min="249" max="249" width="11" style="177" customWidth="1"/>
    <col min="250" max="250" width="10.85546875" style="177" customWidth="1"/>
    <col min="251" max="252" width="11.42578125" style="177" customWidth="1"/>
    <col min="253" max="497" width="9.140625" style="177"/>
    <col min="498" max="498" width="23.28515625" style="177" customWidth="1"/>
    <col min="499" max="499" width="9.5703125" style="177" customWidth="1"/>
    <col min="500" max="500" width="11" style="177" customWidth="1"/>
    <col min="501" max="501" width="10.5703125" style="177" customWidth="1"/>
    <col min="502" max="503" width="10.85546875" style="177" customWidth="1"/>
    <col min="504" max="504" width="11.42578125" style="177" customWidth="1"/>
    <col min="505" max="505" width="11" style="177" customWidth="1"/>
    <col min="506" max="506" width="10.85546875" style="177" customWidth="1"/>
    <col min="507" max="508" width="11.42578125" style="177" customWidth="1"/>
    <col min="509" max="753" width="9.140625" style="177"/>
    <col min="754" max="754" width="23.28515625" style="177" customWidth="1"/>
    <col min="755" max="755" width="9.5703125" style="177" customWidth="1"/>
    <col min="756" max="756" width="11" style="177" customWidth="1"/>
    <col min="757" max="757" width="10.5703125" style="177" customWidth="1"/>
    <col min="758" max="759" width="10.85546875" style="177" customWidth="1"/>
    <col min="760" max="760" width="11.42578125" style="177" customWidth="1"/>
    <col min="761" max="761" width="11" style="177" customWidth="1"/>
    <col min="762" max="762" width="10.85546875" style="177" customWidth="1"/>
    <col min="763" max="764" width="11.42578125" style="177" customWidth="1"/>
    <col min="765" max="1009" width="9.140625" style="177"/>
    <col min="1010" max="1010" width="23.28515625" style="177" customWidth="1"/>
    <col min="1011" max="1011" width="9.5703125" style="177" customWidth="1"/>
    <col min="1012" max="1012" width="11" style="177" customWidth="1"/>
    <col min="1013" max="1013" width="10.5703125" style="177" customWidth="1"/>
    <col min="1014" max="1015" width="10.85546875" style="177" customWidth="1"/>
    <col min="1016" max="1016" width="11.42578125" style="177" customWidth="1"/>
    <col min="1017" max="1017" width="11" style="177" customWidth="1"/>
    <col min="1018" max="1018" width="10.85546875" style="177" customWidth="1"/>
    <col min="1019" max="1020" width="11.42578125" style="177" customWidth="1"/>
    <col min="1021" max="1265" width="9.140625" style="177"/>
    <col min="1266" max="1266" width="23.28515625" style="177" customWidth="1"/>
    <col min="1267" max="1267" width="9.5703125" style="177" customWidth="1"/>
    <col min="1268" max="1268" width="11" style="177" customWidth="1"/>
    <col min="1269" max="1269" width="10.5703125" style="177" customWidth="1"/>
    <col min="1270" max="1271" width="10.85546875" style="177" customWidth="1"/>
    <col min="1272" max="1272" width="11.42578125" style="177" customWidth="1"/>
    <col min="1273" max="1273" width="11" style="177" customWidth="1"/>
    <col min="1274" max="1274" width="10.85546875" style="177" customWidth="1"/>
    <col min="1275" max="1276" width="11.42578125" style="177" customWidth="1"/>
    <col min="1277" max="1521" width="9.140625" style="177"/>
    <col min="1522" max="1522" width="23.28515625" style="177" customWidth="1"/>
    <col min="1523" max="1523" width="9.5703125" style="177" customWidth="1"/>
    <col min="1524" max="1524" width="11" style="177" customWidth="1"/>
    <col min="1525" max="1525" width="10.5703125" style="177" customWidth="1"/>
    <col min="1526" max="1527" width="10.85546875" style="177" customWidth="1"/>
    <col min="1528" max="1528" width="11.42578125" style="177" customWidth="1"/>
    <col min="1529" max="1529" width="11" style="177" customWidth="1"/>
    <col min="1530" max="1530" width="10.85546875" style="177" customWidth="1"/>
    <col min="1531" max="1532" width="11.42578125" style="177" customWidth="1"/>
    <col min="1533" max="1777" width="9.140625" style="177"/>
    <col min="1778" max="1778" width="23.28515625" style="177" customWidth="1"/>
    <col min="1779" max="1779" width="9.5703125" style="177" customWidth="1"/>
    <col min="1780" max="1780" width="11" style="177" customWidth="1"/>
    <col min="1781" max="1781" width="10.5703125" style="177" customWidth="1"/>
    <col min="1782" max="1783" width="10.85546875" style="177" customWidth="1"/>
    <col min="1784" max="1784" width="11.42578125" style="177" customWidth="1"/>
    <col min="1785" max="1785" width="11" style="177" customWidth="1"/>
    <col min="1786" max="1786" width="10.85546875" style="177" customWidth="1"/>
    <col min="1787" max="1788" width="11.42578125" style="177" customWidth="1"/>
    <col min="1789" max="2033" width="9.140625" style="177"/>
    <col min="2034" max="2034" width="23.28515625" style="177" customWidth="1"/>
    <col min="2035" max="2035" width="9.5703125" style="177" customWidth="1"/>
    <col min="2036" max="2036" width="11" style="177" customWidth="1"/>
    <col min="2037" max="2037" width="10.5703125" style="177" customWidth="1"/>
    <col min="2038" max="2039" width="10.85546875" style="177" customWidth="1"/>
    <col min="2040" max="2040" width="11.42578125" style="177" customWidth="1"/>
    <col min="2041" max="2041" width="11" style="177" customWidth="1"/>
    <col min="2042" max="2042" width="10.85546875" style="177" customWidth="1"/>
    <col min="2043" max="2044" width="11.42578125" style="177" customWidth="1"/>
    <col min="2045" max="2289" width="9.140625" style="177"/>
    <col min="2290" max="2290" width="23.28515625" style="177" customWidth="1"/>
    <col min="2291" max="2291" width="9.5703125" style="177" customWidth="1"/>
    <col min="2292" max="2292" width="11" style="177" customWidth="1"/>
    <col min="2293" max="2293" width="10.5703125" style="177" customWidth="1"/>
    <col min="2294" max="2295" width="10.85546875" style="177" customWidth="1"/>
    <col min="2296" max="2296" width="11.42578125" style="177" customWidth="1"/>
    <col min="2297" max="2297" width="11" style="177" customWidth="1"/>
    <col min="2298" max="2298" width="10.85546875" style="177" customWidth="1"/>
    <col min="2299" max="2300" width="11.42578125" style="177" customWidth="1"/>
    <col min="2301" max="2545" width="9.140625" style="177"/>
    <col min="2546" max="2546" width="23.28515625" style="177" customWidth="1"/>
    <col min="2547" max="2547" width="9.5703125" style="177" customWidth="1"/>
    <col min="2548" max="2548" width="11" style="177" customWidth="1"/>
    <col min="2549" max="2549" width="10.5703125" style="177" customWidth="1"/>
    <col min="2550" max="2551" width="10.85546875" style="177" customWidth="1"/>
    <col min="2552" max="2552" width="11.42578125" style="177" customWidth="1"/>
    <col min="2553" max="2553" width="11" style="177" customWidth="1"/>
    <col min="2554" max="2554" width="10.85546875" style="177" customWidth="1"/>
    <col min="2555" max="2556" width="11.42578125" style="177" customWidth="1"/>
    <col min="2557" max="2801" width="9.140625" style="177"/>
    <col min="2802" max="2802" width="23.28515625" style="177" customWidth="1"/>
    <col min="2803" max="2803" width="9.5703125" style="177" customWidth="1"/>
    <col min="2804" max="2804" width="11" style="177" customWidth="1"/>
    <col min="2805" max="2805" width="10.5703125" style="177" customWidth="1"/>
    <col min="2806" max="2807" width="10.85546875" style="177" customWidth="1"/>
    <col min="2808" max="2808" width="11.42578125" style="177" customWidth="1"/>
    <col min="2809" max="2809" width="11" style="177" customWidth="1"/>
    <col min="2810" max="2810" width="10.85546875" style="177" customWidth="1"/>
    <col min="2811" max="2812" width="11.42578125" style="177" customWidth="1"/>
    <col min="2813" max="3057" width="9.140625" style="177"/>
    <col min="3058" max="3058" width="23.28515625" style="177" customWidth="1"/>
    <col min="3059" max="3059" width="9.5703125" style="177" customWidth="1"/>
    <col min="3060" max="3060" width="11" style="177" customWidth="1"/>
    <col min="3061" max="3061" width="10.5703125" style="177" customWidth="1"/>
    <col min="3062" max="3063" width="10.85546875" style="177" customWidth="1"/>
    <col min="3064" max="3064" width="11.42578125" style="177" customWidth="1"/>
    <col min="3065" max="3065" width="11" style="177" customWidth="1"/>
    <col min="3066" max="3066" width="10.85546875" style="177" customWidth="1"/>
    <col min="3067" max="3068" width="11.42578125" style="177" customWidth="1"/>
    <col min="3069" max="3313" width="9.140625" style="177"/>
    <col min="3314" max="3314" width="23.28515625" style="177" customWidth="1"/>
    <col min="3315" max="3315" width="9.5703125" style="177" customWidth="1"/>
    <col min="3316" max="3316" width="11" style="177" customWidth="1"/>
    <col min="3317" max="3317" width="10.5703125" style="177" customWidth="1"/>
    <col min="3318" max="3319" width="10.85546875" style="177" customWidth="1"/>
    <col min="3320" max="3320" width="11.42578125" style="177" customWidth="1"/>
    <col min="3321" max="3321" width="11" style="177" customWidth="1"/>
    <col min="3322" max="3322" width="10.85546875" style="177" customWidth="1"/>
    <col min="3323" max="3324" width="11.42578125" style="177" customWidth="1"/>
    <col min="3325" max="3569" width="9.140625" style="177"/>
    <col min="3570" max="3570" width="23.28515625" style="177" customWidth="1"/>
    <col min="3571" max="3571" width="9.5703125" style="177" customWidth="1"/>
    <col min="3572" max="3572" width="11" style="177" customWidth="1"/>
    <col min="3573" max="3573" width="10.5703125" style="177" customWidth="1"/>
    <col min="3574" max="3575" width="10.85546875" style="177" customWidth="1"/>
    <col min="3576" max="3576" width="11.42578125" style="177" customWidth="1"/>
    <col min="3577" max="3577" width="11" style="177" customWidth="1"/>
    <col min="3578" max="3578" width="10.85546875" style="177" customWidth="1"/>
    <col min="3579" max="3580" width="11.42578125" style="177" customWidth="1"/>
    <col min="3581" max="3825" width="9.140625" style="177"/>
    <col min="3826" max="3826" width="23.28515625" style="177" customWidth="1"/>
    <col min="3827" max="3827" width="9.5703125" style="177" customWidth="1"/>
    <col min="3828" max="3828" width="11" style="177" customWidth="1"/>
    <col min="3829" max="3829" width="10.5703125" style="177" customWidth="1"/>
    <col min="3830" max="3831" width="10.85546875" style="177" customWidth="1"/>
    <col min="3832" max="3832" width="11.42578125" style="177" customWidth="1"/>
    <col min="3833" max="3833" width="11" style="177" customWidth="1"/>
    <col min="3834" max="3834" width="10.85546875" style="177" customWidth="1"/>
    <col min="3835" max="3836" width="11.42578125" style="177" customWidth="1"/>
    <col min="3837" max="4081" width="9.140625" style="177"/>
    <col min="4082" max="4082" width="23.28515625" style="177" customWidth="1"/>
    <col min="4083" max="4083" width="9.5703125" style="177" customWidth="1"/>
    <col min="4084" max="4084" width="11" style="177" customWidth="1"/>
    <col min="4085" max="4085" width="10.5703125" style="177" customWidth="1"/>
    <col min="4086" max="4087" width="10.85546875" style="177" customWidth="1"/>
    <col min="4088" max="4088" width="11.42578125" style="177" customWidth="1"/>
    <col min="4089" max="4089" width="11" style="177" customWidth="1"/>
    <col min="4090" max="4090" width="10.85546875" style="177" customWidth="1"/>
    <col min="4091" max="4092" width="11.42578125" style="177" customWidth="1"/>
    <col min="4093" max="4337" width="9.140625" style="177"/>
    <col min="4338" max="4338" width="23.28515625" style="177" customWidth="1"/>
    <col min="4339" max="4339" width="9.5703125" style="177" customWidth="1"/>
    <col min="4340" max="4340" width="11" style="177" customWidth="1"/>
    <col min="4341" max="4341" width="10.5703125" style="177" customWidth="1"/>
    <col min="4342" max="4343" width="10.85546875" style="177" customWidth="1"/>
    <col min="4344" max="4344" width="11.42578125" style="177" customWidth="1"/>
    <col min="4345" max="4345" width="11" style="177" customWidth="1"/>
    <col min="4346" max="4346" width="10.85546875" style="177" customWidth="1"/>
    <col min="4347" max="4348" width="11.42578125" style="177" customWidth="1"/>
    <col min="4349" max="4593" width="9.140625" style="177"/>
    <col min="4594" max="4594" width="23.28515625" style="177" customWidth="1"/>
    <col min="4595" max="4595" width="9.5703125" style="177" customWidth="1"/>
    <col min="4596" max="4596" width="11" style="177" customWidth="1"/>
    <col min="4597" max="4597" width="10.5703125" style="177" customWidth="1"/>
    <col min="4598" max="4599" width="10.85546875" style="177" customWidth="1"/>
    <col min="4600" max="4600" width="11.42578125" style="177" customWidth="1"/>
    <col min="4601" max="4601" width="11" style="177" customWidth="1"/>
    <col min="4602" max="4602" width="10.85546875" style="177" customWidth="1"/>
    <col min="4603" max="4604" width="11.42578125" style="177" customWidth="1"/>
    <col min="4605" max="4849" width="9.140625" style="177"/>
    <col min="4850" max="4850" width="23.28515625" style="177" customWidth="1"/>
    <col min="4851" max="4851" width="9.5703125" style="177" customWidth="1"/>
    <col min="4852" max="4852" width="11" style="177" customWidth="1"/>
    <col min="4853" max="4853" width="10.5703125" style="177" customWidth="1"/>
    <col min="4854" max="4855" width="10.85546875" style="177" customWidth="1"/>
    <col min="4856" max="4856" width="11.42578125" style="177" customWidth="1"/>
    <col min="4857" max="4857" width="11" style="177" customWidth="1"/>
    <col min="4858" max="4858" width="10.85546875" style="177" customWidth="1"/>
    <col min="4859" max="4860" width="11.42578125" style="177" customWidth="1"/>
    <col min="4861" max="5105" width="9.140625" style="177"/>
    <col min="5106" max="5106" width="23.28515625" style="177" customWidth="1"/>
    <col min="5107" max="5107" width="9.5703125" style="177" customWidth="1"/>
    <col min="5108" max="5108" width="11" style="177" customWidth="1"/>
    <col min="5109" max="5109" width="10.5703125" style="177" customWidth="1"/>
    <col min="5110" max="5111" width="10.85546875" style="177" customWidth="1"/>
    <col min="5112" max="5112" width="11.42578125" style="177" customWidth="1"/>
    <col min="5113" max="5113" width="11" style="177" customWidth="1"/>
    <col min="5114" max="5114" width="10.85546875" style="177" customWidth="1"/>
    <col min="5115" max="5116" width="11.42578125" style="177" customWidth="1"/>
    <col min="5117" max="5361" width="9.140625" style="177"/>
    <col min="5362" max="5362" width="23.28515625" style="177" customWidth="1"/>
    <col min="5363" max="5363" width="9.5703125" style="177" customWidth="1"/>
    <col min="5364" max="5364" width="11" style="177" customWidth="1"/>
    <col min="5365" max="5365" width="10.5703125" style="177" customWidth="1"/>
    <col min="5366" max="5367" width="10.85546875" style="177" customWidth="1"/>
    <col min="5368" max="5368" width="11.42578125" style="177" customWidth="1"/>
    <col min="5369" max="5369" width="11" style="177" customWidth="1"/>
    <col min="5370" max="5370" width="10.85546875" style="177" customWidth="1"/>
    <col min="5371" max="5372" width="11.42578125" style="177" customWidth="1"/>
    <col min="5373" max="5617" width="9.140625" style="177"/>
    <col min="5618" max="5618" width="23.28515625" style="177" customWidth="1"/>
    <col min="5619" max="5619" width="9.5703125" style="177" customWidth="1"/>
    <col min="5620" max="5620" width="11" style="177" customWidth="1"/>
    <col min="5621" max="5621" width="10.5703125" style="177" customWidth="1"/>
    <col min="5622" max="5623" width="10.85546875" style="177" customWidth="1"/>
    <col min="5624" max="5624" width="11.42578125" style="177" customWidth="1"/>
    <col min="5625" max="5625" width="11" style="177" customWidth="1"/>
    <col min="5626" max="5626" width="10.85546875" style="177" customWidth="1"/>
    <col min="5627" max="5628" width="11.42578125" style="177" customWidth="1"/>
    <col min="5629" max="5873" width="9.140625" style="177"/>
    <col min="5874" max="5874" width="23.28515625" style="177" customWidth="1"/>
    <col min="5875" max="5875" width="9.5703125" style="177" customWidth="1"/>
    <col min="5876" max="5876" width="11" style="177" customWidth="1"/>
    <col min="5877" max="5877" width="10.5703125" style="177" customWidth="1"/>
    <col min="5878" max="5879" width="10.85546875" style="177" customWidth="1"/>
    <col min="5880" max="5880" width="11.42578125" style="177" customWidth="1"/>
    <col min="5881" max="5881" width="11" style="177" customWidth="1"/>
    <col min="5882" max="5882" width="10.85546875" style="177" customWidth="1"/>
    <col min="5883" max="5884" width="11.42578125" style="177" customWidth="1"/>
    <col min="5885" max="6129" width="9.140625" style="177"/>
    <col min="6130" max="6130" width="23.28515625" style="177" customWidth="1"/>
    <col min="6131" max="6131" width="9.5703125" style="177" customWidth="1"/>
    <col min="6132" max="6132" width="11" style="177" customWidth="1"/>
    <col min="6133" max="6133" width="10.5703125" style="177" customWidth="1"/>
    <col min="6134" max="6135" width="10.85546875" style="177" customWidth="1"/>
    <col min="6136" max="6136" width="11.42578125" style="177" customWidth="1"/>
    <col min="6137" max="6137" width="11" style="177" customWidth="1"/>
    <col min="6138" max="6138" width="10.85546875" style="177" customWidth="1"/>
    <col min="6139" max="6140" width="11.42578125" style="177" customWidth="1"/>
    <col min="6141" max="6385" width="9.140625" style="177"/>
    <col min="6386" max="6386" width="23.28515625" style="177" customWidth="1"/>
    <col min="6387" max="6387" width="9.5703125" style="177" customWidth="1"/>
    <col min="6388" max="6388" width="11" style="177" customWidth="1"/>
    <col min="6389" max="6389" width="10.5703125" style="177" customWidth="1"/>
    <col min="6390" max="6391" width="10.85546875" style="177" customWidth="1"/>
    <col min="6392" max="6392" width="11.42578125" style="177" customWidth="1"/>
    <col min="6393" max="6393" width="11" style="177" customWidth="1"/>
    <col min="6394" max="6394" width="10.85546875" style="177" customWidth="1"/>
    <col min="6395" max="6396" width="11.42578125" style="177" customWidth="1"/>
    <col min="6397" max="6641" width="9.140625" style="177"/>
    <col min="6642" max="6642" width="23.28515625" style="177" customWidth="1"/>
    <col min="6643" max="6643" width="9.5703125" style="177" customWidth="1"/>
    <col min="6644" max="6644" width="11" style="177" customWidth="1"/>
    <col min="6645" max="6645" width="10.5703125" style="177" customWidth="1"/>
    <col min="6646" max="6647" width="10.85546875" style="177" customWidth="1"/>
    <col min="6648" max="6648" width="11.42578125" style="177" customWidth="1"/>
    <col min="6649" max="6649" width="11" style="177" customWidth="1"/>
    <col min="6650" max="6650" width="10.85546875" style="177" customWidth="1"/>
    <col min="6651" max="6652" width="11.42578125" style="177" customWidth="1"/>
    <col min="6653" max="6897" width="9.140625" style="177"/>
    <col min="6898" max="6898" width="23.28515625" style="177" customWidth="1"/>
    <col min="6899" max="6899" width="9.5703125" style="177" customWidth="1"/>
    <col min="6900" max="6900" width="11" style="177" customWidth="1"/>
    <col min="6901" max="6901" width="10.5703125" style="177" customWidth="1"/>
    <col min="6902" max="6903" width="10.85546875" style="177" customWidth="1"/>
    <col min="6904" max="6904" width="11.42578125" style="177" customWidth="1"/>
    <col min="6905" max="6905" width="11" style="177" customWidth="1"/>
    <col min="6906" max="6906" width="10.85546875" style="177" customWidth="1"/>
    <col min="6907" max="6908" width="11.42578125" style="177" customWidth="1"/>
    <col min="6909" max="7153" width="9.140625" style="177"/>
    <col min="7154" max="7154" width="23.28515625" style="177" customWidth="1"/>
    <col min="7155" max="7155" width="9.5703125" style="177" customWidth="1"/>
    <col min="7156" max="7156" width="11" style="177" customWidth="1"/>
    <col min="7157" max="7157" width="10.5703125" style="177" customWidth="1"/>
    <col min="7158" max="7159" width="10.85546875" style="177" customWidth="1"/>
    <col min="7160" max="7160" width="11.42578125" style="177" customWidth="1"/>
    <col min="7161" max="7161" width="11" style="177" customWidth="1"/>
    <col min="7162" max="7162" width="10.85546875" style="177" customWidth="1"/>
    <col min="7163" max="7164" width="11.42578125" style="177" customWidth="1"/>
    <col min="7165" max="7409" width="9.140625" style="177"/>
    <col min="7410" max="7410" width="23.28515625" style="177" customWidth="1"/>
    <col min="7411" max="7411" width="9.5703125" style="177" customWidth="1"/>
    <col min="7412" max="7412" width="11" style="177" customWidth="1"/>
    <col min="7413" max="7413" width="10.5703125" style="177" customWidth="1"/>
    <col min="7414" max="7415" width="10.85546875" style="177" customWidth="1"/>
    <col min="7416" max="7416" width="11.42578125" style="177" customWidth="1"/>
    <col min="7417" max="7417" width="11" style="177" customWidth="1"/>
    <col min="7418" max="7418" width="10.85546875" style="177" customWidth="1"/>
    <col min="7419" max="7420" width="11.42578125" style="177" customWidth="1"/>
    <col min="7421" max="7665" width="9.140625" style="177"/>
    <col min="7666" max="7666" width="23.28515625" style="177" customWidth="1"/>
    <col min="7667" max="7667" width="9.5703125" style="177" customWidth="1"/>
    <col min="7668" max="7668" width="11" style="177" customWidth="1"/>
    <col min="7669" max="7669" width="10.5703125" style="177" customWidth="1"/>
    <col min="7670" max="7671" width="10.85546875" style="177" customWidth="1"/>
    <col min="7672" max="7672" width="11.42578125" style="177" customWidth="1"/>
    <col min="7673" max="7673" width="11" style="177" customWidth="1"/>
    <col min="7674" max="7674" width="10.85546875" style="177" customWidth="1"/>
    <col min="7675" max="7676" width="11.42578125" style="177" customWidth="1"/>
    <col min="7677" max="7921" width="9.140625" style="177"/>
    <col min="7922" max="7922" width="23.28515625" style="177" customWidth="1"/>
    <col min="7923" max="7923" width="9.5703125" style="177" customWidth="1"/>
    <col min="7924" max="7924" width="11" style="177" customWidth="1"/>
    <col min="7925" max="7925" width="10.5703125" style="177" customWidth="1"/>
    <col min="7926" max="7927" width="10.85546875" style="177" customWidth="1"/>
    <col min="7928" max="7928" width="11.42578125" style="177" customWidth="1"/>
    <col min="7929" max="7929" width="11" style="177" customWidth="1"/>
    <col min="7930" max="7930" width="10.85546875" style="177" customWidth="1"/>
    <col min="7931" max="7932" width="11.42578125" style="177" customWidth="1"/>
    <col min="7933" max="8177" width="9.140625" style="177"/>
    <col min="8178" max="8178" width="23.28515625" style="177" customWidth="1"/>
    <col min="8179" max="8179" width="9.5703125" style="177" customWidth="1"/>
    <col min="8180" max="8180" width="11" style="177" customWidth="1"/>
    <col min="8181" max="8181" width="10.5703125" style="177" customWidth="1"/>
    <col min="8182" max="8183" width="10.85546875" style="177" customWidth="1"/>
    <col min="8184" max="8184" width="11.42578125" style="177" customWidth="1"/>
    <col min="8185" max="8185" width="11" style="177" customWidth="1"/>
    <col min="8186" max="8186" width="10.85546875" style="177" customWidth="1"/>
    <col min="8187" max="8188" width="11.42578125" style="177" customWidth="1"/>
    <col min="8189" max="8433" width="9.140625" style="177"/>
    <col min="8434" max="8434" width="23.28515625" style="177" customWidth="1"/>
    <col min="8435" max="8435" width="9.5703125" style="177" customWidth="1"/>
    <col min="8436" max="8436" width="11" style="177" customWidth="1"/>
    <col min="8437" max="8437" width="10.5703125" style="177" customWidth="1"/>
    <col min="8438" max="8439" width="10.85546875" style="177" customWidth="1"/>
    <col min="8440" max="8440" width="11.42578125" style="177" customWidth="1"/>
    <col min="8441" max="8441" width="11" style="177" customWidth="1"/>
    <col min="8442" max="8442" width="10.85546875" style="177" customWidth="1"/>
    <col min="8443" max="8444" width="11.42578125" style="177" customWidth="1"/>
    <col min="8445" max="8689" width="9.140625" style="177"/>
    <col min="8690" max="8690" width="23.28515625" style="177" customWidth="1"/>
    <col min="8691" max="8691" width="9.5703125" style="177" customWidth="1"/>
    <col min="8692" max="8692" width="11" style="177" customWidth="1"/>
    <col min="8693" max="8693" width="10.5703125" style="177" customWidth="1"/>
    <col min="8694" max="8695" width="10.85546875" style="177" customWidth="1"/>
    <col min="8696" max="8696" width="11.42578125" style="177" customWidth="1"/>
    <col min="8697" max="8697" width="11" style="177" customWidth="1"/>
    <col min="8698" max="8698" width="10.85546875" style="177" customWidth="1"/>
    <col min="8699" max="8700" width="11.42578125" style="177" customWidth="1"/>
    <col min="8701" max="8945" width="9.140625" style="177"/>
    <col min="8946" max="8946" width="23.28515625" style="177" customWidth="1"/>
    <col min="8947" max="8947" width="9.5703125" style="177" customWidth="1"/>
    <col min="8948" max="8948" width="11" style="177" customWidth="1"/>
    <col min="8949" max="8949" width="10.5703125" style="177" customWidth="1"/>
    <col min="8950" max="8951" width="10.85546875" style="177" customWidth="1"/>
    <col min="8952" max="8952" width="11.42578125" style="177" customWidth="1"/>
    <col min="8953" max="8953" width="11" style="177" customWidth="1"/>
    <col min="8954" max="8954" width="10.85546875" style="177" customWidth="1"/>
    <col min="8955" max="8956" width="11.42578125" style="177" customWidth="1"/>
    <col min="8957" max="9201" width="9.140625" style="177"/>
    <col min="9202" max="9202" width="23.28515625" style="177" customWidth="1"/>
    <col min="9203" max="9203" width="9.5703125" style="177" customWidth="1"/>
    <col min="9204" max="9204" width="11" style="177" customWidth="1"/>
    <col min="9205" max="9205" width="10.5703125" style="177" customWidth="1"/>
    <col min="9206" max="9207" width="10.85546875" style="177" customWidth="1"/>
    <col min="9208" max="9208" width="11.42578125" style="177" customWidth="1"/>
    <col min="9209" max="9209" width="11" style="177" customWidth="1"/>
    <col min="9210" max="9210" width="10.85546875" style="177" customWidth="1"/>
    <col min="9211" max="9212" width="11.42578125" style="177" customWidth="1"/>
    <col min="9213" max="9457" width="9.140625" style="177"/>
    <col min="9458" max="9458" width="23.28515625" style="177" customWidth="1"/>
    <col min="9459" max="9459" width="9.5703125" style="177" customWidth="1"/>
    <col min="9460" max="9460" width="11" style="177" customWidth="1"/>
    <col min="9461" max="9461" width="10.5703125" style="177" customWidth="1"/>
    <col min="9462" max="9463" width="10.85546875" style="177" customWidth="1"/>
    <col min="9464" max="9464" width="11.42578125" style="177" customWidth="1"/>
    <col min="9465" max="9465" width="11" style="177" customWidth="1"/>
    <col min="9466" max="9466" width="10.85546875" style="177" customWidth="1"/>
    <col min="9467" max="9468" width="11.42578125" style="177" customWidth="1"/>
    <col min="9469" max="9713" width="9.140625" style="177"/>
    <col min="9714" max="9714" width="23.28515625" style="177" customWidth="1"/>
    <col min="9715" max="9715" width="9.5703125" style="177" customWidth="1"/>
    <col min="9716" max="9716" width="11" style="177" customWidth="1"/>
    <col min="9717" max="9717" width="10.5703125" style="177" customWidth="1"/>
    <col min="9718" max="9719" width="10.85546875" style="177" customWidth="1"/>
    <col min="9720" max="9720" width="11.42578125" style="177" customWidth="1"/>
    <col min="9721" max="9721" width="11" style="177" customWidth="1"/>
    <col min="9722" max="9722" width="10.85546875" style="177" customWidth="1"/>
    <col min="9723" max="9724" width="11.42578125" style="177" customWidth="1"/>
    <col min="9725" max="9969" width="9.140625" style="177"/>
    <col min="9970" max="9970" width="23.28515625" style="177" customWidth="1"/>
    <col min="9971" max="9971" width="9.5703125" style="177" customWidth="1"/>
    <col min="9972" max="9972" width="11" style="177" customWidth="1"/>
    <col min="9973" max="9973" width="10.5703125" style="177" customWidth="1"/>
    <col min="9974" max="9975" width="10.85546875" style="177" customWidth="1"/>
    <col min="9976" max="9976" width="11.42578125" style="177" customWidth="1"/>
    <col min="9977" max="9977" width="11" style="177" customWidth="1"/>
    <col min="9978" max="9978" width="10.85546875" style="177" customWidth="1"/>
    <col min="9979" max="9980" width="11.42578125" style="177" customWidth="1"/>
    <col min="9981" max="10225" width="9.140625" style="177"/>
    <col min="10226" max="10226" width="23.28515625" style="177" customWidth="1"/>
    <col min="10227" max="10227" width="9.5703125" style="177" customWidth="1"/>
    <col min="10228" max="10228" width="11" style="177" customWidth="1"/>
    <col min="10229" max="10229" width="10.5703125" style="177" customWidth="1"/>
    <col min="10230" max="10231" width="10.85546875" style="177" customWidth="1"/>
    <col min="10232" max="10232" width="11.42578125" style="177" customWidth="1"/>
    <col min="10233" max="10233" width="11" style="177" customWidth="1"/>
    <col min="10234" max="10234" width="10.85546875" style="177" customWidth="1"/>
    <col min="10235" max="10236" width="11.42578125" style="177" customWidth="1"/>
    <col min="10237" max="10481" width="9.140625" style="177"/>
    <col min="10482" max="10482" width="23.28515625" style="177" customWidth="1"/>
    <col min="10483" max="10483" width="9.5703125" style="177" customWidth="1"/>
    <col min="10484" max="10484" width="11" style="177" customWidth="1"/>
    <col min="10485" max="10485" width="10.5703125" style="177" customWidth="1"/>
    <col min="10486" max="10487" width="10.85546875" style="177" customWidth="1"/>
    <col min="10488" max="10488" width="11.42578125" style="177" customWidth="1"/>
    <col min="10489" max="10489" width="11" style="177" customWidth="1"/>
    <col min="10490" max="10490" width="10.85546875" style="177" customWidth="1"/>
    <col min="10491" max="10492" width="11.42578125" style="177" customWidth="1"/>
    <col min="10493" max="10737" width="9.140625" style="177"/>
    <col min="10738" max="10738" width="23.28515625" style="177" customWidth="1"/>
    <col min="10739" max="10739" width="9.5703125" style="177" customWidth="1"/>
    <col min="10740" max="10740" width="11" style="177" customWidth="1"/>
    <col min="10741" max="10741" width="10.5703125" style="177" customWidth="1"/>
    <col min="10742" max="10743" width="10.85546875" style="177" customWidth="1"/>
    <col min="10744" max="10744" width="11.42578125" style="177" customWidth="1"/>
    <col min="10745" max="10745" width="11" style="177" customWidth="1"/>
    <col min="10746" max="10746" width="10.85546875" style="177" customWidth="1"/>
    <col min="10747" max="10748" width="11.42578125" style="177" customWidth="1"/>
    <col min="10749" max="10993" width="9.140625" style="177"/>
    <col min="10994" max="10994" width="23.28515625" style="177" customWidth="1"/>
    <col min="10995" max="10995" width="9.5703125" style="177" customWidth="1"/>
    <col min="10996" max="10996" width="11" style="177" customWidth="1"/>
    <col min="10997" max="10997" width="10.5703125" style="177" customWidth="1"/>
    <col min="10998" max="10999" width="10.85546875" style="177" customWidth="1"/>
    <col min="11000" max="11000" width="11.42578125" style="177" customWidth="1"/>
    <col min="11001" max="11001" width="11" style="177" customWidth="1"/>
    <col min="11002" max="11002" width="10.85546875" style="177" customWidth="1"/>
    <col min="11003" max="11004" width="11.42578125" style="177" customWidth="1"/>
    <col min="11005" max="11249" width="9.140625" style="177"/>
    <col min="11250" max="11250" width="23.28515625" style="177" customWidth="1"/>
    <col min="11251" max="11251" width="9.5703125" style="177" customWidth="1"/>
    <col min="11252" max="11252" width="11" style="177" customWidth="1"/>
    <col min="11253" max="11253" width="10.5703125" style="177" customWidth="1"/>
    <col min="11254" max="11255" width="10.85546875" style="177" customWidth="1"/>
    <col min="11256" max="11256" width="11.42578125" style="177" customWidth="1"/>
    <col min="11257" max="11257" width="11" style="177" customWidth="1"/>
    <col min="11258" max="11258" width="10.85546875" style="177" customWidth="1"/>
    <col min="11259" max="11260" width="11.42578125" style="177" customWidth="1"/>
    <col min="11261" max="11505" width="9.140625" style="177"/>
    <col min="11506" max="11506" width="23.28515625" style="177" customWidth="1"/>
    <col min="11507" max="11507" width="9.5703125" style="177" customWidth="1"/>
    <col min="11508" max="11508" width="11" style="177" customWidth="1"/>
    <col min="11509" max="11509" width="10.5703125" style="177" customWidth="1"/>
    <col min="11510" max="11511" width="10.85546875" style="177" customWidth="1"/>
    <col min="11512" max="11512" width="11.42578125" style="177" customWidth="1"/>
    <col min="11513" max="11513" width="11" style="177" customWidth="1"/>
    <col min="11514" max="11514" width="10.85546875" style="177" customWidth="1"/>
    <col min="11515" max="11516" width="11.42578125" style="177" customWidth="1"/>
    <col min="11517" max="11761" width="9.140625" style="177"/>
    <col min="11762" max="11762" width="23.28515625" style="177" customWidth="1"/>
    <col min="11763" max="11763" width="9.5703125" style="177" customWidth="1"/>
    <col min="11764" max="11764" width="11" style="177" customWidth="1"/>
    <col min="11765" max="11765" width="10.5703125" style="177" customWidth="1"/>
    <col min="11766" max="11767" width="10.85546875" style="177" customWidth="1"/>
    <col min="11768" max="11768" width="11.42578125" style="177" customWidth="1"/>
    <col min="11769" max="11769" width="11" style="177" customWidth="1"/>
    <col min="11770" max="11770" width="10.85546875" style="177" customWidth="1"/>
    <col min="11771" max="11772" width="11.42578125" style="177" customWidth="1"/>
    <col min="11773" max="12017" width="9.140625" style="177"/>
    <col min="12018" max="12018" width="23.28515625" style="177" customWidth="1"/>
    <col min="12019" max="12019" width="9.5703125" style="177" customWidth="1"/>
    <col min="12020" max="12020" width="11" style="177" customWidth="1"/>
    <col min="12021" max="12021" width="10.5703125" style="177" customWidth="1"/>
    <col min="12022" max="12023" width="10.85546875" style="177" customWidth="1"/>
    <col min="12024" max="12024" width="11.42578125" style="177" customWidth="1"/>
    <col min="12025" max="12025" width="11" style="177" customWidth="1"/>
    <col min="12026" max="12026" width="10.85546875" style="177" customWidth="1"/>
    <col min="12027" max="12028" width="11.42578125" style="177" customWidth="1"/>
    <col min="12029" max="12273" width="9.140625" style="177"/>
    <col min="12274" max="12274" width="23.28515625" style="177" customWidth="1"/>
    <col min="12275" max="12275" width="9.5703125" style="177" customWidth="1"/>
    <col min="12276" max="12276" width="11" style="177" customWidth="1"/>
    <col min="12277" max="12277" width="10.5703125" style="177" customWidth="1"/>
    <col min="12278" max="12279" width="10.85546875" style="177" customWidth="1"/>
    <col min="12280" max="12280" width="11.42578125" style="177" customWidth="1"/>
    <col min="12281" max="12281" width="11" style="177" customWidth="1"/>
    <col min="12282" max="12282" width="10.85546875" style="177" customWidth="1"/>
    <col min="12283" max="12284" width="11.42578125" style="177" customWidth="1"/>
    <col min="12285" max="12529" width="9.140625" style="177"/>
    <col min="12530" max="12530" width="23.28515625" style="177" customWidth="1"/>
    <col min="12531" max="12531" width="9.5703125" style="177" customWidth="1"/>
    <col min="12532" max="12532" width="11" style="177" customWidth="1"/>
    <col min="12533" max="12533" width="10.5703125" style="177" customWidth="1"/>
    <col min="12534" max="12535" width="10.85546875" style="177" customWidth="1"/>
    <col min="12536" max="12536" width="11.42578125" style="177" customWidth="1"/>
    <col min="12537" max="12537" width="11" style="177" customWidth="1"/>
    <col min="12538" max="12538" width="10.85546875" style="177" customWidth="1"/>
    <col min="12539" max="12540" width="11.42578125" style="177" customWidth="1"/>
    <col min="12541" max="12785" width="9.140625" style="177"/>
    <col min="12786" max="12786" width="23.28515625" style="177" customWidth="1"/>
    <col min="12787" max="12787" width="9.5703125" style="177" customWidth="1"/>
    <col min="12788" max="12788" width="11" style="177" customWidth="1"/>
    <col min="12789" max="12789" width="10.5703125" style="177" customWidth="1"/>
    <col min="12790" max="12791" width="10.85546875" style="177" customWidth="1"/>
    <col min="12792" max="12792" width="11.42578125" style="177" customWidth="1"/>
    <col min="12793" max="12793" width="11" style="177" customWidth="1"/>
    <col min="12794" max="12794" width="10.85546875" style="177" customWidth="1"/>
    <col min="12795" max="12796" width="11.42578125" style="177" customWidth="1"/>
    <col min="12797" max="13041" width="9.140625" style="177"/>
    <col min="13042" max="13042" width="23.28515625" style="177" customWidth="1"/>
    <col min="13043" max="13043" width="9.5703125" style="177" customWidth="1"/>
    <col min="13044" max="13044" width="11" style="177" customWidth="1"/>
    <col min="13045" max="13045" width="10.5703125" style="177" customWidth="1"/>
    <col min="13046" max="13047" width="10.85546875" style="177" customWidth="1"/>
    <col min="13048" max="13048" width="11.42578125" style="177" customWidth="1"/>
    <col min="13049" max="13049" width="11" style="177" customWidth="1"/>
    <col min="13050" max="13050" width="10.85546875" style="177" customWidth="1"/>
    <col min="13051" max="13052" width="11.42578125" style="177" customWidth="1"/>
    <col min="13053" max="13297" width="9.140625" style="177"/>
    <col min="13298" max="13298" width="23.28515625" style="177" customWidth="1"/>
    <col min="13299" max="13299" width="9.5703125" style="177" customWidth="1"/>
    <col min="13300" max="13300" width="11" style="177" customWidth="1"/>
    <col min="13301" max="13301" width="10.5703125" style="177" customWidth="1"/>
    <col min="13302" max="13303" width="10.85546875" style="177" customWidth="1"/>
    <col min="13304" max="13304" width="11.42578125" style="177" customWidth="1"/>
    <col min="13305" max="13305" width="11" style="177" customWidth="1"/>
    <col min="13306" max="13306" width="10.85546875" style="177" customWidth="1"/>
    <col min="13307" max="13308" width="11.42578125" style="177" customWidth="1"/>
    <col min="13309" max="13553" width="9.140625" style="177"/>
    <col min="13554" max="13554" width="23.28515625" style="177" customWidth="1"/>
    <col min="13555" max="13555" width="9.5703125" style="177" customWidth="1"/>
    <col min="13556" max="13556" width="11" style="177" customWidth="1"/>
    <col min="13557" max="13557" width="10.5703125" style="177" customWidth="1"/>
    <col min="13558" max="13559" width="10.85546875" style="177" customWidth="1"/>
    <col min="13560" max="13560" width="11.42578125" style="177" customWidth="1"/>
    <col min="13561" max="13561" width="11" style="177" customWidth="1"/>
    <col min="13562" max="13562" width="10.85546875" style="177" customWidth="1"/>
    <col min="13563" max="13564" width="11.42578125" style="177" customWidth="1"/>
    <col min="13565" max="13809" width="9.140625" style="177"/>
    <col min="13810" max="13810" width="23.28515625" style="177" customWidth="1"/>
    <col min="13811" max="13811" width="9.5703125" style="177" customWidth="1"/>
    <col min="13812" max="13812" width="11" style="177" customWidth="1"/>
    <col min="13813" max="13813" width="10.5703125" style="177" customWidth="1"/>
    <col min="13814" max="13815" width="10.85546875" style="177" customWidth="1"/>
    <col min="13816" max="13816" width="11.42578125" style="177" customWidth="1"/>
    <col min="13817" max="13817" width="11" style="177" customWidth="1"/>
    <col min="13818" max="13818" width="10.85546875" style="177" customWidth="1"/>
    <col min="13819" max="13820" width="11.42578125" style="177" customWidth="1"/>
    <col min="13821" max="14065" width="9.140625" style="177"/>
    <col min="14066" max="14066" width="23.28515625" style="177" customWidth="1"/>
    <col min="14067" max="14067" width="9.5703125" style="177" customWidth="1"/>
    <col min="14068" max="14068" width="11" style="177" customWidth="1"/>
    <col min="14069" max="14069" width="10.5703125" style="177" customWidth="1"/>
    <col min="14070" max="14071" width="10.85546875" style="177" customWidth="1"/>
    <col min="14072" max="14072" width="11.42578125" style="177" customWidth="1"/>
    <col min="14073" max="14073" width="11" style="177" customWidth="1"/>
    <col min="14074" max="14074" width="10.85546875" style="177" customWidth="1"/>
    <col min="14075" max="14076" width="11.42578125" style="177" customWidth="1"/>
    <col min="14077" max="14321" width="9.140625" style="177"/>
    <col min="14322" max="14322" width="23.28515625" style="177" customWidth="1"/>
    <col min="14323" max="14323" width="9.5703125" style="177" customWidth="1"/>
    <col min="14324" max="14324" width="11" style="177" customWidth="1"/>
    <col min="14325" max="14325" width="10.5703125" style="177" customWidth="1"/>
    <col min="14326" max="14327" width="10.85546875" style="177" customWidth="1"/>
    <col min="14328" max="14328" width="11.42578125" style="177" customWidth="1"/>
    <col min="14329" max="14329" width="11" style="177" customWidth="1"/>
    <col min="14330" max="14330" width="10.85546875" style="177" customWidth="1"/>
    <col min="14331" max="14332" width="11.42578125" style="177" customWidth="1"/>
    <col min="14333" max="14577" width="9.140625" style="177"/>
    <col min="14578" max="14578" width="23.28515625" style="177" customWidth="1"/>
    <col min="14579" max="14579" width="9.5703125" style="177" customWidth="1"/>
    <col min="14580" max="14580" width="11" style="177" customWidth="1"/>
    <col min="14581" max="14581" width="10.5703125" style="177" customWidth="1"/>
    <col min="14582" max="14583" width="10.85546875" style="177" customWidth="1"/>
    <col min="14584" max="14584" width="11.42578125" style="177" customWidth="1"/>
    <col min="14585" max="14585" width="11" style="177" customWidth="1"/>
    <col min="14586" max="14586" width="10.85546875" style="177" customWidth="1"/>
    <col min="14587" max="14588" width="11.42578125" style="177" customWidth="1"/>
    <col min="14589" max="14833" width="9.140625" style="177"/>
    <col min="14834" max="14834" width="23.28515625" style="177" customWidth="1"/>
    <col min="14835" max="14835" width="9.5703125" style="177" customWidth="1"/>
    <col min="14836" max="14836" width="11" style="177" customWidth="1"/>
    <col min="14837" max="14837" width="10.5703125" style="177" customWidth="1"/>
    <col min="14838" max="14839" width="10.85546875" style="177" customWidth="1"/>
    <col min="14840" max="14840" width="11.42578125" style="177" customWidth="1"/>
    <col min="14841" max="14841" width="11" style="177" customWidth="1"/>
    <col min="14842" max="14842" width="10.85546875" style="177" customWidth="1"/>
    <col min="14843" max="14844" width="11.42578125" style="177" customWidth="1"/>
    <col min="14845" max="15089" width="9.140625" style="177"/>
    <col min="15090" max="15090" width="23.28515625" style="177" customWidth="1"/>
    <col min="15091" max="15091" width="9.5703125" style="177" customWidth="1"/>
    <col min="15092" max="15092" width="11" style="177" customWidth="1"/>
    <col min="15093" max="15093" width="10.5703125" style="177" customWidth="1"/>
    <col min="15094" max="15095" width="10.85546875" style="177" customWidth="1"/>
    <col min="15096" max="15096" width="11.42578125" style="177" customWidth="1"/>
    <col min="15097" max="15097" width="11" style="177" customWidth="1"/>
    <col min="15098" max="15098" width="10.85546875" style="177" customWidth="1"/>
    <col min="15099" max="15100" width="11.42578125" style="177" customWidth="1"/>
    <col min="15101" max="15345" width="9.140625" style="177"/>
    <col min="15346" max="15346" width="23.28515625" style="177" customWidth="1"/>
    <col min="15347" max="15347" width="9.5703125" style="177" customWidth="1"/>
    <col min="15348" max="15348" width="11" style="177" customWidth="1"/>
    <col min="15349" max="15349" width="10.5703125" style="177" customWidth="1"/>
    <col min="15350" max="15351" width="10.85546875" style="177" customWidth="1"/>
    <col min="15352" max="15352" width="11.42578125" style="177" customWidth="1"/>
    <col min="15353" max="15353" width="11" style="177" customWidth="1"/>
    <col min="15354" max="15354" width="10.85546875" style="177" customWidth="1"/>
    <col min="15355" max="15356" width="11.42578125" style="177" customWidth="1"/>
    <col min="15357" max="15601" width="9.140625" style="177"/>
    <col min="15602" max="15602" width="23.28515625" style="177" customWidth="1"/>
    <col min="15603" max="15603" width="9.5703125" style="177" customWidth="1"/>
    <col min="15604" max="15604" width="11" style="177" customWidth="1"/>
    <col min="15605" max="15605" width="10.5703125" style="177" customWidth="1"/>
    <col min="15606" max="15607" width="10.85546875" style="177" customWidth="1"/>
    <col min="15608" max="15608" width="11.42578125" style="177" customWidth="1"/>
    <col min="15609" max="15609" width="11" style="177" customWidth="1"/>
    <col min="15610" max="15610" width="10.85546875" style="177" customWidth="1"/>
    <col min="15611" max="15612" width="11.42578125" style="177" customWidth="1"/>
    <col min="15613" max="15857" width="9.140625" style="177"/>
    <col min="15858" max="15858" width="23.28515625" style="177" customWidth="1"/>
    <col min="15859" max="15859" width="9.5703125" style="177" customWidth="1"/>
    <col min="15860" max="15860" width="11" style="177" customWidth="1"/>
    <col min="15861" max="15861" width="10.5703125" style="177" customWidth="1"/>
    <col min="15862" max="15863" width="10.85546875" style="177" customWidth="1"/>
    <col min="15864" max="15864" width="11.42578125" style="177" customWidth="1"/>
    <col min="15865" max="15865" width="11" style="177" customWidth="1"/>
    <col min="15866" max="15866" width="10.85546875" style="177" customWidth="1"/>
    <col min="15867" max="15868" width="11.42578125" style="177" customWidth="1"/>
    <col min="15869" max="16113" width="9.140625" style="177"/>
    <col min="16114" max="16114" width="23.28515625" style="177" customWidth="1"/>
    <col min="16115" max="16115" width="9.5703125" style="177" customWidth="1"/>
    <col min="16116" max="16116" width="11" style="177" customWidth="1"/>
    <col min="16117" max="16117" width="10.5703125" style="177" customWidth="1"/>
    <col min="16118" max="16119" width="10.85546875" style="177" customWidth="1"/>
    <col min="16120" max="16120" width="11.42578125" style="177" customWidth="1"/>
    <col min="16121" max="16121" width="11" style="177" customWidth="1"/>
    <col min="16122" max="16122" width="10.85546875" style="177" customWidth="1"/>
    <col min="16123" max="16124" width="11.42578125" style="177" customWidth="1"/>
    <col min="16125" max="16384" width="9.140625" style="177"/>
  </cols>
  <sheetData>
    <row r="1" spans="1:8" ht="28.5" customHeight="1" x14ac:dyDescent="0.2">
      <c r="A1" s="488" t="s">
        <v>147</v>
      </c>
      <c r="B1" s="488"/>
      <c r="C1" s="488"/>
      <c r="D1" s="488"/>
      <c r="E1" s="488"/>
      <c r="F1" s="488"/>
      <c r="G1" s="488"/>
    </row>
    <row r="2" spans="1:8" ht="12" customHeight="1" x14ac:dyDescent="0.2">
      <c r="A2" s="178"/>
      <c r="B2" s="178"/>
      <c r="C2" s="178"/>
      <c r="D2" s="178"/>
      <c r="G2" s="179" t="s">
        <v>135</v>
      </c>
    </row>
    <row r="3" spans="1:8" ht="18.75" customHeight="1" x14ac:dyDescent="0.2">
      <c r="A3" s="471"/>
      <c r="B3" s="472" t="s">
        <v>148</v>
      </c>
      <c r="C3" s="472"/>
      <c r="D3" s="472"/>
      <c r="E3" s="472" t="s">
        <v>64</v>
      </c>
      <c r="F3" s="472"/>
      <c r="G3" s="482"/>
      <c r="H3" s="372"/>
    </row>
    <row r="4" spans="1:8" ht="16.5" customHeight="1" x14ac:dyDescent="0.2">
      <c r="A4" s="471"/>
      <c r="B4" s="472" t="s">
        <v>142</v>
      </c>
      <c r="C4" s="472"/>
      <c r="D4" s="472"/>
      <c r="E4" s="472" t="s">
        <v>142</v>
      </c>
      <c r="F4" s="472"/>
      <c r="G4" s="482"/>
      <c r="H4" s="372"/>
    </row>
    <row r="5" spans="1:8" ht="39.75" customHeight="1" x14ac:dyDescent="0.2">
      <c r="A5" s="471"/>
      <c r="B5" s="325" t="s">
        <v>149</v>
      </c>
      <c r="C5" s="325" t="s">
        <v>71</v>
      </c>
      <c r="D5" s="325" t="s">
        <v>197</v>
      </c>
      <c r="E5" s="325" t="s">
        <v>149</v>
      </c>
      <c r="F5" s="325" t="s">
        <v>71</v>
      </c>
      <c r="G5" s="369" t="s">
        <v>197</v>
      </c>
      <c r="H5" s="372"/>
    </row>
    <row r="6" spans="1:8" x14ac:dyDescent="0.2">
      <c r="A6" s="327" t="s">
        <v>79</v>
      </c>
      <c r="B6" s="346">
        <f>SUM(B7:B24)</f>
        <v>21532</v>
      </c>
      <c r="C6" s="346">
        <f>SUM(C7:C24)</f>
        <v>14563</v>
      </c>
      <c r="D6" s="347">
        <f>B6/C6%</f>
        <v>147.85415093044017</v>
      </c>
      <c r="E6" s="346">
        <f>SUM(E7:E24)</f>
        <v>34482</v>
      </c>
      <c r="F6" s="346">
        <f>SUM(F7:F24)</f>
        <v>27439</v>
      </c>
      <c r="G6" s="347">
        <f>E6/F6%</f>
        <v>125.66784503808448</v>
      </c>
      <c r="H6" s="348"/>
    </row>
    <row r="7" spans="1:8" x14ac:dyDescent="0.2">
      <c r="A7" s="327" t="s">
        <v>80</v>
      </c>
      <c r="B7" s="346">
        <v>418</v>
      </c>
      <c r="C7" s="346">
        <v>481</v>
      </c>
      <c r="D7" s="347">
        <f t="shared" ref="D7:D23" si="0">B7/C7%</f>
        <v>86.902286902286903</v>
      </c>
      <c r="E7" s="346">
        <v>2146</v>
      </c>
      <c r="F7" s="346">
        <v>3667</v>
      </c>
      <c r="G7" s="347">
        <f t="shared" ref="G7:G24" si="1">E7/F7%</f>
        <v>58.521952549768201</v>
      </c>
      <c r="H7" s="348"/>
    </row>
    <row r="8" spans="1:8" x14ac:dyDescent="0.2">
      <c r="A8" s="327" t="s">
        <v>81</v>
      </c>
      <c r="B8" s="346">
        <v>2106</v>
      </c>
      <c r="C8" s="346">
        <v>2658</v>
      </c>
      <c r="D8" s="347">
        <f t="shared" si="0"/>
        <v>79.232505643340858</v>
      </c>
      <c r="E8" s="346">
        <v>1775</v>
      </c>
      <c r="F8" s="346">
        <v>1051</v>
      </c>
      <c r="G8" s="347">
        <f t="shared" si="1"/>
        <v>168.88677450047575</v>
      </c>
      <c r="H8" s="348"/>
    </row>
    <row r="9" spans="1:8" x14ac:dyDescent="0.2">
      <c r="A9" s="327" t="s">
        <v>82</v>
      </c>
      <c r="B9" s="346">
        <v>3189</v>
      </c>
      <c r="C9" s="346">
        <v>488</v>
      </c>
      <c r="D9" s="347">
        <f t="shared" si="0"/>
        <v>653.48360655737702</v>
      </c>
      <c r="E9" s="346">
        <v>10434</v>
      </c>
      <c r="F9" s="346">
        <v>760</v>
      </c>
      <c r="G9" s="347">
        <f>E9/F9%</f>
        <v>1372.8947368421054</v>
      </c>
      <c r="H9" s="348"/>
    </row>
    <row r="10" spans="1:8" x14ac:dyDescent="0.2">
      <c r="A10" s="327" t="s">
        <v>83</v>
      </c>
      <c r="B10" s="346">
        <v>1600</v>
      </c>
      <c r="C10" s="346">
        <v>1369</v>
      </c>
      <c r="D10" s="347">
        <f t="shared" si="0"/>
        <v>116.8736303871439</v>
      </c>
      <c r="E10" s="346">
        <v>3775</v>
      </c>
      <c r="F10" s="346">
        <v>5264</v>
      </c>
      <c r="G10" s="347">
        <f t="shared" si="1"/>
        <v>71.713525835866264</v>
      </c>
      <c r="H10" s="348"/>
    </row>
    <row r="11" spans="1:8" x14ac:dyDescent="0.2">
      <c r="A11" s="327" t="s">
        <v>84</v>
      </c>
      <c r="B11" s="346">
        <v>342</v>
      </c>
      <c r="C11" s="346">
        <v>92</v>
      </c>
      <c r="D11" s="347">
        <f t="shared" si="0"/>
        <v>371.73913043478257</v>
      </c>
      <c r="E11" s="346">
        <v>2604</v>
      </c>
      <c r="F11" s="346">
        <v>1823</v>
      </c>
      <c r="G11" s="347">
        <f t="shared" si="1"/>
        <v>142.84147010422382</v>
      </c>
      <c r="H11" s="348"/>
    </row>
    <row r="12" spans="1:8" x14ac:dyDescent="0.2">
      <c r="A12" s="327" t="s">
        <v>85</v>
      </c>
      <c r="B12" s="346">
        <v>626</v>
      </c>
      <c r="C12" s="346">
        <v>290</v>
      </c>
      <c r="D12" s="347">
        <f t="shared" si="0"/>
        <v>215.86206896551724</v>
      </c>
      <c r="E12" s="346">
        <v>2061</v>
      </c>
      <c r="F12" s="346">
        <v>582</v>
      </c>
      <c r="G12" s="347">
        <f t="shared" si="1"/>
        <v>354.12371134020617</v>
      </c>
      <c r="H12" s="348"/>
    </row>
    <row r="13" spans="1:8" x14ac:dyDescent="0.2">
      <c r="A13" s="327" t="s">
        <v>86</v>
      </c>
      <c r="B13" s="346">
        <v>752</v>
      </c>
      <c r="C13" s="346">
        <v>626</v>
      </c>
      <c r="D13" s="347">
        <f t="shared" si="0"/>
        <v>120.12779552715655</v>
      </c>
      <c r="E13" s="346">
        <v>396</v>
      </c>
      <c r="F13" s="346">
        <v>416</v>
      </c>
      <c r="G13" s="347">
        <f t="shared" si="1"/>
        <v>95.192307692307693</v>
      </c>
      <c r="H13" s="348"/>
    </row>
    <row r="14" spans="1:8" x14ac:dyDescent="0.2">
      <c r="A14" s="327" t="s">
        <v>87</v>
      </c>
      <c r="B14" s="346">
        <v>836</v>
      </c>
      <c r="C14" s="346">
        <v>826</v>
      </c>
      <c r="D14" s="347">
        <f t="shared" si="0"/>
        <v>101.21065375302663</v>
      </c>
      <c r="E14" s="346">
        <v>4419</v>
      </c>
      <c r="F14" s="346">
        <v>8832</v>
      </c>
      <c r="G14" s="347">
        <f t="shared" si="1"/>
        <v>50.033967391304351</v>
      </c>
      <c r="H14" s="348"/>
    </row>
    <row r="15" spans="1:8" x14ac:dyDescent="0.2">
      <c r="A15" s="327" t="s">
        <v>88</v>
      </c>
      <c r="B15" s="346">
        <v>566</v>
      </c>
      <c r="C15" s="346">
        <v>213</v>
      </c>
      <c r="D15" s="347">
        <f t="shared" si="0"/>
        <v>265.72769953051642</v>
      </c>
      <c r="E15" s="346">
        <v>1952</v>
      </c>
      <c r="F15" s="346">
        <v>947</v>
      </c>
      <c r="G15" s="347">
        <f t="shared" si="1"/>
        <v>206.12460401267157</v>
      </c>
      <c r="H15" s="348"/>
    </row>
    <row r="16" spans="1:8" ht="14.25" customHeight="1" x14ac:dyDescent="0.2">
      <c r="A16" s="327" t="s">
        <v>89</v>
      </c>
      <c r="B16" s="346">
        <v>5747</v>
      </c>
      <c r="C16" s="346">
        <v>2487</v>
      </c>
      <c r="D16" s="347">
        <f>B16/C16%</f>
        <v>231.08162444712505</v>
      </c>
      <c r="E16" s="346">
        <v>1183</v>
      </c>
      <c r="F16" s="346">
        <v>441</v>
      </c>
      <c r="G16" s="347">
        <f>E16/F16%</f>
        <v>268.25396825396825</v>
      </c>
      <c r="H16" s="348"/>
    </row>
    <row r="17" spans="1:9" ht="14.25" customHeight="1" x14ac:dyDescent="0.2">
      <c r="A17" s="327" t="s">
        <v>90</v>
      </c>
      <c r="B17" s="346">
        <v>16</v>
      </c>
      <c r="C17" s="346">
        <v>72</v>
      </c>
      <c r="D17" s="347">
        <f t="shared" si="0"/>
        <v>22.222222222222221</v>
      </c>
      <c r="E17" s="346">
        <v>46</v>
      </c>
      <c r="F17" s="346">
        <v>21</v>
      </c>
      <c r="G17" s="347">
        <f t="shared" si="1"/>
        <v>219.04761904761907</v>
      </c>
      <c r="H17" s="348"/>
    </row>
    <row r="18" spans="1:9" ht="14.25" customHeight="1" x14ac:dyDescent="0.2">
      <c r="A18" s="327" t="s">
        <v>91</v>
      </c>
      <c r="B18" s="346">
        <v>36</v>
      </c>
      <c r="C18" s="346">
        <v>72</v>
      </c>
      <c r="D18" s="347">
        <f t="shared" si="0"/>
        <v>50</v>
      </c>
      <c r="E18" s="346">
        <v>649</v>
      </c>
      <c r="F18" s="346">
        <v>1064</v>
      </c>
      <c r="G18" s="347">
        <f t="shared" si="1"/>
        <v>60.996240601503757</v>
      </c>
      <c r="H18" s="348"/>
    </row>
    <row r="19" spans="1:9" ht="14.25" customHeight="1" x14ac:dyDescent="0.2">
      <c r="A19" s="327" t="s">
        <v>92</v>
      </c>
      <c r="B19" s="346">
        <v>1816</v>
      </c>
      <c r="C19" s="346">
        <v>1940</v>
      </c>
      <c r="D19" s="347">
        <f t="shared" si="0"/>
        <v>93.608247422680421</v>
      </c>
      <c r="E19" s="346">
        <v>508</v>
      </c>
      <c r="F19" s="346">
        <v>327</v>
      </c>
      <c r="G19" s="347">
        <f t="shared" si="1"/>
        <v>155.35168195718654</v>
      </c>
      <c r="H19" s="348"/>
    </row>
    <row r="20" spans="1:9" ht="14.25" customHeight="1" x14ac:dyDescent="0.2">
      <c r="A20" s="327" t="s">
        <v>93</v>
      </c>
      <c r="B20" s="346">
        <v>2298</v>
      </c>
      <c r="C20" s="346">
        <v>2042</v>
      </c>
      <c r="D20" s="347">
        <f t="shared" si="0"/>
        <v>112.53672869735553</v>
      </c>
      <c r="E20" s="346">
        <v>332</v>
      </c>
      <c r="F20" s="346">
        <v>242</v>
      </c>
      <c r="G20" s="347">
        <f t="shared" si="1"/>
        <v>137.19008264462809</v>
      </c>
      <c r="H20" s="348"/>
    </row>
    <row r="21" spans="1:9" ht="14.25" customHeight="1" x14ac:dyDescent="0.2">
      <c r="A21" s="327" t="s">
        <v>157</v>
      </c>
      <c r="B21" s="346">
        <v>241</v>
      </c>
      <c r="C21" s="346">
        <v>198</v>
      </c>
      <c r="D21" s="347">
        <f t="shared" si="0"/>
        <v>121.71717171717172</v>
      </c>
      <c r="E21" s="346">
        <v>1767</v>
      </c>
      <c r="F21" s="346">
        <v>1691</v>
      </c>
      <c r="G21" s="349">
        <f t="shared" si="1"/>
        <v>104.49438202247191</v>
      </c>
      <c r="H21" s="348"/>
    </row>
    <row r="22" spans="1:9" ht="14.25" customHeight="1" x14ac:dyDescent="0.2">
      <c r="A22" s="327" t="s">
        <v>95</v>
      </c>
      <c r="B22" s="346">
        <v>81</v>
      </c>
      <c r="C22" s="350" t="s">
        <v>156</v>
      </c>
      <c r="D22" s="347" t="s">
        <v>156</v>
      </c>
      <c r="E22" s="346">
        <v>269</v>
      </c>
      <c r="F22" s="346">
        <v>184</v>
      </c>
      <c r="G22" s="349">
        <f t="shared" si="1"/>
        <v>146.19565217391303</v>
      </c>
      <c r="H22" s="348"/>
    </row>
    <row r="23" spans="1:9" ht="14.25" customHeight="1" x14ac:dyDescent="0.2">
      <c r="A23" s="337" t="s">
        <v>96</v>
      </c>
      <c r="B23" s="351">
        <v>862</v>
      </c>
      <c r="C23" s="351">
        <v>700</v>
      </c>
      <c r="D23" s="349">
        <f t="shared" si="0"/>
        <v>123.14285714285714</v>
      </c>
      <c r="E23" s="351">
        <v>131</v>
      </c>
      <c r="F23" s="351">
        <v>76</v>
      </c>
      <c r="G23" s="349">
        <f t="shared" si="1"/>
        <v>172.36842105263159</v>
      </c>
      <c r="H23" s="348"/>
    </row>
    <row r="24" spans="1:9" x14ac:dyDescent="0.2">
      <c r="A24" s="333" t="s">
        <v>99</v>
      </c>
      <c r="B24" s="352" t="s">
        <v>156</v>
      </c>
      <c r="C24" s="352">
        <v>9</v>
      </c>
      <c r="D24" s="353" t="s">
        <v>156</v>
      </c>
      <c r="E24" s="354">
        <v>35</v>
      </c>
      <c r="F24" s="354">
        <v>51</v>
      </c>
      <c r="G24" s="353">
        <f t="shared" si="1"/>
        <v>68.627450980392155</v>
      </c>
    </row>
    <row r="25" spans="1:9" x14ac:dyDescent="0.2">
      <c r="D25" s="226"/>
    </row>
    <row r="26" spans="1:9" x14ac:dyDescent="0.2">
      <c r="A26" s="181"/>
      <c r="B26" s="178"/>
      <c r="C26" s="178"/>
      <c r="D26" s="178"/>
      <c r="F26" s="475" t="s">
        <v>196</v>
      </c>
      <c r="G26" s="475"/>
    </row>
    <row r="27" spans="1:9" ht="13.5" customHeight="1" x14ac:dyDescent="0.2">
      <c r="A27" s="471"/>
      <c r="B27" s="472" t="s">
        <v>63</v>
      </c>
      <c r="C27" s="472"/>
      <c r="D27" s="482"/>
      <c r="E27" s="482" t="s">
        <v>62</v>
      </c>
      <c r="F27" s="483"/>
      <c r="G27" s="483"/>
    </row>
    <row r="28" spans="1:9" ht="13.5" customHeight="1" x14ac:dyDescent="0.2">
      <c r="A28" s="471"/>
      <c r="B28" s="472" t="s">
        <v>142</v>
      </c>
      <c r="C28" s="472"/>
      <c r="D28" s="482"/>
      <c r="E28" s="484" t="s">
        <v>142</v>
      </c>
      <c r="F28" s="485"/>
      <c r="G28" s="485"/>
    </row>
    <row r="29" spans="1:9" ht="33.75" x14ac:dyDescent="0.2">
      <c r="A29" s="471"/>
      <c r="B29" s="325" t="s">
        <v>149</v>
      </c>
      <c r="C29" s="325" t="s">
        <v>71</v>
      </c>
      <c r="D29" s="355" t="s">
        <v>197</v>
      </c>
      <c r="E29" s="356" t="s">
        <v>149</v>
      </c>
      <c r="F29" s="356" t="s">
        <v>71</v>
      </c>
      <c r="G29" s="355" t="s">
        <v>197</v>
      </c>
    </row>
    <row r="30" spans="1:9" x14ac:dyDescent="0.2">
      <c r="A30" s="327" t="s">
        <v>79</v>
      </c>
      <c r="B30" s="346">
        <f>SUM(B31:B45)</f>
        <v>2256</v>
      </c>
      <c r="C30" s="346">
        <f>SUM(C31:C45)</f>
        <v>1296</v>
      </c>
      <c r="D30" s="347">
        <f>B30/C30*100</f>
        <v>174.07407407407408</v>
      </c>
      <c r="E30" s="346">
        <f>SUM(E31:E45)</f>
        <v>30250</v>
      </c>
      <c r="F30" s="346">
        <f>SUM(F31:F45)</f>
        <v>23863</v>
      </c>
      <c r="G30" s="347">
        <f t="shared" ref="G30:G38" si="2">E30/F30*100</f>
        <v>126.76528516950928</v>
      </c>
      <c r="H30" s="348"/>
      <c r="I30" s="348"/>
    </row>
    <row r="31" spans="1:9" x14ac:dyDescent="0.2">
      <c r="A31" s="327" t="s">
        <v>81</v>
      </c>
      <c r="B31" s="350">
        <v>22</v>
      </c>
      <c r="C31" s="346">
        <v>35</v>
      </c>
      <c r="D31" s="347">
        <f t="shared" ref="D31:D44" si="3">B31/C31*100</f>
        <v>62.857142857142854</v>
      </c>
      <c r="E31" s="346">
        <v>554</v>
      </c>
      <c r="F31" s="346">
        <v>429</v>
      </c>
      <c r="G31" s="347">
        <f t="shared" si="2"/>
        <v>129.13752913752913</v>
      </c>
      <c r="H31" s="348"/>
      <c r="I31" s="348"/>
    </row>
    <row r="32" spans="1:9" x14ac:dyDescent="0.2">
      <c r="A32" s="327" t="s">
        <v>82</v>
      </c>
      <c r="B32" s="346">
        <v>511</v>
      </c>
      <c r="C32" s="346">
        <v>10</v>
      </c>
      <c r="D32" s="347">
        <f t="shared" si="3"/>
        <v>5110</v>
      </c>
      <c r="E32" s="350" t="s">
        <v>156</v>
      </c>
      <c r="F32" s="350" t="s">
        <v>156</v>
      </c>
      <c r="G32" s="347" t="s">
        <v>156</v>
      </c>
      <c r="H32" s="357"/>
      <c r="I32" s="357"/>
    </row>
    <row r="33" spans="1:9" x14ac:dyDescent="0.2">
      <c r="A33" s="327" t="s">
        <v>83</v>
      </c>
      <c r="B33" s="346">
        <v>373</v>
      </c>
      <c r="C33" s="346">
        <v>630</v>
      </c>
      <c r="D33" s="347">
        <f t="shared" si="3"/>
        <v>59.206349206349209</v>
      </c>
      <c r="E33" s="346">
        <v>8944</v>
      </c>
      <c r="F33" s="346">
        <v>5451</v>
      </c>
      <c r="G33" s="347">
        <f t="shared" si="2"/>
        <v>164.07998532379381</v>
      </c>
      <c r="H33" s="348"/>
      <c r="I33" s="348"/>
    </row>
    <row r="34" spans="1:9" x14ac:dyDescent="0.2">
      <c r="A34" s="327" t="s">
        <v>84</v>
      </c>
      <c r="B34" s="346">
        <v>578</v>
      </c>
      <c r="C34" s="346">
        <v>16</v>
      </c>
      <c r="D34" s="347">
        <f t="shared" si="3"/>
        <v>3612.5</v>
      </c>
      <c r="E34" s="346">
        <v>17</v>
      </c>
      <c r="F34" s="350" t="s">
        <v>156</v>
      </c>
      <c r="G34" s="347" t="s">
        <v>156</v>
      </c>
      <c r="H34" s="357"/>
      <c r="I34" s="357"/>
    </row>
    <row r="35" spans="1:9" x14ac:dyDescent="0.2">
      <c r="A35" s="327" t="s">
        <v>85</v>
      </c>
      <c r="B35" s="350">
        <v>309</v>
      </c>
      <c r="C35" s="346">
        <v>3</v>
      </c>
      <c r="D35" s="347">
        <f t="shared" si="3"/>
        <v>10300</v>
      </c>
      <c r="E35" s="346">
        <v>51</v>
      </c>
      <c r="F35" s="346">
        <v>17</v>
      </c>
      <c r="G35" s="347">
        <f t="shared" si="2"/>
        <v>300</v>
      </c>
      <c r="H35" s="348"/>
      <c r="I35" s="348"/>
    </row>
    <row r="36" spans="1:9" x14ac:dyDescent="0.2">
      <c r="A36" s="327" t="s">
        <v>86</v>
      </c>
      <c r="B36" s="346">
        <v>174</v>
      </c>
      <c r="C36" s="346">
        <v>170</v>
      </c>
      <c r="D36" s="347">
        <f t="shared" si="3"/>
        <v>102.35294117647058</v>
      </c>
      <c r="E36" s="350">
        <v>3</v>
      </c>
      <c r="F36" s="346">
        <v>11</v>
      </c>
      <c r="G36" s="347">
        <f t="shared" si="2"/>
        <v>27.27272727272727</v>
      </c>
      <c r="H36" s="348"/>
      <c r="I36" s="348"/>
    </row>
    <row r="37" spans="1:9" x14ac:dyDescent="0.2">
      <c r="A37" s="327" t="s">
        <v>87</v>
      </c>
      <c r="B37" s="346">
        <v>41</v>
      </c>
      <c r="C37" s="346">
        <v>4</v>
      </c>
      <c r="D37" s="347">
        <f t="shared" si="3"/>
        <v>1025</v>
      </c>
      <c r="E37" s="346">
        <v>2970</v>
      </c>
      <c r="F37" s="346">
        <v>2464</v>
      </c>
      <c r="G37" s="347">
        <f t="shared" si="2"/>
        <v>120.53571428571428</v>
      </c>
      <c r="H37" s="348"/>
      <c r="I37" s="348"/>
    </row>
    <row r="38" spans="1:9" x14ac:dyDescent="0.2">
      <c r="A38" s="327" t="s">
        <v>88</v>
      </c>
      <c r="B38" s="350">
        <v>27</v>
      </c>
      <c r="C38" s="350">
        <v>2</v>
      </c>
      <c r="D38" s="347">
        <f t="shared" si="3"/>
        <v>1350</v>
      </c>
      <c r="E38" s="346">
        <v>6851</v>
      </c>
      <c r="F38" s="346">
        <v>5451</v>
      </c>
      <c r="G38" s="347">
        <f t="shared" si="2"/>
        <v>125.68336085121996</v>
      </c>
      <c r="H38" s="348"/>
      <c r="I38" s="348"/>
    </row>
    <row r="39" spans="1:9" x14ac:dyDescent="0.2">
      <c r="A39" s="327" t="s">
        <v>89</v>
      </c>
      <c r="B39" s="350">
        <v>9</v>
      </c>
      <c r="C39" s="350">
        <v>6</v>
      </c>
      <c r="D39" s="347">
        <f t="shared" si="3"/>
        <v>150</v>
      </c>
      <c r="E39" s="346">
        <v>1264</v>
      </c>
      <c r="F39" s="346">
        <v>1166</v>
      </c>
      <c r="G39" s="347">
        <f>E39/F39*100</f>
        <v>108.40480274442538</v>
      </c>
      <c r="H39" s="348"/>
      <c r="I39" s="348"/>
    </row>
    <row r="40" spans="1:9" x14ac:dyDescent="0.2">
      <c r="A40" s="327" t="s">
        <v>90</v>
      </c>
      <c r="B40" s="346" t="s">
        <v>156</v>
      </c>
      <c r="C40" s="346">
        <v>13</v>
      </c>
      <c r="D40" s="347" t="s">
        <v>156</v>
      </c>
      <c r="E40" s="350" t="s">
        <v>156</v>
      </c>
      <c r="F40" s="350" t="s">
        <v>156</v>
      </c>
      <c r="G40" s="350" t="s">
        <v>156</v>
      </c>
      <c r="H40" s="357"/>
      <c r="I40" s="357"/>
    </row>
    <row r="41" spans="1:9" x14ac:dyDescent="0.2">
      <c r="A41" s="327" t="s">
        <v>91</v>
      </c>
      <c r="B41" s="346">
        <v>181</v>
      </c>
      <c r="C41" s="346">
        <v>338</v>
      </c>
      <c r="D41" s="347">
        <f t="shared" si="3"/>
        <v>53.550295857988161</v>
      </c>
      <c r="E41" s="350" t="s">
        <v>156</v>
      </c>
      <c r="F41" s="350" t="s">
        <v>156</v>
      </c>
      <c r="G41" s="350" t="s">
        <v>156</v>
      </c>
      <c r="H41" s="357"/>
      <c r="I41" s="357"/>
    </row>
    <row r="42" spans="1:9" x14ac:dyDescent="0.2">
      <c r="A42" s="327" t="s">
        <v>92</v>
      </c>
      <c r="B42" s="350" t="s">
        <v>156</v>
      </c>
      <c r="C42" s="350">
        <v>54</v>
      </c>
      <c r="D42" s="347" t="s">
        <v>156</v>
      </c>
      <c r="E42" s="346">
        <v>3</v>
      </c>
      <c r="F42" s="350" t="s">
        <v>156</v>
      </c>
      <c r="G42" s="350" t="s">
        <v>156</v>
      </c>
      <c r="H42" s="348"/>
      <c r="I42" s="348"/>
    </row>
    <row r="43" spans="1:9" x14ac:dyDescent="0.2">
      <c r="A43" s="327" t="s">
        <v>93</v>
      </c>
      <c r="B43" s="346">
        <v>11</v>
      </c>
      <c r="C43" s="350">
        <v>1</v>
      </c>
      <c r="D43" s="347">
        <f t="shared" si="3"/>
        <v>1100</v>
      </c>
      <c r="E43" s="346">
        <v>8696</v>
      </c>
      <c r="F43" s="346">
        <v>7635</v>
      </c>
      <c r="G43" s="347">
        <f>E43/F43*100</f>
        <v>113.8965291421087</v>
      </c>
      <c r="H43" s="348"/>
      <c r="I43" s="348"/>
    </row>
    <row r="44" spans="1:9" x14ac:dyDescent="0.2">
      <c r="A44" s="327" t="s">
        <v>157</v>
      </c>
      <c r="B44" s="346">
        <v>14</v>
      </c>
      <c r="C44" s="346">
        <v>14</v>
      </c>
      <c r="D44" s="347">
        <f t="shared" si="3"/>
        <v>100</v>
      </c>
      <c r="E44" s="350" t="s">
        <v>156</v>
      </c>
      <c r="F44" s="350" t="s">
        <v>156</v>
      </c>
      <c r="G44" s="347" t="s">
        <v>156</v>
      </c>
      <c r="H44" s="357"/>
      <c r="I44" s="357"/>
    </row>
    <row r="45" spans="1:9" x14ac:dyDescent="0.2">
      <c r="A45" s="333" t="s">
        <v>96</v>
      </c>
      <c r="B45" s="352">
        <v>6</v>
      </c>
      <c r="C45" s="352" t="s">
        <v>156</v>
      </c>
      <c r="D45" s="352" t="s">
        <v>156</v>
      </c>
      <c r="E45" s="354">
        <v>897</v>
      </c>
      <c r="F45" s="354">
        <v>1239</v>
      </c>
      <c r="G45" s="353">
        <f t="shared" ref="G45" si="4">E45/F45*100</f>
        <v>72.397094430992738</v>
      </c>
    </row>
    <row r="46" spans="1:9" x14ac:dyDescent="0.2">
      <c r="B46" s="56"/>
    </row>
    <row r="47" spans="1:9" x14ac:dyDescent="0.2">
      <c r="A47" s="182"/>
      <c r="B47" s="183"/>
      <c r="C47" s="183"/>
      <c r="D47" s="183"/>
      <c r="F47" s="475" t="s">
        <v>196</v>
      </c>
      <c r="G47" s="475"/>
    </row>
    <row r="48" spans="1:9" ht="18.75" customHeight="1" x14ac:dyDescent="0.2">
      <c r="A48" s="471"/>
      <c r="B48" s="472" t="s">
        <v>61</v>
      </c>
      <c r="C48" s="472"/>
      <c r="D48" s="482"/>
      <c r="E48" s="482" t="s">
        <v>60</v>
      </c>
      <c r="F48" s="483"/>
      <c r="G48" s="483"/>
    </row>
    <row r="49" spans="1:8" ht="16.5" customHeight="1" x14ac:dyDescent="0.2">
      <c r="A49" s="471"/>
      <c r="B49" s="472" t="s">
        <v>142</v>
      </c>
      <c r="C49" s="472"/>
      <c r="D49" s="482"/>
      <c r="E49" s="484" t="s">
        <v>142</v>
      </c>
      <c r="F49" s="485"/>
      <c r="G49" s="485"/>
    </row>
    <row r="50" spans="1:8" ht="33.75" x14ac:dyDescent="0.2">
      <c r="A50" s="471"/>
      <c r="B50" s="325" t="s">
        <v>149</v>
      </c>
      <c r="C50" s="325" t="s">
        <v>71</v>
      </c>
      <c r="D50" s="355" t="s">
        <v>197</v>
      </c>
      <c r="E50" s="356" t="s">
        <v>149</v>
      </c>
      <c r="F50" s="356" t="s">
        <v>71</v>
      </c>
      <c r="G50" s="355" t="s">
        <v>197</v>
      </c>
    </row>
    <row r="51" spans="1:8" x14ac:dyDescent="0.2">
      <c r="A51" s="327" t="s">
        <v>79</v>
      </c>
      <c r="B51" s="346">
        <f>SUM(B52:B69)</f>
        <v>8581</v>
      </c>
      <c r="C51" s="346">
        <f>SUM(C52:C69)</f>
        <v>3308</v>
      </c>
      <c r="D51" s="347">
        <f>B51/C51%</f>
        <v>259.40145102781139</v>
      </c>
      <c r="E51" s="346">
        <f>SUM(E52:E69)</f>
        <v>387</v>
      </c>
      <c r="F51" s="346">
        <f>SUM(F52:F69)</f>
        <v>443</v>
      </c>
      <c r="G51" s="347">
        <f>E51/F51*100</f>
        <v>87.358916478555301</v>
      </c>
      <c r="H51" s="348"/>
    </row>
    <row r="52" spans="1:8" x14ac:dyDescent="0.2">
      <c r="A52" s="327" t="s">
        <v>80</v>
      </c>
      <c r="B52" s="346">
        <v>110</v>
      </c>
      <c r="C52" s="346">
        <v>89</v>
      </c>
      <c r="D52" s="347">
        <f>B52/C52%</f>
        <v>123.59550561797752</v>
      </c>
      <c r="E52" s="350" t="s">
        <v>156</v>
      </c>
      <c r="F52" s="350" t="s">
        <v>156</v>
      </c>
      <c r="G52" s="350" t="s">
        <v>156</v>
      </c>
      <c r="H52" s="357"/>
    </row>
    <row r="53" spans="1:8" x14ac:dyDescent="0.2">
      <c r="A53" s="327" t="s">
        <v>81</v>
      </c>
      <c r="B53" s="346">
        <v>1357</v>
      </c>
      <c r="C53" s="346">
        <v>628</v>
      </c>
      <c r="D53" s="347">
        <f t="shared" ref="D53:D69" si="5">B53/C53%</f>
        <v>216.08280254777068</v>
      </c>
      <c r="E53" s="350" t="s">
        <v>156</v>
      </c>
      <c r="F53" s="350" t="s">
        <v>156</v>
      </c>
      <c r="G53" s="350" t="s">
        <v>156</v>
      </c>
      <c r="H53" s="357"/>
    </row>
    <row r="54" spans="1:8" x14ac:dyDescent="0.2">
      <c r="A54" s="327" t="s">
        <v>82</v>
      </c>
      <c r="B54" s="346">
        <v>1917</v>
      </c>
      <c r="C54" s="346">
        <v>235</v>
      </c>
      <c r="D54" s="347">
        <f>B54/C54%</f>
        <v>815.74468085106378</v>
      </c>
      <c r="E54" s="346">
        <v>5</v>
      </c>
      <c r="F54" s="350" t="s">
        <v>156</v>
      </c>
      <c r="G54" s="350" t="s">
        <v>156</v>
      </c>
      <c r="H54" s="357"/>
    </row>
    <row r="55" spans="1:8" x14ac:dyDescent="0.2">
      <c r="A55" s="327" t="s">
        <v>83</v>
      </c>
      <c r="B55" s="346">
        <v>489</v>
      </c>
      <c r="C55" s="346">
        <v>344</v>
      </c>
      <c r="D55" s="347">
        <f t="shared" si="5"/>
        <v>142.15116279069767</v>
      </c>
      <c r="E55" s="346">
        <v>25</v>
      </c>
      <c r="F55" s="346">
        <v>77</v>
      </c>
      <c r="G55" s="347">
        <f>E55/F55*100</f>
        <v>32.467532467532465</v>
      </c>
      <c r="H55" s="348"/>
    </row>
    <row r="56" spans="1:8" x14ac:dyDescent="0.2">
      <c r="A56" s="327" t="s">
        <v>84</v>
      </c>
      <c r="B56" s="346">
        <v>222</v>
      </c>
      <c r="C56" s="346">
        <v>43</v>
      </c>
      <c r="D56" s="347">
        <f t="shared" si="5"/>
        <v>516.27906976744191</v>
      </c>
      <c r="E56" s="346">
        <v>172</v>
      </c>
      <c r="F56" s="346">
        <v>42</v>
      </c>
      <c r="G56" s="347">
        <f>E56/F56*100</f>
        <v>409.52380952380952</v>
      </c>
      <c r="H56" s="348"/>
    </row>
    <row r="57" spans="1:8" x14ac:dyDescent="0.2">
      <c r="A57" s="327" t="s">
        <v>85</v>
      </c>
      <c r="B57" s="346">
        <v>187</v>
      </c>
      <c r="C57" s="346">
        <v>91</v>
      </c>
      <c r="D57" s="347">
        <f t="shared" si="5"/>
        <v>205.49450549450549</v>
      </c>
      <c r="E57" s="350" t="s">
        <v>156</v>
      </c>
      <c r="F57" s="350" t="s">
        <v>156</v>
      </c>
      <c r="G57" s="350" t="s">
        <v>156</v>
      </c>
      <c r="H57" s="357"/>
    </row>
    <row r="58" spans="1:8" x14ac:dyDescent="0.2">
      <c r="A58" s="327" t="s">
        <v>86</v>
      </c>
      <c r="B58" s="346">
        <v>16</v>
      </c>
      <c r="C58" s="346">
        <v>21</v>
      </c>
      <c r="D58" s="347">
        <f t="shared" si="5"/>
        <v>76.19047619047619</v>
      </c>
      <c r="E58" s="350" t="s">
        <v>156</v>
      </c>
      <c r="F58" s="350">
        <v>1</v>
      </c>
      <c r="G58" s="350" t="s">
        <v>156</v>
      </c>
      <c r="H58" s="357"/>
    </row>
    <row r="59" spans="1:8" ht="13.5" customHeight="1" x14ac:dyDescent="0.2">
      <c r="A59" s="327" t="s">
        <v>87</v>
      </c>
      <c r="B59" s="346">
        <v>222</v>
      </c>
      <c r="C59" s="346">
        <v>141</v>
      </c>
      <c r="D59" s="347">
        <f t="shared" si="5"/>
        <v>157.44680851063831</v>
      </c>
      <c r="E59" s="350">
        <v>10</v>
      </c>
      <c r="F59" s="350">
        <v>6</v>
      </c>
      <c r="G59" s="347">
        <f>E59/F59*100</f>
        <v>166.66666666666669</v>
      </c>
      <c r="H59" s="357"/>
    </row>
    <row r="60" spans="1:8" x14ac:dyDescent="0.2">
      <c r="A60" s="327" t="s">
        <v>88</v>
      </c>
      <c r="B60" s="346">
        <v>766</v>
      </c>
      <c r="C60" s="346">
        <v>211</v>
      </c>
      <c r="D60" s="347">
        <f t="shared" si="5"/>
        <v>363.03317535545028</v>
      </c>
      <c r="E60" s="350" t="s">
        <v>156</v>
      </c>
      <c r="F60" s="350" t="s">
        <v>156</v>
      </c>
      <c r="G60" s="350" t="s">
        <v>156</v>
      </c>
      <c r="H60" s="357"/>
    </row>
    <row r="61" spans="1:8" x14ac:dyDescent="0.2">
      <c r="A61" s="327" t="s">
        <v>89</v>
      </c>
      <c r="B61" s="346">
        <v>1626</v>
      </c>
      <c r="C61" s="346">
        <v>375</v>
      </c>
      <c r="D61" s="347">
        <f t="shared" si="5"/>
        <v>433.6</v>
      </c>
      <c r="E61" s="350">
        <v>2</v>
      </c>
      <c r="F61" s="350">
        <v>1</v>
      </c>
      <c r="G61" s="347">
        <f>E61/F61*100</f>
        <v>200</v>
      </c>
      <c r="H61" s="357"/>
    </row>
    <row r="62" spans="1:8" x14ac:dyDescent="0.2">
      <c r="A62" s="327" t="s">
        <v>90</v>
      </c>
      <c r="B62" s="346">
        <v>3</v>
      </c>
      <c r="C62" s="346">
        <v>43</v>
      </c>
      <c r="D62" s="347">
        <f t="shared" si="5"/>
        <v>6.9767441860465116</v>
      </c>
      <c r="E62" s="350" t="s">
        <v>156</v>
      </c>
      <c r="F62" s="346">
        <v>13</v>
      </c>
      <c r="G62" s="350" t="s">
        <v>156</v>
      </c>
      <c r="H62" s="348"/>
    </row>
    <row r="63" spans="1:8" x14ac:dyDescent="0.2">
      <c r="A63" s="327" t="s">
        <v>91</v>
      </c>
      <c r="B63" s="346">
        <v>251</v>
      </c>
      <c r="C63" s="346">
        <v>457</v>
      </c>
      <c r="D63" s="347">
        <f t="shared" si="5"/>
        <v>54.923413566739605</v>
      </c>
      <c r="E63" s="346">
        <v>153</v>
      </c>
      <c r="F63" s="346">
        <v>293</v>
      </c>
      <c r="G63" s="347">
        <f>E63/F63*100</f>
        <v>52.218430034129696</v>
      </c>
      <c r="H63" s="348"/>
    </row>
    <row r="64" spans="1:8" x14ac:dyDescent="0.2">
      <c r="A64" s="327" t="s">
        <v>92</v>
      </c>
      <c r="B64" s="346">
        <v>158</v>
      </c>
      <c r="C64" s="346">
        <v>202</v>
      </c>
      <c r="D64" s="347">
        <f t="shared" si="5"/>
        <v>78.21782178217822</v>
      </c>
      <c r="E64" s="350" t="s">
        <v>156</v>
      </c>
      <c r="F64" s="350" t="s">
        <v>156</v>
      </c>
      <c r="G64" s="347" t="s">
        <v>156</v>
      </c>
      <c r="H64" s="357"/>
    </row>
    <row r="65" spans="1:10" x14ac:dyDescent="0.2">
      <c r="A65" s="327" t="s">
        <v>93</v>
      </c>
      <c r="B65" s="346">
        <v>438</v>
      </c>
      <c r="C65" s="346">
        <v>252</v>
      </c>
      <c r="D65" s="347">
        <f t="shared" si="5"/>
        <v>173.8095238095238</v>
      </c>
      <c r="E65" s="350" t="s">
        <v>156</v>
      </c>
      <c r="F65" s="350" t="s">
        <v>156</v>
      </c>
      <c r="G65" s="347" t="s">
        <v>156</v>
      </c>
      <c r="H65" s="357"/>
    </row>
    <row r="66" spans="1:10" x14ac:dyDescent="0.2">
      <c r="A66" s="327" t="s">
        <v>157</v>
      </c>
      <c r="B66" s="346">
        <v>42</v>
      </c>
      <c r="C66" s="346">
        <v>33</v>
      </c>
      <c r="D66" s="347">
        <f t="shared" si="5"/>
        <v>127.27272727272727</v>
      </c>
      <c r="E66" s="346">
        <v>19</v>
      </c>
      <c r="F66" s="346">
        <v>10</v>
      </c>
      <c r="G66" s="347">
        <f t="shared" ref="G66" si="6">E66/F66*100</f>
        <v>190</v>
      </c>
      <c r="H66" s="348"/>
    </row>
    <row r="67" spans="1:10" x14ac:dyDescent="0.2">
      <c r="A67" s="327" t="s">
        <v>95</v>
      </c>
      <c r="B67" s="346">
        <v>641</v>
      </c>
      <c r="C67" s="346">
        <v>13</v>
      </c>
      <c r="D67" s="347">
        <f t="shared" si="5"/>
        <v>4930.7692307692305</v>
      </c>
      <c r="E67" s="350">
        <v>1</v>
      </c>
      <c r="F67" s="350" t="s">
        <v>156</v>
      </c>
      <c r="G67" s="350" t="s">
        <v>156</v>
      </c>
      <c r="H67" s="357"/>
    </row>
    <row r="68" spans="1:10" x14ac:dyDescent="0.2">
      <c r="A68" s="327" t="s">
        <v>96</v>
      </c>
      <c r="B68" s="346">
        <v>135</v>
      </c>
      <c r="C68" s="346">
        <v>129</v>
      </c>
      <c r="D68" s="347">
        <f t="shared" si="5"/>
        <v>104.65116279069767</v>
      </c>
      <c r="E68" s="350" t="s">
        <v>156</v>
      </c>
      <c r="F68" s="350" t="s">
        <v>156</v>
      </c>
      <c r="G68" s="350" t="s">
        <v>156</v>
      </c>
      <c r="H68" s="357"/>
    </row>
    <row r="69" spans="1:10" x14ac:dyDescent="0.2">
      <c r="A69" s="333" t="s">
        <v>97</v>
      </c>
      <c r="B69" s="354">
        <v>1</v>
      </c>
      <c r="C69" s="354">
        <v>1</v>
      </c>
      <c r="D69" s="353">
        <f t="shared" si="5"/>
        <v>100</v>
      </c>
      <c r="E69" s="352" t="s">
        <v>156</v>
      </c>
      <c r="F69" s="352" t="s">
        <v>156</v>
      </c>
      <c r="G69" s="352" t="s">
        <v>156</v>
      </c>
    </row>
    <row r="70" spans="1:10" x14ac:dyDescent="0.2">
      <c r="A70" s="198"/>
    </row>
    <row r="71" spans="1:10" s="180" customFormat="1" ht="12" customHeight="1" x14ac:dyDescent="0.2">
      <c r="A71" s="316" t="s">
        <v>214</v>
      </c>
      <c r="B71" s="195"/>
      <c r="C71" s="195"/>
      <c r="D71" s="196"/>
      <c r="E71" s="195"/>
      <c r="F71" s="195"/>
      <c r="G71" s="195"/>
    </row>
    <row r="72" spans="1:10" s="180" customFormat="1" ht="11.25" x14ac:dyDescent="0.2">
      <c r="A72" s="237" t="s">
        <v>215</v>
      </c>
      <c r="B72" s="59"/>
      <c r="C72" s="59"/>
      <c r="D72" s="59"/>
      <c r="E72" s="59"/>
      <c r="F72" s="59"/>
      <c r="G72" s="59"/>
      <c r="I72" s="360"/>
      <c r="J72" s="360"/>
    </row>
    <row r="73" spans="1:10" s="180" customFormat="1" ht="15" x14ac:dyDescent="0.25">
      <c r="A73" s="232" t="s">
        <v>152</v>
      </c>
      <c r="B73" s="233"/>
      <c r="C73" s="234" t="s">
        <v>159</v>
      </c>
      <c r="D73" s="358"/>
      <c r="E73" s="197" t="s">
        <v>204</v>
      </c>
      <c r="G73" s="233"/>
      <c r="H73" s="361" t="s">
        <v>198</v>
      </c>
      <c r="I73" s="364"/>
    </row>
    <row r="74" spans="1:10" s="180" customFormat="1" ht="14.25" customHeight="1" x14ac:dyDescent="0.25">
      <c r="A74" s="486" t="s">
        <v>182</v>
      </c>
      <c r="B74" s="486"/>
      <c r="C74" s="235" t="s">
        <v>154</v>
      </c>
      <c r="D74" s="358"/>
      <c r="E74" s="30" t="s">
        <v>153</v>
      </c>
      <c r="G74" s="197"/>
      <c r="H74" s="362" t="s">
        <v>199</v>
      </c>
      <c r="I74" s="364"/>
    </row>
    <row r="75" spans="1:10" s="180" customFormat="1" ht="15" x14ac:dyDescent="0.25">
      <c r="A75" s="487" t="s">
        <v>181</v>
      </c>
      <c r="B75" s="487"/>
      <c r="C75" s="59" t="s">
        <v>160</v>
      </c>
      <c r="D75" s="359"/>
      <c r="E75" s="236" t="s">
        <v>183</v>
      </c>
      <c r="F75" s="360"/>
      <c r="G75" s="194"/>
      <c r="H75" s="363" t="s">
        <v>200</v>
      </c>
      <c r="I75" s="365"/>
      <c r="J75" s="360"/>
    </row>
  </sheetData>
  <mergeCells count="20">
    <mergeCell ref="F26:G26"/>
    <mergeCell ref="F47:G47"/>
    <mergeCell ref="A27:A29"/>
    <mergeCell ref="B28:D28"/>
    <mergeCell ref="B27:D27"/>
    <mergeCell ref="E27:G27"/>
    <mergeCell ref="E28:G28"/>
    <mergeCell ref="A1:G1"/>
    <mergeCell ref="A3:A5"/>
    <mergeCell ref="B4:D4"/>
    <mergeCell ref="B3:D3"/>
    <mergeCell ref="E3:G3"/>
    <mergeCell ref="E4:G4"/>
    <mergeCell ref="B48:D48"/>
    <mergeCell ref="E48:G48"/>
    <mergeCell ref="E49:G49"/>
    <mergeCell ref="A74:B74"/>
    <mergeCell ref="A75:B75"/>
    <mergeCell ref="A48:A50"/>
    <mergeCell ref="B49:D49"/>
  </mergeCells>
  <pageMargins left="0.78740157480314965" right="0.59055118110236227" top="0.59055118110236227" bottom="0.59055118110236227" header="0" footer="0.39370078740157483"/>
  <pageSetup paperSize="9" scale="80" firstPageNumber="38" orientation="landscape" useFirstPageNumber="1" r:id="rId1"/>
  <headerFooter alignWithMargins="0">
    <oddFooter>&amp;R&amp;"-,полужирный"&amp;8&amp;P</oddFooter>
  </headerFooter>
  <rowBreaks count="2" manualBreakCount="2">
    <brk id="25" max="16383" man="1"/>
    <brk id="4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/>
  </sheetViews>
  <sheetFormatPr defaultRowHeight="12.75" x14ac:dyDescent="0.2"/>
  <cols>
    <col min="1" max="1" width="4.42578125" style="46" customWidth="1"/>
    <col min="2" max="2" width="53.42578125" style="46" customWidth="1"/>
    <col min="3" max="254" width="9.140625" style="46"/>
    <col min="255" max="255" width="4.42578125" style="46" customWidth="1"/>
    <col min="256" max="256" width="53.42578125" style="46" customWidth="1"/>
    <col min="257" max="510" width="9.140625" style="46"/>
    <col min="511" max="511" width="4.42578125" style="46" customWidth="1"/>
    <col min="512" max="512" width="53.42578125" style="46" customWidth="1"/>
    <col min="513" max="766" width="9.140625" style="46"/>
    <col min="767" max="767" width="4.42578125" style="46" customWidth="1"/>
    <col min="768" max="768" width="53.42578125" style="46" customWidth="1"/>
    <col min="769" max="1022" width="9.140625" style="46"/>
    <col min="1023" max="1023" width="4.42578125" style="46" customWidth="1"/>
    <col min="1024" max="1024" width="53.42578125" style="46" customWidth="1"/>
    <col min="1025" max="1278" width="9.140625" style="46"/>
    <col min="1279" max="1279" width="4.42578125" style="46" customWidth="1"/>
    <col min="1280" max="1280" width="53.42578125" style="46" customWidth="1"/>
    <col min="1281" max="1534" width="9.140625" style="46"/>
    <col min="1535" max="1535" width="4.42578125" style="46" customWidth="1"/>
    <col min="1536" max="1536" width="53.42578125" style="46" customWidth="1"/>
    <col min="1537" max="1790" width="9.140625" style="46"/>
    <col min="1791" max="1791" width="4.42578125" style="46" customWidth="1"/>
    <col min="1792" max="1792" width="53.42578125" style="46" customWidth="1"/>
    <col min="1793" max="2046" width="9.140625" style="46"/>
    <col min="2047" max="2047" width="4.42578125" style="46" customWidth="1"/>
    <col min="2048" max="2048" width="53.42578125" style="46" customWidth="1"/>
    <col min="2049" max="2302" width="9.140625" style="46"/>
    <col min="2303" max="2303" width="4.42578125" style="46" customWidth="1"/>
    <col min="2304" max="2304" width="53.42578125" style="46" customWidth="1"/>
    <col min="2305" max="2558" width="9.140625" style="46"/>
    <col min="2559" max="2559" width="4.42578125" style="46" customWidth="1"/>
    <col min="2560" max="2560" width="53.42578125" style="46" customWidth="1"/>
    <col min="2561" max="2814" width="9.140625" style="46"/>
    <col min="2815" max="2815" width="4.42578125" style="46" customWidth="1"/>
    <col min="2816" max="2816" width="53.42578125" style="46" customWidth="1"/>
    <col min="2817" max="3070" width="9.140625" style="46"/>
    <col min="3071" max="3071" width="4.42578125" style="46" customWidth="1"/>
    <col min="3072" max="3072" width="53.42578125" style="46" customWidth="1"/>
    <col min="3073" max="3326" width="9.140625" style="46"/>
    <col min="3327" max="3327" width="4.42578125" style="46" customWidth="1"/>
    <col min="3328" max="3328" width="53.42578125" style="46" customWidth="1"/>
    <col min="3329" max="3582" width="9.140625" style="46"/>
    <col min="3583" max="3583" width="4.42578125" style="46" customWidth="1"/>
    <col min="3584" max="3584" width="53.42578125" style="46" customWidth="1"/>
    <col min="3585" max="3838" width="9.140625" style="46"/>
    <col min="3839" max="3839" width="4.42578125" style="46" customWidth="1"/>
    <col min="3840" max="3840" width="53.42578125" style="46" customWidth="1"/>
    <col min="3841" max="4094" width="9.140625" style="46"/>
    <col min="4095" max="4095" width="4.42578125" style="46" customWidth="1"/>
    <col min="4096" max="4096" width="53.42578125" style="46" customWidth="1"/>
    <col min="4097" max="4350" width="9.140625" style="46"/>
    <col min="4351" max="4351" width="4.42578125" style="46" customWidth="1"/>
    <col min="4352" max="4352" width="53.42578125" style="46" customWidth="1"/>
    <col min="4353" max="4606" width="9.140625" style="46"/>
    <col min="4607" max="4607" width="4.42578125" style="46" customWidth="1"/>
    <col min="4608" max="4608" width="53.42578125" style="46" customWidth="1"/>
    <col min="4609" max="4862" width="9.140625" style="46"/>
    <col min="4863" max="4863" width="4.42578125" style="46" customWidth="1"/>
    <col min="4864" max="4864" width="53.42578125" style="46" customWidth="1"/>
    <col min="4865" max="5118" width="9.140625" style="46"/>
    <col min="5119" max="5119" width="4.42578125" style="46" customWidth="1"/>
    <col min="5120" max="5120" width="53.42578125" style="46" customWidth="1"/>
    <col min="5121" max="5374" width="9.140625" style="46"/>
    <col min="5375" max="5375" width="4.42578125" style="46" customWidth="1"/>
    <col min="5376" max="5376" width="53.42578125" style="46" customWidth="1"/>
    <col min="5377" max="5630" width="9.140625" style="46"/>
    <col min="5631" max="5631" width="4.42578125" style="46" customWidth="1"/>
    <col min="5632" max="5632" width="53.42578125" style="46" customWidth="1"/>
    <col min="5633" max="5886" width="9.140625" style="46"/>
    <col min="5887" max="5887" width="4.42578125" style="46" customWidth="1"/>
    <col min="5888" max="5888" width="53.42578125" style="46" customWidth="1"/>
    <col min="5889" max="6142" width="9.140625" style="46"/>
    <col min="6143" max="6143" width="4.42578125" style="46" customWidth="1"/>
    <col min="6144" max="6144" width="53.42578125" style="46" customWidth="1"/>
    <col min="6145" max="6398" width="9.140625" style="46"/>
    <col min="6399" max="6399" width="4.42578125" style="46" customWidth="1"/>
    <col min="6400" max="6400" width="53.42578125" style="46" customWidth="1"/>
    <col min="6401" max="6654" width="9.140625" style="46"/>
    <col min="6655" max="6655" width="4.42578125" style="46" customWidth="1"/>
    <col min="6656" max="6656" width="53.42578125" style="46" customWidth="1"/>
    <col min="6657" max="6910" width="9.140625" style="46"/>
    <col min="6911" max="6911" width="4.42578125" style="46" customWidth="1"/>
    <col min="6912" max="6912" width="53.42578125" style="46" customWidth="1"/>
    <col min="6913" max="7166" width="9.140625" style="46"/>
    <col min="7167" max="7167" width="4.42578125" style="46" customWidth="1"/>
    <col min="7168" max="7168" width="53.42578125" style="46" customWidth="1"/>
    <col min="7169" max="7422" width="9.140625" style="46"/>
    <col min="7423" max="7423" width="4.42578125" style="46" customWidth="1"/>
    <col min="7424" max="7424" width="53.42578125" style="46" customWidth="1"/>
    <col min="7425" max="7678" width="9.140625" style="46"/>
    <col min="7679" max="7679" width="4.42578125" style="46" customWidth="1"/>
    <col min="7680" max="7680" width="53.42578125" style="46" customWidth="1"/>
    <col min="7681" max="7934" width="9.140625" style="46"/>
    <col min="7935" max="7935" width="4.42578125" style="46" customWidth="1"/>
    <col min="7936" max="7936" width="53.42578125" style="46" customWidth="1"/>
    <col min="7937" max="8190" width="9.140625" style="46"/>
    <col min="8191" max="8191" width="4.42578125" style="46" customWidth="1"/>
    <col min="8192" max="8192" width="53.42578125" style="46" customWidth="1"/>
    <col min="8193" max="8446" width="9.140625" style="46"/>
    <col min="8447" max="8447" width="4.42578125" style="46" customWidth="1"/>
    <col min="8448" max="8448" width="53.42578125" style="46" customWidth="1"/>
    <col min="8449" max="8702" width="9.140625" style="46"/>
    <col min="8703" max="8703" width="4.42578125" style="46" customWidth="1"/>
    <col min="8704" max="8704" width="53.42578125" style="46" customWidth="1"/>
    <col min="8705" max="8958" width="9.140625" style="46"/>
    <col min="8959" max="8959" width="4.42578125" style="46" customWidth="1"/>
    <col min="8960" max="8960" width="53.42578125" style="46" customWidth="1"/>
    <col min="8961" max="9214" width="9.140625" style="46"/>
    <col min="9215" max="9215" width="4.42578125" style="46" customWidth="1"/>
    <col min="9216" max="9216" width="53.42578125" style="46" customWidth="1"/>
    <col min="9217" max="9470" width="9.140625" style="46"/>
    <col min="9471" max="9471" width="4.42578125" style="46" customWidth="1"/>
    <col min="9472" max="9472" width="53.42578125" style="46" customWidth="1"/>
    <col min="9473" max="9726" width="9.140625" style="46"/>
    <col min="9727" max="9727" width="4.42578125" style="46" customWidth="1"/>
    <col min="9728" max="9728" width="53.42578125" style="46" customWidth="1"/>
    <col min="9729" max="9982" width="9.140625" style="46"/>
    <col min="9983" max="9983" width="4.42578125" style="46" customWidth="1"/>
    <col min="9984" max="9984" width="53.42578125" style="46" customWidth="1"/>
    <col min="9985" max="10238" width="9.140625" style="46"/>
    <col min="10239" max="10239" width="4.42578125" style="46" customWidth="1"/>
    <col min="10240" max="10240" width="53.42578125" style="46" customWidth="1"/>
    <col min="10241" max="10494" width="9.140625" style="46"/>
    <col min="10495" max="10495" width="4.42578125" style="46" customWidth="1"/>
    <col min="10496" max="10496" width="53.42578125" style="46" customWidth="1"/>
    <col min="10497" max="10750" width="9.140625" style="46"/>
    <col min="10751" max="10751" width="4.42578125" style="46" customWidth="1"/>
    <col min="10752" max="10752" width="53.42578125" style="46" customWidth="1"/>
    <col min="10753" max="11006" width="9.140625" style="46"/>
    <col min="11007" max="11007" width="4.42578125" style="46" customWidth="1"/>
    <col min="11008" max="11008" width="53.42578125" style="46" customWidth="1"/>
    <col min="11009" max="11262" width="9.140625" style="46"/>
    <col min="11263" max="11263" width="4.42578125" style="46" customWidth="1"/>
    <col min="11264" max="11264" width="53.42578125" style="46" customWidth="1"/>
    <col min="11265" max="11518" width="9.140625" style="46"/>
    <col min="11519" max="11519" width="4.42578125" style="46" customWidth="1"/>
    <col min="11520" max="11520" width="53.42578125" style="46" customWidth="1"/>
    <col min="11521" max="11774" width="9.140625" style="46"/>
    <col min="11775" max="11775" width="4.42578125" style="46" customWidth="1"/>
    <col min="11776" max="11776" width="53.42578125" style="46" customWidth="1"/>
    <col min="11777" max="12030" width="9.140625" style="46"/>
    <col min="12031" max="12031" width="4.42578125" style="46" customWidth="1"/>
    <col min="12032" max="12032" width="53.42578125" style="46" customWidth="1"/>
    <col min="12033" max="12286" width="9.140625" style="46"/>
    <col min="12287" max="12287" width="4.42578125" style="46" customWidth="1"/>
    <col min="12288" max="12288" width="53.42578125" style="46" customWidth="1"/>
    <col min="12289" max="12542" width="9.140625" style="46"/>
    <col min="12543" max="12543" width="4.42578125" style="46" customWidth="1"/>
    <col min="12544" max="12544" width="53.42578125" style="46" customWidth="1"/>
    <col min="12545" max="12798" width="9.140625" style="46"/>
    <col min="12799" max="12799" width="4.42578125" style="46" customWidth="1"/>
    <col min="12800" max="12800" width="53.42578125" style="46" customWidth="1"/>
    <col min="12801" max="13054" width="9.140625" style="46"/>
    <col min="13055" max="13055" width="4.42578125" style="46" customWidth="1"/>
    <col min="13056" max="13056" width="53.42578125" style="46" customWidth="1"/>
    <col min="13057" max="13310" width="9.140625" style="46"/>
    <col min="13311" max="13311" width="4.42578125" style="46" customWidth="1"/>
    <col min="13312" max="13312" width="53.42578125" style="46" customWidth="1"/>
    <col min="13313" max="13566" width="9.140625" style="46"/>
    <col min="13567" max="13567" width="4.42578125" style="46" customWidth="1"/>
    <col min="13568" max="13568" width="53.42578125" style="46" customWidth="1"/>
    <col min="13569" max="13822" width="9.140625" style="46"/>
    <col min="13823" max="13823" width="4.42578125" style="46" customWidth="1"/>
    <col min="13824" max="13824" width="53.42578125" style="46" customWidth="1"/>
    <col min="13825" max="14078" width="9.140625" style="46"/>
    <col min="14079" max="14079" width="4.42578125" style="46" customWidth="1"/>
    <col min="14080" max="14080" width="53.42578125" style="46" customWidth="1"/>
    <col min="14081" max="14334" width="9.140625" style="46"/>
    <col min="14335" max="14335" width="4.42578125" style="46" customWidth="1"/>
    <col min="14336" max="14336" width="53.42578125" style="46" customWidth="1"/>
    <col min="14337" max="14590" width="9.140625" style="46"/>
    <col min="14591" max="14591" width="4.42578125" style="46" customWidth="1"/>
    <col min="14592" max="14592" width="53.42578125" style="46" customWidth="1"/>
    <col min="14593" max="14846" width="9.140625" style="46"/>
    <col min="14847" max="14847" width="4.42578125" style="46" customWidth="1"/>
    <col min="14848" max="14848" width="53.42578125" style="46" customWidth="1"/>
    <col min="14849" max="15102" width="9.140625" style="46"/>
    <col min="15103" max="15103" width="4.42578125" style="46" customWidth="1"/>
    <col min="15104" max="15104" width="53.42578125" style="46" customWidth="1"/>
    <col min="15105" max="15358" width="9.140625" style="46"/>
    <col min="15359" max="15359" width="4.42578125" style="46" customWidth="1"/>
    <col min="15360" max="15360" width="53.42578125" style="46" customWidth="1"/>
    <col min="15361" max="15614" width="9.140625" style="46"/>
    <col min="15615" max="15615" width="4.42578125" style="46" customWidth="1"/>
    <col min="15616" max="15616" width="53.42578125" style="46" customWidth="1"/>
    <col min="15617" max="15870" width="9.140625" style="46"/>
    <col min="15871" max="15871" width="4.42578125" style="46" customWidth="1"/>
    <col min="15872" max="15872" width="53.42578125" style="46" customWidth="1"/>
    <col min="15873" max="16126" width="9.140625" style="46"/>
    <col min="16127" max="16127" width="4.42578125" style="46" customWidth="1"/>
    <col min="16128" max="16128" width="53.42578125" style="46" customWidth="1"/>
    <col min="16129" max="16384" width="9.140625" style="46"/>
  </cols>
  <sheetData>
    <row r="6" spans="2:2" x14ac:dyDescent="0.2">
      <c r="B6" s="47"/>
    </row>
    <row r="7" spans="2:2" x14ac:dyDescent="0.2">
      <c r="B7" s="47"/>
    </row>
    <row r="9" spans="2:2" x14ac:dyDescent="0.2">
      <c r="B9" s="48" t="s">
        <v>2</v>
      </c>
    </row>
    <row r="10" spans="2:2" x14ac:dyDescent="0.2">
      <c r="B10" s="48" t="s">
        <v>3</v>
      </c>
    </row>
    <row r="11" spans="2:2" x14ac:dyDescent="0.2">
      <c r="B11" s="48" t="s">
        <v>4</v>
      </c>
    </row>
    <row r="12" spans="2:2" x14ac:dyDescent="0.2">
      <c r="B12" s="48" t="s">
        <v>5</v>
      </c>
    </row>
    <row r="13" spans="2:2" x14ac:dyDescent="0.2">
      <c r="B13" s="48" t="s">
        <v>6</v>
      </c>
    </row>
    <row r="14" spans="2:2" ht="40.5" customHeight="1" x14ac:dyDescent="0.2">
      <c r="B14" s="49" t="s">
        <v>7</v>
      </c>
    </row>
    <row r="21" spans="2:5" ht="27" customHeight="1" x14ac:dyDescent="0.2">
      <c r="B21" s="379" t="s">
        <v>180</v>
      </c>
      <c r="C21" s="379"/>
      <c r="D21" s="379"/>
      <c r="E21" s="379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B2" sqref="B2"/>
    </sheetView>
  </sheetViews>
  <sheetFormatPr defaultRowHeight="12.75" x14ac:dyDescent="0.2"/>
  <cols>
    <col min="1" max="1" width="8.7109375" style="50" customWidth="1"/>
    <col min="2" max="2" width="112.28515625" style="56" customWidth="1"/>
    <col min="3" max="256" width="9.140625" style="46"/>
    <col min="257" max="257" width="8.7109375" style="46" customWidth="1"/>
    <col min="258" max="258" width="112.28515625" style="46" customWidth="1"/>
    <col min="259" max="512" width="9.140625" style="46"/>
    <col min="513" max="513" width="8.7109375" style="46" customWidth="1"/>
    <col min="514" max="514" width="112.28515625" style="46" customWidth="1"/>
    <col min="515" max="768" width="9.140625" style="46"/>
    <col min="769" max="769" width="8.7109375" style="46" customWidth="1"/>
    <col min="770" max="770" width="112.28515625" style="46" customWidth="1"/>
    <col min="771" max="1024" width="9.140625" style="46"/>
    <col min="1025" max="1025" width="8.7109375" style="46" customWidth="1"/>
    <col min="1026" max="1026" width="112.28515625" style="46" customWidth="1"/>
    <col min="1027" max="1280" width="9.140625" style="46"/>
    <col min="1281" max="1281" width="8.7109375" style="46" customWidth="1"/>
    <col min="1282" max="1282" width="112.28515625" style="46" customWidth="1"/>
    <col min="1283" max="1536" width="9.140625" style="46"/>
    <col min="1537" max="1537" width="8.7109375" style="46" customWidth="1"/>
    <col min="1538" max="1538" width="112.28515625" style="46" customWidth="1"/>
    <col min="1539" max="1792" width="9.140625" style="46"/>
    <col min="1793" max="1793" width="8.7109375" style="46" customWidth="1"/>
    <col min="1794" max="1794" width="112.28515625" style="46" customWidth="1"/>
    <col min="1795" max="2048" width="9.140625" style="46"/>
    <col min="2049" max="2049" width="8.7109375" style="46" customWidth="1"/>
    <col min="2050" max="2050" width="112.28515625" style="46" customWidth="1"/>
    <col min="2051" max="2304" width="9.140625" style="46"/>
    <col min="2305" max="2305" width="8.7109375" style="46" customWidth="1"/>
    <col min="2306" max="2306" width="112.28515625" style="46" customWidth="1"/>
    <col min="2307" max="2560" width="9.140625" style="46"/>
    <col min="2561" max="2561" width="8.7109375" style="46" customWidth="1"/>
    <col min="2562" max="2562" width="112.28515625" style="46" customWidth="1"/>
    <col min="2563" max="2816" width="9.140625" style="46"/>
    <col min="2817" max="2817" width="8.7109375" style="46" customWidth="1"/>
    <col min="2818" max="2818" width="112.28515625" style="46" customWidth="1"/>
    <col min="2819" max="3072" width="9.140625" style="46"/>
    <col min="3073" max="3073" width="8.7109375" style="46" customWidth="1"/>
    <col min="3074" max="3074" width="112.28515625" style="46" customWidth="1"/>
    <col min="3075" max="3328" width="9.140625" style="46"/>
    <col min="3329" max="3329" width="8.7109375" style="46" customWidth="1"/>
    <col min="3330" max="3330" width="112.28515625" style="46" customWidth="1"/>
    <col min="3331" max="3584" width="9.140625" style="46"/>
    <col min="3585" max="3585" width="8.7109375" style="46" customWidth="1"/>
    <col min="3586" max="3586" width="112.28515625" style="46" customWidth="1"/>
    <col min="3587" max="3840" width="9.140625" style="46"/>
    <col min="3841" max="3841" width="8.7109375" style="46" customWidth="1"/>
    <col min="3842" max="3842" width="112.28515625" style="46" customWidth="1"/>
    <col min="3843" max="4096" width="9.140625" style="46"/>
    <col min="4097" max="4097" width="8.7109375" style="46" customWidth="1"/>
    <col min="4098" max="4098" width="112.28515625" style="46" customWidth="1"/>
    <col min="4099" max="4352" width="9.140625" style="46"/>
    <col min="4353" max="4353" width="8.7109375" style="46" customWidth="1"/>
    <col min="4354" max="4354" width="112.28515625" style="46" customWidth="1"/>
    <col min="4355" max="4608" width="9.140625" style="46"/>
    <col min="4609" max="4609" width="8.7109375" style="46" customWidth="1"/>
    <col min="4610" max="4610" width="112.28515625" style="46" customWidth="1"/>
    <col min="4611" max="4864" width="9.140625" style="46"/>
    <col min="4865" max="4865" width="8.7109375" style="46" customWidth="1"/>
    <col min="4866" max="4866" width="112.28515625" style="46" customWidth="1"/>
    <col min="4867" max="5120" width="9.140625" style="46"/>
    <col min="5121" max="5121" width="8.7109375" style="46" customWidth="1"/>
    <col min="5122" max="5122" width="112.28515625" style="46" customWidth="1"/>
    <col min="5123" max="5376" width="9.140625" style="46"/>
    <col min="5377" max="5377" width="8.7109375" style="46" customWidth="1"/>
    <col min="5378" max="5378" width="112.28515625" style="46" customWidth="1"/>
    <col min="5379" max="5632" width="9.140625" style="46"/>
    <col min="5633" max="5633" width="8.7109375" style="46" customWidth="1"/>
    <col min="5634" max="5634" width="112.28515625" style="46" customWidth="1"/>
    <col min="5635" max="5888" width="9.140625" style="46"/>
    <col min="5889" max="5889" width="8.7109375" style="46" customWidth="1"/>
    <col min="5890" max="5890" width="112.28515625" style="46" customWidth="1"/>
    <col min="5891" max="6144" width="9.140625" style="46"/>
    <col min="6145" max="6145" width="8.7109375" style="46" customWidth="1"/>
    <col min="6146" max="6146" width="112.28515625" style="46" customWidth="1"/>
    <col min="6147" max="6400" width="9.140625" style="46"/>
    <col min="6401" max="6401" width="8.7109375" style="46" customWidth="1"/>
    <col min="6402" max="6402" width="112.28515625" style="46" customWidth="1"/>
    <col min="6403" max="6656" width="9.140625" style="46"/>
    <col min="6657" max="6657" width="8.7109375" style="46" customWidth="1"/>
    <col min="6658" max="6658" width="112.28515625" style="46" customWidth="1"/>
    <col min="6659" max="6912" width="9.140625" style="46"/>
    <col min="6913" max="6913" width="8.7109375" style="46" customWidth="1"/>
    <col min="6914" max="6914" width="112.28515625" style="46" customWidth="1"/>
    <col min="6915" max="7168" width="9.140625" style="46"/>
    <col min="7169" max="7169" width="8.7109375" style="46" customWidth="1"/>
    <col min="7170" max="7170" width="112.28515625" style="46" customWidth="1"/>
    <col min="7171" max="7424" width="9.140625" style="46"/>
    <col min="7425" max="7425" width="8.7109375" style="46" customWidth="1"/>
    <col min="7426" max="7426" width="112.28515625" style="46" customWidth="1"/>
    <col min="7427" max="7680" width="9.140625" style="46"/>
    <col min="7681" max="7681" width="8.7109375" style="46" customWidth="1"/>
    <col min="7682" max="7682" width="112.28515625" style="46" customWidth="1"/>
    <col min="7683" max="7936" width="9.140625" style="46"/>
    <col min="7937" max="7937" width="8.7109375" style="46" customWidth="1"/>
    <col min="7938" max="7938" width="112.28515625" style="46" customWidth="1"/>
    <col min="7939" max="8192" width="9.140625" style="46"/>
    <col min="8193" max="8193" width="8.7109375" style="46" customWidth="1"/>
    <col min="8194" max="8194" width="112.28515625" style="46" customWidth="1"/>
    <col min="8195" max="8448" width="9.140625" style="46"/>
    <col min="8449" max="8449" width="8.7109375" style="46" customWidth="1"/>
    <col min="8450" max="8450" width="112.28515625" style="46" customWidth="1"/>
    <col min="8451" max="8704" width="9.140625" style="46"/>
    <col min="8705" max="8705" width="8.7109375" style="46" customWidth="1"/>
    <col min="8706" max="8706" width="112.28515625" style="46" customWidth="1"/>
    <col min="8707" max="8960" width="9.140625" style="46"/>
    <col min="8961" max="8961" width="8.7109375" style="46" customWidth="1"/>
    <col min="8962" max="8962" width="112.28515625" style="46" customWidth="1"/>
    <col min="8963" max="9216" width="9.140625" style="46"/>
    <col min="9217" max="9217" width="8.7109375" style="46" customWidth="1"/>
    <col min="9218" max="9218" width="112.28515625" style="46" customWidth="1"/>
    <col min="9219" max="9472" width="9.140625" style="46"/>
    <col min="9473" max="9473" width="8.7109375" style="46" customWidth="1"/>
    <col min="9474" max="9474" width="112.28515625" style="46" customWidth="1"/>
    <col min="9475" max="9728" width="9.140625" style="46"/>
    <col min="9729" max="9729" width="8.7109375" style="46" customWidth="1"/>
    <col min="9730" max="9730" width="112.28515625" style="46" customWidth="1"/>
    <col min="9731" max="9984" width="9.140625" style="46"/>
    <col min="9985" max="9985" width="8.7109375" style="46" customWidth="1"/>
    <col min="9986" max="9986" width="112.28515625" style="46" customWidth="1"/>
    <col min="9987" max="10240" width="9.140625" style="46"/>
    <col min="10241" max="10241" width="8.7109375" style="46" customWidth="1"/>
    <col min="10242" max="10242" width="112.28515625" style="46" customWidth="1"/>
    <col min="10243" max="10496" width="9.140625" style="46"/>
    <col min="10497" max="10497" width="8.7109375" style="46" customWidth="1"/>
    <col min="10498" max="10498" width="112.28515625" style="46" customWidth="1"/>
    <col min="10499" max="10752" width="9.140625" style="46"/>
    <col min="10753" max="10753" width="8.7109375" style="46" customWidth="1"/>
    <col min="10754" max="10754" width="112.28515625" style="46" customWidth="1"/>
    <col min="10755" max="11008" width="9.140625" style="46"/>
    <col min="11009" max="11009" width="8.7109375" style="46" customWidth="1"/>
    <col min="11010" max="11010" width="112.28515625" style="46" customWidth="1"/>
    <col min="11011" max="11264" width="9.140625" style="46"/>
    <col min="11265" max="11265" width="8.7109375" style="46" customWidth="1"/>
    <col min="11266" max="11266" width="112.28515625" style="46" customWidth="1"/>
    <col min="11267" max="11520" width="9.140625" style="46"/>
    <col min="11521" max="11521" width="8.7109375" style="46" customWidth="1"/>
    <col min="11522" max="11522" width="112.28515625" style="46" customWidth="1"/>
    <col min="11523" max="11776" width="9.140625" style="46"/>
    <col min="11777" max="11777" width="8.7109375" style="46" customWidth="1"/>
    <col min="11778" max="11778" width="112.28515625" style="46" customWidth="1"/>
    <col min="11779" max="12032" width="9.140625" style="46"/>
    <col min="12033" max="12033" width="8.7109375" style="46" customWidth="1"/>
    <col min="12034" max="12034" width="112.28515625" style="46" customWidth="1"/>
    <col min="12035" max="12288" width="9.140625" style="46"/>
    <col min="12289" max="12289" width="8.7109375" style="46" customWidth="1"/>
    <col min="12290" max="12290" width="112.28515625" style="46" customWidth="1"/>
    <col min="12291" max="12544" width="9.140625" style="46"/>
    <col min="12545" max="12545" width="8.7109375" style="46" customWidth="1"/>
    <col min="12546" max="12546" width="112.28515625" style="46" customWidth="1"/>
    <col min="12547" max="12800" width="9.140625" style="46"/>
    <col min="12801" max="12801" width="8.7109375" style="46" customWidth="1"/>
    <col min="12802" max="12802" width="112.28515625" style="46" customWidth="1"/>
    <col min="12803" max="13056" width="9.140625" style="46"/>
    <col min="13057" max="13057" width="8.7109375" style="46" customWidth="1"/>
    <col min="13058" max="13058" width="112.28515625" style="46" customWidth="1"/>
    <col min="13059" max="13312" width="9.140625" style="46"/>
    <col min="13313" max="13313" width="8.7109375" style="46" customWidth="1"/>
    <col min="13314" max="13314" width="112.28515625" style="46" customWidth="1"/>
    <col min="13315" max="13568" width="9.140625" style="46"/>
    <col min="13569" max="13569" width="8.7109375" style="46" customWidth="1"/>
    <col min="13570" max="13570" width="112.28515625" style="46" customWidth="1"/>
    <col min="13571" max="13824" width="9.140625" style="46"/>
    <col min="13825" max="13825" width="8.7109375" style="46" customWidth="1"/>
    <col min="13826" max="13826" width="112.28515625" style="46" customWidth="1"/>
    <col min="13827" max="14080" width="9.140625" style="46"/>
    <col min="14081" max="14081" width="8.7109375" style="46" customWidth="1"/>
    <col min="14082" max="14082" width="112.28515625" style="46" customWidth="1"/>
    <col min="14083" max="14336" width="9.140625" style="46"/>
    <col min="14337" max="14337" width="8.7109375" style="46" customWidth="1"/>
    <col min="14338" max="14338" width="112.28515625" style="46" customWidth="1"/>
    <col min="14339" max="14592" width="9.140625" style="46"/>
    <col min="14593" max="14593" width="8.7109375" style="46" customWidth="1"/>
    <col min="14594" max="14594" width="112.28515625" style="46" customWidth="1"/>
    <col min="14595" max="14848" width="9.140625" style="46"/>
    <col min="14849" max="14849" width="8.7109375" style="46" customWidth="1"/>
    <col min="14850" max="14850" width="112.28515625" style="46" customWidth="1"/>
    <col min="14851" max="15104" width="9.140625" style="46"/>
    <col min="15105" max="15105" width="8.7109375" style="46" customWidth="1"/>
    <col min="15106" max="15106" width="112.28515625" style="46" customWidth="1"/>
    <col min="15107" max="15360" width="9.140625" style="46"/>
    <col min="15361" max="15361" width="8.7109375" style="46" customWidth="1"/>
    <col min="15362" max="15362" width="112.28515625" style="46" customWidth="1"/>
    <col min="15363" max="15616" width="9.140625" style="46"/>
    <col min="15617" max="15617" width="8.7109375" style="46" customWidth="1"/>
    <col min="15618" max="15618" width="112.28515625" style="46" customWidth="1"/>
    <col min="15619" max="15872" width="9.140625" style="46"/>
    <col min="15873" max="15873" width="8.7109375" style="46" customWidth="1"/>
    <col min="15874" max="15874" width="112.28515625" style="46" customWidth="1"/>
    <col min="15875" max="16128" width="9.140625" style="46"/>
    <col min="16129" max="16129" width="8.7109375" style="46" customWidth="1"/>
    <col min="16130" max="16130" width="112.28515625" style="46" customWidth="1"/>
    <col min="16131" max="16384" width="9.140625" style="46"/>
  </cols>
  <sheetData>
    <row r="1" spans="1:2" x14ac:dyDescent="0.2">
      <c r="B1" s="51" t="s">
        <v>8</v>
      </c>
    </row>
    <row r="2" spans="1:2" x14ac:dyDescent="0.2">
      <c r="B2" s="51"/>
    </row>
    <row r="3" spans="1:2" x14ac:dyDescent="0.2">
      <c r="A3" s="52" t="s">
        <v>9</v>
      </c>
      <c r="B3" s="53" t="s">
        <v>10</v>
      </c>
    </row>
    <row r="4" spans="1:2" x14ac:dyDescent="0.2">
      <c r="A4" s="52" t="s">
        <v>11</v>
      </c>
      <c r="B4" s="53" t="s">
        <v>12</v>
      </c>
    </row>
    <row r="5" spans="1:2" x14ac:dyDescent="0.2">
      <c r="A5" s="54" t="s">
        <v>13</v>
      </c>
      <c r="B5" s="53" t="s">
        <v>14</v>
      </c>
    </row>
    <row r="6" spans="1:2" x14ac:dyDescent="0.2">
      <c r="A6" s="54" t="s">
        <v>15</v>
      </c>
      <c r="B6" s="53" t="s">
        <v>16</v>
      </c>
    </row>
    <row r="7" spans="1:2" ht="13.15" customHeight="1" x14ac:dyDescent="0.2">
      <c r="A7" s="54" t="s">
        <v>17</v>
      </c>
      <c r="B7" s="53" t="s">
        <v>18</v>
      </c>
    </row>
    <row r="8" spans="1:2" ht="15" customHeight="1" x14ac:dyDescent="0.2">
      <c r="A8" s="54" t="s">
        <v>19</v>
      </c>
      <c r="B8" s="53" t="s">
        <v>20</v>
      </c>
    </row>
    <row r="9" spans="1:2" x14ac:dyDescent="0.2">
      <c r="A9" s="52" t="s">
        <v>21</v>
      </c>
      <c r="B9" s="55" t="s">
        <v>22</v>
      </c>
    </row>
    <row r="10" spans="1:2" x14ac:dyDescent="0.2">
      <c r="A10" s="52" t="s">
        <v>23</v>
      </c>
      <c r="B10" s="55" t="s">
        <v>24</v>
      </c>
    </row>
    <row r="11" spans="1:2" x14ac:dyDescent="0.2">
      <c r="A11" s="52" t="s">
        <v>25</v>
      </c>
      <c r="B11" s="55" t="s">
        <v>26</v>
      </c>
    </row>
    <row r="12" spans="1:2" x14ac:dyDescent="0.2">
      <c r="A12" s="52" t="s">
        <v>27</v>
      </c>
      <c r="B12" s="55" t="s">
        <v>28</v>
      </c>
    </row>
    <row r="13" spans="1:2" x14ac:dyDescent="0.2">
      <c r="A13" s="52" t="s">
        <v>29</v>
      </c>
      <c r="B13" s="55" t="s">
        <v>30</v>
      </c>
    </row>
    <row r="14" spans="1:2" x14ac:dyDescent="0.2">
      <c r="A14" s="54" t="s">
        <v>53</v>
      </c>
      <c r="B14" s="55" t="s">
        <v>31</v>
      </c>
    </row>
    <row r="15" spans="1:2" x14ac:dyDescent="0.2">
      <c r="A15" s="54" t="s">
        <v>54</v>
      </c>
      <c r="B15" s="55" t="s">
        <v>32</v>
      </c>
    </row>
    <row r="16" spans="1:2" x14ac:dyDescent="0.2">
      <c r="A16" s="54" t="s">
        <v>55</v>
      </c>
      <c r="B16" s="55" t="s">
        <v>33</v>
      </c>
    </row>
    <row r="17" spans="1:2" x14ac:dyDescent="0.2">
      <c r="A17" s="54" t="s">
        <v>56</v>
      </c>
      <c r="B17" s="55" t="s">
        <v>34</v>
      </c>
    </row>
    <row r="18" spans="1:2" x14ac:dyDescent="0.2">
      <c r="A18" s="54" t="s">
        <v>57</v>
      </c>
      <c r="B18" s="55" t="s">
        <v>35</v>
      </c>
    </row>
    <row r="19" spans="1:2" x14ac:dyDescent="0.2">
      <c r="A19" s="52" t="s">
        <v>155</v>
      </c>
      <c r="B19" s="55" t="s">
        <v>161</v>
      </c>
    </row>
    <row r="20" spans="1:2" x14ac:dyDescent="0.2">
      <c r="A20" s="54" t="s">
        <v>58</v>
      </c>
      <c r="B20" s="55" t="s">
        <v>209</v>
      </c>
    </row>
    <row r="21" spans="1:2" ht="13.9" customHeight="1" x14ac:dyDescent="0.2">
      <c r="A21" s="380" t="s">
        <v>163</v>
      </c>
      <c r="B21" s="55" t="s">
        <v>37</v>
      </c>
    </row>
    <row r="22" spans="1:2" x14ac:dyDescent="0.2">
      <c r="A22" s="380"/>
      <c r="B22" s="55" t="s">
        <v>38</v>
      </c>
    </row>
    <row r="23" spans="1:2" x14ac:dyDescent="0.2">
      <c r="A23" s="54" t="s">
        <v>164</v>
      </c>
      <c r="B23" s="55" t="s">
        <v>39</v>
      </c>
    </row>
    <row r="24" spans="1:2" x14ac:dyDescent="0.2">
      <c r="A24" s="54" t="s">
        <v>165</v>
      </c>
      <c r="B24" s="55" t="s">
        <v>40</v>
      </c>
    </row>
    <row r="25" spans="1:2" x14ac:dyDescent="0.2">
      <c r="A25" s="54" t="s">
        <v>166</v>
      </c>
      <c r="B25" s="55" t="s">
        <v>41</v>
      </c>
    </row>
    <row r="26" spans="1:2" ht="13.9" customHeight="1" x14ac:dyDescent="0.2">
      <c r="A26" s="54" t="s">
        <v>167</v>
      </c>
      <c r="B26" s="55" t="s">
        <v>42</v>
      </c>
    </row>
    <row r="27" spans="1:2" x14ac:dyDescent="0.2">
      <c r="A27" s="54" t="s">
        <v>168</v>
      </c>
      <c r="B27" s="55" t="s">
        <v>43</v>
      </c>
    </row>
    <row r="28" spans="1:2" ht="14.45" customHeight="1" x14ac:dyDescent="0.2">
      <c r="A28" s="54" t="s">
        <v>169</v>
      </c>
      <c r="B28" s="55" t="s">
        <v>44</v>
      </c>
    </row>
    <row r="29" spans="1:2" x14ac:dyDescent="0.2">
      <c r="A29" s="54" t="s">
        <v>170</v>
      </c>
      <c r="B29" s="55" t="s">
        <v>45</v>
      </c>
    </row>
    <row r="30" spans="1:2" ht="13.9" customHeight="1" x14ac:dyDescent="0.2">
      <c r="A30" s="52" t="s">
        <v>36</v>
      </c>
      <c r="B30" s="55" t="s">
        <v>47</v>
      </c>
    </row>
    <row r="31" spans="1:2" x14ac:dyDescent="0.2">
      <c r="A31" s="52" t="s">
        <v>46</v>
      </c>
      <c r="B31" s="55" t="s">
        <v>49</v>
      </c>
    </row>
    <row r="32" spans="1:2" x14ac:dyDescent="0.2">
      <c r="A32" s="52" t="s">
        <v>48</v>
      </c>
      <c r="B32" s="55" t="s">
        <v>51</v>
      </c>
    </row>
    <row r="33" spans="1:2" x14ac:dyDescent="0.2">
      <c r="A33" s="52" t="s">
        <v>50</v>
      </c>
      <c r="B33" s="55" t="s">
        <v>52</v>
      </c>
    </row>
  </sheetData>
  <mergeCells count="1">
    <mergeCell ref="A21:A22"/>
  </mergeCells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1" location="'5'!A1" display="Получено шкур крупных"/>
    <hyperlink ref="B12" location="'6'!A1" display="Получено шкур мелких"/>
    <hyperlink ref="B13" location="'7'!A1" display="Реализовано продукции животноводства сельскохозяйственными предприятиями"/>
    <hyperlink ref="B14" location="'7'!A1" display="Реализовано на убой всех видов скота и птицы в живом весе"/>
    <hyperlink ref="B15" location="'7'!A1" display="Реализовано молока коровьего"/>
    <hyperlink ref="B16" location="'7'!A1" display="Реализовано яиц куриных "/>
    <hyperlink ref="B17" location="'7'!A1" display="Реализовано шкур крупных "/>
    <hyperlink ref="B18" location="'7'!A1" display="Реализовано шкур мелких "/>
    <hyperlink ref="B21" location="'8'!A1" display="Крупный рогатый скот "/>
    <hyperlink ref="B22" location="'8'!A1" display="из них коровы "/>
    <hyperlink ref="B23" location="'8'!A1" display="Численность крупного рогатого скота по направлению продуктивности"/>
    <hyperlink ref="B24" location="'8'!A1" display="Овцы "/>
    <hyperlink ref="B25" location="'8'!A1" display="Козы "/>
    <hyperlink ref="B26" location="'8'!A1" display="Свиньи "/>
    <hyperlink ref="B27" location="'8'!A1" display="Лошади  "/>
    <hyperlink ref="B28" location="'8'!A1" display="Верблюды  "/>
    <hyperlink ref="B29" location="'8'!A1" display="Птица "/>
    <hyperlink ref="B30" location="'9'!A1" display="Средний надой молока на одну дойную корову"/>
    <hyperlink ref="B31" location="'10'!A1" display="Средний выход яиц на одну курицу-несушку"/>
    <hyperlink ref="B32" location="'11'!A1" display="Получено приплода от сельскохозяйственных животных"/>
    <hyperlink ref="B33" location="'12'!A1" display="Падеж скота"/>
    <hyperlink ref="B20" location="'8'!A1" display="Численность скота и птицы по состоянию на 1 октября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SheetLayoutView="75" workbookViewId="0">
      <selection activeCell="A3" sqref="A3:A5"/>
    </sheetView>
  </sheetViews>
  <sheetFormatPr defaultRowHeight="12" x14ac:dyDescent="0.2"/>
  <cols>
    <col min="1" max="1" width="23.140625" style="17" customWidth="1"/>
    <col min="2" max="2" width="11.28515625" style="17" customWidth="1"/>
    <col min="3" max="3" width="10.28515625" style="17" customWidth="1"/>
    <col min="4" max="4" width="10.140625" style="17" customWidth="1"/>
    <col min="5" max="5" width="10.85546875" style="17" customWidth="1"/>
    <col min="6" max="6" width="10" style="17" customWidth="1"/>
    <col min="7" max="7" width="10.28515625" style="17" customWidth="1"/>
    <col min="8" max="9" width="9.85546875" style="17" customWidth="1"/>
    <col min="10" max="10" width="10.7109375" style="17" customWidth="1"/>
    <col min="11" max="11" width="11.140625" style="17" customWidth="1"/>
    <col min="12" max="12" width="10.140625" style="17" customWidth="1"/>
    <col min="13" max="13" width="9.42578125" style="17" customWidth="1"/>
    <col min="14" max="16" width="10.140625" style="17" customWidth="1"/>
    <col min="17" max="18" width="9.85546875" style="17" bestFit="1" customWidth="1"/>
    <col min="19" max="16384" width="9.140625" style="17"/>
  </cols>
  <sheetData>
    <row r="1" spans="1:18" ht="32.25" customHeight="1" x14ac:dyDescent="0.2">
      <c r="A1" s="382" t="s">
        <v>194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</row>
    <row r="2" spans="1:18" ht="1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8" ht="18" customHeight="1" x14ac:dyDescent="0.2">
      <c r="A3" s="393"/>
      <c r="B3" s="391" t="s">
        <v>151</v>
      </c>
      <c r="C3" s="391"/>
      <c r="D3" s="391"/>
      <c r="E3" s="392" t="s">
        <v>74</v>
      </c>
      <c r="F3" s="394"/>
      <c r="G3" s="394"/>
      <c r="H3" s="394"/>
      <c r="I3" s="394"/>
      <c r="J3" s="394"/>
      <c r="K3" s="385" t="s">
        <v>179</v>
      </c>
      <c r="L3" s="386"/>
      <c r="M3" s="387"/>
      <c r="N3" s="391" t="s">
        <v>75</v>
      </c>
      <c r="O3" s="391"/>
      <c r="P3" s="392"/>
      <c r="Q3" s="19"/>
    </row>
    <row r="4" spans="1:18" ht="33.75" customHeight="1" x14ac:dyDescent="0.2">
      <c r="A4" s="393"/>
      <c r="B4" s="391"/>
      <c r="C4" s="391"/>
      <c r="D4" s="391"/>
      <c r="E4" s="391" t="s">
        <v>73</v>
      </c>
      <c r="F4" s="391"/>
      <c r="G4" s="391"/>
      <c r="H4" s="391" t="s">
        <v>72</v>
      </c>
      <c r="I4" s="391"/>
      <c r="J4" s="391"/>
      <c r="K4" s="388"/>
      <c r="L4" s="389"/>
      <c r="M4" s="390"/>
      <c r="N4" s="391"/>
      <c r="O4" s="391"/>
      <c r="P4" s="392"/>
      <c r="Q4" s="19"/>
    </row>
    <row r="5" spans="1:18" ht="39.75" customHeight="1" x14ac:dyDescent="0.2">
      <c r="A5" s="393"/>
      <c r="B5" s="20" t="s">
        <v>149</v>
      </c>
      <c r="C5" s="20" t="s">
        <v>71</v>
      </c>
      <c r="D5" s="20" t="s">
        <v>150</v>
      </c>
      <c r="E5" s="20" t="s">
        <v>149</v>
      </c>
      <c r="F5" s="20" t="s">
        <v>71</v>
      </c>
      <c r="G5" s="20" t="s">
        <v>150</v>
      </c>
      <c r="H5" s="20" t="s">
        <v>149</v>
      </c>
      <c r="I5" s="20" t="s">
        <v>71</v>
      </c>
      <c r="J5" s="20" t="s">
        <v>150</v>
      </c>
      <c r="K5" s="20" t="s">
        <v>149</v>
      </c>
      <c r="L5" s="20" t="s">
        <v>71</v>
      </c>
      <c r="M5" s="21" t="s">
        <v>150</v>
      </c>
      <c r="N5" s="20" t="s">
        <v>149</v>
      </c>
      <c r="O5" s="20" t="s">
        <v>71</v>
      </c>
      <c r="P5" s="21" t="s">
        <v>150</v>
      </c>
      <c r="Q5" s="19"/>
    </row>
    <row r="6" spans="1:18" ht="26.25" customHeight="1" x14ac:dyDescent="0.2">
      <c r="A6" s="383" t="s">
        <v>210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</row>
    <row r="7" spans="1:18" ht="33.75" x14ac:dyDescent="0.2">
      <c r="A7" s="22" t="s">
        <v>202</v>
      </c>
      <c r="B7" s="23">
        <f>E7+H7</f>
        <v>656417.35999999987</v>
      </c>
      <c r="C7" s="23">
        <f>F7+I7</f>
        <v>593923.96000000008</v>
      </c>
      <c r="D7" s="23">
        <f>B7/C7*100</f>
        <v>110.52212138402359</v>
      </c>
      <c r="E7" s="24">
        <f>'2.1'!E7</f>
        <v>438032.80999999994</v>
      </c>
      <c r="F7" s="24">
        <f>'2.1'!F7</f>
        <v>385341.13000000006</v>
      </c>
      <c r="G7" s="23">
        <f>E7/F7*100</f>
        <v>113.67403474422777</v>
      </c>
      <c r="H7" s="24">
        <f>'2.1'!H7</f>
        <v>218384.55</v>
      </c>
      <c r="I7" s="24">
        <f>'2.1'!I7</f>
        <v>208582.83</v>
      </c>
      <c r="J7" s="23">
        <f>H7/I7*100</f>
        <v>104.69919791576325</v>
      </c>
      <c r="K7" s="24">
        <f>'2.1'!K7</f>
        <v>490979.30000000005</v>
      </c>
      <c r="L7" s="24">
        <f>'2.1'!L7</f>
        <v>507021.11</v>
      </c>
      <c r="M7" s="23">
        <f>K7/L7*100</f>
        <v>96.836066648191448</v>
      </c>
      <c r="N7" s="25">
        <f>B7+K7</f>
        <v>1147396.6599999999</v>
      </c>
      <c r="O7" s="25">
        <f>C7+L7</f>
        <v>1100945.07</v>
      </c>
      <c r="P7" s="25">
        <f>N7/O7*100</f>
        <v>104.21924683308677</v>
      </c>
      <c r="Q7" s="228"/>
      <c r="R7" s="210"/>
    </row>
    <row r="8" spans="1:18" ht="33.75" x14ac:dyDescent="0.2">
      <c r="A8" s="26" t="s">
        <v>203</v>
      </c>
      <c r="B8" s="23">
        <f t="shared" ref="B8:C12" si="0">E8+H8</f>
        <v>428717.41999999993</v>
      </c>
      <c r="C8" s="23">
        <f t="shared" si="0"/>
        <v>388503.23999999993</v>
      </c>
      <c r="D8" s="23">
        <f t="shared" ref="D8:D12" si="1">B8/C8*100</f>
        <v>110.35105395774821</v>
      </c>
      <c r="E8" s="24">
        <f>'2.3'!E6</f>
        <v>316507.19999999995</v>
      </c>
      <c r="F8" s="24">
        <f>'2.3'!F6</f>
        <v>280116.70999999996</v>
      </c>
      <c r="G8" s="23">
        <f t="shared" ref="G8:G12" si="2">E8/F8*100</f>
        <v>112.9911885656518</v>
      </c>
      <c r="H8" s="25">
        <f>'2.3'!H6</f>
        <v>112210.22</v>
      </c>
      <c r="I8" s="25">
        <f>'2.3'!I6</f>
        <v>108386.52999999998</v>
      </c>
      <c r="J8" s="23">
        <f t="shared" ref="J8:J12" si="3">H8/I8*100</f>
        <v>103.52782767378936</v>
      </c>
      <c r="K8" s="25">
        <f>'2.3'!K6</f>
        <v>254861.40000000002</v>
      </c>
      <c r="L8" s="25">
        <f>'2.3'!L6</f>
        <v>264199.75000000006</v>
      </c>
      <c r="M8" s="23">
        <f t="shared" ref="M8:M12" si="4">K8/L8*100</f>
        <v>96.465420576665935</v>
      </c>
      <c r="N8" s="25">
        <f t="shared" ref="N8:O12" si="5">B8+K8</f>
        <v>683578.82</v>
      </c>
      <c r="O8" s="25">
        <f t="shared" si="5"/>
        <v>652702.99</v>
      </c>
      <c r="P8" s="25">
        <f t="shared" ref="P8:P12" si="6">N8/O8*100</f>
        <v>104.73045634431672</v>
      </c>
      <c r="Q8" s="228"/>
    </row>
    <row r="9" spans="1:18" ht="16.5" customHeight="1" x14ac:dyDescent="0.2">
      <c r="A9" s="26" t="s">
        <v>70</v>
      </c>
      <c r="B9" s="23">
        <f t="shared" si="0"/>
        <v>942719.8</v>
      </c>
      <c r="C9" s="23">
        <f t="shared" si="0"/>
        <v>869126.10000000009</v>
      </c>
      <c r="D9" s="23">
        <f t="shared" si="1"/>
        <v>108.46755148648739</v>
      </c>
      <c r="E9" s="25">
        <f>'3'!E6</f>
        <v>453928.1</v>
      </c>
      <c r="F9" s="25">
        <f>'3'!F6</f>
        <v>390898.39999999997</v>
      </c>
      <c r="G9" s="23">
        <f t="shared" si="2"/>
        <v>116.12431772552662</v>
      </c>
      <c r="H9" s="25">
        <f>'3'!H6</f>
        <v>488791.70000000013</v>
      </c>
      <c r="I9" s="25">
        <f>'3'!I6</f>
        <v>478227.70000000007</v>
      </c>
      <c r="J9" s="23">
        <f t="shared" si="3"/>
        <v>102.20898956710371</v>
      </c>
      <c r="K9" s="25">
        <f>'3'!K6</f>
        <v>1534121.4</v>
      </c>
      <c r="L9" s="25">
        <f>'3'!L6</f>
        <v>1503448.9000000001</v>
      </c>
      <c r="M9" s="23">
        <f t="shared" si="4"/>
        <v>102.04014250168395</v>
      </c>
      <c r="N9" s="25">
        <f t="shared" si="5"/>
        <v>2476841.2000000002</v>
      </c>
      <c r="O9" s="25">
        <f t="shared" si="5"/>
        <v>2372575</v>
      </c>
      <c r="P9" s="25">
        <f t="shared" si="6"/>
        <v>104.39464295122389</v>
      </c>
      <c r="Q9" s="228"/>
    </row>
    <row r="10" spans="1:18" ht="16.5" customHeight="1" x14ac:dyDescent="0.2">
      <c r="A10" s="26" t="s">
        <v>69</v>
      </c>
      <c r="B10" s="23">
        <f>E10+H10</f>
        <v>2474424.6</v>
      </c>
      <c r="C10" s="23">
        <f t="shared" si="0"/>
        <v>2437336.0999999996</v>
      </c>
      <c r="D10" s="23">
        <f t="shared" si="1"/>
        <v>101.52168180662488</v>
      </c>
      <c r="E10" s="25">
        <f>'4'!E6</f>
        <v>2459721.5</v>
      </c>
      <c r="F10" s="25">
        <f>'4'!F6</f>
        <v>2422566.1999999997</v>
      </c>
      <c r="G10" s="23">
        <f t="shared" si="2"/>
        <v>101.53371660184148</v>
      </c>
      <c r="H10" s="25">
        <f>'4'!H6</f>
        <v>14703.1</v>
      </c>
      <c r="I10" s="25">
        <f>'4'!I6</f>
        <v>14769.9</v>
      </c>
      <c r="J10" s="23">
        <f t="shared" si="3"/>
        <v>99.54772882687088</v>
      </c>
      <c r="K10" s="25">
        <f>'4'!K6</f>
        <v>502990.2</v>
      </c>
      <c r="L10" s="25">
        <f>'4'!L6</f>
        <v>515052.40000000008</v>
      </c>
      <c r="M10" s="23">
        <f t="shared" si="4"/>
        <v>97.658063529070034</v>
      </c>
      <c r="N10" s="25">
        <f t="shared" si="5"/>
        <v>2977414.8000000003</v>
      </c>
      <c r="O10" s="25">
        <f t="shared" si="5"/>
        <v>2952388.4999999995</v>
      </c>
      <c r="P10" s="25">
        <f t="shared" si="6"/>
        <v>100.84766283299101</v>
      </c>
      <c r="Q10" s="228"/>
    </row>
    <row r="11" spans="1:18" ht="16.5" customHeight="1" x14ac:dyDescent="0.2">
      <c r="A11" s="22" t="s">
        <v>68</v>
      </c>
      <c r="B11" s="32">
        <f t="shared" si="0"/>
        <v>638393</v>
      </c>
      <c r="C11" s="32">
        <f t="shared" si="0"/>
        <v>533674</v>
      </c>
      <c r="D11" s="23">
        <f t="shared" si="1"/>
        <v>119.62227876943604</v>
      </c>
      <c r="E11" s="27">
        <f>'5'!E6</f>
        <v>178665</v>
      </c>
      <c r="F11" s="27">
        <f>'5'!F6</f>
        <v>141749</v>
      </c>
      <c r="G11" s="23">
        <f t="shared" si="2"/>
        <v>126.04321723610043</v>
      </c>
      <c r="H11" s="27">
        <f>'5'!H6</f>
        <v>459728</v>
      </c>
      <c r="I11" s="27">
        <f>'5'!I6</f>
        <v>391925</v>
      </c>
      <c r="J11" s="23">
        <f t="shared" si="3"/>
        <v>117.29999362122857</v>
      </c>
      <c r="K11" s="27">
        <f>'5'!K6</f>
        <v>928974</v>
      </c>
      <c r="L11" s="27">
        <f>'5'!L6</f>
        <v>858585</v>
      </c>
      <c r="M11" s="23">
        <f t="shared" si="4"/>
        <v>108.19825643355054</v>
      </c>
      <c r="N11" s="318">
        <f t="shared" si="5"/>
        <v>1567367</v>
      </c>
      <c r="O11" s="318">
        <f t="shared" si="5"/>
        <v>1392259</v>
      </c>
      <c r="P11" s="25">
        <f>N11/O11*100</f>
        <v>112.57725753613373</v>
      </c>
    </row>
    <row r="12" spans="1:18" ht="16.5" customHeight="1" x14ac:dyDescent="0.2">
      <c r="A12" s="22" t="s">
        <v>67</v>
      </c>
      <c r="B12" s="32">
        <f t="shared" si="0"/>
        <v>1170410</v>
      </c>
      <c r="C12" s="32">
        <f>F12+I12</f>
        <v>1092101</v>
      </c>
      <c r="D12" s="23">
        <f t="shared" si="1"/>
        <v>107.17049064143336</v>
      </c>
      <c r="E12" s="28">
        <f>'6'!E6</f>
        <v>121935</v>
      </c>
      <c r="F12" s="28">
        <f>'6'!F6</f>
        <v>76398</v>
      </c>
      <c r="G12" s="23">
        <f t="shared" si="2"/>
        <v>159.60496348071939</v>
      </c>
      <c r="H12" s="28">
        <f>'6'!H6</f>
        <v>1048475</v>
      </c>
      <c r="I12" s="28">
        <f>'6'!I6</f>
        <v>1015703</v>
      </c>
      <c r="J12" s="23">
        <f t="shared" si="3"/>
        <v>103.22653374067026</v>
      </c>
      <c r="K12" s="28">
        <f>'6'!K6</f>
        <v>2525101</v>
      </c>
      <c r="L12" s="28">
        <f>'6'!L6</f>
        <v>2841338</v>
      </c>
      <c r="M12" s="23">
        <f t="shared" si="4"/>
        <v>88.870137942054058</v>
      </c>
      <c r="N12" s="318">
        <f t="shared" si="5"/>
        <v>3695511</v>
      </c>
      <c r="O12" s="318">
        <f t="shared" si="5"/>
        <v>3933439</v>
      </c>
      <c r="P12" s="25">
        <f t="shared" si="6"/>
        <v>93.951145549733965</v>
      </c>
    </row>
    <row r="13" spans="1:18" s="29" customFormat="1" ht="28.5" customHeight="1" x14ac:dyDescent="0.25">
      <c r="A13" s="384" t="s">
        <v>211</v>
      </c>
      <c r="B13" s="384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</row>
    <row r="14" spans="1:18" ht="12.75" customHeight="1" x14ac:dyDescent="0.2">
      <c r="A14" s="30" t="s">
        <v>66</v>
      </c>
      <c r="B14" s="32">
        <f>E14+H14</f>
        <v>4641083</v>
      </c>
      <c r="C14" s="32">
        <f>F14+I14</f>
        <v>3911963</v>
      </c>
      <c r="D14" s="23">
        <f>B14/C14*100</f>
        <v>118.63821309148375</v>
      </c>
      <c r="E14" s="28">
        <f>'8'!E8</f>
        <v>869861</v>
      </c>
      <c r="F14" s="28">
        <f>'8'!F8</f>
        <v>834034</v>
      </c>
      <c r="G14" s="23">
        <f>E14/F14*100</f>
        <v>104.29562823577936</v>
      </c>
      <c r="H14" s="28">
        <f>'8'!H8</f>
        <v>3771222</v>
      </c>
      <c r="I14" s="28">
        <f>'8'!I8</f>
        <v>3077929</v>
      </c>
      <c r="J14" s="23">
        <f>H14/I14*100</f>
        <v>122.5246586259787</v>
      </c>
      <c r="K14" s="28">
        <f>'8'!K8</f>
        <v>3959431</v>
      </c>
      <c r="L14" s="28">
        <f>'8'!L8</f>
        <v>3268743</v>
      </c>
      <c r="M14" s="23">
        <f>K14/L14*100</f>
        <v>121.1300796667098</v>
      </c>
      <c r="N14" s="32">
        <f>B14+K14</f>
        <v>8600514</v>
      </c>
      <c r="O14" s="32">
        <f>C14+L14</f>
        <v>7180706</v>
      </c>
      <c r="P14" s="58">
        <f>N14/O14*100</f>
        <v>119.77254047164723</v>
      </c>
    </row>
    <row r="15" spans="1:18" ht="13.15" customHeight="1" x14ac:dyDescent="0.2">
      <c r="A15" s="31" t="s">
        <v>65</v>
      </c>
      <c r="B15" s="32">
        <f t="shared" ref="B15:B21" si="7">E15+H15</f>
        <v>2359265</v>
      </c>
      <c r="C15" s="32">
        <f t="shared" ref="C15:C21" si="8">F15+I15</f>
        <v>1977163</v>
      </c>
      <c r="D15" s="23">
        <f t="shared" ref="D15:D21" si="9">B15/C15*100</f>
        <v>119.32577131981532</v>
      </c>
      <c r="E15" s="32">
        <f>'8'!E35</f>
        <v>362587</v>
      </c>
      <c r="F15" s="32">
        <f>'8'!F35</f>
        <v>317741</v>
      </c>
      <c r="G15" s="23">
        <f t="shared" ref="G15:G21" si="10">E15/F15*100</f>
        <v>114.11401109708852</v>
      </c>
      <c r="H15" s="32">
        <f>'8'!H35</f>
        <v>1996678</v>
      </c>
      <c r="I15" s="32">
        <f>'8'!I35</f>
        <v>1659422</v>
      </c>
      <c r="J15" s="23">
        <f t="shared" ref="J15:J21" si="11">H15/I15*100</f>
        <v>120.32370307251561</v>
      </c>
      <c r="K15" s="32">
        <f>'8'!K35</f>
        <v>2058053</v>
      </c>
      <c r="L15" s="32">
        <f>'8'!L35</f>
        <v>1586022</v>
      </c>
      <c r="M15" s="23">
        <f t="shared" ref="M15:M21" si="12">K15/L15*100</f>
        <v>129.76194529457979</v>
      </c>
      <c r="N15" s="32">
        <f t="shared" ref="N15:N21" si="13">B15+K15</f>
        <v>4417318</v>
      </c>
      <c r="O15" s="32">
        <f t="shared" ref="O15:O21" si="14">C15+L15</f>
        <v>3563185</v>
      </c>
      <c r="P15" s="58">
        <f t="shared" ref="P15:P21" si="15">N15/O15*100</f>
        <v>123.97105398681236</v>
      </c>
    </row>
    <row r="16" spans="1:18" ht="13.15" customHeight="1" x14ac:dyDescent="0.2">
      <c r="A16" s="30" t="s">
        <v>64</v>
      </c>
      <c r="B16" s="32">
        <f t="shared" si="7"/>
        <v>12911595</v>
      </c>
      <c r="C16" s="32">
        <f t="shared" si="8"/>
        <v>11051850</v>
      </c>
      <c r="D16" s="23">
        <f t="shared" si="9"/>
        <v>116.82745422712036</v>
      </c>
      <c r="E16" s="28">
        <f>'8'!E144</f>
        <v>1386304</v>
      </c>
      <c r="F16" s="28">
        <f>'8'!F144</f>
        <v>1265003</v>
      </c>
      <c r="G16" s="23">
        <f t="shared" si="10"/>
        <v>109.58898911702187</v>
      </c>
      <c r="H16" s="28">
        <f>'8'!H144</f>
        <v>11525291</v>
      </c>
      <c r="I16" s="28">
        <f>'8'!I144</f>
        <v>9786847</v>
      </c>
      <c r="J16" s="23">
        <f t="shared" si="11"/>
        <v>117.76306506068808</v>
      </c>
      <c r="K16" s="28">
        <f>'8'!K144</f>
        <v>8647656</v>
      </c>
      <c r="L16" s="28">
        <f>'8'!L144</f>
        <v>8361965</v>
      </c>
      <c r="M16" s="23">
        <f t="shared" si="12"/>
        <v>103.41655340580833</v>
      </c>
      <c r="N16" s="32">
        <f t="shared" si="13"/>
        <v>21559251</v>
      </c>
      <c r="O16" s="32">
        <f t="shared" si="14"/>
        <v>19413815</v>
      </c>
      <c r="P16" s="58">
        <f t="shared" si="15"/>
        <v>111.05107883226455</v>
      </c>
      <c r="Q16" s="229"/>
      <c r="R16" s="229"/>
    </row>
    <row r="17" spans="1:16" ht="13.9" customHeight="1" x14ac:dyDescent="0.2">
      <c r="A17" s="30" t="s">
        <v>63</v>
      </c>
      <c r="B17" s="32">
        <f>E17+H17</f>
        <v>686436</v>
      </c>
      <c r="C17" s="32">
        <f t="shared" si="8"/>
        <v>855055</v>
      </c>
      <c r="D17" s="23">
        <f t="shared" si="9"/>
        <v>80.279748086380408</v>
      </c>
      <c r="E17" s="28">
        <f>'8'!E172</f>
        <v>30997</v>
      </c>
      <c r="F17" s="28">
        <f>'8'!F172</f>
        <v>24588</v>
      </c>
      <c r="G17" s="23">
        <f t="shared" si="10"/>
        <v>126.06556043598502</v>
      </c>
      <c r="H17" s="28">
        <f>'8'!H172</f>
        <v>655439</v>
      </c>
      <c r="I17" s="28">
        <f>'8'!I172</f>
        <v>830467</v>
      </c>
      <c r="J17" s="23">
        <f t="shared" si="11"/>
        <v>78.924147497733202</v>
      </c>
      <c r="K17" s="28">
        <f>'8'!K172</f>
        <v>1249876</v>
      </c>
      <c r="L17" s="28">
        <f>'8'!L172</f>
        <v>1383964</v>
      </c>
      <c r="M17" s="23">
        <f t="shared" si="12"/>
        <v>90.311308675659191</v>
      </c>
      <c r="N17" s="32">
        <f t="shared" si="13"/>
        <v>1936312</v>
      </c>
      <c r="O17" s="32">
        <f t="shared" si="14"/>
        <v>2239019</v>
      </c>
      <c r="P17" s="58">
        <f t="shared" si="15"/>
        <v>86.480373770834461</v>
      </c>
    </row>
    <row r="18" spans="1:16" ht="13.9" customHeight="1" x14ac:dyDescent="0.2">
      <c r="A18" s="30" t="s">
        <v>62</v>
      </c>
      <c r="B18" s="32">
        <f>E18+H18</f>
        <v>314442</v>
      </c>
      <c r="C18" s="32">
        <f t="shared" si="8"/>
        <v>320655</v>
      </c>
      <c r="D18" s="23">
        <f t="shared" si="9"/>
        <v>98.062403517799495</v>
      </c>
      <c r="E18" s="28">
        <f>'8'!E200</f>
        <v>264745</v>
      </c>
      <c r="F18" s="28">
        <f>'8'!F200</f>
        <v>270932</v>
      </c>
      <c r="G18" s="23">
        <f t="shared" si="10"/>
        <v>97.716401163391552</v>
      </c>
      <c r="H18" s="28">
        <f>'8'!H200</f>
        <v>49697</v>
      </c>
      <c r="I18" s="28">
        <f>'8'!I200</f>
        <v>49723</v>
      </c>
      <c r="J18" s="23">
        <f t="shared" si="11"/>
        <v>99.947710315145912</v>
      </c>
      <c r="K18" s="28">
        <f>'8'!K200</f>
        <v>173965</v>
      </c>
      <c r="L18" s="28">
        <f>'8'!L200</f>
        <v>222502</v>
      </c>
      <c r="M18" s="23">
        <f t="shared" si="12"/>
        <v>78.185814060098338</v>
      </c>
      <c r="N18" s="32">
        <f>B18+K18</f>
        <v>488407</v>
      </c>
      <c r="O18" s="32">
        <f t="shared" si="14"/>
        <v>543157</v>
      </c>
      <c r="P18" s="58">
        <f t="shared" si="15"/>
        <v>89.920041534952148</v>
      </c>
    </row>
    <row r="19" spans="1:16" ht="12" customHeight="1" x14ac:dyDescent="0.2">
      <c r="A19" s="30" t="s">
        <v>61</v>
      </c>
      <c r="B19" s="32">
        <f t="shared" si="7"/>
        <v>2606125</v>
      </c>
      <c r="C19" s="32">
        <f t="shared" si="8"/>
        <v>2378037</v>
      </c>
      <c r="D19" s="23">
        <f t="shared" si="9"/>
        <v>109.59144033503263</v>
      </c>
      <c r="E19" s="28">
        <f>'8'!E226</f>
        <v>385979</v>
      </c>
      <c r="F19" s="28">
        <f>'8'!F226</f>
        <v>309461</v>
      </c>
      <c r="G19" s="23">
        <f t="shared" si="10"/>
        <v>124.72621752013985</v>
      </c>
      <c r="H19" s="28">
        <f>'8'!H226</f>
        <v>2220146</v>
      </c>
      <c r="I19" s="28">
        <f>'8'!I226</f>
        <v>2068576</v>
      </c>
      <c r="J19" s="23">
        <f t="shared" si="11"/>
        <v>107.32726281267885</v>
      </c>
      <c r="K19" s="28">
        <f>'8'!K226</f>
        <v>1669875</v>
      </c>
      <c r="L19" s="28">
        <f>'8'!L226</f>
        <v>1708445</v>
      </c>
      <c r="M19" s="23">
        <f t="shared" si="12"/>
        <v>97.742391472947617</v>
      </c>
      <c r="N19" s="32">
        <f t="shared" si="13"/>
        <v>4276000</v>
      </c>
      <c r="O19" s="32">
        <f t="shared" si="14"/>
        <v>4086482</v>
      </c>
      <c r="P19" s="58">
        <f t="shared" si="15"/>
        <v>104.63768101755986</v>
      </c>
    </row>
    <row r="20" spans="1:16" s="34" customFormat="1" x14ac:dyDescent="0.2">
      <c r="A20" s="33" t="s">
        <v>60</v>
      </c>
      <c r="B20" s="32">
        <f t="shared" si="7"/>
        <v>164189</v>
      </c>
      <c r="C20" s="32">
        <f t="shared" si="8"/>
        <v>148112</v>
      </c>
      <c r="D20" s="23">
        <f t="shared" si="9"/>
        <v>110.85462352814086</v>
      </c>
      <c r="E20" s="28">
        <f>'8'!E254</f>
        <v>18724</v>
      </c>
      <c r="F20" s="28">
        <f>'8'!F254</f>
        <v>18224</v>
      </c>
      <c r="G20" s="23">
        <f t="shared" si="10"/>
        <v>102.74363476733977</v>
      </c>
      <c r="H20" s="28">
        <f>'8'!H254</f>
        <v>145465</v>
      </c>
      <c r="I20" s="28">
        <f>'8'!I254</f>
        <v>129888</v>
      </c>
      <c r="J20" s="23">
        <f t="shared" si="11"/>
        <v>111.99263981276178</v>
      </c>
      <c r="K20" s="28">
        <f>'8'!K254</f>
        <v>124059</v>
      </c>
      <c r="L20" s="28">
        <f>'8'!L254</f>
        <v>125778</v>
      </c>
      <c r="M20" s="23">
        <f t="shared" si="12"/>
        <v>98.633306301578969</v>
      </c>
      <c r="N20" s="32">
        <f t="shared" si="13"/>
        <v>288248</v>
      </c>
      <c r="O20" s="32">
        <f t="shared" si="14"/>
        <v>273890</v>
      </c>
      <c r="P20" s="58">
        <f t="shared" si="15"/>
        <v>105.24225053853738</v>
      </c>
    </row>
    <row r="21" spans="1:16" x14ac:dyDescent="0.2">
      <c r="A21" s="35" t="s">
        <v>59</v>
      </c>
      <c r="B21" s="315">
        <f t="shared" si="7"/>
        <v>37829976</v>
      </c>
      <c r="C21" s="315">
        <f t="shared" si="8"/>
        <v>37206570</v>
      </c>
      <c r="D21" s="57">
        <f t="shared" si="9"/>
        <v>101.67552666101713</v>
      </c>
      <c r="E21" s="36">
        <f>'8'!E278</f>
        <v>37383540</v>
      </c>
      <c r="F21" s="36">
        <f>'8'!F278</f>
        <v>36381589</v>
      </c>
      <c r="G21" s="57">
        <f t="shared" si="10"/>
        <v>102.75400560431815</v>
      </c>
      <c r="H21" s="36">
        <f>'8'!H278</f>
        <v>446436</v>
      </c>
      <c r="I21" s="36">
        <f>'8'!I278</f>
        <v>824981</v>
      </c>
      <c r="J21" s="57">
        <f t="shared" si="11"/>
        <v>54.114700823412896</v>
      </c>
      <c r="K21" s="36">
        <f>'8'!K278</f>
        <v>7773496</v>
      </c>
      <c r="L21" s="36">
        <f>'8'!L278</f>
        <v>8434147</v>
      </c>
      <c r="M21" s="57">
        <f t="shared" si="12"/>
        <v>92.166949425946683</v>
      </c>
      <c r="N21" s="315">
        <f t="shared" si="13"/>
        <v>45603472</v>
      </c>
      <c r="O21" s="315">
        <f t="shared" si="14"/>
        <v>45640717</v>
      </c>
      <c r="P21" s="60">
        <f t="shared" si="15"/>
        <v>99.918395234676098</v>
      </c>
    </row>
    <row r="23" spans="1:16" ht="29.25" customHeight="1" x14ac:dyDescent="0.2">
      <c r="A23" s="381" t="s">
        <v>205</v>
      </c>
      <c r="B23" s="381"/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1"/>
    </row>
    <row r="24" spans="1:16" x14ac:dyDescent="0.2">
      <c r="N24" s="229"/>
      <c r="O24" s="229"/>
    </row>
  </sheetData>
  <mergeCells count="11">
    <mergeCell ref="A23:P23"/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zoomScaleNormal="100" workbookViewId="0">
      <selection activeCell="A4" sqref="A4:A6"/>
    </sheetView>
  </sheetViews>
  <sheetFormatPr defaultRowHeight="12.75" x14ac:dyDescent="0.2"/>
  <cols>
    <col min="1" max="1" width="22.85546875" style="61" customWidth="1"/>
    <col min="2" max="2" width="10.28515625" style="61" customWidth="1"/>
    <col min="3" max="3" width="9.85546875" style="61" customWidth="1"/>
    <col min="4" max="5" width="9.140625" style="61" customWidth="1"/>
    <col min="6" max="6" width="10" style="61" customWidth="1"/>
    <col min="7" max="8" width="9.140625" style="61" customWidth="1"/>
    <col min="9" max="9" width="9.42578125" style="61" customWidth="1"/>
    <col min="10" max="11" width="9.140625" style="61" customWidth="1"/>
    <col min="12" max="12" width="9.5703125" style="61" customWidth="1"/>
    <col min="13" max="13" width="9.140625" style="61" customWidth="1"/>
    <col min="14" max="14" width="10.28515625" style="61" customWidth="1"/>
    <col min="15" max="15" width="9.85546875" style="61" customWidth="1"/>
    <col min="16" max="16" width="9.140625" style="61" customWidth="1"/>
    <col min="17" max="256" width="9.140625" style="61"/>
    <col min="257" max="257" width="22.85546875" style="61" customWidth="1"/>
    <col min="258" max="258" width="10.28515625" style="61" customWidth="1"/>
    <col min="259" max="259" width="9.85546875" style="61" customWidth="1"/>
    <col min="260" max="261" width="9.140625" style="61" customWidth="1"/>
    <col min="262" max="262" width="10" style="61" customWidth="1"/>
    <col min="263" max="264" width="9.140625" style="61" customWidth="1"/>
    <col min="265" max="265" width="9.42578125" style="61" customWidth="1"/>
    <col min="266" max="267" width="9.140625" style="61" customWidth="1"/>
    <col min="268" max="268" width="9.5703125" style="61" customWidth="1"/>
    <col min="269" max="269" width="9.140625" style="61" customWidth="1"/>
    <col min="270" max="270" width="13.7109375" style="61" customWidth="1"/>
    <col min="271" max="271" width="10.28515625" style="61" customWidth="1"/>
    <col min="272" max="272" width="10.85546875" style="61" customWidth="1"/>
    <col min="273" max="512" width="9.140625" style="61"/>
    <col min="513" max="513" width="22.85546875" style="61" customWidth="1"/>
    <col min="514" max="514" width="10.28515625" style="61" customWidth="1"/>
    <col min="515" max="515" width="9.85546875" style="61" customWidth="1"/>
    <col min="516" max="517" width="9.140625" style="61" customWidth="1"/>
    <col min="518" max="518" width="10" style="61" customWidth="1"/>
    <col min="519" max="520" width="9.140625" style="61" customWidth="1"/>
    <col min="521" max="521" width="9.42578125" style="61" customWidth="1"/>
    <col min="522" max="523" width="9.140625" style="61" customWidth="1"/>
    <col min="524" max="524" width="9.5703125" style="61" customWidth="1"/>
    <col min="525" max="525" width="9.140625" style="61" customWidth="1"/>
    <col min="526" max="526" width="13.7109375" style="61" customWidth="1"/>
    <col min="527" max="527" width="10.28515625" style="61" customWidth="1"/>
    <col min="528" max="528" width="10.85546875" style="61" customWidth="1"/>
    <col min="529" max="768" width="9.140625" style="61"/>
    <col min="769" max="769" width="22.85546875" style="61" customWidth="1"/>
    <col min="770" max="770" width="10.28515625" style="61" customWidth="1"/>
    <col min="771" max="771" width="9.85546875" style="61" customWidth="1"/>
    <col min="772" max="773" width="9.140625" style="61" customWidth="1"/>
    <col min="774" max="774" width="10" style="61" customWidth="1"/>
    <col min="775" max="776" width="9.140625" style="61" customWidth="1"/>
    <col min="777" max="777" width="9.42578125" style="61" customWidth="1"/>
    <col min="778" max="779" width="9.140625" style="61" customWidth="1"/>
    <col min="780" max="780" width="9.5703125" style="61" customWidth="1"/>
    <col min="781" max="781" width="9.140625" style="61" customWidth="1"/>
    <col min="782" max="782" width="13.7109375" style="61" customWidth="1"/>
    <col min="783" max="783" width="10.28515625" style="61" customWidth="1"/>
    <col min="784" max="784" width="10.85546875" style="61" customWidth="1"/>
    <col min="785" max="1024" width="9.140625" style="61"/>
    <col min="1025" max="1025" width="22.85546875" style="61" customWidth="1"/>
    <col min="1026" max="1026" width="10.28515625" style="61" customWidth="1"/>
    <col min="1027" max="1027" width="9.85546875" style="61" customWidth="1"/>
    <col min="1028" max="1029" width="9.140625" style="61" customWidth="1"/>
    <col min="1030" max="1030" width="10" style="61" customWidth="1"/>
    <col min="1031" max="1032" width="9.140625" style="61" customWidth="1"/>
    <col min="1033" max="1033" width="9.42578125" style="61" customWidth="1"/>
    <col min="1034" max="1035" width="9.140625" style="61" customWidth="1"/>
    <col min="1036" max="1036" width="9.5703125" style="61" customWidth="1"/>
    <col min="1037" max="1037" width="9.140625" style="61" customWidth="1"/>
    <col min="1038" max="1038" width="13.7109375" style="61" customWidth="1"/>
    <col min="1039" max="1039" width="10.28515625" style="61" customWidth="1"/>
    <col min="1040" max="1040" width="10.85546875" style="61" customWidth="1"/>
    <col min="1041" max="1280" width="9.140625" style="61"/>
    <col min="1281" max="1281" width="22.85546875" style="61" customWidth="1"/>
    <col min="1282" max="1282" width="10.28515625" style="61" customWidth="1"/>
    <col min="1283" max="1283" width="9.85546875" style="61" customWidth="1"/>
    <col min="1284" max="1285" width="9.140625" style="61" customWidth="1"/>
    <col min="1286" max="1286" width="10" style="61" customWidth="1"/>
    <col min="1287" max="1288" width="9.140625" style="61" customWidth="1"/>
    <col min="1289" max="1289" width="9.42578125" style="61" customWidth="1"/>
    <col min="1290" max="1291" width="9.140625" style="61" customWidth="1"/>
    <col min="1292" max="1292" width="9.5703125" style="61" customWidth="1"/>
    <col min="1293" max="1293" width="9.140625" style="61" customWidth="1"/>
    <col min="1294" max="1294" width="13.7109375" style="61" customWidth="1"/>
    <col min="1295" max="1295" width="10.28515625" style="61" customWidth="1"/>
    <col min="1296" max="1296" width="10.85546875" style="61" customWidth="1"/>
    <col min="1297" max="1536" width="9.140625" style="61"/>
    <col min="1537" max="1537" width="22.85546875" style="61" customWidth="1"/>
    <col min="1538" max="1538" width="10.28515625" style="61" customWidth="1"/>
    <col min="1539" max="1539" width="9.85546875" style="61" customWidth="1"/>
    <col min="1540" max="1541" width="9.140625" style="61" customWidth="1"/>
    <col min="1542" max="1542" width="10" style="61" customWidth="1"/>
    <col min="1543" max="1544" width="9.140625" style="61" customWidth="1"/>
    <col min="1545" max="1545" width="9.42578125" style="61" customWidth="1"/>
    <col min="1546" max="1547" width="9.140625" style="61" customWidth="1"/>
    <col min="1548" max="1548" width="9.5703125" style="61" customWidth="1"/>
    <col min="1549" max="1549" width="9.140625" style="61" customWidth="1"/>
    <col min="1550" max="1550" width="13.7109375" style="61" customWidth="1"/>
    <col min="1551" max="1551" width="10.28515625" style="61" customWidth="1"/>
    <col min="1552" max="1552" width="10.85546875" style="61" customWidth="1"/>
    <col min="1553" max="1792" width="9.140625" style="61"/>
    <col min="1793" max="1793" width="22.85546875" style="61" customWidth="1"/>
    <col min="1794" max="1794" width="10.28515625" style="61" customWidth="1"/>
    <col min="1795" max="1795" width="9.85546875" style="61" customWidth="1"/>
    <col min="1796" max="1797" width="9.140625" style="61" customWidth="1"/>
    <col min="1798" max="1798" width="10" style="61" customWidth="1"/>
    <col min="1799" max="1800" width="9.140625" style="61" customWidth="1"/>
    <col min="1801" max="1801" width="9.42578125" style="61" customWidth="1"/>
    <col min="1802" max="1803" width="9.140625" style="61" customWidth="1"/>
    <col min="1804" max="1804" width="9.5703125" style="61" customWidth="1"/>
    <col min="1805" max="1805" width="9.140625" style="61" customWidth="1"/>
    <col min="1806" max="1806" width="13.7109375" style="61" customWidth="1"/>
    <col min="1807" max="1807" width="10.28515625" style="61" customWidth="1"/>
    <col min="1808" max="1808" width="10.85546875" style="61" customWidth="1"/>
    <col min="1809" max="2048" width="9.140625" style="61"/>
    <col min="2049" max="2049" width="22.85546875" style="61" customWidth="1"/>
    <col min="2050" max="2050" width="10.28515625" style="61" customWidth="1"/>
    <col min="2051" max="2051" width="9.85546875" style="61" customWidth="1"/>
    <col min="2052" max="2053" width="9.140625" style="61" customWidth="1"/>
    <col min="2054" max="2054" width="10" style="61" customWidth="1"/>
    <col min="2055" max="2056" width="9.140625" style="61" customWidth="1"/>
    <col min="2057" max="2057" width="9.42578125" style="61" customWidth="1"/>
    <col min="2058" max="2059" width="9.140625" style="61" customWidth="1"/>
    <col min="2060" max="2060" width="9.5703125" style="61" customWidth="1"/>
    <col min="2061" max="2061" width="9.140625" style="61" customWidth="1"/>
    <col min="2062" max="2062" width="13.7109375" style="61" customWidth="1"/>
    <col min="2063" max="2063" width="10.28515625" style="61" customWidth="1"/>
    <col min="2064" max="2064" width="10.85546875" style="61" customWidth="1"/>
    <col min="2065" max="2304" width="9.140625" style="61"/>
    <col min="2305" max="2305" width="22.85546875" style="61" customWidth="1"/>
    <col min="2306" max="2306" width="10.28515625" style="61" customWidth="1"/>
    <col min="2307" max="2307" width="9.85546875" style="61" customWidth="1"/>
    <col min="2308" max="2309" width="9.140625" style="61" customWidth="1"/>
    <col min="2310" max="2310" width="10" style="61" customWidth="1"/>
    <col min="2311" max="2312" width="9.140625" style="61" customWidth="1"/>
    <col min="2313" max="2313" width="9.42578125" style="61" customWidth="1"/>
    <col min="2314" max="2315" width="9.140625" style="61" customWidth="1"/>
    <col min="2316" max="2316" width="9.5703125" style="61" customWidth="1"/>
    <col min="2317" max="2317" width="9.140625" style="61" customWidth="1"/>
    <col min="2318" max="2318" width="13.7109375" style="61" customWidth="1"/>
    <col min="2319" max="2319" width="10.28515625" style="61" customWidth="1"/>
    <col min="2320" max="2320" width="10.85546875" style="61" customWidth="1"/>
    <col min="2321" max="2560" width="9.140625" style="61"/>
    <col min="2561" max="2561" width="22.85546875" style="61" customWidth="1"/>
    <col min="2562" max="2562" width="10.28515625" style="61" customWidth="1"/>
    <col min="2563" max="2563" width="9.85546875" style="61" customWidth="1"/>
    <col min="2564" max="2565" width="9.140625" style="61" customWidth="1"/>
    <col min="2566" max="2566" width="10" style="61" customWidth="1"/>
    <col min="2567" max="2568" width="9.140625" style="61" customWidth="1"/>
    <col min="2569" max="2569" width="9.42578125" style="61" customWidth="1"/>
    <col min="2570" max="2571" width="9.140625" style="61" customWidth="1"/>
    <col min="2572" max="2572" width="9.5703125" style="61" customWidth="1"/>
    <col min="2573" max="2573" width="9.140625" style="61" customWidth="1"/>
    <col min="2574" max="2574" width="13.7109375" style="61" customWidth="1"/>
    <col min="2575" max="2575" width="10.28515625" style="61" customWidth="1"/>
    <col min="2576" max="2576" width="10.85546875" style="61" customWidth="1"/>
    <col min="2577" max="2816" width="9.140625" style="61"/>
    <col min="2817" max="2817" width="22.85546875" style="61" customWidth="1"/>
    <col min="2818" max="2818" width="10.28515625" style="61" customWidth="1"/>
    <col min="2819" max="2819" width="9.85546875" style="61" customWidth="1"/>
    <col min="2820" max="2821" width="9.140625" style="61" customWidth="1"/>
    <col min="2822" max="2822" width="10" style="61" customWidth="1"/>
    <col min="2823" max="2824" width="9.140625" style="61" customWidth="1"/>
    <col min="2825" max="2825" width="9.42578125" style="61" customWidth="1"/>
    <col min="2826" max="2827" width="9.140625" style="61" customWidth="1"/>
    <col min="2828" max="2828" width="9.5703125" style="61" customWidth="1"/>
    <col min="2829" max="2829" width="9.140625" style="61" customWidth="1"/>
    <col min="2830" max="2830" width="13.7109375" style="61" customWidth="1"/>
    <col min="2831" max="2831" width="10.28515625" style="61" customWidth="1"/>
    <col min="2832" max="2832" width="10.85546875" style="61" customWidth="1"/>
    <col min="2833" max="3072" width="9.140625" style="61"/>
    <col min="3073" max="3073" width="22.85546875" style="61" customWidth="1"/>
    <col min="3074" max="3074" width="10.28515625" style="61" customWidth="1"/>
    <col min="3075" max="3075" width="9.85546875" style="61" customWidth="1"/>
    <col min="3076" max="3077" width="9.140625" style="61" customWidth="1"/>
    <col min="3078" max="3078" width="10" style="61" customWidth="1"/>
    <col min="3079" max="3080" width="9.140625" style="61" customWidth="1"/>
    <col min="3081" max="3081" width="9.42578125" style="61" customWidth="1"/>
    <col min="3082" max="3083" width="9.140625" style="61" customWidth="1"/>
    <col min="3084" max="3084" width="9.5703125" style="61" customWidth="1"/>
    <col min="3085" max="3085" width="9.140625" style="61" customWidth="1"/>
    <col min="3086" max="3086" width="13.7109375" style="61" customWidth="1"/>
    <col min="3087" max="3087" width="10.28515625" style="61" customWidth="1"/>
    <col min="3088" max="3088" width="10.85546875" style="61" customWidth="1"/>
    <col min="3089" max="3328" width="9.140625" style="61"/>
    <col min="3329" max="3329" width="22.85546875" style="61" customWidth="1"/>
    <col min="3330" max="3330" width="10.28515625" style="61" customWidth="1"/>
    <col min="3331" max="3331" width="9.85546875" style="61" customWidth="1"/>
    <col min="3332" max="3333" width="9.140625" style="61" customWidth="1"/>
    <col min="3334" max="3334" width="10" style="61" customWidth="1"/>
    <col min="3335" max="3336" width="9.140625" style="61" customWidth="1"/>
    <col min="3337" max="3337" width="9.42578125" style="61" customWidth="1"/>
    <col min="3338" max="3339" width="9.140625" style="61" customWidth="1"/>
    <col min="3340" max="3340" width="9.5703125" style="61" customWidth="1"/>
    <col min="3341" max="3341" width="9.140625" style="61" customWidth="1"/>
    <col min="3342" max="3342" width="13.7109375" style="61" customWidth="1"/>
    <col min="3343" max="3343" width="10.28515625" style="61" customWidth="1"/>
    <col min="3344" max="3344" width="10.85546875" style="61" customWidth="1"/>
    <col min="3345" max="3584" width="9.140625" style="61"/>
    <col min="3585" max="3585" width="22.85546875" style="61" customWidth="1"/>
    <col min="3586" max="3586" width="10.28515625" style="61" customWidth="1"/>
    <col min="3587" max="3587" width="9.85546875" style="61" customWidth="1"/>
    <col min="3588" max="3589" width="9.140625" style="61" customWidth="1"/>
    <col min="3590" max="3590" width="10" style="61" customWidth="1"/>
    <col min="3591" max="3592" width="9.140625" style="61" customWidth="1"/>
    <col min="3593" max="3593" width="9.42578125" style="61" customWidth="1"/>
    <col min="3594" max="3595" width="9.140625" style="61" customWidth="1"/>
    <col min="3596" max="3596" width="9.5703125" style="61" customWidth="1"/>
    <col min="3597" max="3597" width="9.140625" style="61" customWidth="1"/>
    <col min="3598" max="3598" width="13.7109375" style="61" customWidth="1"/>
    <col min="3599" max="3599" width="10.28515625" style="61" customWidth="1"/>
    <col min="3600" max="3600" width="10.85546875" style="61" customWidth="1"/>
    <col min="3601" max="3840" width="9.140625" style="61"/>
    <col min="3841" max="3841" width="22.85546875" style="61" customWidth="1"/>
    <col min="3842" max="3842" width="10.28515625" style="61" customWidth="1"/>
    <col min="3843" max="3843" width="9.85546875" style="61" customWidth="1"/>
    <col min="3844" max="3845" width="9.140625" style="61" customWidth="1"/>
    <col min="3846" max="3846" width="10" style="61" customWidth="1"/>
    <col min="3847" max="3848" width="9.140625" style="61" customWidth="1"/>
    <col min="3849" max="3849" width="9.42578125" style="61" customWidth="1"/>
    <col min="3850" max="3851" width="9.140625" style="61" customWidth="1"/>
    <col min="3852" max="3852" width="9.5703125" style="61" customWidth="1"/>
    <col min="3853" max="3853" width="9.140625" style="61" customWidth="1"/>
    <col min="3854" max="3854" width="13.7109375" style="61" customWidth="1"/>
    <col min="3855" max="3855" width="10.28515625" style="61" customWidth="1"/>
    <col min="3856" max="3856" width="10.85546875" style="61" customWidth="1"/>
    <col min="3857" max="4096" width="9.140625" style="61"/>
    <col min="4097" max="4097" width="22.85546875" style="61" customWidth="1"/>
    <col min="4098" max="4098" width="10.28515625" style="61" customWidth="1"/>
    <col min="4099" max="4099" width="9.85546875" style="61" customWidth="1"/>
    <col min="4100" max="4101" width="9.140625" style="61" customWidth="1"/>
    <col min="4102" max="4102" width="10" style="61" customWidth="1"/>
    <col min="4103" max="4104" width="9.140625" style="61" customWidth="1"/>
    <col min="4105" max="4105" width="9.42578125" style="61" customWidth="1"/>
    <col min="4106" max="4107" width="9.140625" style="61" customWidth="1"/>
    <col min="4108" max="4108" width="9.5703125" style="61" customWidth="1"/>
    <col min="4109" max="4109" width="9.140625" style="61" customWidth="1"/>
    <col min="4110" max="4110" width="13.7109375" style="61" customWidth="1"/>
    <col min="4111" max="4111" width="10.28515625" style="61" customWidth="1"/>
    <col min="4112" max="4112" width="10.85546875" style="61" customWidth="1"/>
    <col min="4113" max="4352" width="9.140625" style="61"/>
    <col min="4353" max="4353" width="22.85546875" style="61" customWidth="1"/>
    <col min="4354" max="4354" width="10.28515625" style="61" customWidth="1"/>
    <col min="4355" max="4355" width="9.85546875" style="61" customWidth="1"/>
    <col min="4356" max="4357" width="9.140625" style="61" customWidth="1"/>
    <col min="4358" max="4358" width="10" style="61" customWidth="1"/>
    <col min="4359" max="4360" width="9.140625" style="61" customWidth="1"/>
    <col min="4361" max="4361" width="9.42578125" style="61" customWidth="1"/>
    <col min="4362" max="4363" width="9.140625" style="61" customWidth="1"/>
    <col min="4364" max="4364" width="9.5703125" style="61" customWidth="1"/>
    <col min="4365" max="4365" width="9.140625" style="61" customWidth="1"/>
    <col min="4366" max="4366" width="13.7109375" style="61" customWidth="1"/>
    <col min="4367" max="4367" width="10.28515625" style="61" customWidth="1"/>
    <col min="4368" max="4368" width="10.85546875" style="61" customWidth="1"/>
    <col min="4369" max="4608" width="9.140625" style="61"/>
    <col min="4609" max="4609" width="22.85546875" style="61" customWidth="1"/>
    <col min="4610" max="4610" width="10.28515625" style="61" customWidth="1"/>
    <col min="4611" max="4611" width="9.85546875" style="61" customWidth="1"/>
    <col min="4612" max="4613" width="9.140625" style="61" customWidth="1"/>
    <col min="4614" max="4614" width="10" style="61" customWidth="1"/>
    <col min="4615" max="4616" width="9.140625" style="61" customWidth="1"/>
    <col min="4617" max="4617" width="9.42578125" style="61" customWidth="1"/>
    <col min="4618" max="4619" width="9.140625" style="61" customWidth="1"/>
    <col min="4620" max="4620" width="9.5703125" style="61" customWidth="1"/>
    <col min="4621" max="4621" width="9.140625" style="61" customWidth="1"/>
    <col min="4622" max="4622" width="13.7109375" style="61" customWidth="1"/>
    <col min="4623" max="4623" width="10.28515625" style="61" customWidth="1"/>
    <col min="4624" max="4624" width="10.85546875" style="61" customWidth="1"/>
    <col min="4625" max="4864" width="9.140625" style="61"/>
    <col min="4865" max="4865" width="22.85546875" style="61" customWidth="1"/>
    <col min="4866" max="4866" width="10.28515625" style="61" customWidth="1"/>
    <col min="4867" max="4867" width="9.85546875" style="61" customWidth="1"/>
    <col min="4868" max="4869" width="9.140625" style="61" customWidth="1"/>
    <col min="4870" max="4870" width="10" style="61" customWidth="1"/>
    <col min="4871" max="4872" width="9.140625" style="61" customWidth="1"/>
    <col min="4873" max="4873" width="9.42578125" style="61" customWidth="1"/>
    <col min="4874" max="4875" width="9.140625" style="61" customWidth="1"/>
    <col min="4876" max="4876" width="9.5703125" style="61" customWidth="1"/>
    <col min="4877" max="4877" width="9.140625" style="61" customWidth="1"/>
    <col min="4878" max="4878" width="13.7109375" style="61" customWidth="1"/>
    <col min="4879" max="4879" width="10.28515625" style="61" customWidth="1"/>
    <col min="4880" max="4880" width="10.85546875" style="61" customWidth="1"/>
    <col min="4881" max="5120" width="9.140625" style="61"/>
    <col min="5121" max="5121" width="22.85546875" style="61" customWidth="1"/>
    <col min="5122" max="5122" width="10.28515625" style="61" customWidth="1"/>
    <col min="5123" max="5123" width="9.85546875" style="61" customWidth="1"/>
    <col min="5124" max="5125" width="9.140625" style="61" customWidth="1"/>
    <col min="5126" max="5126" width="10" style="61" customWidth="1"/>
    <col min="5127" max="5128" width="9.140625" style="61" customWidth="1"/>
    <col min="5129" max="5129" width="9.42578125" style="61" customWidth="1"/>
    <col min="5130" max="5131" width="9.140625" style="61" customWidth="1"/>
    <col min="5132" max="5132" width="9.5703125" style="61" customWidth="1"/>
    <col min="5133" max="5133" width="9.140625" style="61" customWidth="1"/>
    <col min="5134" max="5134" width="13.7109375" style="61" customWidth="1"/>
    <col min="5135" max="5135" width="10.28515625" style="61" customWidth="1"/>
    <col min="5136" max="5136" width="10.85546875" style="61" customWidth="1"/>
    <col min="5137" max="5376" width="9.140625" style="61"/>
    <col min="5377" max="5377" width="22.85546875" style="61" customWidth="1"/>
    <col min="5378" max="5378" width="10.28515625" style="61" customWidth="1"/>
    <col min="5379" max="5379" width="9.85546875" style="61" customWidth="1"/>
    <col min="5380" max="5381" width="9.140625" style="61" customWidth="1"/>
    <col min="5382" max="5382" width="10" style="61" customWidth="1"/>
    <col min="5383" max="5384" width="9.140625" style="61" customWidth="1"/>
    <col min="5385" max="5385" width="9.42578125" style="61" customWidth="1"/>
    <col min="5386" max="5387" width="9.140625" style="61" customWidth="1"/>
    <col min="5388" max="5388" width="9.5703125" style="61" customWidth="1"/>
    <col min="5389" max="5389" width="9.140625" style="61" customWidth="1"/>
    <col min="5390" max="5390" width="13.7109375" style="61" customWidth="1"/>
    <col min="5391" max="5391" width="10.28515625" style="61" customWidth="1"/>
    <col min="5392" max="5392" width="10.85546875" style="61" customWidth="1"/>
    <col min="5393" max="5632" width="9.140625" style="61"/>
    <col min="5633" max="5633" width="22.85546875" style="61" customWidth="1"/>
    <col min="5634" max="5634" width="10.28515625" style="61" customWidth="1"/>
    <col min="5635" max="5635" width="9.85546875" style="61" customWidth="1"/>
    <col min="5636" max="5637" width="9.140625" style="61" customWidth="1"/>
    <col min="5638" max="5638" width="10" style="61" customWidth="1"/>
    <col min="5639" max="5640" width="9.140625" style="61" customWidth="1"/>
    <col min="5641" max="5641" width="9.42578125" style="61" customWidth="1"/>
    <col min="5642" max="5643" width="9.140625" style="61" customWidth="1"/>
    <col min="5644" max="5644" width="9.5703125" style="61" customWidth="1"/>
    <col min="5645" max="5645" width="9.140625" style="61" customWidth="1"/>
    <col min="5646" max="5646" width="13.7109375" style="61" customWidth="1"/>
    <col min="5647" max="5647" width="10.28515625" style="61" customWidth="1"/>
    <col min="5648" max="5648" width="10.85546875" style="61" customWidth="1"/>
    <col min="5649" max="5888" width="9.140625" style="61"/>
    <col min="5889" max="5889" width="22.85546875" style="61" customWidth="1"/>
    <col min="5890" max="5890" width="10.28515625" style="61" customWidth="1"/>
    <col min="5891" max="5891" width="9.85546875" style="61" customWidth="1"/>
    <col min="5892" max="5893" width="9.140625" style="61" customWidth="1"/>
    <col min="5894" max="5894" width="10" style="61" customWidth="1"/>
    <col min="5895" max="5896" width="9.140625" style="61" customWidth="1"/>
    <col min="5897" max="5897" width="9.42578125" style="61" customWidth="1"/>
    <col min="5898" max="5899" width="9.140625" style="61" customWidth="1"/>
    <col min="5900" max="5900" width="9.5703125" style="61" customWidth="1"/>
    <col min="5901" max="5901" width="9.140625" style="61" customWidth="1"/>
    <col min="5902" max="5902" width="13.7109375" style="61" customWidth="1"/>
    <col min="5903" max="5903" width="10.28515625" style="61" customWidth="1"/>
    <col min="5904" max="5904" width="10.85546875" style="61" customWidth="1"/>
    <col min="5905" max="6144" width="9.140625" style="61"/>
    <col min="6145" max="6145" width="22.85546875" style="61" customWidth="1"/>
    <col min="6146" max="6146" width="10.28515625" style="61" customWidth="1"/>
    <col min="6147" max="6147" width="9.85546875" style="61" customWidth="1"/>
    <col min="6148" max="6149" width="9.140625" style="61" customWidth="1"/>
    <col min="6150" max="6150" width="10" style="61" customWidth="1"/>
    <col min="6151" max="6152" width="9.140625" style="61" customWidth="1"/>
    <col min="6153" max="6153" width="9.42578125" style="61" customWidth="1"/>
    <col min="6154" max="6155" width="9.140625" style="61" customWidth="1"/>
    <col min="6156" max="6156" width="9.5703125" style="61" customWidth="1"/>
    <col min="6157" max="6157" width="9.140625" style="61" customWidth="1"/>
    <col min="6158" max="6158" width="13.7109375" style="61" customWidth="1"/>
    <col min="6159" max="6159" width="10.28515625" style="61" customWidth="1"/>
    <col min="6160" max="6160" width="10.85546875" style="61" customWidth="1"/>
    <col min="6161" max="6400" width="9.140625" style="61"/>
    <col min="6401" max="6401" width="22.85546875" style="61" customWidth="1"/>
    <col min="6402" max="6402" width="10.28515625" style="61" customWidth="1"/>
    <col min="6403" max="6403" width="9.85546875" style="61" customWidth="1"/>
    <col min="6404" max="6405" width="9.140625" style="61" customWidth="1"/>
    <col min="6406" max="6406" width="10" style="61" customWidth="1"/>
    <col min="6407" max="6408" width="9.140625" style="61" customWidth="1"/>
    <col min="6409" max="6409" width="9.42578125" style="61" customWidth="1"/>
    <col min="6410" max="6411" width="9.140625" style="61" customWidth="1"/>
    <col min="6412" max="6412" width="9.5703125" style="61" customWidth="1"/>
    <col min="6413" max="6413" width="9.140625" style="61" customWidth="1"/>
    <col min="6414" max="6414" width="13.7109375" style="61" customWidth="1"/>
    <col min="6415" max="6415" width="10.28515625" style="61" customWidth="1"/>
    <col min="6416" max="6416" width="10.85546875" style="61" customWidth="1"/>
    <col min="6417" max="6656" width="9.140625" style="61"/>
    <col min="6657" max="6657" width="22.85546875" style="61" customWidth="1"/>
    <col min="6658" max="6658" width="10.28515625" style="61" customWidth="1"/>
    <col min="6659" max="6659" width="9.85546875" style="61" customWidth="1"/>
    <col min="6660" max="6661" width="9.140625" style="61" customWidth="1"/>
    <col min="6662" max="6662" width="10" style="61" customWidth="1"/>
    <col min="6663" max="6664" width="9.140625" style="61" customWidth="1"/>
    <col min="6665" max="6665" width="9.42578125" style="61" customWidth="1"/>
    <col min="6666" max="6667" width="9.140625" style="61" customWidth="1"/>
    <col min="6668" max="6668" width="9.5703125" style="61" customWidth="1"/>
    <col min="6669" max="6669" width="9.140625" style="61" customWidth="1"/>
    <col min="6670" max="6670" width="13.7109375" style="61" customWidth="1"/>
    <col min="6671" max="6671" width="10.28515625" style="61" customWidth="1"/>
    <col min="6672" max="6672" width="10.85546875" style="61" customWidth="1"/>
    <col min="6673" max="6912" width="9.140625" style="61"/>
    <col min="6913" max="6913" width="22.85546875" style="61" customWidth="1"/>
    <col min="6914" max="6914" width="10.28515625" style="61" customWidth="1"/>
    <col min="6915" max="6915" width="9.85546875" style="61" customWidth="1"/>
    <col min="6916" max="6917" width="9.140625" style="61" customWidth="1"/>
    <col min="6918" max="6918" width="10" style="61" customWidth="1"/>
    <col min="6919" max="6920" width="9.140625" style="61" customWidth="1"/>
    <col min="6921" max="6921" width="9.42578125" style="61" customWidth="1"/>
    <col min="6922" max="6923" width="9.140625" style="61" customWidth="1"/>
    <col min="6924" max="6924" width="9.5703125" style="61" customWidth="1"/>
    <col min="6925" max="6925" width="9.140625" style="61" customWidth="1"/>
    <col min="6926" max="6926" width="13.7109375" style="61" customWidth="1"/>
    <col min="6927" max="6927" width="10.28515625" style="61" customWidth="1"/>
    <col min="6928" max="6928" width="10.85546875" style="61" customWidth="1"/>
    <col min="6929" max="7168" width="9.140625" style="61"/>
    <col min="7169" max="7169" width="22.85546875" style="61" customWidth="1"/>
    <col min="7170" max="7170" width="10.28515625" style="61" customWidth="1"/>
    <col min="7171" max="7171" width="9.85546875" style="61" customWidth="1"/>
    <col min="7172" max="7173" width="9.140625" style="61" customWidth="1"/>
    <col min="7174" max="7174" width="10" style="61" customWidth="1"/>
    <col min="7175" max="7176" width="9.140625" style="61" customWidth="1"/>
    <col min="7177" max="7177" width="9.42578125" style="61" customWidth="1"/>
    <col min="7178" max="7179" width="9.140625" style="61" customWidth="1"/>
    <col min="7180" max="7180" width="9.5703125" style="61" customWidth="1"/>
    <col min="7181" max="7181" width="9.140625" style="61" customWidth="1"/>
    <col min="7182" max="7182" width="13.7109375" style="61" customWidth="1"/>
    <col min="7183" max="7183" width="10.28515625" style="61" customWidth="1"/>
    <col min="7184" max="7184" width="10.85546875" style="61" customWidth="1"/>
    <col min="7185" max="7424" width="9.140625" style="61"/>
    <col min="7425" max="7425" width="22.85546875" style="61" customWidth="1"/>
    <col min="7426" max="7426" width="10.28515625" style="61" customWidth="1"/>
    <col min="7427" max="7427" width="9.85546875" style="61" customWidth="1"/>
    <col min="7428" max="7429" width="9.140625" style="61" customWidth="1"/>
    <col min="7430" max="7430" width="10" style="61" customWidth="1"/>
    <col min="7431" max="7432" width="9.140625" style="61" customWidth="1"/>
    <col min="7433" max="7433" width="9.42578125" style="61" customWidth="1"/>
    <col min="7434" max="7435" width="9.140625" style="61" customWidth="1"/>
    <col min="7436" max="7436" width="9.5703125" style="61" customWidth="1"/>
    <col min="7437" max="7437" width="9.140625" style="61" customWidth="1"/>
    <col min="7438" max="7438" width="13.7109375" style="61" customWidth="1"/>
    <col min="7439" max="7439" width="10.28515625" style="61" customWidth="1"/>
    <col min="7440" max="7440" width="10.85546875" style="61" customWidth="1"/>
    <col min="7441" max="7680" width="9.140625" style="61"/>
    <col min="7681" max="7681" width="22.85546875" style="61" customWidth="1"/>
    <col min="7682" max="7682" width="10.28515625" style="61" customWidth="1"/>
    <col min="7683" max="7683" width="9.85546875" style="61" customWidth="1"/>
    <col min="7684" max="7685" width="9.140625" style="61" customWidth="1"/>
    <col min="7686" max="7686" width="10" style="61" customWidth="1"/>
    <col min="7687" max="7688" width="9.140625" style="61" customWidth="1"/>
    <col min="7689" max="7689" width="9.42578125" style="61" customWidth="1"/>
    <col min="7690" max="7691" width="9.140625" style="61" customWidth="1"/>
    <col min="7692" max="7692" width="9.5703125" style="61" customWidth="1"/>
    <col min="7693" max="7693" width="9.140625" style="61" customWidth="1"/>
    <col min="7694" max="7694" width="13.7109375" style="61" customWidth="1"/>
    <col min="7695" max="7695" width="10.28515625" style="61" customWidth="1"/>
    <col min="7696" max="7696" width="10.85546875" style="61" customWidth="1"/>
    <col min="7697" max="7936" width="9.140625" style="61"/>
    <col min="7937" max="7937" width="22.85546875" style="61" customWidth="1"/>
    <col min="7938" max="7938" width="10.28515625" style="61" customWidth="1"/>
    <col min="7939" max="7939" width="9.85546875" style="61" customWidth="1"/>
    <col min="7940" max="7941" width="9.140625" style="61" customWidth="1"/>
    <col min="7942" max="7942" width="10" style="61" customWidth="1"/>
    <col min="7943" max="7944" width="9.140625" style="61" customWidth="1"/>
    <col min="7945" max="7945" width="9.42578125" style="61" customWidth="1"/>
    <col min="7946" max="7947" width="9.140625" style="61" customWidth="1"/>
    <col min="7948" max="7948" width="9.5703125" style="61" customWidth="1"/>
    <col min="7949" max="7949" width="9.140625" style="61" customWidth="1"/>
    <col min="7950" max="7950" width="13.7109375" style="61" customWidth="1"/>
    <col min="7951" max="7951" width="10.28515625" style="61" customWidth="1"/>
    <col min="7952" max="7952" width="10.85546875" style="61" customWidth="1"/>
    <col min="7953" max="8192" width="9.140625" style="61"/>
    <col min="8193" max="8193" width="22.85546875" style="61" customWidth="1"/>
    <col min="8194" max="8194" width="10.28515625" style="61" customWidth="1"/>
    <col min="8195" max="8195" width="9.85546875" style="61" customWidth="1"/>
    <col min="8196" max="8197" width="9.140625" style="61" customWidth="1"/>
    <col min="8198" max="8198" width="10" style="61" customWidth="1"/>
    <col min="8199" max="8200" width="9.140625" style="61" customWidth="1"/>
    <col min="8201" max="8201" width="9.42578125" style="61" customWidth="1"/>
    <col min="8202" max="8203" width="9.140625" style="61" customWidth="1"/>
    <col min="8204" max="8204" width="9.5703125" style="61" customWidth="1"/>
    <col min="8205" max="8205" width="9.140625" style="61" customWidth="1"/>
    <col min="8206" max="8206" width="13.7109375" style="61" customWidth="1"/>
    <col min="8207" max="8207" width="10.28515625" style="61" customWidth="1"/>
    <col min="8208" max="8208" width="10.85546875" style="61" customWidth="1"/>
    <col min="8209" max="8448" width="9.140625" style="61"/>
    <col min="8449" max="8449" width="22.85546875" style="61" customWidth="1"/>
    <col min="8450" max="8450" width="10.28515625" style="61" customWidth="1"/>
    <col min="8451" max="8451" width="9.85546875" style="61" customWidth="1"/>
    <col min="8452" max="8453" width="9.140625" style="61" customWidth="1"/>
    <col min="8454" max="8454" width="10" style="61" customWidth="1"/>
    <col min="8455" max="8456" width="9.140625" style="61" customWidth="1"/>
    <col min="8457" max="8457" width="9.42578125" style="61" customWidth="1"/>
    <col min="8458" max="8459" width="9.140625" style="61" customWidth="1"/>
    <col min="8460" max="8460" width="9.5703125" style="61" customWidth="1"/>
    <col min="8461" max="8461" width="9.140625" style="61" customWidth="1"/>
    <col min="8462" max="8462" width="13.7109375" style="61" customWidth="1"/>
    <col min="8463" max="8463" width="10.28515625" style="61" customWidth="1"/>
    <col min="8464" max="8464" width="10.85546875" style="61" customWidth="1"/>
    <col min="8465" max="8704" width="9.140625" style="61"/>
    <col min="8705" max="8705" width="22.85546875" style="61" customWidth="1"/>
    <col min="8706" max="8706" width="10.28515625" style="61" customWidth="1"/>
    <col min="8707" max="8707" width="9.85546875" style="61" customWidth="1"/>
    <col min="8708" max="8709" width="9.140625" style="61" customWidth="1"/>
    <col min="8710" max="8710" width="10" style="61" customWidth="1"/>
    <col min="8711" max="8712" width="9.140625" style="61" customWidth="1"/>
    <col min="8713" max="8713" width="9.42578125" style="61" customWidth="1"/>
    <col min="8714" max="8715" width="9.140625" style="61" customWidth="1"/>
    <col min="8716" max="8716" width="9.5703125" style="61" customWidth="1"/>
    <col min="8717" max="8717" width="9.140625" style="61" customWidth="1"/>
    <col min="8718" max="8718" width="13.7109375" style="61" customWidth="1"/>
    <col min="8719" max="8719" width="10.28515625" style="61" customWidth="1"/>
    <col min="8720" max="8720" width="10.85546875" style="61" customWidth="1"/>
    <col min="8721" max="8960" width="9.140625" style="61"/>
    <col min="8961" max="8961" width="22.85546875" style="61" customWidth="1"/>
    <col min="8962" max="8962" width="10.28515625" style="61" customWidth="1"/>
    <col min="8963" max="8963" width="9.85546875" style="61" customWidth="1"/>
    <col min="8964" max="8965" width="9.140625" style="61" customWidth="1"/>
    <col min="8966" max="8966" width="10" style="61" customWidth="1"/>
    <col min="8967" max="8968" width="9.140625" style="61" customWidth="1"/>
    <col min="8969" max="8969" width="9.42578125" style="61" customWidth="1"/>
    <col min="8970" max="8971" width="9.140625" style="61" customWidth="1"/>
    <col min="8972" max="8972" width="9.5703125" style="61" customWidth="1"/>
    <col min="8973" max="8973" width="9.140625" style="61" customWidth="1"/>
    <col min="8974" max="8974" width="13.7109375" style="61" customWidth="1"/>
    <col min="8975" max="8975" width="10.28515625" style="61" customWidth="1"/>
    <col min="8976" max="8976" width="10.85546875" style="61" customWidth="1"/>
    <col min="8977" max="9216" width="9.140625" style="61"/>
    <col min="9217" max="9217" width="22.85546875" style="61" customWidth="1"/>
    <col min="9218" max="9218" width="10.28515625" style="61" customWidth="1"/>
    <col min="9219" max="9219" width="9.85546875" style="61" customWidth="1"/>
    <col min="9220" max="9221" width="9.140625" style="61" customWidth="1"/>
    <col min="9222" max="9222" width="10" style="61" customWidth="1"/>
    <col min="9223" max="9224" width="9.140625" style="61" customWidth="1"/>
    <col min="9225" max="9225" width="9.42578125" style="61" customWidth="1"/>
    <col min="9226" max="9227" width="9.140625" style="61" customWidth="1"/>
    <col min="9228" max="9228" width="9.5703125" style="61" customWidth="1"/>
    <col min="9229" max="9229" width="9.140625" style="61" customWidth="1"/>
    <col min="9230" max="9230" width="13.7109375" style="61" customWidth="1"/>
    <col min="9231" max="9231" width="10.28515625" style="61" customWidth="1"/>
    <col min="9232" max="9232" width="10.85546875" style="61" customWidth="1"/>
    <col min="9233" max="9472" width="9.140625" style="61"/>
    <col min="9473" max="9473" width="22.85546875" style="61" customWidth="1"/>
    <col min="9474" max="9474" width="10.28515625" style="61" customWidth="1"/>
    <col min="9475" max="9475" width="9.85546875" style="61" customWidth="1"/>
    <col min="9476" max="9477" width="9.140625" style="61" customWidth="1"/>
    <col min="9478" max="9478" width="10" style="61" customWidth="1"/>
    <col min="9479" max="9480" width="9.140625" style="61" customWidth="1"/>
    <col min="9481" max="9481" width="9.42578125" style="61" customWidth="1"/>
    <col min="9482" max="9483" width="9.140625" style="61" customWidth="1"/>
    <col min="9484" max="9484" width="9.5703125" style="61" customWidth="1"/>
    <col min="9485" max="9485" width="9.140625" style="61" customWidth="1"/>
    <col min="9486" max="9486" width="13.7109375" style="61" customWidth="1"/>
    <col min="9487" max="9487" width="10.28515625" style="61" customWidth="1"/>
    <col min="9488" max="9488" width="10.85546875" style="61" customWidth="1"/>
    <col min="9489" max="9728" width="9.140625" style="61"/>
    <col min="9729" max="9729" width="22.85546875" style="61" customWidth="1"/>
    <col min="9730" max="9730" width="10.28515625" style="61" customWidth="1"/>
    <col min="9731" max="9731" width="9.85546875" style="61" customWidth="1"/>
    <col min="9732" max="9733" width="9.140625" style="61" customWidth="1"/>
    <col min="9734" max="9734" width="10" style="61" customWidth="1"/>
    <col min="9735" max="9736" width="9.140625" style="61" customWidth="1"/>
    <col min="9737" max="9737" width="9.42578125" style="61" customWidth="1"/>
    <col min="9738" max="9739" width="9.140625" style="61" customWidth="1"/>
    <col min="9740" max="9740" width="9.5703125" style="61" customWidth="1"/>
    <col min="9741" max="9741" width="9.140625" style="61" customWidth="1"/>
    <col min="9742" max="9742" width="13.7109375" style="61" customWidth="1"/>
    <col min="9743" max="9743" width="10.28515625" style="61" customWidth="1"/>
    <col min="9744" max="9744" width="10.85546875" style="61" customWidth="1"/>
    <col min="9745" max="9984" width="9.140625" style="61"/>
    <col min="9985" max="9985" width="22.85546875" style="61" customWidth="1"/>
    <col min="9986" max="9986" width="10.28515625" style="61" customWidth="1"/>
    <col min="9987" max="9987" width="9.85546875" style="61" customWidth="1"/>
    <col min="9988" max="9989" width="9.140625" style="61" customWidth="1"/>
    <col min="9990" max="9990" width="10" style="61" customWidth="1"/>
    <col min="9991" max="9992" width="9.140625" style="61" customWidth="1"/>
    <col min="9993" max="9993" width="9.42578125" style="61" customWidth="1"/>
    <col min="9994" max="9995" width="9.140625" style="61" customWidth="1"/>
    <col min="9996" max="9996" width="9.5703125" style="61" customWidth="1"/>
    <col min="9997" max="9997" width="9.140625" style="61" customWidth="1"/>
    <col min="9998" max="9998" width="13.7109375" style="61" customWidth="1"/>
    <col min="9999" max="9999" width="10.28515625" style="61" customWidth="1"/>
    <col min="10000" max="10000" width="10.85546875" style="61" customWidth="1"/>
    <col min="10001" max="10240" width="9.140625" style="61"/>
    <col min="10241" max="10241" width="22.85546875" style="61" customWidth="1"/>
    <col min="10242" max="10242" width="10.28515625" style="61" customWidth="1"/>
    <col min="10243" max="10243" width="9.85546875" style="61" customWidth="1"/>
    <col min="10244" max="10245" width="9.140625" style="61" customWidth="1"/>
    <col min="10246" max="10246" width="10" style="61" customWidth="1"/>
    <col min="10247" max="10248" width="9.140625" style="61" customWidth="1"/>
    <col min="10249" max="10249" width="9.42578125" style="61" customWidth="1"/>
    <col min="10250" max="10251" width="9.140625" style="61" customWidth="1"/>
    <col min="10252" max="10252" width="9.5703125" style="61" customWidth="1"/>
    <col min="10253" max="10253" width="9.140625" style="61" customWidth="1"/>
    <col min="10254" max="10254" width="13.7109375" style="61" customWidth="1"/>
    <col min="10255" max="10255" width="10.28515625" style="61" customWidth="1"/>
    <col min="10256" max="10256" width="10.85546875" style="61" customWidth="1"/>
    <col min="10257" max="10496" width="9.140625" style="61"/>
    <col min="10497" max="10497" width="22.85546875" style="61" customWidth="1"/>
    <col min="10498" max="10498" width="10.28515625" style="61" customWidth="1"/>
    <col min="10499" max="10499" width="9.85546875" style="61" customWidth="1"/>
    <col min="10500" max="10501" width="9.140625" style="61" customWidth="1"/>
    <col min="10502" max="10502" width="10" style="61" customWidth="1"/>
    <col min="10503" max="10504" width="9.140625" style="61" customWidth="1"/>
    <col min="10505" max="10505" width="9.42578125" style="61" customWidth="1"/>
    <col min="10506" max="10507" width="9.140625" style="61" customWidth="1"/>
    <col min="10508" max="10508" width="9.5703125" style="61" customWidth="1"/>
    <col min="10509" max="10509" width="9.140625" style="61" customWidth="1"/>
    <col min="10510" max="10510" width="13.7109375" style="61" customWidth="1"/>
    <col min="10511" max="10511" width="10.28515625" style="61" customWidth="1"/>
    <col min="10512" max="10512" width="10.85546875" style="61" customWidth="1"/>
    <col min="10513" max="10752" width="9.140625" style="61"/>
    <col min="10753" max="10753" width="22.85546875" style="61" customWidth="1"/>
    <col min="10754" max="10754" width="10.28515625" style="61" customWidth="1"/>
    <col min="10755" max="10755" width="9.85546875" style="61" customWidth="1"/>
    <col min="10756" max="10757" width="9.140625" style="61" customWidth="1"/>
    <col min="10758" max="10758" width="10" style="61" customWidth="1"/>
    <col min="10759" max="10760" width="9.140625" style="61" customWidth="1"/>
    <col min="10761" max="10761" width="9.42578125" style="61" customWidth="1"/>
    <col min="10762" max="10763" width="9.140625" style="61" customWidth="1"/>
    <col min="10764" max="10764" width="9.5703125" style="61" customWidth="1"/>
    <col min="10765" max="10765" width="9.140625" style="61" customWidth="1"/>
    <col min="10766" max="10766" width="13.7109375" style="61" customWidth="1"/>
    <col min="10767" max="10767" width="10.28515625" style="61" customWidth="1"/>
    <col min="10768" max="10768" width="10.85546875" style="61" customWidth="1"/>
    <col min="10769" max="11008" width="9.140625" style="61"/>
    <col min="11009" max="11009" width="22.85546875" style="61" customWidth="1"/>
    <col min="11010" max="11010" width="10.28515625" style="61" customWidth="1"/>
    <col min="11011" max="11011" width="9.85546875" style="61" customWidth="1"/>
    <col min="11012" max="11013" width="9.140625" style="61" customWidth="1"/>
    <col min="11014" max="11014" width="10" style="61" customWidth="1"/>
    <col min="11015" max="11016" width="9.140625" style="61" customWidth="1"/>
    <col min="11017" max="11017" width="9.42578125" style="61" customWidth="1"/>
    <col min="11018" max="11019" width="9.140625" style="61" customWidth="1"/>
    <col min="11020" max="11020" width="9.5703125" style="61" customWidth="1"/>
    <col min="11021" max="11021" width="9.140625" style="61" customWidth="1"/>
    <col min="11022" max="11022" width="13.7109375" style="61" customWidth="1"/>
    <col min="11023" max="11023" width="10.28515625" style="61" customWidth="1"/>
    <col min="11024" max="11024" width="10.85546875" style="61" customWidth="1"/>
    <col min="11025" max="11264" width="9.140625" style="61"/>
    <col min="11265" max="11265" width="22.85546875" style="61" customWidth="1"/>
    <col min="11266" max="11266" width="10.28515625" style="61" customWidth="1"/>
    <col min="11267" max="11267" width="9.85546875" style="61" customWidth="1"/>
    <col min="11268" max="11269" width="9.140625" style="61" customWidth="1"/>
    <col min="11270" max="11270" width="10" style="61" customWidth="1"/>
    <col min="11271" max="11272" width="9.140625" style="61" customWidth="1"/>
    <col min="11273" max="11273" width="9.42578125" style="61" customWidth="1"/>
    <col min="11274" max="11275" width="9.140625" style="61" customWidth="1"/>
    <col min="11276" max="11276" width="9.5703125" style="61" customWidth="1"/>
    <col min="11277" max="11277" width="9.140625" style="61" customWidth="1"/>
    <col min="11278" max="11278" width="13.7109375" style="61" customWidth="1"/>
    <col min="11279" max="11279" width="10.28515625" style="61" customWidth="1"/>
    <col min="11280" max="11280" width="10.85546875" style="61" customWidth="1"/>
    <col min="11281" max="11520" width="9.140625" style="61"/>
    <col min="11521" max="11521" width="22.85546875" style="61" customWidth="1"/>
    <col min="11522" max="11522" width="10.28515625" style="61" customWidth="1"/>
    <col min="11523" max="11523" width="9.85546875" style="61" customWidth="1"/>
    <col min="11524" max="11525" width="9.140625" style="61" customWidth="1"/>
    <col min="11526" max="11526" width="10" style="61" customWidth="1"/>
    <col min="11527" max="11528" width="9.140625" style="61" customWidth="1"/>
    <col min="11529" max="11529" width="9.42578125" style="61" customWidth="1"/>
    <col min="11530" max="11531" width="9.140625" style="61" customWidth="1"/>
    <col min="11532" max="11532" width="9.5703125" style="61" customWidth="1"/>
    <col min="11533" max="11533" width="9.140625" style="61" customWidth="1"/>
    <col min="11534" max="11534" width="13.7109375" style="61" customWidth="1"/>
    <col min="11535" max="11535" width="10.28515625" style="61" customWidth="1"/>
    <col min="11536" max="11536" width="10.85546875" style="61" customWidth="1"/>
    <col min="11537" max="11776" width="9.140625" style="61"/>
    <col min="11777" max="11777" width="22.85546875" style="61" customWidth="1"/>
    <col min="11778" max="11778" width="10.28515625" style="61" customWidth="1"/>
    <col min="11779" max="11779" width="9.85546875" style="61" customWidth="1"/>
    <col min="11780" max="11781" width="9.140625" style="61" customWidth="1"/>
    <col min="11782" max="11782" width="10" style="61" customWidth="1"/>
    <col min="11783" max="11784" width="9.140625" style="61" customWidth="1"/>
    <col min="11785" max="11785" width="9.42578125" style="61" customWidth="1"/>
    <col min="11786" max="11787" width="9.140625" style="61" customWidth="1"/>
    <col min="11788" max="11788" width="9.5703125" style="61" customWidth="1"/>
    <col min="11789" max="11789" width="9.140625" style="61" customWidth="1"/>
    <col min="11790" max="11790" width="13.7109375" style="61" customWidth="1"/>
    <col min="11791" max="11791" width="10.28515625" style="61" customWidth="1"/>
    <col min="11792" max="11792" width="10.85546875" style="61" customWidth="1"/>
    <col min="11793" max="12032" width="9.140625" style="61"/>
    <col min="12033" max="12033" width="22.85546875" style="61" customWidth="1"/>
    <col min="12034" max="12034" width="10.28515625" style="61" customWidth="1"/>
    <col min="12035" max="12035" width="9.85546875" style="61" customWidth="1"/>
    <col min="12036" max="12037" width="9.140625" style="61" customWidth="1"/>
    <col min="12038" max="12038" width="10" style="61" customWidth="1"/>
    <col min="12039" max="12040" width="9.140625" style="61" customWidth="1"/>
    <col min="12041" max="12041" width="9.42578125" style="61" customWidth="1"/>
    <col min="12042" max="12043" width="9.140625" style="61" customWidth="1"/>
    <col min="12044" max="12044" width="9.5703125" style="61" customWidth="1"/>
    <col min="12045" max="12045" width="9.140625" style="61" customWidth="1"/>
    <col min="12046" max="12046" width="13.7109375" style="61" customWidth="1"/>
    <col min="12047" max="12047" width="10.28515625" style="61" customWidth="1"/>
    <col min="12048" max="12048" width="10.85546875" style="61" customWidth="1"/>
    <col min="12049" max="12288" width="9.140625" style="61"/>
    <col min="12289" max="12289" width="22.85546875" style="61" customWidth="1"/>
    <col min="12290" max="12290" width="10.28515625" style="61" customWidth="1"/>
    <col min="12291" max="12291" width="9.85546875" style="61" customWidth="1"/>
    <col min="12292" max="12293" width="9.140625" style="61" customWidth="1"/>
    <col min="12294" max="12294" width="10" style="61" customWidth="1"/>
    <col min="12295" max="12296" width="9.140625" style="61" customWidth="1"/>
    <col min="12297" max="12297" width="9.42578125" style="61" customWidth="1"/>
    <col min="12298" max="12299" width="9.140625" style="61" customWidth="1"/>
    <col min="12300" max="12300" width="9.5703125" style="61" customWidth="1"/>
    <col min="12301" max="12301" width="9.140625" style="61" customWidth="1"/>
    <col min="12302" max="12302" width="13.7109375" style="61" customWidth="1"/>
    <col min="12303" max="12303" width="10.28515625" style="61" customWidth="1"/>
    <col min="12304" max="12304" width="10.85546875" style="61" customWidth="1"/>
    <col min="12305" max="12544" width="9.140625" style="61"/>
    <col min="12545" max="12545" width="22.85546875" style="61" customWidth="1"/>
    <col min="12546" max="12546" width="10.28515625" style="61" customWidth="1"/>
    <col min="12547" max="12547" width="9.85546875" style="61" customWidth="1"/>
    <col min="12548" max="12549" width="9.140625" style="61" customWidth="1"/>
    <col min="12550" max="12550" width="10" style="61" customWidth="1"/>
    <col min="12551" max="12552" width="9.140625" style="61" customWidth="1"/>
    <col min="12553" max="12553" width="9.42578125" style="61" customWidth="1"/>
    <col min="12554" max="12555" width="9.140625" style="61" customWidth="1"/>
    <col min="12556" max="12556" width="9.5703125" style="61" customWidth="1"/>
    <col min="12557" max="12557" width="9.140625" style="61" customWidth="1"/>
    <col min="12558" max="12558" width="13.7109375" style="61" customWidth="1"/>
    <col min="12559" max="12559" width="10.28515625" style="61" customWidth="1"/>
    <col min="12560" max="12560" width="10.85546875" style="61" customWidth="1"/>
    <col min="12561" max="12800" width="9.140625" style="61"/>
    <col min="12801" max="12801" width="22.85546875" style="61" customWidth="1"/>
    <col min="12802" max="12802" width="10.28515625" style="61" customWidth="1"/>
    <col min="12803" max="12803" width="9.85546875" style="61" customWidth="1"/>
    <col min="12804" max="12805" width="9.140625" style="61" customWidth="1"/>
    <col min="12806" max="12806" width="10" style="61" customWidth="1"/>
    <col min="12807" max="12808" width="9.140625" style="61" customWidth="1"/>
    <col min="12809" max="12809" width="9.42578125" style="61" customWidth="1"/>
    <col min="12810" max="12811" width="9.140625" style="61" customWidth="1"/>
    <col min="12812" max="12812" width="9.5703125" style="61" customWidth="1"/>
    <col min="12813" max="12813" width="9.140625" style="61" customWidth="1"/>
    <col min="12814" max="12814" width="13.7109375" style="61" customWidth="1"/>
    <col min="12815" max="12815" width="10.28515625" style="61" customWidth="1"/>
    <col min="12816" max="12816" width="10.85546875" style="61" customWidth="1"/>
    <col min="12817" max="13056" width="9.140625" style="61"/>
    <col min="13057" max="13057" width="22.85546875" style="61" customWidth="1"/>
    <col min="13058" max="13058" width="10.28515625" style="61" customWidth="1"/>
    <col min="13059" max="13059" width="9.85546875" style="61" customWidth="1"/>
    <col min="13060" max="13061" width="9.140625" style="61" customWidth="1"/>
    <col min="13062" max="13062" width="10" style="61" customWidth="1"/>
    <col min="13063" max="13064" width="9.140625" style="61" customWidth="1"/>
    <col min="13065" max="13065" width="9.42578125" style="61" customWidth="1"/>
    <col min="13066" max="13067" width="9.140625" style="61" customWidth="1"/>
    <col min="13068" max="13068" width="9.5703125" style="61" customWidth="1"/>
    <col min="13069" max="13069" width="9.140625" style="61" customWidth="1"/>
    <col min="13070" max="13070" width="13.7109375" style="61" customWidth="1"/>
    <col min="13071" max="13071" width="10.28515625" style="61" customWidth="1"/>
    <col min="13072" max="13072" width="10.85546875" style="61" customWidth="1"/>
    <col min="13073" max="13312" width="9.140625" style="61"/>
    <col min="13313" max="13313" width="22.85546875" style="61" customWidth="1"/>
    <col min="13314" max="13314" width="10.28515625" style="61" customWidth="1"/>
    <col min="13315" max="13315" width="9.85546875" style="61" customWidth="1"/>
    <col min="13316" max="13317" width="9.140625" style="61" customWidth="1"/>
    <col min="13318" max="13318" width="10" style="61" customWidth="1"/>
    <col min="13319" max="13320" width="9.140625" style="61" customWidth="1"/>
    <col min="13321" max="13321" width="9.42578125" style="61" customWidth="1"/>
    <col min="13322" max="13323" width="9.140625" style="61" customWidth="1"/>
    <col min="13324" max="13324" width="9.5703125" style="61" customWidth="1"/>
    <col min="13325" max="13325" width="9.140625" style="61" customWidth="1"/>
    <col min="13326" max="13326" width="13.7109375" style="61" customWidth="1"/>
    <col min="13327" max="13327" width="10.28515625" style="61" customWidth="1"/>
    <col min="13328" max="13328" width="10.85546875" style="61" customWidth="1"/>
    <col min="13329" max="13568" width="9.140625" style="61"/>
    <col min="13569" max="13569" width="22.85546875" style="61" customWidth="1"/>
    <col min="13570" max="13570" width="10.28515625" style="61" customWidth="1"/>
    <col min="13571" max="13571" width="9.85546875" style="61" customWidth="1"/>
    <col min="13572" max="13573" width="9.140625" style="61" customWidth="1"/>
    <col min="13574" max="13574" width="10" style="61" customWidth="1"/>
    <col min="13575" max="13576" width="9.140625" style="61" customWidth="1"/>
    <col min="13577" max="13577" width="9.42578125" style="61" customWidth="1"/>
    <col min="13578" max="13579" width="9.140625" style="61" customWidth="1"/>
    <col min="13580" max="13580" width="9.5703125" style="61" customWidth="1"/>
    <col min="13581" max="13581" width="9.140625" style="61" customWidth="1"/>
    <col min="13582" max="13582" width="13.7109375" style="61" customWidth="1"/>
    <col min="13583" max="13583" width="10.28515625" style="61" customWidth="1"/>
    <col min="13584" max="13584" width="10.85546875" style="61" customWidth="1"/>
    <col min="13585" max="13824" width="9.140625" style="61"/>
    <col min="13825" max="13825" width="22.85546875" style="61" customWidth="1"/>
    <col min="13826" max="13826" width="10.28515625" style="61" customWidth="1"/>
    <col min="13827" max="13827" width="9.85546875" style="61" customWidth="1"/>
    <col min="13828" max="13829" width="9.140625" style="61" customWidth="1"/>
    <col min="13830" max="13830" width="10" style="61" customWidth="1"/>
    <col min="13831" max="13832" width="9.140625" style="61" customWidth="1"/>
    <col min="13833" max="13833" width="9.42578125" style="61" customWidth="1"/>
    <col min="13834" max="13835" width="9.140625" style="61" customWidth="1"/>
    <col min="13836" max="13836" width="9.5703125" style="61" customWidth="1"/>
    <col min="13837" max="13837" width="9.140625" style="61" customWidth="1"/>
    <col min="13838" max="13838" width="13.7109375" style="61" customWidth="1"/>
    <col min="13839" max="13839" width="10.28515625" style="61" customWidth="1"/>
    <col min="13840" max="13840" width="10.85546875" style="61" customWidth="1"/>
    <col min="13841" max="14080" width="9.140625" style="61"/>
    <col min="14081" max="14081" width="22.85546875" style="61" customWidth="1"/>
    <col min="14082" max="14082" width="10.28515625" style="61" customWidth="1"/>
    <col min="14083" max="14083" width="9.85546875" style="61" customWidth="1"/>
    <col min="14084" max="14085" width="9.140625" style="61" customWidth="1"/>
    <col min="14086" max="14086" width="10" style="61" customWidth="1"/>
    <col min="14087" max="14088" width="9.140625" style="61" customWidth="1"/>
    <col min="14089" max="14089" width="9.42578125" style="61" customWidth="1"/>
    <col min="14090" max="14091" width="9.140625" style="61" customWidth="1"/>
    <col min="14092" max="14092" width="9.5703125" style="61" customWidth="1"/>
    <col min="14093" max="14093" width="9.140625" style="61" customWidth="1"/>
    <col min="14094" max="14094" width="13.7109375" style="61" customWidth="1"/>
    <col min="14095" max="14095" width="10.28515625" style="61" customWidth="1"/>
    <col min="14096" max="14096" width="10.85546875" style="61" customWidth="1"/>
    <col min="14097" max="14336" width="9.140625" style="61"/>
    <col min="14337" max="14337" width="22.85546875" style="61" customWidth="1"/>
    <col min="14338" max="14338" width="10.28515625" style="61" customWidth="1"/>
    <col min="14339" max="14339" width="9.85546875" style="61" customWidth="1"/>
    <col min="14340" max="14341" width="9.140625" style="61" customWidth="1"/>
    <col min="14342" max="14342" width="10" style="61" customWidth="1"/>
    <col min="14343" max="14344" width="9.140625" style="61" customWidth="1"/>
    <col min="14345" max="14345" width="9.42578125" style="61" customWidth="1"/>
    <col min="14346" max="14347" width="9.140625" style="61" customWidth="1"/>
    <col min="14348" max="14348" width="9.5703125" style="61" customWidth="1"/>
    <col min="14349" max="14349" width="9.140625" style="61" customWidth="1"/>
    <col min="14350" max="14350" width="13.7109375" style="61" customWidth="1"/>
    <col min="14351" max="14351" width="10.28515625" style="61" customWidth="1"/>
    <col min="14352" max="14352" width="10.85546875" style="61" customWidth="1"/>
    <col min="14353" max="14592" width="9.140625" style="61"/>
    <col min="14593" max="14593" width="22.85546875" style="61" customWidth="1"/>
    <col min="14594" max="14594" width="10.28515625" style="61" customWidth="1"/>
    <col min="14595" max="14595" width="9.85546875" style="61" customWidth="1"/>
    <col min="14596" max="14597" width="9.140625" style="61" customWidth="1"/>
    <col min="14598" max="14598" width="10" style="61" customWidth="1"/>
    <col min="14599" max="14600" width="9.140625" style="61" customWidth="1"/>
    <col min="14601" max="14601" width="9.42578125" style="61" customWidth="1"/>
    <col min="14602" max="14603" width="9.140625" style="61" customWidth="1"/>
    <col min="14604" max="14604" width="9.5703125" style="61" customWidth="1"/>
    <col min="14605" max="14605" width="9.140625" style="61" customWidth="1"/>
    <col min="14606" max="14606" width="13.7109375" style="61" customWidth="1"/>
    <col min="14607" max="14607" width="10.28515625" style="61" customWidth="1"/>
    <col min="14608" max="14608" width="10.85546875" style="61" customWidth="1"/>
    <col min="14609" max="14848" width="9.140625" style="61"/>
    <col min="14849" max="14849" width="22.85546875" style="61" customWidth="1"/>
    <col min="14850" max="14850" width="10.28515625" style="61" customWidth="1"/>
    <col min="14851" max="14851" width="9.85546875" style="61" customWidth="1"/>
    <col min="14852" max="14853" width="9.140625" style="61" customWidth="1"/>
    <col min="14854" max="14854" width="10" style="61" customWidth="1"/>
    <col min="14855" max="14856" width="9.140625" style="61" customWidth="1"/>
    <col min="14857" max="14857" width="9.42578125" style="61" customWidth="1"/>
    <col min="14858" max="14859" width="9.140625" style="61" customWidth="1"/>
    <col min="14860" max="14860" width="9.5703125" style="61" customWidth="1"/>
    <col min="14861" max="14861" width="9.140625" style="61" customWidth="1"/>
    <col min="14862" max="14862" width="13.7109375" style="61" customWidth="1"/>
    <col min="14863" max="14863" width="10.28515625" style="61" customWidth="1"/>
    <col min="14864" max="14864" width="10.85546875" style="61" customWidth="1"/>
    <col min="14865" max="15104" width="9.140625" style="61"/>
    <col min="15105" max="15105" width="22.85546875" style="61" customWidth="1"/>
    <col min="15106" max="15106" width="10.28515625" style="61" customWidth="1"/>
    <col min="15107" max="15107" width="9.85546875" style="61" customWidth="1"/>
    <col min="15108" max="15109" width="9.140625" style="61" customWidth="1"/>
    <col min="15110" max="15110" width="10" style="61" customWidth="1"/>
    <col min="15111" max="15112" width="9.140625" style="61" customWidth="1"/>
    <col min="15113" max="15113" width="9.42578125" style="61" customWidth="1"/>
    <col min="15114" max="15115" width="9.140625" style="61" customWidth="1"/>
    <col min="15116" max="15116" width="9.5703125" style="61" customWidth="1"/>
    <col min="15117" max="15117" width="9.140625" style="61" customWidth="1"/>
    <col min="15118" max="15118" width="13.7109375" style="61" customWidth="1"/>
    <col min="15119" max="15119" width="10.28515625" style="61" customWidth="1"/>
    <col min="15120" max="15120" width="10.85546875" style="61" customWidth="1"/>
    <col min="15121" max="15360" width="9.140625" style="61"/>
    <col min="15361" max="15361" width="22.85546875" style="61" customWidth="1"/>
    <col min="15362" max="15362" width="10.28515625" style="61" customWidth="1"/>
    <col min="15363" max="15363" width="9.85546875" style="61" customWidth="1"/>
    <col min="15364" max="15365" width="9.140625" style="61" customWidth="1"/>
    <col min="15366" max="15366" width="10" style="61" customWidth="1"/>
    <col min="15367" max="15368" width="9.140625" style="61" customWidth="1"/>
    <col min="15369" max="15369" width="9.42578125" style="61" customWidth="1"/>
    <col min="15370" max="15371" width="9.140625" style="61" customWidth="1"/>
    <col min="15372" max="15372" width="9.5703125" style="61" customWidth="1"/>
    <col min="15373" max="15373" width="9.140625" style="61" customWidth="1"/>
    <col min="15374" max="15374" width="13.7109375" style="61" customWidth="1"/>
    <col min="15375" max="15375" width="10.28515625" style="61" customWidth="1"/>
    <col min="15376" max="15376" width="10.85546875" style="61" customWidth="1"/>
    <col min="15377" max="15616" width="9.140625" style="61"/>
    <col min="15617" max="15617" width="22.85546875" style="61" customWidth="1"/>
    <col min="15618" max="15618" width="10.28515625" style="61" customWidth="1"/>
    <col min="15619" max="15619" width="9.85546875" style="61" customWidth="1"/>
    <col min="15620" max="15621" width="9.140625" style="61" customWidth="1"/>
    <col min="15622" max="15622" width="10" style="61" customWidth="1"/>
    <col min="15623" max="15624" width="9.140625" style="61" customWidth="1"/>
    <col min="15625" max="15625" width="9.42578125" style="61" customWidth="1"/>
    <col min="15626" max="15627" width="9.140625" style="61" customWidth="1"/>
    <col min="15628" max="15628" width="9.5703125" style="61" customWidth="1"/>
    <col min="15629" max="15629" width="9.140625" style="61" customWidth="1"/>
    <col min="15630" max="15630" width="13.7109375" style="61" customWidth="1"/>
    <col min="15631" max="15631" width="10.28515625" style="61" customWidth="1"/>
    <col min="15632" max="15632" width="10.85546875" style="61" customWidth="1"/>
    <col min="15633" max="15872" width="9.140625" style="61"/>
    <col min="15873" max="15873" width="22.85546875" style="61" customWidth="1"/>
    <col min="15874" max="15874" width="10.28515625" style="61" customWidth="1"/>
    <col min="15875" max="15875" width="9.85546875" style="61" customWidth="1"/>
    <col min="15876" max="15877" width="9.140625" style="61" customWidth="1"/>
    <col min="15878" max="15878" width="10" style="61" customWidth="1"/>
    <col min="15879" max="15880" width="9.140625" style="61" customWidth="1"/>
    <col min="15881" max="15881" width="9.42578125" style="61" customWidth="1"/>
    <col min="15882" max="15883" width="9.140625" style="61" customWidth="1"/>
    <col min="15884" max="15884" width="9.5703125" style="61" customWidth="1"/>
    <col min="15885" max="15885" width="9.140625" style="61" customWidth="1"/>
    <col min="15886" max="15886" width="13.7109375" style="61" customWidth="1"/>
    <col min="15887" max="15887" width="10.28515625" style="61" customWidth="1"/>
    <col min="15888" max="15888" width="10.85546875" style="61" customWidth="1"/>
    <col min="15889" max="16128" width="9.140625" style="61"/>
    <col min="16129" max="16129" width="22.85546875" style="61" customWidth="1"/>
    <col min="16130" max="16130" width="10.28515625" style="61" customWidth="1"/>
    <col min="16131" max="16131" width="9.85546875" style="61" customWidth="1"/>
    <col min="16132" max="16133" width="9.140625" style="61" customWidth="1"/>
    <col min="16134" max="16134" width="10" style="61" customWidth="1"/>
    <col min="16135" max="16136" width="9.140625" style="61" customWidth="1"/>
    <col min="16137" max="16137" width="9.42578125" style="61" customWidth="1"/>
    <col min="16138" max="16139" width="9.140625" style="61" customWidth="1"/>
    <col min="16140" max="16140" width="9.5703125" style="61" customWidth="1"/>
    <col min="16141" max="16141" width="9.140625" style="61" customWidth="1"/>
    <col min="16142" max="16142" width="13.7109375" style="61" customWidth="1"/>
    <col min="16143" max="16143" width="10.28515625" style="61" customWidth="1"/>
    <col min="16144" max="16144" width="10.85546875" style="61" customWidth="1"/>
    <col min="16145" max="16384" width="9.140625" style="61"/>
  </cols>
  <sheetData>
    <row r="1" spans="1:26" ht="34.5" customHeight="1" x14ac:dyDescent="0.2">
      <c r="A1" s="398" t="s">
        <v>76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</row>
    <row r="2" spans="1:26" ht="32.25" customHeight="1" x14ac:dyDescent="0.2">
      <c r="A2" s="399" t="s">
        <v>77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</row>
    <row r="3" spans="1:26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N3" s="62"/>
      <c r="O3" s="62"/>
      <c r="P3" s="63" t="s">
        <v>78</v>
      </c>
    </row>
    <row r="4" spans="1:26" ht="15.75" customHeight="1" x14ac:dyDescent="0.2">
      <c r="A4" s="406"/>
      <c r="B4" s="395" t="s">
        <v>151</v>
      </c>
      <c r="C4" s="395"/>
      <c r="D4" s="395"/>
      <c r="E4" s="396" t="s">
        <v>74</v>
      </c>
      <c r="F4" s="397"/>
      <c r="G4" s="397"/>
      <c r="H4" s="397"/>
      <c r="I4" s="397"/>
      <c r="J4" s="397"/>
      <c r="K4" s="400" t="s">
        <v>179</v>
      </c>
      <c r="L4" s="401"/>
      <c r="M4" s="402"/>
      <c r="N4" s="395" t="s">
        <v>75</v>
      </c>
      <c r="O4" s="395"/>
      <c r="P4" s="396"/>
      <c r="Q4" s="64"/>
    </row>
    <row r="5" spans="1:26" ht="36.75" customHeight="1" x14ac:dyDescent="0.2">
      <c r="A5" s="406"/>
      <c r="B5" s="395"/>
      <c r="C5" s="395"/>
      <c r="D5" s="395"/>
      <c r="E5" s="395" t="s">
        <v>73</v>
      </c>
      <c r="F5" s="395"/>
      <c r="G5" s="395"/>
      <c r="H5" s="395" t="s">
        <v>72</v>
      </c>
      <c r="I5" s="395"/>
      <c r="J5" s="395"/>
      <c r="K5" s="403"/>
      <c r="L5" s="404"/>
      <c r="M5" s="405"/>
      <c r="N5" s="395"/>
      <c r="O5" s="395"/>
      <c r="P5" s="396"/>
      <c r="Q5" s="64"/>
    </row>
    <row r="6" spans="1:26" ht="35.25" customHeight="1" x14ac:dyDescent="0.2">
      <c r="A6" s="406"/>
      <c r="B6" s="266" t="s">
        <v>149</v>
      </c>
      <c r="C6" s="266" t="s">
        <v>71</v>
      </c>
      <c r="D6" s="266" t="s">
        <v>150</v>
      </c>
      <c r="E6" s="266" t="s">
        <v>149</v>
      </c>
      <c r="F6" s="266" t="s">
        <v>71</v>
      </c>
      <c r="G6" s="266" t="s">
        <v>150</v>
      </c>
      <c r="H6" s="266" t="s">
        <v>149</v>
      </c>
      <c r="I6" s="266" t="s">
        <v>71</v>
      </c>
      <c r="J6" s="266" t="s">
        <v>150</v>
      </c>
      <c r="K6" s="266" t="s">
        <v>149</v>
      </c>
      <c r="L6" s="266" t="s">
        <v>71</v>
      </c>
      <c r="M6" s="267" t="s">
        <v>150</v>
      </c>
      <c r="N6" s="266" t="s">
        <v>149</v>
      </c>
      <c r="O6" s="266" t="s">
        <v>71</v>
      </c>
      <c r="P6" s="267" t="s">
        <v>150</v>
      </c>
      <c r="Q6" s="64"/>
    </row>
    <row r="7" spans="1:26" ht="12.75" customHeight="1" x14ac:dyDescent="0.2">
      <c r="A7" s="65" t="s">
        <v>79</v>
      </c>
      <c r="B7" s="66">
        <f>SUM(B8:B27)</f>
        <v>656417.36</v>
      </c>
      <c r="C7" s="66">
        <f>SUM(C8:C27)</f>
        <v>593923.96000000008</v>
      </c>
      <c r="D7" s="66">
        <f>B7/C7*100</f>
        <v>110.52212138402362</v>
      </c>
      <c r="E7" s="66">
        <f>SUM(E8:E27)</f>
        <v>438032.80999999994</v>
      </c>
      <c r="F7" s="66">
        <f>SUM(F8:F27)</f>
        <v>385341.13000000006</v>
      </c>
      <c r="G7" s="206">
        <f>E7/F7%</f>
        <v>113.67403474422775</v>
      </c>
      <c r="H7" s="66">
        <f>SUM(H8:H27)</f>
        <v>218384.55</v>
      </c>
      <c r="I7" s="66">
        <f>SUM(I8:I27)</f>
        <v>208582.83</v>
      </c>
      <c r="J7" s="66">
        <f>H7/I7*100</f>
        <v>104.69919791576325</v>
      </c>
      <c r="K7" s="66">
        <f>SUM(K8:K27)</f>
        <v>490979.30000000005</v>
      </c>
      <c r="L7" s="66">
        <f>SUM(L8:L27)</f>
        <v>507021.11</v>
      </c>
      <c r="M7" s="66">
        <f>K7/L7*100</f>
        <v>96.836066648191448</v>
      </c>
      <c r="N7" s="66">
        <f>SUM(N8:N27)</f>
        <v>1147396.6600000001</v>
      </c>
      <c r="O7" s="66">
        <f>SUM(O8:O27)</f>
        <v>1100945.0700000003</v>
      </c>
      <c r="P7" s="66">
        <f>N7/O7*100</f>
        <v>104.21924683308677</v>
      </c>
      <c r="Q7" s="269"/>
      <c r="R7" s="270"/>
      <c r="S7" s="270"/>
      <c r="T7" s="269"/>
      <c r="U7" s="270"/>
      <c r="V7" s="270"/>
      <c r="W7" s="269"/>
      <c r="X7" s="270"/>
      <c r="Y7" s="270"/>
      <c r="Z7" s="269"/>
    </row>
    <row r="8" spans="1:26" ht="12.75" customHeight="1" x14ac:dyDescent="0.2">
      <c r="A8" s="80" t="s">
        <v>80</v>
      </c>
      <c r="B8" s="214">
        <f>E8+H8</f>
        <v>57638.65</v>
      </c>
      <c r="C8" s="214">
        <f>F8+I8</f>
        <v>55558.400000000001</v>
      </c>
      <c r="D8" s="66">
        <f t="shared" ref="D8:D27" si="0">B8/C8*100</f>
        <v>103.74425829397535</v>
      </c>
      <c r="E8" s="271">
        <v>15498.75</v>
      </c>
      <c r="F8" s="271">
        <v>15394.42</v>
      </c>
      <c r="G8" s="206">
        <f t="shared" ref="G8:G25" si="1">E8/F8%</f>
        <v>100.67771309344555</v>
      </c>
      <c r="H8" s="271">
        <v>42139.9</v>
      </c>
      <c r="I8" s="271">
        <v>40163.980000000003</v>
      </c>
      <c r="J8" s="66">
        <f t="shared" ref="J8:J24" si="2">H8/I8*100</f>
        <v>104.91963196874411</v>
      </c>
      <c r="K8" s="271">
        <v>23025.200000000001</v>
      </c>
      <c r="L8" s="271">
        <v>22856.98</v>
      </c>
      <c r="M8" s="66">
        <f t="shared" ref="M8:M26" si="3">K8/L8*100</f>
        <v>100.73596774377019</v>
      </c>
      <c r="N8" s="209">
        <f>B8+K8</f>
        <v>80663.850000000006</v>
      </c>
      <c r="O8" s="209">
        <f>C8+L8</f>
        <v>78415.38</v>
      </c>
      <c r="P8" s="66">
        <f>N8/O8*100</f>
        <v>102.86738392391901</v>
      </c>
      <c r="Q8" s="269"/>
      <c r="R8" s="270"/>
      <c r="S8" s="270"/>
      <c r="T8" s="269"/>
      <c r="U8" s="270"/>
      <c r="V8" s="270"/>
      <c r="W8" s="269"/>
      <c r="X8" s="270"/>
      <c r="Y8" s="270"/>
      <c r="Z8" s="269"/>
    </row>
    <row r="9" spans="1:26" ht="12.75" customHeight="1" x14ac:dyDescent="0.2">
      <c r="A9" s="71" t="s">
        <v>81</v>
      </c>
      <c r="B9" s="214">
        <f t="shared" ref="B9:C27" si="4">E9+H9</f>
        <v>98102.15</v>
      </c>
      <c r="C9" s="214">
        <f t="shared" si="4"/>
        <v>98563.87000000001</v>
      </c>
      <c r="D9" s="66">
        <f t="shared" si="0"/>
        <v>99.53155248469848</v>
      </c>
      <c r="E9" s="271">
        <v>93356.95</v>
      </c>
      <c r="F9" s="271">
        <v>93305.32</v>
      </c>
      <c r="G9" s="206">
        <f>E9/F9%</f>
        <v>100.05533446538739</v>
      </c>
      <c r="H9" s="271">
        <v>4745.2</v>
      </c>
      <c r="I9" s="271">
        <v>5258.55</v>
      </c>
      <c r="J9" s="66">
        <f t="shared" si="2"/>
        <v>90.237803196698707</v>
      </c>
      <c r="K9" s="271">
        <v>32180.7</v>
      </c>
      <c r="L9" s="271">
        <v>32316.67</v>
      </c>
      <c r="M9" s="66">
        <f t="shared" si="3"/>
        <v>99.57925739254695</v>
      </c>
      <c r="N9" s="209">
        <f t="shared" ref="N9:O27" si="5">B9+K9</f>
        <v>130282.84999999999</v>
      </c>
      <c r="O9" s="209">
        <f t="shared" si="5"/>
        <v>130880.54000000001</v>
      </c>
      <c r="P9" s="66">
        <f>N9/O9*100</f>
        <v>99.543331651901795</v>
      </c>
      <c r="Q9" s="269"/>
      <c r="R9" s="270"/>
      <c r="S9" s="270"/>
      <c r="T9" s="269"/>
      <c r="U9" s="270"/>
      <c r="V9" s="270"/>
      <c r="W9" s="269"/>
      <c r="X9" s="270"/>
      <c r="Y9" s="270"/>
      <c r="Z9" s="269"/>
    </row>
    <row r="10" spans="1:26" ht="12.75" customHeight="1" x14ac:dyDescent="0.2">
      <c r="A10" s="71" t="s">
        <v>82</v>
      </c>
      <c r="B10" s="214">
        <f t="shared" si="4"/>
        <v>26925.71</v>
      </c>
      <c r="C10" s="214">
        <f t="shared" si="4"/>
        <v>26783.11</v>
      </c>
      <c r="D10" s="66">
        <f t="shared" si="0"/>
        <v>100.53242509925097</v>
      </c>
      <c r="E10" s="271">
        <v>12453.51</v>
      </c>
      <c r="F10" s="271">
        <v>13789.03</v>
      </c>
      <c r="G10" s="206">
        <f t="shared" si="1"/>
        <v>90.314619665052589</v>
      </c>
      <c r="H10" s="271">
        <v>14472.2</v>
      </c>
      <c r="I10" s="271">
        <v>12994.08</v>
      </c>
      <c r="J10" s="66">
        <f t="shared" si="2"/>
        <v>111.37533399825152</v>
      </c>
      <c r="K10" s="271">
        <v>41228.5</v>
      </c>
      <c r="L10" s="271">
        <v>40544.980000000003</v>
      </c>
      <c r="M10" s="66">
        <f t="shared" si="3"/>
        <v>101.6858313902239</v>
      </c>
      <c r="N10" s="209">
        <f t="shared" si="5"/>
        <v>68154.209999999992</v>
      </c>
      <c r="O10" s="209">
        <f t="shared" si="5"/>
        <v>67328.09</v>
      </c>
      <c r="P10" s="66">
        <f t="shared" ref="P10:P25" si="6">N10/O10*100</f>
        <v>101.22700643965987</v>
      </c>
      <c r="Q10" s="269"/>
      <c r="R10" s="270"/>
      <c r="S10" s="270"/>
      <c r="T10" s="269"/>
      <c r="U10" s="270"/>
      <c r="V10" s="270"/>
      <c r="W10" s="269"/>
      <c r="X10" s="270"/>
      <c r="Y10" s="270"/>
      <c r="Z10" s="269"/>
    </row>
    <row r="11" spans="1:26" ht="12.75" customHeight="1" x14ac:dyDescent="0.2">
      <c r="A11" s="71" t="s">
        <v>83</v>
      </c>
      <c r="B11" s="214">
        <f t="shared" si="4"/>
        <v>117946.15</v>
      </c>
      <c r="C11" s="214">
        <f t="shared" si="4"/>
        <v>95901.54</v>
      </c>
      <c r="D11" s="66">
        <f t="shared" si="0"/>
        <v>122.98671116230251</v>
      </c>
      <c r="E11" s="271">
        <v>94278.05</v>
      </c>
      <c r="F11" s="271">
        <v>72448.23</v>
      </c>
      <c r="G11" s="206">
        <f t="shared" si="1"/>
        <v>130.13161260116362</v>
      </c>
      <c r="H11" s="271">
        <v>23668.1</v>
      </c>
      <c r="I11" s="271">
        <v>23453.31</v>
      </c>
      <c r="J11" s="66">
        <f t="shared" si="2"/>
        <v>100.91581955809221</v>
      </c>
      <c r="K11" s="271">
        <v>42427.1</v>
      </c>
      <c r="L11" s="271">
        <v>42696.65</v>
      </c>
      <c r="M11" s="66">
        <f t="shared" si="3"/>
        <v>99.368685833666106</v>
      </c>
      <c r="N11" s="209">
        <f t="shared" si="5"/>
        <v>160373.25</v>
      </c>
      <c r="O11" s="209">
        <f t="shared" si="5"/>
        <v>138598.19</v>
      </c>
      <c r="P11" s="66">
        <f t="shared" si="6"/>
        <v>115.71092667227472</v>
      </c>
      <c r="Q11" s="269"/>
      <c r="R11" s="270"/>
      <c r="S11" s="270"/>
      <c r="T11" s="269"/>
      <c r="U11" s="270"/>
      <c r="V11" s="270"/>
      <c r="W11" s="269"/>
      <c r="X11" s="270"/>
      <c r="Y11" s="270"/>
      <c r="Z11" s="269"/>
    </row>
    <row r="12" spans="1:26" ht="12.75" customHeight="1" x14ac:dyDescent="0.2">
      <c r="A12" s="71" t="s">
        <v>84</v>
      </c>
      <c r="B12" s="214">
        <f t="shared" si="4"/>
        <v>8772.69</v>
      </c>
      <c r="C12" s="214">
        <f t="shared" si="4"/>
        <v>8366.73</v>
      </c>
      <c r="D12" s="66">
        <f t="shared" si="0"/>
        <v>104.85207482493162</v>
      </c>
      <c r="E12" s="271">
        <v>476.59</v>
      </c>
      <c r="F12" s="271">
        <v>370.53</v>
      </c>
      <c r="G12" s="206">
        <f>E12/F12*100</f>
        <v>128.62386311499745</v>
      </c>
      <c r="H12" s="271">
        <v>8296.1</v>
      </c>
      <c r="I12" s="271">
        <v>7996.2</v>
      </c>
      <c r="J12" s="66">
        <f t="shared" si="2"/>
        <v>103.75053150246367</v>
      </c>
      <c r="K12" s="271">
        <v>19049.2</v>
      </c>
      <c r="L12" s="271">
        <v>18585.22</v>
      </c>
      <c r="M12" s="66">
        <f t="shared" si="3"/>
        <v>102.49649990691528</v>
      </c>
      <c r="N12" s="209">
        <f t="shared" si="5"/>
        <v>27821.89</v>
      </c>
      <c r="O12" s="209">
        <f t="shared" si="5"/>
        <v>26951.95</v>
      </c>
      <c r="P12" s="66">
        <f t="shared" si="6"/>
        <v>103.22774418919596</v>
      </c>
      <c r="Q12" s="269"/>
      <c r="R12" s="270"/>
      <c r="S12" s="270"/>
      <c r="T12" s="269"/>
      <c r="U12" s="270"/>
      <c r="V12" s="270"/>
      <c r="W12" s="269"/>
      <c r="X12" s="270"/>
      <c r="Y12" s="270"/>
      <c r="Z12" s="269"/>
    </row>
    <row r="13" spans="1:26" ht="12.75" customHeight="1" x14ac:dyDescent="0.2">
      <c r="A13" s="71" t="s">
        <v>85</v>
      </c>
      <c r="B13" s="214">
        <f t="shared" si="4"/>
        <v>35922.020000000004</v>
      </c>
      <c r="C13" s="214">
        <f t="shared" si="4"/>
        <v>32526.22</v>
      </c>
      <c r="D13" s="66">
        <f t="shared" si="0"/>
        <v>110.44019255849588</v>
      </c>
      <c r="E13" s="271">
        <v>13604.62</v>
      </c>
      <c r="F13" s="271">
        <v>11994.18</v>
      </c>
      <c r="G13" s="206">
        <f t="shared" si="1"/>
        <v>113.42684535332971</v>
      </c>
      <c r="H13" s="271">
        <v>22317.4</v>
      </c>
      <c r="I13" s="271">
        <v>20532.04</v>
      </c>
      <c r="J13" s="66">
        <f t="shared" si="2"/>
        <v>108.69548276742107</v>
      </c>
      <c r="K13" s="271">
        <v>25594.2</v>
      </c>
      <c r="L13" s="271">
        <v>25393.18</v>
      </c>
      <c r="M13" s="66">
        <f t="shared" si="3"/>
        <v>100.7916298785737</v>
      </c>
      <c r="N13" s="209">
        <f t="shared" si="5"/>
        <v>61516.22</v>
      </c>
      <c r="O13" s="209">
        <f t="shared" si="5"/>
        <v>57919.4</v>
      </c>
      <c r="P13" s="66">
        <f t="shared" si="6"/>
        <v>106.21004361233024</v>
      </c>
      <c r="Q13" s="269"/>
      <c r="R13" s="270"/>
      <c r="S13" s="270"/>
      <c r="T13" s="269"/>
      <c r="U13" s="270"/>
      <c r="V13" s="270"/>
      <c r="W13" s="269"/>
      <c r="X13" s="270"/>
      <c r="Y13" s="270"/>
      <c r="Z13" s="269"/>
    </row>
    <row r="14" spans="1:26" ht="12.75" customHeight="1" x14ac:dyDescent="0.2">
      <c r="A14" s="71" t="s">
        <v>86</v>
      </c>
      <c r="B14" s="214">
        <f t="shared" si="4"/>
        <v>30721.510000000002</v>
      </c>
      <c r="C14" s="214">
        <f t="shared" si="4"/>
        <v>29256.52</v>
      </c>
      <c r="D14" s="66">
        <f t="shared" si="0"/>
        <v>105.00739664184258</v>
      </c>
      <c r="E14" s="271">
        <v>15485.81</v>
      </c>
      <c r="F14" s="271">
        <v>14319.17</v>
      </c>
      <c r="G14" s="206">
        <f t="shared" si="1"/>
        <v>108.14739960486537</v>
      </c>
      <c r="H14" s="271">
        <v>15235.7</v>
      </c>
      <c r="I14" s="271">
        <v>14937.35</v>
      </c>
      <c r="J14" s="66">
        <f t="shared" si="2"/>
        <v>101.99734223272534</v>
      </c>
      <c r="K14" s="271">
        <v>40944.300000000003</v>
      </c>
      <c r="L14" s="271">
        <v>40784.800000000003</v>
      </c>
      <c r="M14" s="66">
        <f t="shared" si="3"/>
        <v>100.39107706792727</v>
      </c>
      <c r="N14" s="209">
        <f t="shared" si="5"/>
        <v>71665.81</v>
      </c>
      <c r="O14" s="209">
        <f t="shared" si="5"/>
        <v>70041.320000000007</v>
      </c>
      <c r="P14" s="66">
        <f t="shared" si="6"/>
        <v>102.31933093208407</v>
      </c>
      <c r="Q14" s="269"/>
      <c r="R14" s="270"/>
      <c r="S14" s="270"/>
      <c r="T14" s="269"/>
      <c r="U14" s="270"/>
      <c r="V14" s="270"/>
      <c r="W14" s="269"/>
      <c r="X14" s="270"/>
      <c r="Y14" s="270"/>
      <c r="Z14" s="269"/>
    </row>
    <row r="15" spans="1:26" ht="12.75" customHeight="1" x14ac:dyDescent="0.2">
      <c r="A15" s="71" t="s">
        <v>87</v>
      </c>
      <c r="B15" s="214">
        <f t="shared" si="4"/>
        <v>20931.95</v>
      </c>
      <c r="C15" s="214">
        <f t="shared" si="4"/>
        <v>18940.170000000002</v>
      </c>
      <c r="D15" s="66">
        <f t="shared" si="0"/>
        <v>110.51616748952094</v>
      </c>
      <c r="E15" s="271">
        <v>5023.25</v>
      </c>
      <c r="F15" s="271">
        <v>3418.8</v>
      </c>
      <c r="G15" s="206">
        <f t="shared" si="1"/>
        <v>146.93020943020943</v>
      </c>
      <c r="H15" s="271">
        <v>15908.7</v>
      </c>
      <c r="I15" s="271">
        <v>15521.37</v>
      </c>
      <c r="J15" s="66">
        <f t="shared" si="2"/>
        <v>102.49546270722236</v>
      </c>
      <c r="K15" s="271">
        <v>32907.1</v>
      </c>
      <c r="L15" s="271">
        <v>32099.38</v>
      </c>
      <c r="M15" s="66">
        <f t="shared" si="3"/>
        <v>102.51631028387462</v>
      </c>
      <c r="N15" s="209">
        <f t="shared" si="5"/>
        <v>53839.05</v>
      </c>
      <c r="O15" s="209">
        <f t="shared" si="5"/>
        <v>51039.55</v>
      </c>
      <c r="P15" s="66">
        <f t="shared" si="6"/>
        <v>105.48496215189984</v>
      </c>
      <c r="Q15" s="269"/>
      <c r="R15" s="270"/>
      <c r="S15" s="270"/>
      <c r="T15" s="269"/>
      <c r="U15" s="270"/>
      <c r="V15" s="270"/>
      <c r="W15" s="269"/>
      <c r="X15" s="270"/>
      <c r="Y15" s="270"/>
      <c r="Z15" s="269"/>
    </row>
    <row r="16" spans="1:26" ht="12.75" customHeight="1" x14ac:dyDescent="0.2">
      <c r="A16" s="71" t="s">
        <v>88</v>
      </c>
      <c r="B16" s="214">
        <f t="shared" si="4"/>
        <v>29551.68</v>
      </c>
      <c r="C16" s="214">
        <f t="shared" si="4"/>
        <v>27853.96</v>
      </c>
      <c r="D16" s="66">
        <f t="shared" si="0"/>
        <v>106.09507588867078</v>
      </c>
      <c r="E16" s="271">
        <v>14637.58</v>
      </c>
      <c r="F16" s="271">
        <v>13306.71</v>
      </c>
      <c r="G16" s="206">
        <f t="shared" si="1"/>
        <v>110.00149548611191</v>
      </c>
      <c r="H16" s="271">
        <v>14914.1</v>
      </c>
      <c r="I16" s="271">
        <v>14547.25</v>
      </c>
      <c r="J16" s="66">
        <f t="shared" si="2"/>
        <v>102.52178246747667</v>
      </c>
      <c r="K16" s="271">
        <v>24126.9</v>
      </c>
      <c r="L16" s="271">
        <v>24031.759999999998</v>
      </c>
      <c r="M16" s="66">
        <f t="shared" si="3"/>
        <v>100.39589276856961</v>
      </c>
      <c r="N16" s="209">
        <f t="shared" si="5"/>
        <v>53678.58</v>
      </c>
      <c r="O16" s="209">
        <f t="shared" si="5"/>
        <v>51885.72</v>
      </c>
      <c r="P16" s="66">
        <f t="shared" si="6"/>
        <v>103.45540160182803</v>
      </c>
      <c r="Q16" s="269"/>
      <c r="R16" s="270"/>
      <c r="S16" s="270"/>
      <c r="T16" s="269"/>
      <c r="U16" s="270"/>
      <c r="V16" s="270"/>
      <c r="W16" s="269"/>
      <c r="X16" s="270"/>
      <c r="Y16" s="270"/>
      <c r="Z16" s="269"/>
    </row>
    <row r="17" spans="1:26" ht="12.75" customHeight="1" x14ac:dyDescent="0.2">
      <c r="A17" s="71" t="s">
        <v>89</v>
      </c>
      <c r="B17" s="214">
        <f t="shared" si="4"/>
        <v>26265.54</v>
      </c>
      <c r="C17" s="214">
        <f t="shared" si="4"/>
        <v>22333.65</v>
      </c>
      <c r="D17" s="66">
        <f t="shared" si="0"/>
        <v>117.60522798557334</v>
      </c>
      <c r="E17" s="271">
        <v>25181.040000000001</v>
      </c>
      <c r="F17" s="271">
        <v>21303.24</v>
      </c>
      <c r="G17" s="206">
        <f t="shared" si="1"/>
        <v>118.20286491632258</v>
      </c>
      <c r="H17" s="271">
        <v>1084.5</v>
      </c>
      <c r="I17" s="271">
        <v>1030.4100000000001</v>
      </c>
      <c r="J17" s="66">
        <f t="shared" si="2"/>
        <v>105.249366756922</v>
      </c>
      <c r="K17" s="271">
        <v>22253.7</v>
      </c>
      <c r="L17" s="271">
        <v>22897.26</v>
      </c>
      <c r="M17" s="66">
        <f t="shared" si="3"/>
        <v>97.189358027991133</v>
      </c>
      <c r="N17" s="209">
        <f t="shared" si="5"/>
        <v>48519.240000000005</v>
      </c>
      <c r="O17" s="209">
        <f t="shared" si="5"/>
        <v>45230.91</v>
      </c>
      <c r="P17" s="66">
        <f t="shared" si="6"/>
        <v>107.27009472062359</v>
      </c>
      <c r="Q17" s="269"/>
      <c r="R17" s="270"/>
      <c r="S17" s="270"/>
      <c r="T17" s="269"/>
      <c r="U17" s="270"/>
      <c r="V17" s="270"/>
      <c r="W17" s="269"/>
      <c r="X17" s="270"/>
      <c r="Y17" s="270"/>
      <c r="Z17" s="269"/>
    </row>
    <row r="18" spans="1:26" ht="12.75" customHeight="1" x14ac:dyDescent="0.2">
      <c r="A18" s="71" t="s">
        <v>90</v>
      </c>
      <c r="B18" s="214">
        <f t="shared" si="4"/>
        <v>4186.24</v>
      </c>
      <c r="C18" s="214">
        <f t="shared" si="4"/>
        <v>4002.7599999999998</v>
      </c>
      <c r="D18" s="66">
        <f t="shared" si="0"/>
        <v>104.58383715236488</v>
      </c>
      <c r="E18" s="271">
        <v>957.74</v>
      </c>
      <c r="F18" s="271">
        <v>933.43</v>
      </c>
      <c r="G18" s="206">
        <f t="shared" si="1"/>
        <v>102.60437311849846</v>
      </c>
      <c r="H18" s="271">
        <v>3228.5</v>
      </c>
      <c r="I18" s="271">
        <v>3069.33</v>
      </c>
      <c r="J18" s="66">
        <f t="shared" si="2"/>
        <v>105.18582231301295</v>
      </c>
      <c r="K18" s="271">
        <v>18208.400000000001</v>
      </c>
      <c r="L18" s="271">
        <v>17738.61</v>
      </c>
      <c r="M18" s="66">
        <f t="shared" si="3"/>
        <v>102.64840367988248</v>
      </c>
      <c r="N18" s="209">
        <f t="shared" si="5"/>
        <v>22394.639999999999</v>
      </c>
      <c r="O18" s="209">
        <f t="shared" si="5"/>
        <v>21741.37</v>
      </c>
      <c r="P18" s="66">
        <f t="shared" si="6"/>
        <v>103.00473245246276</v>
      </c>
      <c r="Q18" s="269"/>
      <c r="R18" s="270"/>
      <c r="S18" s="270"/>
      <c r="T18" s="269"/>
      <c r="U18" s="270"/>
      <c r="V18" s="270"/>
      <c r="W18" s="269"/>
      <c r="X18" s="270"/>
      <c r="Y18" s="270"/>
      <c r="Z18" s="269"/>
    </row>
    <row r="19" spans="1:26" ht="12.75" customHeight="1" x14ac:dyDescent="0.2">
      <c r="A19" s="71" t="s">
        <v>91</v>
      </c>
      <c r="B19" s="214">
        <f t="shared" si="4"/>
        <v>8133.6399999999994</v>
      </c>
      <c r="C19" s="214">
        <f t="shared" si="4"/>
        <v>8345.880000000001</v>
      </c>
      <c r="D19" s="66">
        <f t="shared" si="0"/>
        <v>97.456948817859811</v>
      </c>
      <c r="E19" s="271">
        <v>6678.54</v>
      </c>
      <c r="F19" s="271">
        <v>6900.3</v>
      </c>
      <c r="G19" s="206">
        <f t="shared" si="1"/>
        <v>96.786226685796265</v>
      </c>
      <c r="H19" s="271">
        <v>1455.1</v>
      </c>
      <c r="I19" s="271">
        <v>1445.58</v>
      </c>
      <c r="J19" s="66">
        <f t="shared" si="2"/>
        <v>100.65855919423345</v>
      </c>
      <c r="K19" s="271">
        <v>3419</v>
      </c>
      <c r="L19" s="271">
        <v>3459.56</v>
      </c>
      <c r="M19" s="66">
        <f t="shared" si="3"/>
        <v>98.827596572974599</v>
      </c>
      <c r="N19" s="209">
        <f t="shared" si="5"/>
        <v>11552.64</v>
      </c>
      <c r="O19" s="209">
        <f t="shared" si="5"/>
        <v>11805.44</v>
      </c>
      <c r="P19" s="66">
        <f t="shared" si="6"/>
        <v>97.85861433373087</v>
      </c>
      <c r="Q19" s="269"/>
      <c r="R19" s="270"/>
      <c r="S19" s="270"/>
      <c r="T19" s="269"/>
      <c r="U19" s="270"/>
      <c r="V19" s="270"/>
      <c r="W19" s="269"/>
      <c r="X19" s="270"/>
      <c r="Y19" s="270"/>
      <c r="Z19" s="269"/>
    </row>
    <row r="20" spans="1:26" ht="12.75" customHeight="1" x14ac:dyDescent="0.2">
      <c r="A20" s="71" t="s">
        <v>92</v>
      </c>
      <c r="B20" s="214">
        <f t="shared" si="4"/>
        <v>45568.89</v>
      </c>
      <c r="C20" s="214">
        <f t="shared" si="4"/>
        <v>39797.869999999995</v>
      </c>
      <c r="D20" s="66">
        <f t="shared" si="0"/>
        <v>114.50082630050302</v>
      </c>
      <c r="E20" s="271">
        <v>30968.49</v>
      </c>
      <c r="F20" s="271">
        <v>26589.279999999999</v>
      </c>
      <c r="G20" s="206">
        <f t="shared" si="1"/>
        <v>116.46983295523611</v>
      </c>
      <c r="H20" s="271">
        <v>14600.4</v>
      </c>
      <c r="I20" s="271">
        <v>13208.59</v>
      </c>
      <c r="J20" s="66">
        <f t="shared" si="2"/>
        <v>110.53715801610922</v>
      </c>
      <c r="K20" s="271">
        <v>20306.2</v>
      </c>
      <c r="L20" s="271">
        <v>20204.509999999998</v>
      </c>
      <c r="M20" s="66">
        <f t="shared" si="3"/>
        <v>100.5033034703638</v>
      </c>
      <c r="N20" s="209">
        <f t="shared" si="5"/>
        <v>65875.09</v>
      </c>
      <c r="O20" s="209">
        <f t="shared" si="5"/>
        <v>60002.37999999999</v>
      </c>
      <c r="P20" s="66">
        <f>N20/O20*100</f>
        <v>109.7874617640167</v>
      </c>
      <c r="Q20" s="269"/>
      <c r="R20" s="270"/>
      <c r="S20" s="270"/>
      <c r="T20" s="269"/>
      <c r="U20" s="270"/>
      <c r="V20" s="270"/>
      <c r="W20" s="269"/>
      <c r="X20" s="270"/>
      <c r="Y20" s="270"/>
      <c r="Z20" s="269"/>
    </row>
    <row r="21" spans="1:26" ht="12.75" customHeight="1" x14ac:dyDescent="0.2">
      <c r="A21" s="71" t="s">
        <v>93</v>
      </c>
      <c r="B21" s="214">
        <f t="shared" si="4"/>
        <v>20944.059999999998</v>
      </c>
      <c r="C21" s="214">
        <f t="shared" si="4"/>
        <v>21635.95</v>
      </c>
      <c r="D21" s="66">
        <f t="shared" si="0"/>
        <v>96.802127939840858</v>
      </c>
      <c r="E21" s="271">
        <v>15744.96</v>
      </c>
      <c r="F21" s="271">
        <v>16375.03</v>
      </c>
      <c r="G21" s="206">
        <f t="shared" si="1"/>
        <v>96.152251324119703</v>
      </c>
      <c r="H21" s="271">
        <v>5199.1000000000004</v>
      </c>
      <c r="I21" s="271">
        <v>5260.92</v>
      </c>
      <c r="J21" s="66">
        <f t="shared" si="2"/>
        <v>98.824920356135436</v>
      </c>
      <c r="K21" s="271">
        <v>25004</v>
      </c>
      <c r="L21" s="271">
        <v>26885.29</v>
      </c>
      <c r="M21" s="66">
        <f t="shared" si="3"/>
        <v>93.002530379995889</v>
      </c>
      <c r="N21" s="209">
        <f t="shared" si="5"/>
        <v>45948.06</v>
      </c>
      <c r="O21" s="209">
        <f t="shared" si="5"/>
        <v>48521.240000000005</v>
      </c>
      <c r="P21" s="66">
        <f t="shared" si="6"/>
        <v>94.696796701815515</v>
      </c>
      <c r="Q21" s="269"/>
      <c r="R21" s="270"/>
      <c r="S21" s="270"/>
      <c r="T21" s="269"/>
      <c r="U21" s="270"/>
      <c r="V21" s="270"/>
      <c r="W21" s="269"/>
      <c r="X21" s="270"/>
      <c r="Y21" s="270"/>
      <c r="Z21" s="269"/>
    </row>
    <row r="22" spans="1:26" ht="12.75" customHeight="1" x14ac:dyDescent="0.2">
      <c r="A22" s="71" t="s">
        <v>94</v>
      </c>
      <c r="B22" s="214">
        <f t="shared" si="4"/>
        <v>47816.82</v>
      </c>
      <c r="C22" s="214">
        <f t="shared" si="4"/>
        <v>30640.359999999997</v>
      </c>
      <c r="D22" s="66">
        <f>B22/C22*100</f>
        <v>156.05828391050238</v>
      </c>
      <c r="E22" s="271">
        <v>39748.82</v>
      </c>
      <c r="F22" s="271">
        <v>23754.67</v>
      </c>
      <c r="G22" s="206">
        <f>E22/F22*100</f>
        <v>167.33055016129461</v>
      </c>
      <c r="H22" s="271">
        <v>8068</v>
      </c>
      <c r="I22" s="271">
        <v>6885.69</v>
      </c>
      <c r="J22" s="66">
        <f t="shared" si="2"/>
        <v>117.17053773841111</v>
      </c>
      <c r="K22" s="271">
        <v>80600.600000000006</v>
      </c>
      <c r="L22" s="271">
        <v>97012.27</v>
      </c>
      <c r="M22" s="66">
        <f>K22/L22*100</f>
        <v>83.082892504216218</v>
      </c>
      <c r="N22" s="209">
        <f t="shared" si="5"/>
        <v>128417.42000000001</v>
      </c>
      <c r="O22" s="209">
        <f t="shared" si="5"/>
        <v>127652.63</v>
      </c>
      <c r="P22" s="66">
        <f t="shared" si="6"/>
        <v>100.59911809102562</v>
      </c>
      <c r="Q22" s="269"/>
      <c r="R22" s="270"/>
      <c r="S22" s="270"/>
      <c r="T22" s="269"/>
      <c r="U22" s="270"/>
      <c r="V22" s="270"/>
      <c r="W22" s="269"/>
      <c r="X22" s="270"/>
      <c r="Y22" s="270"/>
      <c r="Z22" s="269"/>
    </row>
    <row r="23" spans="1:26" ht="12.75" customHeight="1" x14ac:dyDescent="0.2">
      <c r="A23" s="80" t="s">
        <v>95</v>
      </c>
      <c r="B23" s="214">
        <f t="shared" si="4"/>
        <v>6232.6100000000006</v>
      </c>
      <c r="C23" s="214">
        <f t="shared" si="4"/>
        <v>6479.8200000000006</v>
      </c>
      <c r="D23" s="66">
        <f t="shared" si="0"/>
        <v>96.184924889888919</v>
      </c>
      <c r="E23" s="271">
        <v>46.81</v>
      </c>
      <c r="F23" s="271">
        <v>128.30000000000001</v>
      </c>
      <c r="G23" s="206">
        <f t="shared" si="1"/>
        <v>36.484801247077158</v>
      </c>
      <c r="H23" s="271">
        <v>6185.8</v>
      </c>
      <c r="I23" s="271">
        <v>6351.52</v>
      </c>
      <c r="J23" s="66">
        <f t="shared" si="2"/>
        <v>97.39086077033528</v>
      </c>
      <c r="K23" s="271">
        <v>8907.6</v>
      </c>
      <c r="L23" s="271">
        <v>8857.2900000000009</v>
      </c>
      <c r="M23" s="66">
        <f t="shared" si="3"/>
        <v>100.56800669279203</v>
      </c>
      <c r="N23" s="209">
        <f t="shared" si="5"/>
        <v>15140.210000000001</v>
      </c>
      <c r="O23" s="209">
        <f t="shared" si="5"/>
        <v>15337.11</v>
      </c>
      <c r="P23" s="66">
        <f t="shared" si="6"/>
        <v>98.716185774243002</v>
      </c>
      <c r="Q23" s="269"/>
      <c r="R23" s="270"/>
      <c r="S23" s="270"/>
      <c r="T23" s="269"/>
      <c r="U23" s="270"/>
      <c r="V23" s="270"/>
      <c r="W23" s="269"/>
      <c r="X23" s="270"/>
      <c r="Y23" s="270"/>
      <c r="Z23" s="269"/>
    </row>
    <row r="24" spans="1:26" ht="12.75" customHeight="1" x14ac:dyDescent="0.2">
      <c r="A24" s="71" t="s">
        <v>96</v>
      </c>
      <c r="B24" s="214">
        <f t="shared" si="4"/>
        <v>68734.540000000008</v>
      </c>
      <c r="C24" s="214">
        <f t="shared" si="4"/>
        <v>64685.070000000007</v>
      </c>
      <c r="D24" s="66">
        <f t="shared" si="0"/>
        <v>106.26028541052828</v>
      </c>
      <c r="E24" s="271">
        <v>52831.69</v>
      </c>
      <c r="F24" s="271">
        <v>49718.91</v>
      </c>
      <c r="G24" s="206">
        <f t="shared" si="1"/>
        <v>106.26075672214053</v>
      </c>
      <c r="H24" s="271">
        <v>15902.85</v>
      </c>
      <c r="I24" s="271">
        <v>14966.16</v>
      </c>
      <c r="J24" s="66">
        <f t="shared" si="2"/>
        <v>106.25871967157909</v>
      </c>
      <c r="K24" s="271">
        <v>27180</v>
      </c>
      <c r="L24" s="271">
        <v>27042.5</v>
      </c>
      <c r="M24" s="66">
        <f>K24/L24*100</f>
        <v>100.50845890727558</v>
      </c>
      <c r="N24" s="209">
        <f t="shared" si="5"/>
        <v>95914.540000000008</v>
      </c>
      <c r="O24" s="209">
        <f t="shared" si="5"/>
        <v>91727.57</v>
      </c>
      <c r="P24" s="66">
        <f t="shared" si="6"/>
        <v>104.56457093543415</v>
      </c>
      <c r="Q24" s="269"/>
      <c r="R24" s="270"/>
      <c r="S24" s="270"/>
      <c r="T24" s="269"/>
      <c r="U24" s="270"/>
      <c r="V24" s="270"/>
      <c r="W24" s="269"/>
      <c r="X24" s="270"/>
      <c r="Y24" s="270"/>
      <c r="Z24" s="269"/>
    </row>
    <row r="25" spans="1:26" ht="12.75" customHeight="1" x14ac:dyDescent="0.2">
      <c r="A25" s="71" t="s">
        <v>97</v>
      </c>
      <c r="B25" s="214">
        <f>E25</f>
        <v>2.93</v>
      </c>
      <c r="C25" s="214">
        <f>F25</f>
        <v>6.33</v>
      </c>
      <c r="D25" s="66">
        <f t="shared" si="0"/>
        <v>46.287519747235386</v>
      </c>
      <c r="E25" s="271">
        <v>2.93</v>
      </c>
      <c r="F25" s="271">
        <v>6.33</v>
      </c>
      <c r="G25" s="206">
        <f t="shared" si="1"/>
        <v>46.287519747235393</v>
      </c>
      <c r="H25" s="271" t="s">
        <v>156</v>
      </c>
      <c r="I25" s="271" t="s">
        <v>156</v>
      </c>
      <c r="J25" s="66" t="s">
        <v>156</v>
      </c>
      <c r="K25" s="271">
        <v>42.6</v>
      </c>
      <c r="L25" s="271">
        <v>58.5</v>
      </c>
      <c r="M25" s="66">
        <f t="shared" si="3"/>
        <v>72.820512820512832</v>
      </c>
      <c r="N25" s="209">
        <f>B25+K25</f>
        <v>45.53</v>
      </c>
      <c r="O25" s="209">
        <f t="shared" si="5"/>
        <v>64.83</v>
      </c>
      <c r="P25" s="66">
        <f t="shared" si="6"/>
        <v>70.229831867962361</v>
      </c>
      <c r="Q25" s="269"/>
      <c r="R25" s="270"/>
      <c r="S25" s="270"/>
      <c r="T25" s="269"/>
      <c r="U25" s="159"/>
      <c r="V25" s="270"/>
      <c r="W25" s="159"/>
      <c r="X25" s="270"/>
      <c r="Y25" s="270"/>
      <c r="Z25" s="269"/>
    </row>
    <row r="26" spans="1:26" ht="12.75" customHeight="1" x14ac:dyDescent="0.2">
      <c r="A26" s="71" t="s">
        <v>98</v>
      </c>
      <c r="B26" s="214" t="s">
        <v>156</v>
      </c>
      <c r="C26" s="214">
        <f>I26</f>
        <v>0.3</v>
      </c>
      <c r="D26" s="66" t="s">
        <v>156</v>
      </c>
      <c r="E26" s="271" t="s">
        <v>156</v>
      </c>
      <c r="F26" s="271" t="s">
        <v>156</v>
      </c>
      <c r="G26" s="206" t="s">
        <v>156</v>
      </c>
      <c r="H26" s="271" t="s">
        <v>156</v>
      </c>
      <c r="I26" s="271">
        <v>0.3</v>
      </c>
      <c r="J26" s="66" t="s">
        <v>156</v>
      </c>
      <c r="K26" s="271">
        <v>25</v>
      </c>
      <c r="L26" s="271">
        <v>11.8</v>
      </c>
      <c r="M26" s="66">
        <f t="shared" si="3"/>
        <v>211.86440677966098</v>
      </c>
      <c r="N26" s="209">
        <f>K26</f>
        <v>25</v>
      </c>
      <c r="O26" s="209">
        <f>L26+C26</f>
        <v>12.100000000000001</v>
      </c>
      <c r="P26" s="66">
        <f>N26/O26*100</f>
        <v>206.61157024793386</v>
      </c>
      <c r="Q26" s="269"/>
      <c r="R26" s="270"/>
      <c r="S26" s="270"/>
      <c r="T26" s="269"/>
      <c r="U26" s="159"/>
      <c r="V26" s="159"/>
      <c r="W26" s="159"/>
      <c r="X26" s="270"/>
      <c r="Y26" s="270"/>
      <c r="Z26" s="269"/>
    </row>
    <row r="27" spans="1:26" ht="12.75" customHeight="1" x14ac:dyDescent="0.2">
      <c r="A27" s="73" t="s">
        <v>99</v>
      </c>
      <c r="B27" s="74">
        <f t="shared" si="4"/>
        <v>2019.58</v>
      </c>
      <c r="C27" s="74">
        <f t="shared" si="4"/>
        <v>2245.4499999999998</v>
      </c>
      <c r="D27" s="74">
        <f t="shared" si="0"/>
        <v>89.940991783384177</v>
      </c>
      <c r="E27" s="272">
        <v>1056.68</v>
      </c>
      <c r="F27" s="272">
        <v>1285.25</v>
      </c>
      <c r="G27" s="74">
        <f>E27/F27*100</f>
        <v>82.215911301303251</v>
      </c>
      <c r="H27" s="272">
        <v>962.9</v>
      </c>
      <c r="I27" s="272">
        <v>960.2</v>
      </c>
      <c r="J27" s="74">
        <f>H27/I27*100</f>
        <v>100.28119141845448</v>
      </c>
      <c r="K27" s="272">
        <v>3549</v>
      </c>
      <c r="L27" s="272">
        <v>3543.9</v>
      </c>
      <c r="M27" s="74">
        <f>K27/L27*100</f>
        <v>100.14390925251841</v>
      </c>
      <c r="N27" s="207">
        <f t="shared" si="5"/>
        <v>5568.58</v>
      </c>
      <c r="O27" s="207">
        <f t="shared" si="5"/>
        <v>5789.35</v>
      </c>
      <c r="P27" s="74">
        <f>N27/O27*100</f>
        <v>96.186618532305005</v>
      </c>
      <c r="Q27" s="269"/>
      <c r="R27" s="270"/>
      <c r="S27" s="270"/>
      <c r="T27" s="269"/>
      <c r="U27" s="270"/>
      <c r="V27" s="270"/>
      <c r="W27" s="269"/>
      <c r="X27" s="270"/>
      <c r="Y27" s="270"/>
      <c r="Z27" s="269"/>
    </row>
    <row r="29" spans="1:26" x14ac:dyDescent="0.2">
      <c r="G29" s="212"/>
    </row>
    <row r="30" spans="1:26" x14ac:dyDescent="0.2">
      <c r="D30" s="212"/>
      <c r="G30" s="212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1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3" sqref="A3:A4"/>
    </sheetView>
  </sheetViews>
  <sheetFormatPr defaultRowHeight="12.75" x14ac:dyDescent="0.2"/>
  <cols>
    <col min="1" max="1" width="22.28515625" style="76" customWidth="1"/>
    <col min="2" max="2" width="15.42578125" style="76" customWidth="1"/>
    <col min="3" max="9" width="13.85546875" style="76" customWidth="1"/>
    <col min="10" max="10" width="9.5703125" style="76" bestFit="1" customWidth="1"/>
    <col min="11" max="256" width="9.140625" style="76"/>
    <col min="257" max="257" width="22.28515625" style="76" customWidth="1"/>
    <col min="258" max="258" width="15.42578125" style="76" customWidth="1"/>
    <col min="259" max="265" width="13.85546875" style="76" customWidth="1"/>
    <col min="266" max="266" width="9.5703125" style="76" bestFit="1" customWidth="1"/>
    <col min="267" max="512" width="9.140625" style="76"/>
    <col min="513" max="513" width="22.28515625" style="76" customWidth="1"/>
    <col min="514" max="514" width="15.42578125" style="76" customWidth="1"/>
    <col min="515" max="521" width="13.85546875" style="76" customWidth="1"/>
    <col min="522" max="522" width="9.5703125" style="76" bestFit="1" customWidth="1"/>
    <col min="523" max="768" width="9.140625" style="76"/>
    <col min="769" max="769" width="22.28515625" style="76" customWidth="1"/>
    <col min="770" max="770" width="15.42578125" style="76" customWidth="1"/>
    <col min="771" max="777" width="13.85546875" style="76" customWidth="1"/>
    <col min="778" max="778" width="9.5703125" style="76" bestFit="1" customWidth="1"/>
    <col min="779" max="1024" width="9.140625" style="76"/>
    <col min="1025" max="1025" width="22.28515625" style="76" customWidth="1"/>
    <col min="1026" max="1026" width="15.42578125" style="76" customWidth="1"/>
    <col min="1027" max="1033" width="13.85546875" style="76" customWidth="1"/>
    <col min="1034" max="1034" width="9.5703125" style="76" bestFit="1" customWidth="1"/>
    <col min="1035" max="1280" width="9.140625" style="76"/>
    <col min="1281" max="1281" width="22.28515625" style="76" customWidth="1"/>
    <col min="1282" max="1282" width="15.42578125" style="76" customWidth="1"/>
    <col min="1283" max="1289" width="13.85546875" style="76" customWidth="1"/>
    <col min="1290" max="1290" width="9.5703125" style="76" bestFit="1" customWidth="1"/>
    <col min="1291" max="1536" width="9.140625" style="76"/>
    <col min="1537" max="1537" width="22.28515625" style="76" customWidth="1"/>
    <col min="1538" max="1538" width="15.42578125" style="76" customWidth="1"/>
    <col min="1539" max="1545" width="13.85546875" style="76" customWidth="1"/>
    <col min="1546" max="1546" width="9.5703125" style="76" bestFit="1" customWidth="1"/>
    <col min="1547" max="1792" width="9.140625" style="76"/>
    <col min="1793" max="1793" width="22.28515625" style="76" customWidth="1"/>
    <col min="1794" max="1794" width="15.42578125" style="76" customWidth="1"/>
    <col min="1795" max="1801" width="13.85546875" style="76" customWidth="1"/>
    <col min="1802" max="1802" width="9.5703125" style="76" bestFit="1" customWidth="1"/>
    <col min="1803" max="2048" width="9.140625" style="76"/>
    <col min="2049" max="2049" width="22.28515625" style="76" customWidth="1"/>
    <col min="2050" max="2050" width="15.42578125" style="76" customWidth="1"/>
    <col min="2051" max="2057" width="13.85546875" style="76" customWidth="1"/>
    <col min="2058" max="2058" width="9.5703125" style="76" bestFit="1" customWidth="1"/>
    <col min="2059" max="2304" width="9.140625" style="76"/>
    <col min="2305" max="2305" width="22.28515625" style="76" customWidth="1"/>
    <col min="2306" max="2306" width="15.42578125" style="76" customWidth="1"/>
    <col min="2307" max="2313" width="13.85546875" style="76" customWidth="1"/>
    <col min="2314" max="2314" width="9.5703125" style="76" bestFit="1" customWidth="1"/>
    <col min="2315" max="2560" width="9.140625" style="76"/>
    <col min="2561" max="2561" width="22.28515625" style="76" customWidth="1"/>
    <col min="2562" max="2562" width="15.42578125" style="76" customWidth="1"/>
    <col min="2563" max="2569" width="13.85546875" style="76" customWidth="1"/>
    <col min="2570" max="2570" width="9.5703125" style="76" bestFit="1" customWidth="1"/>
    <col min="2571" max="2816" width="9.140625" style="76"/>
    <col min="2817" max="2817" width="22.28515625" style="76" customWidth="1"/>
    <col min="2818" max="2818" width="15.42578125" style="76" customWidth="1"/>
    <col min="2819" max="2825" width="13.85546875" style="76" customWidth="1"/>
    <col min="2826" max="2826" width="9.5703125" style="76" bestFit="1" customWidth="1"/>
    <col min="2827" max="3072" width="9.140625" style="76"/>
    <col min="3073" max="3073" width="22.28515625" style="76" customWidth="1"/>
    <col min="3074" max="3074" width="15.42578125" style="76" customWidth="1"/>
    <col min="3075" max="3081" width="13.85546875" style="76" customWidth="1"/>
    <col min="3082" max="3082" width="9.5703125" style="76" bestFit="1" customWidth="1"/>
    <col min="3083" max="3328" width="9.140625" style="76"/>
    <col min="3329" max="3329" width="22.28515625" style="76" customWidth="1"/>
    <col min="3330" max="3330" width="15.42578125" style="76" customWidth="1"/>
    <col min="3331" max="3337" width="13.85546875" style="76" customWidth="1"/>
    <col min="3338" max="3338" width="9.5703125" style="76" bestFit="1" customWidth="1"/>
    <col min="3339" max="3584" width="9.140625" style="76"/>
    <col min="3585" max="3585" width="22.28515625" style="76" customWidth="1"/>
    <col min="3586" max="3586" width="15.42578125" style="76" customWidth="1"/>
    <col min="3587" max="3593" width="13.85546875" style="76" customWidth="1"/>
    <col min="3594" max="3594" width="9.5703125" style="76" bestFit="1" customWidth="1"/>
    <col min="3595" max="3840" width="9.140625" style="76"/>
    <col min="3841" max="3841" width="22.28515625" style="76" customWidth="1"/>
    <col min="3842" max="3842" width="15.42578125" style="76" customWidth="1"/>
    <col min="3843" max="3849" width="13.85546875" style="76" customWidth="1"/>
    <col min="3850" max="3850" width="9.5703125" style="76" bestFit="1" customWidth="1"/>
    <col min="3851" max="4096" width="9.140625" style="76"/>
    <col min="4097" max="4097" width="22.28515625" style="76" customWidth="1"/>
    <col min="4098" max="4098" width="15.42578125" style="76" customWidth="1"/>
    <col min="4099" max="4105" width="13.85546875" style="76" customWidth="1"/>
    <col min="4106" max="4106" width="9.5703125" style="76" bestFit="1" customWidth="1"/>
    <col min="4107" max="4352" width="9.140625" style="76"/>
    <col min="4353" max="4353" width="22.28515625" style="76" customWidth="1"/>
    <col min="4354" max="4354" width="15.42578125" style="76" customWidth="1"/>
    <col min="4355" max="4361" width="13.85546875" style="76" customWidth="1"/>
    <col min="4362" max="4362" width="9.5703125" style="76" bestFit="1" customWidth="1"/>
    <col min="4363" max="4608" width="9.140625" style="76"/>
    <col min="4609" max="4609" width="22.28515625" style="76" customWidth="1"/>
    <col min="4610" max="4610" width="15.42578125" style="76" customWidth="1"/>
    <col min="4611" max="4617" width="13.85546875" style="76" customWidth="1"/>
    <col min="4618" max="4618" width="9.5703125" style="76" bestFit="1" customWidth="1"/>
    <col min="4619" max="4864" width="9.140625" style="76"/>
    <col min="4865" max="4865" width="22.28515625" style="76" customWidth="1"/>
    <col min="4866" max="4866" width="15.42578125" style="76" customWidth="1"/>
    <col min="4867" max="4873" width="13.85546875" style="76" customWidth="1"/>
    <col min="4874" max="4874" width="9.5703125" style="76" bestFit="1" customWidth="1"/>
    <col min="4875" max="5120" width="9.140625" style="76"/>
    <col min="5121" max="5121" width="22.28515625" style="76" customWidth="1"/>
    <col min="5122" max="5122" width="15.42578125" style="76" customWidth="1"/>
    <col min="5123" max="5129" width="13.85546875" style="76" customWidth="1"/>
    <col min="5130" max="5130" width="9.5703125" style="76" bestFit="1" customWidth="1"/>
    <col min="5131" max="5376" width="9.140625" style="76"/>
    <col min="5377" max="5377" width="22.28515625" style="76" customWidth="1"/>
    <col min="5378" max="5378" width="15.42578125" style="76" customWidth="1"/>
    <col min="5379" max="5385" width="13.85546875" style="76" customWidth="1"/>
    <col min="5386" max="5386" width="9.5703125" style="76" bestFit="1" customWidth="1"/>
    <col min="5387" max="5632" width="9.140625" style="76"/>
    <col min="5633" max="5633" width="22.28515625" style="76" customWidth="1"/>
    <col min="5634" max="5634" width="15.42578125" style="76" customWidth="1"/>
    <col min="5635" max="5641" width="13.85546875" style="76" customWidth="1"/>
    <col min="5642" max="5642" width="9.5703125" style="76" bestFit="1" customWidth="1"/>
    <col min="5643" max="5888" width="9.140625" style="76"/>
    <col min="5889" max="5889" width="22.28515625" style="76" customWidth="1"/>
    <col min="5890" max="5890" width="15.42578125" style="76" customWidth="1"/>
    <col min="5891" max="5897" width="13.85546875" style="76" customWidth="1"/>
    <col min="5898" max="5898" width="9.5703125" style="76" bestFit="1" customWidth="1"/>
    <col min="5899" max="6144" width="9.140625" style="76"/>
    <col min="6145" max="6145" width="22.28515625" style="76" customWidth="1"/>
    <col min="6146" max="6146" width="15.42578125" style="76" customWidth="1"/>
    <col min="6147" max="6153" width="13.85546875" style="76" customWidth="1"/>
    <col min="6154" max="6154" width="9.5703125" style="76" bestFit="1" customWidth="1"/>
    <col min="6155" max="6400" width="9.140625" style="76"/>
    <col min="6401" max="6401" width="22.28515625" style="76" customWidth="1"/>
    <col min="6402" max="6402" width="15.42578125" style="76" customWidth="1"/>
    <col min="6403" max="6409" width="13.85546875" style="76" customWidth="1"/>
    <col min="6410" max="6410" width="9.5703125" style="76" bestFit="1" customWidth="1"/>
    <col min="6411" max="6656" width="9.140625" style="76"/>
    <col min="6657" max="6657" width="22.28515625" style="76" customWidth="1"/>
    <col min="6658" max="6658" width="15.42578125" style="76" customWidth="1"/>
    <col min="6659" max="6665" width="13.85546875" style="76" customWidth="1"/>
    <col min="6666" max="6666" width="9.5703125" style="76" bestFit="1" customWidth="1"/>
    <col min="6667" max="6912" width="9.140625" style="76"/>
    <col min="6913" max="6913" width="22.28515625" style="76" customWidth="1"/>
    <col min="6914" max="6914" width="15.42578125" style="76" customWidth="1"/>
    <col min="6915" max="6921" width="13.85546875" style="76" customWidth="1"/>
    <col min="6922" max="6922" width="9.5703125" style="76" bestFit="1" customWidth="1"/>
    <col min="6923" max="7168" width="9.140625" style="76"/>
    <col min="7169" max="7169" width="22.28515625" style="76" customWidth="1"/>
    <col min="7170" max="7170" width="15.42578125" style="76" customWidth="1"/>
    <col min="7171" max="7177" width="13.85546875" style="76" customWidth="1"/>
    <col min="7178" max="7178" width="9.5703125" style="76" bestFit="1" customWidth="1"/>
    <col min="7179" max="7424" width="9.140625" style="76"/>
    <col min="7425" max="7425" width="22.28515625" style="76" customWidth="1"/>
    <col min="7426" max="7426" width="15.42578125" style="76" customWidth="1"/>
    <col min="7427" max="7433" width="13.85546875" style="76" customWidth="1"/>
    <col min="7434" max="7434" width="9.5703125" style="76" bestFit="1" customWidth="1"/>
    <col min="7435" max="7680" width="9.140625" style="76"/>
    <col min="7681" max="7681" width="22.28515625" style="76" customWidth="1"/>
    <col min="7682" max="7682" width="15.42578125" style="76" customWidth="1"/>
    <col min="7683" max="7689" width="13.85546875" style="76" customWidth="1"/>
    <col min="7690" max="7690" width="9.5703125" style="76" bestFit="1" customWidth="1"/>
    <col min="7691" max="7936" width="9.140625" style="76"/>
    <col min="7937" max="7937" width="22.28515625" style="76" customWidth="1"/>
    <col min="7938" max="7938" width="15.42578125" style="76" customWidth="1"/>
    <col min="7939" max="7945" width="13.85546875" style="76" customWidth="1"/>
    <col min="7946" max="7946" width="9.5703125" style="76" bestFit="1" customWidth="1"/>
    <col min="7947" max="8192" width="9.140625" style="76"/>
    <col min="8193" max="8193" width="22.28515625" style="76" customWidth="1"/>
    <col min="8194" max="8194" width="15.42578125" style="76" customWidth="1"/>
    <col min="8195" max="8201" width="13.85546875" style="76" customWidth="1"/>
    <col min="8202" max="8202" width="9.5703125" style="76" bestFit="1" customWidth="1"/>
    <col min="8203" max="8448" width="9.140625" style="76"/>
    <col min="8449" max="8449" width="22.28515625" style="76" customWidth="1"/>
    <col min="8450" max="8450" width="15.42578125" style="76" customWidth="1"/>
    <col min="8451" max="8457" width="13.85546875" style="76" customWidth="1"/>
    <col min="8458" max="8458" width="9.5703125" style="76" bestFit="1" customWidth="1"/>
    <col min="8459" max="8704" width="9.140625" style="76"/>
    <col min="8705" max="8705" width="22.28515625" style="76" customWidth="1"/>
    <col min="8706" max="8706" width="15.42578125" style="76" customWidth="1"/>
    <col min="8707" max="8713" width="13.85546875" style="76" customWidth="1"/>
    <col min="8714" max="8714" width="9.5703125" style="76" bestFit="1" customWidth="1"/>
    <col min="8715" max="8960" width="9.140625" style="76"/>
    <col min="8961" max="8961" width="22.28515625" style="76" customWidth="1"/>
    <col min="8962" max="8962" width="15.42578125" style="76" customWidth="1"/>
    <col min="8963" max="8969" width="13.85546875" style="76" customWidth="1"/>
    <col min="8970" max="8970" width="9.5703125" style="76" bestFit="1" customWidth="1"/>
    <col min="8971" max="9216" width="9.140625" style="76"/>
    <col min="9217" max="9217" width="22.28515625" style="76" customWidth="1"/>
    <col min="9218" max="9218" width="15.42578125" style="76" customWidth="1"/>
    <col min="9219" max="9225" width="13.85546875" style="76" customWidth="1"/>
    <col min="9226" max="9226" width="9.5703125" style="76" bestFit="1" customWidth="1"/>
    <col min="9227" max="9472" width="9.140625" style="76"/>
    <col min="9473" max="9473" width="22.28515625" style="76" customWidth="1"/>
    <col min="9474" max="9474" width="15.42578125" style="76" customWidth="1"/>
    <col min="9475" max="9481" width="13.85546875" style="76" customWidth="1"/>
    <col min="9482" max="9482" width="9.5703125" style="76" bestFit="1" customWidth="1"/>
    <col min="9483" max="9728" width="9.140625" style="76"/>
    <col min="9729" max="9729" width="22.28515625" style="76" customWidth="1"/>
    <col min="9730" max="9730" width="15.42578125" style="76" customWidth="1"/>
    <col min="9731" max="9737" width="13.85546875" style="76" customWidth="1"/>
    <col min="9738" max="9738" width="9.5703125" style="76" bestFit="1" customWidth="1"/>
    <col min="9739" max="9984" width="9.140625" style="76"/>
    <col min="9985" max="9985" width="22.28515625" style="76" customWidth="1"/>
    <col min="9986" max="9986" width="15.42578125" style="76" customWidth="1"/>
    <col min="9987" max="9993" width="13.85546875" style="76" customWidth="1"/>
    <col min="9994" max="9994" width="9.5703125" style="76" bestFit="1" customWidth="1"/>
    <col min="9995" max="10240" width="9.140625" style="76"/>
    <col min="10241" max="10241" width="22.28515625" style="76" customWidth="1"/>
    <col min="10242" max="10242" width="15.42578125" style="76" customWidth="1"/>
    <col min="10243" max="10249" width="13.85546875" style="76" customWidth="1"/>
    <col min="10250" max="10250" width="9.5703125" style="76" bestFit="1" customWidth="1"/>
    <col min="10251" max="10496" width="9.140625" style="76"/>
    <col min="10497" max="10497" width="22.28515625" style="76" customWidth="1"/>
    <col min="10498" max="10498" width="15.42578125" style="76" customWidth="1"/>
    <col min="10499" max="10505" width="13.85546875" style="76" customWidth="1"/>
    <col min="10506" max="10506" width="9.5703125" style="76" bestFit="1" customWidth="1"/>
    <col min="10507" max="10752" width="9.140625" style="76"/>
    <col min="10753" max="10753" width="22.28515625" style="76" customWidth="1"/>
    <col min="10754" max="10754" width="15.42578125" style="76" customWidth="1"/>
    <col min="10755" max="10761" width="13.85546875" style="76" customWidth="1"/>
    <col min="10762" max="10762" width="9.5703125" style="76" bestFit="1" customWidth="1"/>
    <col min="10763" max="11008" width="9.140625" style="76"/>
    <col min="11009" max="11009" width="22.28515625" style="76" customWidth="1"/>
    <col min="11010" max="11010" width="15.42578125" style="76" customWidth="1"/>
    <col min="11011" max="11017" width="13.85546875" style="76" customWidth="1"/>
    <col min="11018" max="11018" width="9.5703125" style="76" bestFit="1" customWidth="1"/>
    <col min="11019" max="11264" width="9.140625" style="76"/>
    <col min="11265" max="11265" width="22.28515625" style="76" customWidth="1"/>
    <col min="11266" max="11266" width="15.42578125" style="76" customWidth="1"/>
    <col min="11267" max="11273" width="13.85546875" style="76" customWidth="1"/>
    <col min="11274" max="11274" width="9.5703125" style="76" bestFit="1" customWidth="1"/>
    <col min="11275" max="11520" width="9.140625" style="76"/>
    <col min="11521" max="11521" width="22.28515625" style="76" customWidth="1"/>
    <col min="11522" max="11522" width="15.42578125" style="76" customWidth="1"/>
    <col min="11523" max="11529" width="13.85546875" style="76" customWidth="1"/>
    <col min="11530" max="11530" width="9.5703125" style="76" bestFit="1" customWidth="1"/>
    <col min="11531" max="11776" width="9.140625" style="76"/>
    <col min="11777" max="11777" width="22.28515625" style="76" customWidth="1"/>
    <col min="11778" max="11778" width="15.42578125" style="76" customWidth="1"/>
    <col min="11779" max="11785" width="13.85546875" style="76" customWidth="1"/>
    <col min="11786" max="11786" width="9.5703125" style="76" bestFit="1" customWidth="1"/>
    <col min="11787" max="12032" width="9.140625" style="76"/>
    <col min="12033" max="12033" width="22.28515625" style="76" customWidth="1"/>
    <col min="12034" max="12034" width="15.42578125" style="76" customWidth="1"/>
    <col min="12035" max="12041" width="13.85546875" style="76" customWidth="1"/>
    <col min="12042" max="12042" width="9.5703125" style="76" bestFit="1" customWidth="1"/>
    <col min="12043" max="12288" width="9.140625" style="76"/>
    <col min="12289" max="12289" width="22.28515625" style="76" customWidth="1"/>
    <col min="12290" max="12290" width="15.42578125" style="76" customWidth="1"/>
    <col min="12291" max="12297" width="13.85546875" style="76" customWidth="1"/>
    <col min="12298" max="12298" width="9.5703125" style="76" bestFit="1" customWidth="1"/>
    <col min="12299" max="12544" width="9.140625" style="76"/>
    <col min="12545" max="12545" width="22.28515625" style="76" customWidth="1"/>
    <col min="12546" max="12546" width="15.42578125" style="76" customWidth="1"/>
    <col min="12547" max="12553" width="13.85546875" style="76" customWidth="1"/>
    <col min="12554" max="12554" width="9.5703125" style="76" bestFit="1" customWidth="1"/>
    <col min="12555" max="12800" width="9.140625" style="76"/>
    <col min="12801" max="12801" width="22.28515625" style="76" customWidth="1"/>
    <col min="12802" max="12802" width="15.42578125" style="76" customWidth="1"/>
    <col min="12803" max="12809" width="13.85546875" style="76" customWidth="1"/>
    <col min="12810" max="12810" width="9.5703125" style="76" bestFit="1" customWidth="1"/>
    <col min="12811" max="13056" width="9.140625" style="76"/>
    <col min="13057" max="13057" width="22.28515625" style="76" customWidth="1"/>
    <col min="13058" max="13058" width="15.42578125" style="76" customWidth="1"/>
    <col min="13059" max="13065" width="13.85546875" style="76" customWidth="1"/>
    <col min="13066" max="13066" width="9.5703125" style="76" bestFit="1" customWidth="1"/>
    <col min="13067" max="13312" width="9.140625" style="76"/>
    <col min="13313" max="13313" width="22.28515625" style="76" customWidth="1"/>
    <col min="13314" max="13314" width="15.42578125" style="76" customWidth="1"/>
    <col min="13315" max="13321" width="13.85546875" style="76" customWidth="1"/>
    <col min="13322" max="13322" width="9.5703125" style="76" bestFit="1" customWidth="1"/>
    <col min="13323" max="13568" width="9.140625" style="76"/>
    <col min="13569" max="13569" width="22.28515625" style="76" customWidth="1"/>
    <col min="13570" max="13570" width="15.42578125" style="76" customWidth="1"/>
    <col min="13571" max="13577" width="13.85546875" style="76" customWidth="1"/>
    <col min="13578" max="13578" width="9.5703125" style="76" bestFit="1" customWidth="1"/>
    <col min="13579" max="13824" width="9.140625" style="76"/>
    <col min="13825" max="13825" width="22.28515625" style="76" customWidth="1"/>
    <col min="13826" max="13826" width="15.42578125" style="76" customWidth="1"/>
    <col min="13827" max="13833" width="13.85546875" style="76" customWidth="1"/>
    <col min="13834" max="13834" width="9.5703125" style="76" bestFit="1" customWidth="1"/>
    <col min="13835" max="14080" width="9.140625" style="76"/>
    <col min="14081" max="14081" width="22.28515625" style="76" customWidth="1"/>
    <col min="14082" max="14082" width="15.42578125" style="76" customWidth="1"/>
    <col min="14083" max="14089" width="13.85546875" style="76" customWidth="1"/>
    <col min="14090" max="14090" width="9.5703125" style="76" bestFit="1" customWidth="1"/>
    <col min="14091" max="14336" width="9.140625" style="76"/>
    <col min="14337" max="14337" width="22.28515625" style="76" customWidth="1"/>
    <col min="14338" max="14338" width="15.42578125" style="76" customWidth="1"/>
    <col min="14339" max="14345" width="13.85546875" style="76" customWidth="1"/>
    <col min="14346" max="14346" width="9.5703125" style="76" bestFit="1" customWidth="1"/>
    <col min="14347" max="14592" width="9.140625" style="76"/>
    <col min="14593" max="14593" width="22.28515625" style="76" customWidth="1"/>
    <col min="14594" max="14594" width="15.42578125" style="76" customWidth="1"/>
    <col min="14595" max="14601" width="13.85546875" style="76" customWidth="1"/>
    <col min="14602" max="14602" width="9.5703125" style="76" bestFit="1" customWidth="1"/>
    <col min="14603" max="14848" width="9.140625" style="76"/>
    <col min="14849" max="14849" width="22.28515625" style="76" customWidth="1"/>
    <col min="14850" max="14850" width="15.42578125" style="76" customWidth="1"/>
    <col min="14851" max="14857" width="13.85546875" style="76" customWidth="1"/>
    <col min="14858" max="14858" width="9.5703125" style="76" bestFit="1" customWidth="1"/>
    <col min="14859" max="15104" width="9.140625" style="76"/>
    <col min="15105" max="15105" width="22.28515625" style="76" customWidth="1"/>
    <col min="15106" max="15106" width="15.42578125" style="76" customWidth="1"/>
    <col min="15107" max="15113" width="13.85546875" style="76" customWidth="1"/>
    <col min="15114" max="15114" width="9.5703125" style="76" bestFit="1" customWidth="1"/>
    <col min="15115" max="15360" width="9.140625" style="76"/>
    <col min="15361" max="15361" width="22.28515625" style="76" customWidth="1"/>
    <col min="15362" max="15362" width="15.42578125" style="76" customWidth="1"/>
    <col min="15363" max="15369" width="13.85546875" style="76" customWidth="1"/>
    <col min="15370" max="15370" width="9.5703125" style="76" bestFit="1" customWidth="1"/>
    <col min="15371" max="15616" width="9.140625" style="76"/>
    <col min="15617" max="15617" width="22.28515625" style="76" customWidth="1"/>
    <col min="15618" max="15618" width="15.42578125" style="76" customWidth="1"/>
    <col min="15619" max="15625" width="13.85546875" style="76" customWidth="1"/>
    <col min="15626" max="15626" width="9.5703125" style="76" bestFit="1" customWidth="1"/>
    <col min="15627" max="15872" width="9.140625" style="76"/>
    <col min="15873" max="15873" width="22.28515625" style="76" customWidth="1"/>
    <col min="15874" max="15874" width="15.42578125" style="76" customWidth="1"/>
    <col min="15875" max="15881" width="13.85546875" style="76" customWidth="1"/>
    <col min="15882" max="15882" width="9.5703125" style="76" bestFit="1" customWidth="1"/>
    <col min="15883" max="16128" width="9.140625" style="76"/>
    <col min="16129" max="16129" width="22.28515625" style="76" customWidth="1"/>
    <col min="16130" max="16130" width="15.42578125" style="76" customWidth="1"/>
    <col min="16131" max="16137" width="13.85546875" style="76" customWidth="1"/>
    <col min="16138" max="16138" width="9.5703125" style="76" bestFit="1" customWidth="1"/>
    <col min="16139" max="16384" width="9.140625" style="76"/>
  </cols>
  <sheetData>
    <row r="1" spans="1:13" ht="22.5" customHeight="1" x14ac:dyDescent="0.2">
      <c r="A1" s="407" t="s">
        <v>100</v>
      </c>
      <c r="B1" s="407"/>
      <c r="C1" s="407"/>
      <c r="D1" s="407"/>
      <c r="E1" s="407"/>
      <c r="F1" s="407"/>
      <c r="G1" s="407"/>
      <c r="H1" s="407"/>
      <c r="I1" s="407"/>
    </row>
    <row r="2" spans="1:13" s="80" customFormat="1" ht="11.25" x14ac:dyDescent="0.2">
      <c r="A2" s="77"/>
      <c r="B2" s="78"/>
      <c r="C2" s="78"/>
      <c r="D2" s="78"/>
      <c r="E2" s="78"/>
      <c r="F2" s="78"/>
      <c r="G2" s="78"/>
      <c r="H2" s="78"/>
      <c r="I2" s="79" t="s">
        <v>101</v>
      </c>
    </row>
    <row r="3" spans="1:13" ht="12.75" customHeight="1" x14ac:dyDescent="0.2">
      <c r="A3" s="408"/>
      <c r="B3" s="409" t="s">
        <v>102</v>
      </c>
      <c r="C3" s="410" t="s">
        <v>74</v>
      </c>
      <c r="D3" s="411"/>
      <c r="E3" s="411"/>
      <c r="F3" s="411"/>
      <c r="G3" s="411"/>
      <c r="H3" s="411"/>
      <c r="I3" s="411"/>
    </row>
    <row r="4" spans="1:13" ht="26.25" customHeight="1" x14ac:dyDescent="0.2">
      <c r="A4" s="408"/>
      <c r="B4" s="409"/>
      <c r="C4" s="81" t="s">
        <v>103</v>
      </c>
      <c r="D4" s="81" t="s">
        <v>104</v>
      </c>
      <c r="E4" s="81" t="s">
        <v>105</v>
      </c>
      <c r="F4" s="81" t="s">
        <v>106</v>
      </c>
      <c r="G4" s="81" t="s">
        <v>107</v>
      </c>
      <c r="H4" s="82" t="s">
        <v>108</v>
      </c>
      <c r="I4" s="82" t="s">
        <v>109</v>
      </c>
    </row>
    <row r="5" spans="1:13" s="84" customFormat="1" ht="12.75" customHeight="1" x14ac:dyDescent="0.25">
      <c r="A5" s="65" t="s">
        <v>79</v>
      </c>
      <c r="B5" s="67">
        <f>SUM(C5:I5)</f>
        <v>1147396.6600000001</v>
      </c>
      <c r="C5" s="67">
        <f>SUM(C6:C25)</f>
        <v>457448.76000000007</v>
      </c>
      <c r="D5" s="67">
        <f t="shared" ref="D5:I5" si="0">SUM(D6:D25)</f>
        <v>147411.86999999997</v>
      </c>
      <c r="E5" s="67">
        <f t="shared" si="0"/>
        <v>17084.679999999997</v>
      </c>
      <c r="F5" s="67">
        <f t="shared" si="0"/>
        <v>47571.56</v>
      </c>
      <c r="G5" s="67">
        <f t="shared" si="0"/>
        <v>175500.93999999997</v>
      </c>
      <c r="H5" s="67">
        <f t="shared" si="0"/>
        <v>7896.8600000000015</v>
      </c>
      <c r="I5" s="67">
        <f t="shared" si="0"/>
        <v>294481.99</v>
      </c>
      <c r="J5" s="83"/>
    </row>
    <row r="6" spans="1:13" s="84" customFormat="1" ht="12.75" customHeight="1" x14ac:dyDescent="0.25">
      <c r="A6" s="70" t="s">
        <v>80</v>
      </c>
      <c r="B6" s="67">
        <f t="shared" ref="B6:B25" si="1">SUM(C6:I6)</f>
        <v>80663.849999999991</v>
      </c>
      <c r="C6" s="240">
        <v>24192.29</v>
      </c>
      <c r="D6" s="240">
        <v>12479.32</v>
      </c>
      <c r="E6" s="240">
        <v>1266.7</v>
      </c>
      <c r="F6" s="240">
        <v>783.7</v>
      </c>
      <c r="G6" s="240">
        <v>27121.56</v>
      </c>
      <c r="H6" s="240">
        <v>1.68</v>
      </c>
      <c r="I6" s="240">
        <v>14818.6</v>
      </c>
      <c r="J6" s="83"/>
    </row>
    <row r="7" spans="1:13" ht="12.75" customHeight="1" x14ac:dyDescent="0.25">
      <c r="A7" s="71" t="s">
        <v>81</v>
      </c>
      <c r="B7" s="67">
        <f t="shared" si="1"/>
        <v>130282.85</v>
      </c>
      <c r="C7" s="240">
        <v>26920.31</v>
      </c>
      <c r="D7" s="240">
        <v>4919.88</v>
      </c>
      <c r="E7" s="240">
        <v>255.68</v>
      </c>
      <c r="F7" s="240">
        <v>4524.2</v>
      </c>
      <c r="G7" s="240">
        <v>9858.0400000000009</v>
      </c>
      <c r="H7" s="240" t="s">
        <v>156</v>
      </c>
      <c r="I7" s="240">
        <v>83804.740000000005</v>
      </c>
      <c r="J7" s="83"/>
      <c r="K7" s="85"/>
    </row>
    <row r="8" spans="1:13" ht="12.75" customHeight="1" x14ac:dyDescent="0.25">
      <c r="A8" s="71" t="s">
        <v>82</v>
      </c>
      <c r="B8" s="67">
        <f t="shared" si="1"/>
        <v>68154.210000000006</v>
      </c>
      <c r="C8" s="240">
        <v>42526.73</v>
      </c>
      <c r="D8" s="240">
        <v>10743.32</v>
      </c>
      <c r="E8" s="240">
        <v>1367.43</v>
      </c>
      <c r="F8" s="240">
        <v>542.4</v>
      </c>
      <c r="G8" s="240">
        <v>11533.03</v>
      </c>
      <c r="H8" s="240">
        <v>980.2</v>
      </c>
      <c r="I8" s="240">
        <v>461.1</v>
      </c>
      <c r="J8" s="83"/>
      <c r="K8" s="85"/>
    </row>
    <row r="9" spans="1:13" ht="12.75" customHeight="1" x14ac:dyDescent="0.25">
      <c r="A9" s="71" t="s">
        <v>83</v>
      </c>
      <c r="B9" s="67">
        <f t="shared" si="1"/>
        <v>160373.26</v>
      </c>
      <c r="C9" s="240">
        <v>44068.83</v>
      </c>
      <c r="D9" s="240">
        <v>13329.59</v>
      </c>
      <c r="E9" s="240">
        <v>277.54000000000002</v>
      </c>
      <c r="F9" s="240">
        <v>974.69</v>
      </c>
      <c r="G9" s="240">
        <v>9864.9</v>
      </c>
      <c r="H9" s="240">
        <v>133</v>
      </c>
      <c r="I9" s="240">
        <v>91724.71</v>
      </c>
      <c r="J9" s="83"/>
      <c r="K9" s="85"/>
    </row>
    <row r="10" spans="1:13" ht="12.75" customHeight="1" x14ac:dyDescent="0.25">
      <c r="A10" s="71" t="s">
        <v>84</v>
      </c>
      <c r="B10" s="67">
        <f t="shared" si="1"/>
        <v>27821.889999999996</v>
      </c>
      <c r="C10" s="240">
        <v>11550.98</v>
      </c>
      <c r="D10" s="240">
        <v>6466.48</v>
      </c>
      <c r="E10" s="240">
        <v>1428.7</v>
      </c>
      <c r="F10" s="240">
        <v>10.94</v>
      </c>
      <c r="G10" s="240">
        <v>5696.6</v>
      </c>
      <c r="H10" s="240">
        <v>2668.19</v>
      </c>
      <c r="I10" s="240" t="s">
        <v>156</v>
      </c>
      <c r="J10" s="83"/>
      <c r="K10" s="85"/>
    </row>
    <row r="11" spans="1:13" ht="12.75" customHeight="1" x14ac:dyDescent="0.25">
      <c r="A11" s="71" t="s">
        <v>85</v>
      </c>
      <c r="B11" s="67">
        <f t="shared" si="1"/>
        <v>61516.22</v>
      </c>
      <c r="C11" s="240">
        <v>33847.26</v>
      </c>
      <c r="D11" s="240">
        <v>8867.83</v>
      </c>
      <c r="E11" s="240">
        <v>1670.04</v>
      </c>
      <c r="F11" s="240">
        <v>1450.53</v>
      </c>
      <c r="G11" s="240">
        <v>7316.25</v>
      </c>
      <c r="H11" s="240">
        <v>96.4</v>
      </c>
      <c r="I11" s="240">
        <v>8267.91</v>
      </c>
      <c r="J11" s="83"/>
      <c r="K11" s="85"/>
      <c r="M11" s="86"/>
    </row>
    <row r="12" spans="1:13" ht="12.75" customHeight="1" x14ac:dyDescent="0.25">
      <c r="A12" s="71" t="s">
        <v>86</v>
      </c>
      <c r="B12" s="67">
        <f t="shared" si="1"/>
        <v>71665.819999999978</v>
      </c>
      <c r="C12" s="240">
        <v>27478.22</v>
      </c>
      <c r="D12" s="240">
        <v>17994.009999999998</v>
      </c>
      <c r="E12" s="240">
        <v>2020.2</v>
      </c>
      <c r="F12" s="240">
        <v>258.60000000000002</v>
      </c>
      <c r="G12" s="240">
        <v>10743.31</v>
      </c>
      <c r="H12" s="240">
        <v>284.83999999999997</v>
      </c>
      <c r="I12" s="240">
        <v>12886.64</v>
      </c>
      <c r="J12" s="83"/>
      <c r="K12" s="85"/>
    </row>
    <row r="13" spans="1:13" ht="12.75" customHeight="1" x14ac:dyDescent="0.25">
      <c r="A13" s="71" t="s">
        <v>87</v>
      </c>
      <c r="B13" s="67">
        <f t="shared" si="1"/>
        <v>53839.05</v>
      </c>
      <c r="C13" s="240">
        <v>29506.560000000001</v>
      </c>
      <c r="D13" s="240">
        <v>10786.32</v>
      </c>
      <c r="E13" s="240">
        <v>1095.6300000000001</v>
      </c>
      <c r="F13" s="240">
        <v>2136.6799999999998</v>
      </c>
      <c r="G13" s="240">
        <v>9211.66</v>
      </c>
      <c r="H13" s="240">
        <v>55.1</v>
      </c>
      <c r="I13" s="240">
        <v>1047.0999999999999</v>
      </c>
      <c r="J13" s="83"/>
      <c r="K13" s="85"/>
    </row>
    <row r="14" spans="1:13" ht="12.75" customHeight="1" x14ac:dyDescent="0.25">
      <c r="A14" s="71" t="s">
        <v>88</v>
      </c>
      <c r="B14" s="67">
        <f t="shared" si="1"/>
        <v>53678.58</v>
      </c>
      <c r="C14" s="240">
        <v>22112.83</v>
      </c>
      <c r="D14" s="240">
        <v>5064.25</v>
      </c>
      <c r="E14" s="240">
        <v>1642.08</v>
      </c>
      <c r="F14" s="240">
        <v>5995.98</v>
      </c>
      <c r="G14" s="240">
        <v>11150.46</v>
      </c>
      <c r="H14" s="240">
        <v>27.4</v>
      </c>
      <c r="I14" s="240">
        <v>7685.58</v>
      </c>
      <c r="J14" s="83"/>
      <c r="K14" s="85"/>
    </row>
    <row r="15" spans="1:13" ht="12.75" customHeight="1" x14ac:dyDescent="0.25">
      <c r="A15" s="71" t="s">
        <v>89</v>
      </c>
      <c r="B15" s="67">
        <f t="shared" si="1"/>
        <v>48519.229999999996</v>
      </c>
      <c r="C15" s="240">
        <v>30641.78</v>
      </c>
      <c r="D15" s="240">
        <v>2484.0300000000002</v>
      </c>
      <c r="E15" s="240">
        <v>123.29</v>
      </c>
      <c r="F15" s="240">
        <v>2332.15</v>
      </c>
      <c r="G15" s="240">
        <v>4505.03</v>
      </c>
      <c r="H15" s="240" t="s">
        <v>156</v>
      </c>
      <c r="I15" s="240">
        <v>8432.9500000000007</v>
      </c>
      <c r="J15" s="83"/>
      <c r="K15" s="85"/>
    </row>
    <row r="16" spans="1:13" ht="12.75" customHeight="1" x14ac:dyDescent="0.25">
      <c r="A16" s="71" t="s">
        <v>90</v>
      </c>
      <c r="B16" s="67">
        <f t="shared" si="1"/>
        <v>22394.63</v>
      </c>
      <c r="C16" s="240">
        <v>10442.77</v>
      </c>
      <c r="D16" s="240">
        <v>2950.04</v>
      </c>
      <c r="E16" s="240">
        <v>1287.5999999999999</v>
      </c>
      <c r="F16" s="240">
        <v>95.7</v>
      </c>
      <c r="G16" s="240">
        <v>6513.78</v>
      </c>
      <c r="H16" s="240">
        <v>1062.76</v>
      </c>
      <c r="I16" s="240">
        <v>41.98</v>
      </c>
      <c r="J16" s="83"/>
      <c r="K16" s="85"/>
    </row>
    <row r="17" spans="1:12" ht="12.75" customHeight="1" x14ac:dyDescent="0.25">
      <c r="A17" s="71" t="s">
        <v>91</v>
      </c>
      <c r="B17" s="67">
        <f t="shared" si="1"/>
        <v>11552.64</v>
      </c>
      <c r="C17" s="240">
        <v>1201</v>
      </c>
      <c r="D17" s="240">
        <v>918.24</v>
      </c>
      <c r="E17" s="240">
        <v>443.25</v>
      </c>
      <c r="F17" s="240" t="s">
        <v>156</v>
      </c>
      <c r="G17" s="240">
        <v>1145.4000000000001</v>
      </c>
      <c r="H17" s="240">
        <v>1887.4</v>
      </c>
      <c r="I17" s="240">
        <v>5957.35</v>
      </c>
      <c r="J17" s="83"/>
      <c r="K17" s="85"/>
    </row>
    <row r="18" spans="1:12" ht="12.75" customHeight="1" x14ac:dyDescent="0.25">
      <c r="A18" s="71" t="s">
        <v>92</v>
      </c>
      <c r="B18" s="67">
        <f t="shared" si="1"/>
        <v>65875.080000000016</v>
      </c>
      <c r="C18" s="240">
        <v>28067.7</v>
      </c>
      <c r="D18" s="240">
        <v>4824.21</v>
      </c>
      <c r="E18" s="240">
        <v>611.22</v>
      </c>
      <c r="F18" s="240">
        <v>12727.58</v>
      </c>
      <c r="G18" s="240">
        <v>17484.13</v>
      </c>
      <c r="H18" s="240">
        <v>0.82</v>
      </c>
      <c r="I18" s="240">
        <v>2159.42</v>
      </c>
      <c r="J18" s="83"/>
      <c r="K18" s="85"/>
      <c r="L18" s="86"/>
    </row>
    <row r="19" spans="1:12" ht="12.75" customHeight="1" x14ac:dyDescent="0.25">
      <c r="A19" s="71" t="s">
        <v>93</v>
      </c>
      <c r="B19" s="67">
        <f t="shared" si="1"/>
        <v>45948.060000000005</v>
      </c>
      <c r="C19" s="240">
        <v>19161.14</v>
      </c>
      <c r="D19" s="240">
        <v>4039.06</v>
      </c>
      <c r="E19" s="240">
        <v>70.8</v>
      </c>
      <c r="F19" s="240">
        <v>12396.02</v>
      </c>
      <c r="G19" s="240">
        <v>8551.06</v>
      </c>
      <c r="H19" s="240" t="s">
        <v>156</v>
      </c>
      <c r="I19" s="240">
        <v>1729.98</v>
      </c>
      <c r="J19" s="83"/>
      <c r="K19" s="85"/>
    </row>
    <row r="20" spans="1:12" ht="12.75" customHeight="1" x14ac:dyDescent="0.25">
      <c r="A20" s="71" t="s">
        <v>94</v>
      </c>
      <c r="B20" s="67">
        <f t="shared" si="1"/>
        <v>128417.42</v>
      </c>
      <c r="C20" s="240">
        <v>72461.009999999995</v>
      </c>
      <c r="D20" s="240">
        <v>31857.200000000001</v>
      </c>
      <c r="E20" s="240">
        <v>1327.89</v>
      </c>
      <c r="F20" s="240">
        <v>14.5</v>
      </c>
      <c r="G20" s="240">
        <v>17252.68</v>
      </c>
      <c r="H20" s="240">
        <v>697.77</v>
      </c>
      <c r="I20" s="240">
        <v>4806.37</v>
      </c>
      <c r="J20" s="83"/>
      <c r="K20" s="85"/>
    </row>
    <row r="21" spans="1:12" ht="12.75" customHeight="1" x14ac:dyDescent="0.25">
      <c r="A21" s="70" t="s">
        <v>95</v>
      </c>
      <c r="B21" s="67">
        <f t="shared" si="1"/>
        <v>15140.21</v>
      </c>
      <c r="C21" s="240">
        <v>4311.75</v>
      </c>
      <c r="D21" s="240">
        <v>2775.36</v>
      </c>
      <c r="E21" s="240">
        <v>706.4</v>
      </c>
      <c r="F21" s="240">
        <v>9</v>
      </c>
      <c r="G21" s="240">
        <v>7324.9</v>
      </c>
      <c r="H21" s="240" t="s">
        <v>156</v>
      </c>
      <c r="I21" s="240">
        <v>12.8</v>
      </c>
      <c r="J21" s="83"/>
      <c r="K21" s="85"/>
    </row>
    <row r="22" spans="1:12" ht="12.75" customHeight="1" x14ac:dyDescent="0.25">
      <c r="A22" s="71" t="s">
        <v>96</v>
      </c>
      <c r="B22" s="67">
        <f t="shared" si="1"/>
        <v>95914.540000000008</v>
      </c>
      <c r="C22" s="240">
        <v>24821.03</v>
      </c>
      <c r="D22" s="240">
        <v>6250.27</v>
      </c>
      <c r="E22" s="240">
        <v>1485.03</v>
      </c>
      <c r="F22" s="240">
        <v>3303.39</v>
      </c>
      <c r="G22" s="240">
        <v>9717.99</v>
      </c>
      <c r="H22" s="240">
        <v>1.3</v>
      </c>
      <c r="I22" s="240">
        <v>50335.53</v>
      </c>
      <c r="J22" s="83"/>
      <c r="K22" s="85"/>
    </row>
    <row r="23" spans="1:12" ht="12.75" customHeight="1" x14ac:dyDescent="0.25">
      <c r="A23" s="71" t="s">
        <v>97</v>
      </c>
      <c r="B23" s="67">
        <f t="shared" si="1"/>
        <v>45.53</v>
      </c>
      <c r="C23" s="240">
        <v>20.2</v>
      </c>
      <c r="D23" s="240">
        <v>6.44</v>
      </c>
      <c r="E23" s="240">
        <v>1.3</v>
      </c>
      <c r="F23" s="240" t="s">
        <v>156</v>
      </c>
      <c r="G23" s="240">
        <v>17.29</v>
      </c>
      <c r="H23" s="240" t="s">
        <v>156</v>
      </c>
      <c r="I23" s="240">
        <v>0.3</v>
      </c>
      <c r="J23" s="83"/>
      <c r="K23" s="85"/>
    </row>
    <row r="24" spans="1:12" ht="12.75" customHeight="1" x14ac:dyDescent="0.25">
      <c r="A24" s="71" t="s">
        <v>98</v>
      </c>
      <c r="B24" s="67">
        <f t="shared" si="1"/>
        <v>25</v>
      </c>
      <c r="C24" s="240">
        <v>19.5</v>
      </c>
      <c r="D24" s="240">
        <v>0.5</v>
      </c>
      <c r="E24" s="240">
        <v>0.8</v>
      </c>
      <c r="F24" s="240" t="s">
        <v>156</v>
      </c>
      <c r="G24" s="240">
        <v>3</v>
      </c>
      <c r="H24" s="240" t="s">
        <v>156</v>
      </c>
      <c r="I24" s="240">
        <v>1.2</v>
      </c>
      <c r="J24" s="83"/>
      <c r="K24" s="85"/>
    </row>
    <row r="25" spans="1:12" ht="12.75" customHeight="1" x14ac:dyDescent="0.25">
      <c r="A25" s="73" t="s">
        <v>99</v>
      </c>
      <c r="B25" s="75">
        <f t="shared" si="1"/>
        <v>5568.59</v>
      </c>
      <c r="C25" s="241">
        <v>4096.87</v>
      </c>
      <c r="D25" s="241">
        <v>655.52</v>
      </c>
      <c r="E25" s="241">
        <v>3.1</v>
      </c>
      <c r="F25" s="241">
        <v>15.5</v>
      </c>
      <c r="G25" s="241">
        <v>489.87</v>
      </c>
      <c r="H25" s="241" t="s">
        <v>156</v>
      </c>
      <c r="I25" s="241">
        <v>307.73</v>
      </c>
      <c r="J25" s="83"/>
      <c r="K25" s="85"/>
    </row>
    <row r="26" spans="1:12" x14ac:dyDescent="0.2">
      <c r="B26" s="86"/>
    </row>
    <row r="27" spans="1:12" x14ac:dyDescent="0.2">
      <c r="A27" s="198"/>
      <c r="C27" s="86"/>
    </row>
    <row r="28" spans="1:12" x14ac:dyDescent="0.2">
      <c r="B28" s="67"/>
      <c r="C28" s="86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activeCell="A3" sqref="A3:A5"/>
    </sheetView>
  </sheetViews>
  <sheetFormatPr defaultRowHeight="12.75" x14ac:dyDescent="0.2"/>
  <cols>
    <col min="1" max="1" width="21.7109375" style="5" customWidth="1"/>
    <col min="2" max="2" width="11.85546875" style="5" customWidth="1"/>
    <col min="3" max="3" width="10" style="5" customWidth="1"/>
    <col min="4" max="6" width="9.85546875" style="5" customWidth="1"/>
    <col min="7" max="7" width="9.5703125" style="5" customWidth="1"/>
    <col min="8" max="9" width="9.85546875" style="5" customWidth="1"/>
    <col min="10" max="10" width="10.5703125" style="5" customWidth="1"/>
    <col min="11" max="11" width="9.5703125" style="5" customWidth="1"/>
    <col min="12" max="12" width="9" style="5" customWidth="1"/>
    <col min="13" max="13" width="10.28515625" style="5" customWidth="1"/>
    <col min="14" max="14" width="8.28515625" style="5" customWidth="1"/>
    <col min="15" max="15" width="10.85546875" style="5" customWidth="1"/>
    <col min="16" max="16" width="11" style="5" customWidth="1"/>
    <col min="17" max="253" width="9.140625" style="5"/>
    <col min="254" max="254" width="21.7109375" style="5" customWidth="1"/>
    <col min="255" max="255" width="11.85546875" style="5" customWidth="1"/>
    <col min="256" max="256" width="10" style="5" customWidth="1"/>
    <col min="257" max="257" width="8.7109375" style="5" customWidth="1"/>
    <col min="258" max="259" width="9.85546875" style="5" customWidth="1"/>
    <col min="260" max="260" width="8.42578125" style="5" customWidth="1"/>
    <col min="261" max="262" width="9.85546875" style="5" customWidth="1"/>
    <col min="263" max="263" width="8.7109375" style="5" customWidth="1"/>
    <col min="264" max="264" width="9.5703125" style="5" customWidth="1"/>
    <col min="265" max="266" width="9" style="5" customWidth="1"/>
    <col min="267" max="267" width="5.5703125" style="5" customWidth="1"/>
    <col min="268" max="268" width="10.85546875" style="5" customWidth="1"/>
    <col min="269" max="509" width="9.140625" style="5"/>
    <col min="510" max="510" width="21.7109375" style="5" customWidth="1"/>
    <col min="511" max="511" width="11.85546875" style="5" customWidth="1"/>
    <col min="512" max="512" width="10" style="5" customWidth="1"/>
    <col min="513" max="513" width="8.7109375" style="5" customWidth="1"/>
    <col min="514" max="515" width="9.85546875" style="5" customWidth="1"/>
    <col min="516" max="516" width="8.42578125" style="5" customWidth="1"/>
    <col min="517" max="518" width="9.85546875" style="5" customWidth="1"/>
    <col min="519" max="519" width="8.7109375" style="5" customWidth="1"/>
    <col min="520" max="520" width="9.5703125" style="5" customWidth="1"/>
    <col min="521" max="522" width="9" style="5" customWidth="1"/>
    <col min="523" max="523" width="5.5703125" style="5" customWidth="1"/>
    <col min="524" max="524" width="10.85546875" style="5" customWidth="1"/>
    <col min="525" max="765" width="9.140625" style="5"/>
    <col min="766" max="766" width="21.7109375" style="5" customWidth="1"/>
    <col min="767" max="767" width="11.85546875" style="5" customWidth="1"/>
    <col min="768" max="768" width="10" style="5" customWidth="1"/>
    <col min="769" max="769" width="8.7109375" style="5" customWidth="1"/>
    <col min="770" max="771" width="9.85546875" style="5" customWidth="1"/>
    <col min="772" max="772" width="8.42578125" style="5" customWidth="1"/>
    <col min="773" max="774" width="9.85546875" style="5" customWidth="1"/>
    <col min="775" max="775" width="8.7109375" style="5" customWidth="1"/>
    <col min="776" max="776" width="9.5703125" style="5" customWidth="1"/>
    <col min="777" max="778" width="9" style="5" customWidth="1"/>
    <col min="779" max="779" width="5.5703125" style="5" customWidth="1"/>
    <col min="780" max="780" width="10.85546875" style="5" customWidth="1"/>
    <col min="781" max="1021" width="9.140625" style="5"/>
    <col min="1022" max="1022" width="21.7109375" style="5" customWidth="1"/>
    <col min="1023" max="1023" width="11.85546875" style="5" customWidth="1"/>
    <col min="1024" max="1024" width="10" style="5" customWidth="1"/>
    <col min="1025" max="1025" width="8.7109375" style="5" customWidth="1"/>
    <col min="1026" max="1027" width="9.85546875" style="5" customWidth="1"/>
    <col min="1028" max="1028" width="8.42578125" style="5" customWidth="1"/>
    <col min="1029" max="1030" width="9.85546875" style="5" customWidth="1"/>
    <col min="1031" max="1031" width="8.7109375" style="5" customWidth="1"/>
    <col min="1032" max="1032" width="9.5703125" style="5" customWidth="1"/>
    <col min="1033" max="1034" width="9" style="5" customWidth="1"/>
    <col min="1035" max="1035" width="5.5703125" style="5" customWidth="1"/>
    <col min="1036" max="1036" width="10.85546875" style="5" customWidth="1"/>
    <col min="1037" max="1277" width="9.140625" style="5"/>
    <col min="1278" max="1278" width="21.7109375" style="5" customWidth="1"/>
    <col min="1279" max="1279" width="11.85546875" style="5" customWidth="1"/>
    <col min="1280" max="1280" width="10" style="5" customWidth="1"/>
    <col min="1281" max="1281" width="8.7109375" style="5" customWidth="1"/>
    <col min="1282" max="1283" width="9.85546875" style="5" customWidth="1"/>
    <col min="1284" max="1284" width="8.42578125" style="5" customWidth="1"/>
    <col min="1285" max="1286" width="9.85546875" style="5" customWidth="1"/>
    <col min="1287" max="1287" width="8.7109375" style="5" customWidth="1"/>
    <col min="1288" max="1288" width="9.5703125" style="5" customWidth="1"/>
    <col min="1289" max="1290" width="9" style="5" customWidth="1"/>
    <col min="1291" max="1291" width="5.5703125" style="5" customWidth="1"/>
    <col min="1292" max="1292" width="10.85546875" style="5" customWidth="1"/>
    <col min="1293" max="1533" width="9.140625" style="5"/>
    <col min="1534" max="1534" width="21.7109375" style="5" customWidth="1"/>
    <col min="1535" max="1535" width="11.85546875" style="5" customWidth="1"/>
    <col min="1536" max="1536" width="10" style="5" customWidth="1"/>
    <col min="1537" max="1537" width="8.7109375" style="5" customWidth="1"/>
    <col min="1538" max="1539" width="9.85546875" style="5" customWidth="1"/>
    <col min="1540" max="1540" width="8.42578125" style="5" customWidth="1"/>
    <col min="1541" max="1542" width="9.85546875" style="5" customWidth="1"/>
    <col min="1543" max="1543" width="8.7109375" style="5" customWidth="1"/>
    <col min="1544" max="1544" width="9.5703125" style="5" customWidth="1"/>
    <col min="1545" max="1546" width="9" style="5" customWidth="1"/>
    <col min="1547" max="1547" width="5.5703125" style="5" customWidth="1"/>
    <col min="1548" max="1548" width="10.85546875" style="5" customWidth="1"/>
    <col min="1549" max="1789" width="9.140625" style="5"/>
    <col min="1790" max="1790" width="21.7109375" style="5" customWidth="1"/>
    <col min="1791" max="1791" width="11.85546875" style="5" customWidth="1"/>
    <col min="1792" max="1792" width="10" style="5" customWidth="1"/>
    <col min="1793" max="1793" width="8.7109375" style="5" customWidth="1"/>
    <col min="1794" max="1795" width="9.85546875" style="5" customWidth="1"/>
    <col min="1796" max="1796" width="8.42578125" style="5" customWidth="1"/>
    <col min="1797" max="1798" width="9.85546875" style="5" customWidth="1"/>
    <col min="1799" max="1799" width="8.7109375" style="5" customWidth="1"/>
    <col min="1800" max="1800" width="9.5703125" style="5" customWidth="1"/>
    <col min="1801" max="1802" width="9" style="5" customWidth="1"/>
    <col min="1803" max="1803" width="5.5703125" style="5" customWidth="1"/>
    <col min="1804" max="1804" width="10.85546875" style="5" customWidth="1"/>
    <col min="1805" max="2045" width="9.140625" style="5"/>
    <col min="2046" max="2046" width="21.7109375" style="5" customWidth="1"/>
    <col min="2047" max="2047" width="11.85546875" style="5" customWidth="1"/>
    <col min="2048" max="2048" width="10" style="5" customWidth="1"/>
    <col min="2049" max="2049" width="8.7109375" style="5" customWidth="1"/>
    <col min="2050" max="2051" width="9.85546875" style="5" customWidth="1"/>
    <col min="2052" max="2052" width="8.42578125" style="5" customWidth="1"/>
    <col min="2053" max="2054" width="9.85546875" style="5" customWidth="1"/>
    <col min="2055" max="2055" width="8.7109375" style="5" customWidth="1"/>
    <col min="2056" max="2056" width="9.5703125" style="5" customWidth="1"/>
    <col min="2057" max="2058" width="9" style="5" customWidth="1"/>
    <col min="2059" max="2059" width="5.5703125" style="5" customWidth="1"/>
    <col min="2060" max="2060" width="10.85546875" style="5" customWidth="1"/>
    <col min="2061" max="2301" width="9.140625" style="5"/>
    <col min="2302" max="2302" width="21.7109375" style="5" customWidth="1"/>
    <col min="2303" max="2303" width="11.85546875" style="5" customWidth="1"/>
    <col min="2304" max="2304" width="10" style="5" customWidth="1"/>
    <col min="2305" max="2305" width="8.7109375" style="5" customWidth="1"/>
    <col min="2306" max="2307" width="9.85546875" style="5" customWidth="1"/>
    <col min="2308" max="2308" width="8.42578125" style="5" customWidth="1"/>
    <col min="2309" max="2310" width="9.85546875" style="5" customWidth="1"/>
    <col min="2311" max="2311" width="8.7109375" style="5" customWidth="1"/>
    <col min="2312" max="2312" width="9.5703125" style="5" customWidth="1"/>
    <col min="2313" max="2314" width="9" style="5" customWidth="1"/>
    <col min="2315" max="2315" width="5.5703125" style="5" customWidth="1"/>
    <col min="2316" max="2316" width="10.85546875" style="5" customWidth="1"/>
    <col min="2317" max="2557" width="9.140625" style="5"/>
    <col min="2558" max="2558" width="21.7109375" style="5" customWidth="1"/>
    <col min="2559" max="2559" width="11.85546875" style="5" customWidth="1"/>
    <col min="2560" max="2560" width="10" style="5" customWidth="1"/>
    <col min="2561" max="2561" width="8.7109375" style="5" customWidth="1"/>
    <col min="2562" max="2563" width="9.85546875" style="5" customWidth="1"/>
    <col min="2564" max="2564" width="8.42578125" style="5" customWidth="1"/>
    <col min="2565" max="2566" width="9.85546875" style="5" customWidth="1"/>
    <col min="2567" max="2567" width="8.7109375" style="5" customWidth="1"/>
    <col min="2568" max="2568" width="9.5703125" style="5" customWidth="1"/>
    <col min="2569" max="2570" width="9" style="5" customWidth="1"/>
    <col min="2571" max="2571" width="5.5703125" style="5" customWidth="1"/>
    <col min="2572" max="2572" width="10.85546875" style="5" customWidth="1"/>
    <col min="2573" max="2813" width="9.140625" style="5"/>
    <col min="2814" max="2814" width="21.7109375" style="5" customWidth="1"/>
    <col min="2815" max="2815" width="11.85546875" style="5" customWidth="1"/>
    <col min="2816" max="2816" width="10" style="5" customWidth="1"/>
    <col min="2817" max="2817" width="8.7109375" style="5" customWidth="1"/>
    <col min="2818" max="2819" width="9.85546875" style="5" customWidth="1"/>
    <col min="2820" max="2820" width="8.42578125" style="5" customWidth="1"/>
    <col min="2821" max="2822" width="9.85546875" style="5" customWidth="1"/>
    <col min="2823" max="2823" width="8.7109375" style="5" customWidth="1"/>
    <col min="2824" max="2824" width="9.5703125" style="5" customWidth="1"/>
    <col min="2825" max="2826" width="9" style="5" customWidth="1"/>
    <col min="2827" max="2827" width="5.5703125" style="5" customWidth="1"/>
    <col min="2828" max="2828" width="10.85546875" style="5" customWidth="1"/>
    <col min="2829" max="3069" width="9.140625" style="5"/>
    <col min="3070" max="3070" width="21.7109375" style="5" customWidth="1"/>
    <col min="3071" max="3071" width="11.85546875" style="5" customWidth="1"/>
    <col min="3072" max="3072" width="10" style="5" customWidth="1"/>
    <col min="3073" max="3073" width="8.7109375" style="5" customWidth="1"/>
    <col min="3074" max="3075" width="9.85546875" style="5" customWidth="1"/>
    <col min="3076" max="3076" width="8.42578125" style="5" customWidth="1"/>
    <col min="3077" max="3078" width="9.85546875" style="5" customWidth="1"/>
    <col min="3079" max="3079" width="8.7109375" style="5" customWidth="1"/>
    <col min="3080" max="3080" width="9.5703125" style="5" customWidth="1"/>
    <col min="3081" max="3082" width="9" style="5" customWidth="1"/>
    <col min="3083" max="3083" width="5.5703125" style="5" customWidth="1"/>
    <col min="3084" max="3084" width="10.85546875" style="5" customWidth="1"/>
    <col min="3085" max="3325" width="9.140625" style="5"/>
    <col min="3326" max="3326" width="21.7109375" style="5" customWidth="1"/>
    <col min="3327" max="3327" width="11.85546875" style="5" customWidth="1"/>
    <col min="3328" max="3328" width="10" style="5" customWidth="1"/>
    <col min="3329" max="3329" width="8.7109375" style="5" customWidth="1"/>
    <col min="3330" max="3331" width="9.85546875" style="5" customWidth="1"/>
    <col min="3332" max="3332" width="8.42578125" style="5" customWidth="1"/>
    <col min="3333" max="3334" width="9.85546875" style="5" customWidth="1"/>
    <col min="3335" max="3335" width="8.7109375" style="5" customWidth="1"/>
    <col min="3336" max="3336" width="9.5703125" style="5" customWidth="1"/>
    <col min="3337" max="3338" width="9" style="5" customWidth="1"/>
    <col min="3339" max="3339" width="5.5703125" style="5" customWidth="1"/>
    <col min="3340" max="3340" width="10.85546875" style="5" customWidth="1"/>
    <col min="3341" max="3581" width="9.140625" style="5"/>
    <col min="3582" max="3582" width="21.7109375" style="5" customWidth="1"/>
    <col min="3583" max="3583" width="11.85546875" style="5" customWidth="1"/>
    <col min="3584" max="3584" width="10" style="5" customWidth="1"/>
    <col min="3585" max="3585" width="8.7109375" style="5" customWidth="1"/>
    <col min="3586" max="3587" width="9.85546875" style="5" customWidth="1"/>
    <col min="3588" max="3588" width="8.42578125" style="5" customWidth="1"/>
    <col min="3589" max="3590" width="9.85546875" style="5" customWidth="1"/>
    <col min="3591" max="3591" width="8.7109375" style="5" customWidth="1"/>
    <col min="3592" max="3592" width="9.5703125" style="5" customWidth="1"/>
    <col min="3593" max="3594" width="9" style="5" customWidth="1"/>
    <col min="3595" max="3595" width="5.5703125" style="5" customWidth="1"/>
    <col min="3596" max="3596" width="10.85546875" style="5" customWidth="1"/>
    <col min="3597" max="3837" width="9.140625" style="5"/>
    <col min="3838" max="3838" width="21.7109375" style="5" customWidth="1"/>
    <col min="3839" max="3839" width="11.85546875" style="5" customWidth="1"/>
    <col min="3840" max="3840" width="10" style="5" customWidth="1"/>
    <col min="3841" max="3841" width="8.7109375" style="5" customWidth="1"/>
    <col min="3842" max="3843" width="9.85546875" style="5" customWidth="1"/>
    <col min="3844" max="3844" width="8.42578125" style="5" customWidth="1"/>
    <col min="3845" max="3846" width="9.85546875" style="5" customWidth="1"/>
    <col min="3847" max="3847" width="8.7109375" style="5" customWidth="1"/>
    <col min="3848" max="3848" width="9.5703125" style="5" customWidth="1"/>
    <col min="3849" max="3850" width="9" style="5" customWidth="1"/>
    <col min="3851" max="3851" width="5.5703125" style="5" customWidth="1"/>
    <col min="3852" max="3852" width="10.85546875" style="5" customWidth="1"/>
    <col min="3853" max="4093" width="9.140625" style="5"/>
    <col min="4094" max="4094" width="21.7109375" style="5" customWidth="1"/>
    <col min="4095" max="4095" width="11.85546875" style="5" customWidth="1"/>
    <col min="4096" max="4096" width="10" style="5" customWidth="1"/>
    <col min="4097" max="4097" width="8.7109375" style="5" customWidth="1"/>
    <col min="4098" max="4099" width="9.85546875" style="5" customWidth="1"/>
    <col min="4100" max="4100" width="8.42578125" style="5" customWidth="1"/>
    <col min="4101" max="4102" width="9.85546875" style="5" customWidth="1"/>
    <col min="4103" max="4103" width="8.7109375" style="5" customWidth="1"/>
    <col min="4104" max="4104" width="9.5703125" style="5" customWidth="1"/>
    <col min="4105" max="4106" width="9" style="5" customWidth="1"/>
    <col min="4107" max="4107" width="5.5703125" style="5" customWidth="1"/>
    <col min="4108" max="4108" width="10.85546875" style="5" customWidth="1"/>
    <col min="4109" max="4349" width="9.140625" style="5"/>
    <col min="4350" max="4350" width="21.7109375" style="5" customWidth="1"/>
    <col min="4351" max="4351" width="11.85546875" style="5" customWidth="1"/>
    <col min="4352" max="4352" width="10" style="5" customWidth="1"/>
    <col min="4353" max="4353" width="8.7109375" style="5" customWidth="1"/>
    <col min="4354" max="4355" width="9.85546875" style="5" customWidth="1"/>
    <col min="4356" max="4356" width="8.42578125" style="5" customWidth="1"/>
    <col min="4357" max="4358" width="9.85546875" style="5" customWidth="1"/>
    <col min="4359" max="4359" width="8.7109375" style="5" customWidth="1"/>
    <col min="4360" max="4360" width="9.5703125" style="5" customWidth="1"/>
    <col min="4361" max="4362" width="9" style="5" customWidth="1"/>
    <col min="4363" max="4363" width="5.5703125" style="5" customWidth="1"/>
    <col min="4364" max="4364" width="10.85546875" style="5" customWidth="1"/>
    <col min="4365" max="4605" width="9.140625" style="5"/>
    <col min="4606" max="4606" width="21.7109375" style="5" customWidth="1"/>
    <col min="4607" max="4607" width="11.85546875" style="5" customWidth="1"/>
    <col min="4608" max="4608" width="10" style="5" customWidth="1"/>
    <col min="4609" max="4609" width="8.7109375" style="5" customWidth="1"/>
    <col min="4610" max="4611" width="9.85546875" style="5" customWidth="1"/>
    <col min="4612" max="4612" width="8.42578125" style="5" customWidth="1"/>
    <col min="4613" max="4614" width="9.85546875" style="5" customWidth="1"/>
    <col min="4615" max="4615" width="8.7109375" style="5" customWidth="1"/>
    <col min="4616" max="4616" width="9.5703125" style="5" customWidth="1"/>
    <col min="4617" max="4618" width="9" style="5" customWidth="1"/>
    <col min="4619" max="4619" width="5.5703125" style="5" customWidth="1"/>
    <col min="4620" max="4620" width="10.85546875" style="5" customWidth="1"/>
    <col min="4621" max="4861" width="9.140625" style="5"/>
    <col min="4862" max="4862" width="21.7109375" style="5" customWidth="1"/>
    <col min="4863" max="4863" width="11.85546875" style="5" customWidth="1"/>
    <col min="4864" max="4864" width="10" style="5" customWidth="1"/>
    <col min="4865" max="4865" width="8.7109375" style="5" customWidth="1"/>
    <col min="4866" max="4867" width="9.85546875" style="5" customWidth="1"/>
    <col min="4868" max="4868" width="8.42578125" style="5" customWidth="1"/>
    <col min="4869" max="4870" width="9.85546875" style="5" customWidth="1"/>
    <col min="4871" max="4871" width="8.7109375" style="5" customWidth="1"/>
    <col min="4872" max="4872" width="9.5703125" style="5" customWidth="1"/>
    <col min="4873" max="4874" width="9" style="5" customWidth="1"/>
    <col min="4875" max="4875" width="5.5703125" style="5" customWidth="1"/>
    <col min="4876" max="4876" width="10.85546875" style="5" customWidth="1"/>
    <col min="4877" max="5117" width="9.140625" style="5"/>
    <col min="5118" max="5118" width="21.7109375" style="5" customWidth="1"/>
    <col min="5119" max="5119" width="11.85546875" style="5" customWidth="1"/>
    <col min="5120" max="5120" width="10" style="5" customWidth="1"/>
    <col min="5121" max="5121" width="8.7109375" style="5" customWidth="1"/>
    <col min="5122" max="5123" width="9.85546875" style="5" customWidth="1"/>
    <col min="5124" max="5124" width="8.42578125" style="5" customWidth="1"/>
    <col min="5125" max="5126" width="9.85546875" style="5" customWidth="1"/>
    <col min="5127" max="5127" width="8.7109375" style="5" customWidth="1"/>
    <col min="5128" max="5128" width="9.5703125" style="5" customWidth="1"/>
    <col min="5129" max="5130" width="9" style="5" customWidth="1"/>
    <col min="5131" max="5131" width="5.5703125" style="5" customWidth="1"/>
    <col min="5132" max="5132" width="10.85546875" style="5" customWidth="1"/>
    <col min="5133" max="5373" width="9.140625" style="5"/>
    <col min="5374" max="5374" width="21.7109375" style="5" customWidth="1"/>
    <col min="5375" max="5375" width="11.85546875" style="5" customWidth="1"/>
    <col min="5376" max="5376" width="10" style="5" customWidth="1"/>
    <col min="5377" max="5377" width="8.7109375" style="5" customWidth="1"/>
    <col min="5378" max="5379" width="9.85546875" style="5" customWidth="1"/>
    <col min="5380" max="5380" width="8.42578125" style="5" customWidth="1"/>
    <col min="5381" max="5382" width="9.85546875" style="5" customWidth="1"/>
    <col min="5383" max="5383" width="8.7109375" style="5" customWidth="1"/>
    <col min="5384" max="5384" width="9.5703125" style="5" customWidth="1"/>
    <col min="5385" max="5386" width="9" style="5" customWidth="1"/>
    <col min="5387" max="5387" width="5.5703125" style="5" customWidth="1"/>
    <col min="5388" max="5388" width="10.85546875" style="5" customWidth="1"/>
    <col min="5389" max="5629" width="9.140625" style="5"/>
    <col min="5630" max="5630" width="21.7109375" style="5" customWidth="1"/>
    <col min="5631" max="5631" width="11.85546875" style="5" customWidth="1"/>
    <col min="5632" max="5632" width="10" style="5" customWidth="1"/>
    <col min="5633" max="5633" width="8.7109375" style="5" customWidth="1"/>
    <col min="5634" max="5635" width="9.85546875" style="5" customWidth="1"/>
    <col min="5636" max="5636" width="8.42578125" style="5" customWidth="1"/>
    <col min="5637" max="5638" width="9.85546875" style="5" customWidth="1"/>
    <col min="5639" max="5639" width="8.7109375" style="5" customWidth="1"/>
    <col min="5640" max="5640" width="9.5703125" style="5" customWidth="1"/>
    <col min="5641" max="5642" width="9" style="5" customWidth="1"/>
    <col min="5643" max="5643" width="5.5703125" style="5" customWidth="1"/>
    <col min="5644" max="5644" width="10.85546875" style="5" customWidth="1"/>
    <col min="5645" max="5885" width="9.140625" style="5"/>
    <col min="5886" max="5886" width="21.7109375" style="5" customWidth="1"/>
    <col min="5887" max="5887" width="11.85546875" style="5" customWidth="1"/>
    <col min="5888" max="5888" width="10" style="5" customWidth="1"/>
    <col min="5889" max="5889" width="8.7109375" style="5" customWidth="1"/>
    <col min="5890" max="5891" width="9.85546875" style="5" customWidth="1"/>
    <col min="5892" max="5892" width="8.42578125" style="5" customWidth="1"/>
    <col min="5893" max="5894" width="9.85546875" style="5" customWidth="1"/>
    <col min="5895" max="5895" width="8.7109375" style="5" customWidth="1"/>
    <col min="5896" max="5896" width="9.5703125" style="5" customWidth="1"/>
    <col min="5897" max="5898" width="9" style="5" customWidth="1"/>
    <col min="5899" max="5899" width="5.5703125" style="5" customWidth="1"/>
    <col min="5900" max="5900" width="10.85546875" style="5" customWidth="1"/>
    <col min="5901" max="6141" width="9.140625" style="5"/>
    <col min="6142" max="6142" width="21.7109375" style="5" customWidth="1"/>
    <col min="6143" max="6143" width="11.85546875" style="5" customWidth="1"/>
    <col min="6144" max="6144" width="10" style="5" customWidth="1"/>
    <col min="6145" max="6145" width="8.7109375" style="5" customWidth="1"/>
    <col min="6146" max="6147" width="9.85546875" style="5" customWidth="1"/>
    <col min="6148" max="6148" width="8.42578125" style="5" customWidth="1"/>
    <col min="6149" max="6150" width="9.85546875" style="5" customWidth="1"/>
    <col min="6151" max="6151" width="8.7109375" style="5" customWidth="1"/>
    <col min="6152" max="6152" width="9.5703125" style="5" customWidth="1"/>
    <col min="6153" max="6154" width="9" style="5" customWidth="1"/>
    <col min="6155" max="6155" width="5.5703125" style="5" customWidth="1"/>
    <col min="6156" max="6156" width="10.85546875" style="5" customWidth="1"/>
    <col min="6157" max="6397" width="9.140625" style="5"/>
    <col min="6398" max="6398" width="21.7109375" style="5" customWidth="1"/>
    <col min="6399" max="6399" width="11.85546875" style="5" customWidth="1"/>
    <col min="6400" max="6400" width="10" style="5" customWidth="1"/>
    <col min="6401" max="6401" width="8.7109375" style="5" customWidth="1"/>
    <col min="6402" max="6403" width="9.85546875" style="5" customWidth="1"/>
    <col min="6404" max="6404" width="8.42578125" style="5" customWidth="1"/>
    <col min="6405" max="6406" width="9.85546875" style="5" customWidth="1"/>
    <col min="6407" max="6407" width="8.7109375" style="5" customWidth="1"/>
    <col min="6408" max="6408" width="9.5703125" style="5" customWidth="1"/>
    <col min="6409" max="6410" width="9" style="5" customWidth="1"/>
    <col min="6411" max="6411" width="5.5703125" style="5" customWidth="1"/>
    <col min="6412" max="6412" width="10.85546875" style="5" customWidth="1"/>
    <col min="6413" max="6653" width="9.140625" style="5"/>
    <col min="6654" max="6654" width="21.7109375" style="5" customWidth="1"/>
    <col min="6655" max="6655" width="11.85546875" style="5" customWidth="1"/>
    <col min="6656" max="6656" width="10" style="5" customWidth="1"/>
    <col min="6657" max="6657" width="8.7109375" style="5" customWidth="1"/>
    <col min="6658" max="6659" width="9.85546875" style="5" customWidth="1"/>
    <col min="6660" max="6660" width="8.42578125" style="5" customWidth="1"/>
    <col min="6661" max="6662" width="9.85546875" style="5" customWidth="1"/>
    <col min="6663" max="6663" width="8.7109375" style="5" customWidth="1"/>
    <col min="6664" max="6664" width="9.5703125" style="5" customWidth="1"/>
    <col min="6665" max="6666" width="9" style="5" customWidth="1"/>
    <col min="6667" max="6667" width="5.5703125" style="5" customWidth="1"/>
    <col min="6668" max="6668" width="10.85546875" style="5" customWidth="1"/>
    <col min="6669" max="6909" width="9.140625" style="5"/>
    <col min="6910" max="6910" width="21.7109375" style="5" customWidth="1"/>
    <col min="6911" max="6911" width="11.85546875" style="5" customWidth="1"/>
    <col min="6912" max="6912" width="10" style="5" customWidth="1"/>
    <col min="6913" max="6913" width="8.7109375" style="5" customWidth="1"/>
    <col min="6914" max="6915" width="9.85546875" style="5" customWidth="1"/>
    <col min="6916" max="6916" width="8.42578125" style="5" customWidth="1"/>
    <col min="6917" max="6918" width="9.85546875" style="5" customWidth="1"/>
    <col min="6919" max="6919" width="8.7109375" style="5" customWidth="1"/>
    <col min="6920" max="6920" width="9.5703125" style="5" customWidth="1"/>
    <col min="6921" max="6922" width="9" style="5" customWidth="1"/>
    <col min="6923" max="6923" width="5.5703125" style="5" customWidth="1"/>
    <col min="6924" max="6924" width="10.85546875" style="5" customWidth="1"/>
    <col min="6925" max="7165" width="9.140625" style="5"/>
    <col min="7166" max="7166" width="21.7109375" style="5" customWidth="1"/>
    <col min="7167" max="7167" width="11.85546875" style="5" customWidth="1"/>
    <col min="7168" max="7168" width="10" style="5" customWidth="1"/>
    <col min="7169" max="7169" width="8.7109375" style="5" customWidth="1"/>
    <col min="7170" max="7171" width="9.85546875" style="5" customWidth="1"/>
    <col min="7172" max="7172" width="8.42578125" style="5" customWidth="1"/>
    <col min="7173" max="7174" width="9.85546875" style="5" customWidth="1"/>
    <col min="7175" max="7175" width="8.7109375" style="5" customWidth="1"/>
    <col min="7176" max="7176" width="9.5703125" style="5" customWidth="1"/>
    <col min="7177" max="7178" width="9" style="5" customWidth="1"/>
    <col min="7179" max="7179" width="5.5703125" style="5" customWidth="1"/>
    <col min="7180" max="7180" width="10.85546875" style="5" customWidth="1"/>
    <col min="7181" max="7421" width="9.140625" style="5"/>
    <col min="7422" max="7422" width="21.7109375" style="5" customWidth="1"/>
    <col min="7423" max="7423" width="11.85546875" style="5" customWidth="1"/>
    <col min="7424" max="7424" width="10" style="5" customWidth="1"/>
    <col min="7425" max="7425" width="8.7109375" style="5" customWidth="1"/>
    <col min="7426" max="7427" width="9.85546875" style="5" customWidth="1"/>
    <col min="7428" max="7428" width="8.42578125" style="5" customWidth="1"/>
    <col min="7429" max="7430" width="9.85546875" style="5" customWidth="1"/>
    <col min="7431" max="7431" width="8.7109375" style="5" customWidth="1"/>
    <col min="7432" max="7432" width="9.5703125" style="5" customWidth="1"/>
    <col min="7433" max="7434" width="9" style="5" customWidth="1"/>
    <col min="7435" max="7435" width="5.5703125" style="5" customWidth="1"/>
    <col min="7436" max="7436" width="10.85546875" style="5" customWidth="1"/>
    <col min="7437" max="7677" width="9.140625" style="5"/>
    <col min="7678" max="7678" width="21.7109375" style="5" customWidth="1"/>
    <col min="7679" max="7679" width="11.85546875" style="5" customWidth="1"/>
    <col min="7680" max="7680" width="10" style="5" customWidth="1"/>
    <col min="7681" max="7681" width="8.7109375" style="5" customWidth="1"/>
    <col min="7682" max="7683" width="9.85546875" style="5" customWidth="1"/>
    <col min="7684" max="7684" width="8.42578125" style="5" customWidth="1"/>
    <col min="7685" max="7686" width="9.85546875" style="5" customWidth="1"/>
    <col min="7687" max="7687" width="8.7109375" style="5" customWidth="1"/>
    <col min="7688" max="7688" width="9.5703125" style="5" customWidth="1"/>
    <col min="7689" max="7690" width="9" style="5" customWidth="1"/>
    <col min="7691" max="7691" width="5.5703125" style="5" customWidth="1"/>
    <col min="7692" max="7692" width="10.85546875" style="5" customWidth="1"/>
    <col min="7693" max="7933" width="9.140625" style="5"/>
    <col min="7934" max="7934" width="21.7109375" style="5" customWidth="1"/>
    <col min="7935" max="7935" width="11.85546875" style="5" customWidth="1"/>
    <col min="7936" max="7936" width="10" style="5" customWidth="1"/>
    <col min="7937" max="7937" width="8.7109375" style="5" customWidth="1"/>
    <col min="7938" max="7939" width="9.85546875" style="5" customWidth="1"/>
    <col min="7940" max="7940" width="8.42578125" style="5" customWidth="1"/>
    <col min="7941" max="7942" width="9.85546875" style="5" customWidth="1"/>
    <col min="7943" max="7943" width="8.7109375" style="5" customWidth="1"/>
    <col min="7944" max="7944" width="9.5703125" style="5" customWidth="1"/>
    <col min="7945" max="7946" width="9" style="5" customWidth="1"/>
    <col min="7947" max="7947" width="5.5703125" style="5" customWidth="1"/>
    <col min="7948" max="7948" width="10.85546875" style="5" customWidth="1"/>
    <col min="7949" max="8189" width="9.140625" style="5"/>
    <col min="8190" max="8190" width="21.7109375" style="5" customWidth="1"/>
    <col min="8191" max="8191" width="11.85546875" style="5" customWidth="1"/>
    <col min="8192" max="8192" width="10" style="5" customWidth="1"/>
    <col min="8193" max="8193" width="8.7109375" style="5" customWidth="1"/>
    <col min="8194" max="8195" width="9.85546875" style="5" customWidth="1"/>
    <col min="8196" max="8196" width="8.42578125" style="5" customWidth="1"/>
    <col min="8197" max="8198" width="9.85546875" style="5" customWidth="1"/>
    <col min="8199" max="8199" width="8.7109375" style="5" customWidth="1"/>
    <col min="8200" max="8200" width="9.5703125" style="5" customWidth="1"/>
    <col min="8201" max="8202" width="9" style="5" customWidth="1"/>
    <col min="8203" max="8203" width="5.5703125" style="5" customWidth="1"/>
    <col min="8204" max="8204" width="10.85546875" style="5" customWidth="1"/>
    <col min="8205" max="8445" width="9.140625" style="5"/>
    <col min="8446" max="8446" width="21.7109375" style="5" customWidth="1"/>
    <col min="8447" max="8447" width="11.85546875" style="5" customWidth="1"/>
    <col min="8448" max="8448" width="10" style="5" customWidth="1"/>
    <col min="8449" max="8449" width="8.7109375" style="5" customWidth="1"/>
    <col min="8450" max="8451" width="9.85546875" style="5" customWidth="1"/>
    <col min="8452" max="8452" width="8.42578125" style="5" customWidth="1"/>
    <col min="8453" max="8454" width="9.85546875" style="5" customWidth="1"/>
    <col min="8455" max="8455" width="8.7109375" style="5" customWidth="1"/>
    <col min="8456" max="8456" width="9.5703125" style="5" customWidth="1"/>
    <col min="8457" max="8458" width="9" style="5" customWidth="1"/>
    <col min="8459" max="8459" width="5.5703125" style="5" customWidth="1"/>
    <col min="8460" max="8460" width="10.85546875" style="5" customWidth="1"/>
    <col min="8461" max="8701" width="9.140625" style="5"/>
    <col min="8702" max="8702" width="21.7109375" style="5" customWidth="1"/>
    <col min="8703" max="8703" width="11.85546875" style="5" customWidth="1"/>
    <col min="8704" max="8704" width="10" style="5" customWidth="1"/>
    <col min="8705" max="8705" width="8.7109375" style="5" customWidth="1"/>
    <col min="8706" max="8707" width="9.85546875" style="5" customWidth="1"/>
    <col min="8708" max="8708" width="8.42578125" style="5" customWidth="1"/>
    <col min="8709" max="8710" width="9.85546875" style="5" customWidth="1"/>
    <col min="8711" max="8711" width="8.7109375" style="5" customWidth="1"/>
    <col min="8712" max="8712" width="9.5703125" style="5" customWidth="1"/>
    <col min="8713" max="8714" width="9" style="5" customWidth="1"/>
    <col min="8715" max="8715" width="5.5703125" style="5" customWidth="1"/>
    <col min="8716" max="8716" width="10.85546875" style="5" customWidth="1"/>
    <col min="8717" max="8957" width="9.140625" style="5"/>
    <col min="8958" max="8958" width="21.7109375" style="5" customWidth="1"/>
    <col min="8959" max="8959" width="11.85546875" style="5" customWidth="1"/>
    <col min="8960" max="8960" width="10" style="5" customWidth="1"/>
    <col min="8961" max="8961" width="8.7109375" style="5" customWidth="1"/>
    <col min="8962" max="8963" width="9.85546875" style="5" customWidth="1"/>
    <col min="8964" max="8964" width="8.42578125" style="5" customWidth="1"/>
    <col min="8965" max="8966" width="9.85546875" style="5" customWidth="1"/>
    <col min="8967" max="8967" width="8.7109375" style="5" customWidth="1"/>
    <col min="8968" max="8968" width="9.5703125" style="5" customWidth="1"/>
    <col min="8969" max="8970" width="9" style="5" customWidth="1"/>
    <col min="8971" max="8971" width="5.5703125" style="5" customWidth="1"/>
    <col min="8972" max="8972" width="10.85546875" style="5" customWidth="1"/>
    <col min="8973" max="9213" width="9.140625" style="5"/>
    <col min="9214" max="9214" width="21.7109375" style="5" customWidth="1"/>
    <col min="9215" max="9215" width="11.85546875" style="5" customWidth="1"/>
    <col min="9216" max="9216" width="10" style="5" customWidth="1"/>
    <col min="9217" max="9217" width="8.7109375" style="5" customWidth="1"/>
    <col min="9218" max="9219" width="9.85546875" style="5" customWidth="1"/>
    <col min="9220" max="9220" width="8.42578125" style="5" customWidth="1"/>
    <col min="9221" max="9222" width="9.85546875" style="5" customWidth="1"/>
    <col min="9223" max="9223" width="8.7109375" style="5" customWidth="1"/>
    <col min="9224" max="9224" width="9.5703125" style="5" customWidth="1"/>
    <col min="9225" max="9226" width="9" style="5" customWidth="1"/>
    <col min="9227" max="9227" width="5.5703125" style="5" customWidth="1"/>
    <col min="9228" max="9228" width="10.85546875" style="5" customWidth="1"/>
    <col min="9229" max="9469" width="9.140625" style="5"/>
    <col min="9470" max="9470" width="21.7109375" style="5" customWidth="1"/>
    <col min="9471" max="9471" width="11.85546875" style="5" customWidth="1"/>
    <col min="9472" max="9472" width="10" style="5" customWidth="1"/>
    <col min="9473" max="9473" width="8.7109375" style="5" customWidth="1"/>
    <col min="9474" max="9475" width="9.85546875" style="5" customWidth="1"/>
    <col min="9476" max="9476" width="8.42578125" style="5" customWidth="1"/>
    <col min="9477" max="9478" width="9.85546875" style="5" customWidth="1"/>
    <col min="9479" max="9479" width="8.7109375" style="5" customWidth="1"/>
    <col min="9480" max="9480" width="9.5703125" style="5" customWidth="1"/>
    <col min="9481" max="9482" width="9" style="5" customWidth="1"/>
    <col min="9483" max="9483" width="5.5703125" style="5" customWidth="1"/>
    <col min="9484" max="9484" width="10.85546875" style="5" customWidth="1"/>
    <col min="9485" max="9725" width="9.140625" style="5"/>
    <col min="9726" max="9726" width="21.7109375" style="5" customWidth="1"/>
    <col min="9727" max="9727" width="11.85546875" style="5" customWidth="1"/>
    <col min="9728" max="9728" width="10" style="5" customWidth="1"/>
    <col min="9729" max="9729" width="8.7109375" style="5" customWidth="1"/>
    <col min="9730" max="9731" width="9.85546875" style="5" customWidth="1"/>
    <col min="9732" max="9732" width="8.42578125" style="5" customWidth="1"/>
    <col min="9733" max="9734" width="9.85546875" style="5" customWidth="1"/>
    <col min="9735" max="9735" width="8.7109375" style="5" customWidth="1"/>
    <col min="9736" max="9736" width="9.5703125" style="5" customWidth="1"/>
    <col min="9737" max="9738" width="9" style="5" customWidth="1"/>
    <col min="9739" max="9739" width="5.5703125" style="5" customWidth="1"/>
    <col min="9740" max="9740" width="10.85546875" style="5" customWidth="1"/>
    <col min="9741" max="9981" width="9.140625" style="5"/>
    <col min="9982" max="9982" width="21.7109375" style="5" customWidth="1"/>
    <col min="9983" max="9983" width="11.85546875" style="5" customWidth="1"/>
    <col min="9984" max="9984" width="10" style="5" customWidth="1"/>
    <col min="9985" max="9985" width="8.7109375" style="5" customWidth="1"/>
    <col min="9986" max="9987" width="9.85546875" style="5" customWidth="1"/>
    <col min="9988" max="9988" width="8.42578125" style="5" customWidth="1"/>
    <col min="9989" max="9990" width="9.85546875" style="5" customWidth="1"/>
    <col min="9991" max="9991" width="8.7109375" style="5" customWidth="1"/>
    <col min="9992" max="9992" width="9.5703125" style="5" customWidth="1"/>
    <col min="9993" max="9994" width="9" style="5" customWidth="1"/>
    <col min="9995" max="9995" width="5.5703125" style="5" customWidth="1"/>
    <col min="9996" max="9996" width="10.85546875" style="5" customWidth="1"/>
    <col min="9997" max="10237" width="9.140625" style="5"/>
    <col min="10238" max="10238" width="21.7109375" style="5" customWidth="1"/>
    <col min="10239" max="10239" width="11.85546875" style="5" customWidth="1"/>
    <col min="10240" max="10240" width="10" style="5" customWidth="1"/>
    <col min="10241" max="10241" width="8.7109375" style="5" customWidth="1"/>
    <col min="10242" max="10243" width="9.85546875" style="5" customWidth="1"/>
    <col min="10244" max="10244" width="8.42578125" style="5" customWidth="1"/>
    <col min="10245" max="10246" width="9.85546875" style="5" customWidth="1"/>
    <col min="10247" max="10247" width="8.7109375" style="5" customWidth="1"/>
    <col min="10248" max="10248" width="9.5703125" style="5" customWidth="1"/>
    <col min="10249" max="10250" width="9" style="5" customWidth="1"/>
    <col min="10251" max="10251" width="5.5703125" style="5" customWidth="1"/>
    <col min="10252" max="10252" width="10.85546875" style="5" customWidth="1"/>
    <col min="10253" max="10493" width="9.140625" style="5"/>
    <col min="10494" max="10494" width="21.7109375" style="5" customWidth="1"/>
    <col min="10495" max="10495" width="11.85546875" style="5" customWidth="1"/>
    <col min="10496" max="10496" width="10" style="5" customWidth="1"/>
    <col min="10497" max="10497" width="8.7109375" style="5" customWidth="1"/>
    <col min="10498" max="10499" width="9.85546875" style="5" customWidth="1"/>
    <col min="10500" max="10500" width="8.42578125" style="5" customWidth="1"/>
    <col min="10501" max="10502" width="9.85546875" style="5" customWidth="1"/>
    <col min="10503" max="10503" width="8.7109375" style="5" customWidth="1"/>
    <col min="10504" max="10504" width="9.5703125" style="5" customWidth="1"/>
    <col min="10505" max="10506" width="9" style="5" customWidth="1"/>
    <col min="10507" max="10507" width="5.5703125" style="5" customWidth="1"/>
    <col min="10508" max="10508" width="10.85546875" style="5" customWidth="1"/>
    <col min="10509" max="10749" width="9.140625" style="5"/>
    <col min="10750" max="10750" width="21.7109375" style="5" customWidth="1"/>
    <col min="10751" max="10751" width="11.85546875" style="5" customWidth="1"/>
    <col min="10752" max="10752" width="10" style="5" customWidth="1"/>
    <col min="10753" max="10753" width="8.7109375" style="5" customWidth="1"/>
    <col min="10754" max="10755" width="9.85546875" style="5" customWidth="1"/>
    <col min="10756" max="10756" width="8.42578125" style="5" customWidth="1"/>
    <col min="10757" max="10758" width="9.85546875" style="5" customWidth="1"/>
    <col min="10759" max="10759" width="8.7109375" style="5" customWidth="1"/>
    <col min="10760" max="10760" width="9.5703125" style="5" customWidth="1"/>
    <col min="10761" max="10762" width="9" style="5" customWidth="1"/>
    <col min="10763" max="10763" width="5.5703125" style="5" customWidth="1"/>
    <col min="10764" max="10764" width="10.85546875" style="5" customWidth="1"/>
    <col min="10765" max="11005" width="9.140625" style="5"/>
    <col min="11006" max="11006" width="21.7109375" style="5" customWidth="1"/>
    <col min="11007" max="11007" width="11.85546875" style="5" customWidth="1"/>
    <col min="11008" max="11008" width="10" style="5" customWidth="1"/>
    <col min="11009" max="11009" width="8.7109375" style="5" customWidth="1"/>
    <col min="11010" max="11011" width="9.85546875" style="5" customWidth="1"/>
    <col min="11012" max="11012" width="8.42578125" style="5" customWidth="1"/>
    <col min="11013" max="11014" width="9.85546875" style="5" customWidth="1"/>
    <col min="11015" max="11015" width="8.7109375" style="5" customWidth="1"/>
    <col min="11016" max="11016" width="9.5703125" style="5" customWidth="1"/>
    <col min="11017" max="11018" width="9" style="5" customWidth="1"/>
    <col min="11019" max="11019" width="5.5703125" style="5" customWidth="1"/>
    <col min="11020" max="11020" width="10.85546875" style="5" customWidth="1"/>
    <col min="11021" max="11261" width="9.140625" style="5"/>
    <col min="11262" max="11262" width="21.7109375" style="5" customWidth="1"/>
    <col min="11263" max="11263" width="11.85546875" style="5" customWidth="1"/>
    <col min="11264" max="11264" width="10" style="5" customWidth="1"/>
    <col min="11265" max="11265" width="8.7109375" style="5" customWidth="1"/>
    <col min="11266" max="11267" width="9.85546875" style="5" customWidth="1"/>
    <col min="11268" max="11268" width="8.42578125" style="5" customWidth="1"/>
    <col min="11269" max="11270" width="9.85546875" style="5" customWidth="1"/>
    <col min="11271" max="11271" width="8.7109375" style="5" customWidth="1"/>
    <col min="11272" max="11272" width="9.5703125" style="5" customWidth="1"/>
    <col min="11273" max="11274" width="9" style="5" customWidth="1"/>
    <col min="11275" max="11275" width="5.5703125" style="5" customWidth="1"/>
    <col min="11276" max="11276" width="10.85546875" style="5" customWidth="1"/>
    <col min="11277" max="11517" width="9.140625" style="5"/>
    <col min="11518" max="11518" width="21.7109375" style="5" customWidth="1"/>
    <col min="11519" max="11519" width="11.85546875" style="5" customWidth="1"/>
    <col min="11520" max="11520" width="10" style="5" customWidth="1"/>
    <col min="11521" max="11521" width="8.7109375" style="5" customWidth="1"/>
    <col min="11522" max="11523" width="9.85546875" style="5" customWidth="1"/>
    <col min="11524" max="11524" width="8.42578125" style="5" customWidth="1"/>
    <col min="11525" max="11526" width="9.85546875" style="5" customWidth="1"/>
    <col min="11527" max="11527" width="8.7109375" style="5" customWidth="1"/>
    <col min="11528" max="11528" width="9.5703125" style="5" customWidth="1"/>
    <col min="11529" max="11530" width="9" style="5" customWidth="1"/>
    <col min="11531" max="11531" width="5.5703125" style="5" customWidth="1"/>
    <col min="11532" max="11532" width="10.85546875" style="5" customWidth="1"/>
    <col min="11533" max="11773" width="9.140625" style="5"/>
    <col min="11774" max="11774" width="21.7109375" style="5" customWidth="1"/>
    <col min="11775" max="11775" width="11.85546875" style="5" customWidth="1"/>
    <col min="11776" max="11776" width="10" style="5" customWidth="1"/>
    <col min="11777" max="11777" width="8.7109375" style="5" customWidth="1"/>
    <col min="11778" max="11779" width="9.85546875" style="5" customWidth="1"/>
    <col min="11780" max="11780" width="8.42578125" style="5" customWidth="1"/>
    <col min="11781" max="11782" width="9.85546875" style="5" customWidth="1"/>
    <col min="11783" max="11783" width="8.7109375" style="5" customWidth="1"/>
    <col min="11784" max="11784" width="9.5703125" style="5" customWidth="1"/>
    <col min="11785" max="11786" width="9" style="5" customWidth="1"/>
    <col min="11787" max="11787" width="5.5703125" style="5" customWidth="1"/>
    <col min="11788" max="11788" width="10.85546875" style="5" customWidth="1"/>
    <col min="11789" max="12029" width="9.140625" style="5"/>
    <col min="12030" max="12030" width="21.7109375" style="5" customWidth="1"/>
    <col min="12031" max="12031" width="11.85546875" style="5" customWidth="1"/>
    <col min="12032" max="12032" width="10" style="5" customWidth="1"/>
    <col min="12033" max="12033" width="8.7109375" style="5" customWidth="1"/>
    <col min="12034" max="12035" width="9.85546875" style="5" customWidth="1"/>
    <col min="12036" max="12036" width="8.42578125" style="5" customWidth="1"/>
    <col min="12037" max="12038" width="9.85546875" style="5" customWidth="1"/>
    <col min="12039" max="12039" width="8.7109375" style="5" customWidth="1"/>
    <col min="12040" max="12040" width="9.5703125" style="5" customWidth="1"/>
    <col min="12041" max="12042" width="9" style="5" customWidth="1"/>
    <col min="12043" max="12043" width="5.5703125" style="5" customWidth="1"/>
    <col min="12044" max="12044" width="10.85546875" style="5" customWidth="1"/>
    <col min="12045" max="12285" width="9.140625" style="5"/>
    <col min="12286" max="12286" width="21.7109375" style="5" customWidth="1"/>
    <col min="12287" max="12287" width="11.85546875" style="5" customWidth="1"/>
    <col min="12288" max="12288" width="10" style="5" customWidth="1"/>
    <col min="12289" max="12289" width="8.7109375" style="5" customWidth="1"/>
    <col min="12290" max="12291" width="9.85546875" style="5" customWidth="1"/>
    <col min="12292" max="12292" width="8.42578125" style="5" customWidth="1"/>
    <col min="12293" max="12294" width="9.85546875" style="5" customWidth="1"/>
    <col min="12295" max="12295" width="8.7109375" style="5" customWidth="1"/>
    <col min="12296" max="12296" width="9.5703125" style="5" customWidth="1"/>
    <col min="12297" max="12298" width="9" style="5" customWidth="1"/>
    <col min="12299" max="12299" width="5.5703125" style="5" customWidth="1"/>
    <col min="12300" max="12300" width="10.85546875" style="5" customWidth="1"/>
    <col min="12301" max="12541" width="9.140625" style="5"/>
    <col min="12542" max="12542" width="21.7109375" style="5" customWidth="1"/>
    <col min="12543" max="12543" width="11.85546875" style="5" customWidth="1"/>
    <col min="12544" max="12544" width="10" style="5" customWidth="1"/>
    <col min="12545" max="12545" width="8.7109375" style="5" customWidth="1"/>
    <col min="12546" max="12547" width="9.85546875" style="5" customWidth="1"/>
    <col min="12548" max="12548" width="8.42578125" style="5" customWidth="1"/>
    <col min="12549" max="12550" width="9.85546875" style="5" customWidth="1"/>
    <col min="12551" max="12551" width="8.7109375" style="5" customWidth="1"/>
    <col min="12552" max="12552" width="9.5703125" style="5" customWidth="1"/>
    <col min="12553" max="12554" width="9" style="5" customWidth="1"/>
    <col min="12555" max="12555" width="5.5703125" style="5" customWidth="1"/>
    <col min="12556" max="12556" width="10.85546875" style="5" customWidth="1"/>
    <col min="12557" max="12797" width="9.140625" style="5"/>
    <col min="12798" max="12798" width="21.7109375" style="5" customWidth="1"/>
    <col min="12799" max="12799" width="11.85546875" style="5" customWidth="1"/>
    <col min="12800" max="12800" width="10" style="5" customWidth="1"/>
    <col min="12801" max="12801" width="8.7109375" style="5" customWidth="1"/>
    <col min="12802" max="12803" width="9.85546875" style="5" customWidth="1"/>
    <col min="12804" max="12804" width="8.42578125" style="5" customWidth="1"/>
    <col min="12805" max="12806" width="9.85546875" style="5" customWidth="1"/>
    <col min="12807" max="12807" width="8.7109375" style="5" customWidth="1"/>
    <col min="12808" max="12808" width="9.5703125" style="5" customWidth="1"/>
    <col min="12809" max="12810" width="9" style="5" customWidth="1"/>
    <col min="12811" max="12811" width="5.5703125" style="5" customWidth="1"/>
    <col min="12812" max="12812" width="10.85546875" style="5" customWidth="1"/>
    <col min="12813" max="13053" width="9.140625" style="5"/>
    <col min="13054" max="13054" width="21.7109375" style="5" customWidth="1"/>
    <col min="13055" max="13055" width="11.85546875" style="5" customWidth="1"/>
    <col min="13056" max="13056" width="10" style="5" customWidth="1"/>
    <col min="13057" max="13057" width="8.7109375" style="5" customWidth="1"/>
    <col min="13058" max="13059" width="9.85546875" style="5" customWidth="1"/>
    <col min="13060" max="13060" width="8.42578125" style="5" customWidth="1"/>
    <col min="13061" max="13062" width="9.85546875" style="5" customWidth="1"/>
    <col min="13063" max="13063" width="8.7109375" style="5" customWidth="1"/>
    <col min="13064" max="13064" width="9.5703125" style="5" customWidth="1"/>
    <col min="13065" max="13066" width="9" style="5" customWidth="1"/>
    <col min="13067" max="13067" width="5.5703125" style="5" customWidth="1"/>
    <col min="13068" max="13068" width="10.85546875" style="5" customWidth="1"/>
    <col min="13069" max="13309" width="9.140625" style="5"/>
    <col min="13310" max="13310" width="21.7109375" style="5" customWidth="1"/>
    <col min="13311" max="13311" width="11.85546875" style="5" customWidth="1"/>
    <col min="13312" max="13312" width="10" style="5" customWidth="1"/>
    <col min="13313" max="13313" width="8.7109375" style="5" customWidth="1"/>
    <col min="13314" max="13315" width="9.85546875" style="5" customWidth="1"/>
    <col min="13316" max="13316" width="8.42578125" style="5" customWidth="1"/>
    <col min="13317" max="13318" width="9.85546875" style="5" customWidth="1"/>
    <col min="13319" max="13319" width="8.7109375" style="5" customWidth="1"/>
    <col min="13320" max="13320" width="9.5703125" style="5" customWidth="1"/>
    <col min="13321" max="13322" width="9" style="5" customWidth="1"/>
    <col min="13323" max="13323" width="5.5703125" style="5" customWidth="1"/>
    <col min="13324" max="13324" width="10.85546875" style="5" customWidth="1"/>
    <col min="13325" max="13565" width="9.140625" style="5"/>
    <col min="13566" max="13566" width="21.7109375" style="5" customWidth="1"/>
    <col min="13567" max="13567" width="11.85546875" style="5" customWidth="1"/>
    <col min="13568" max="13568" width="10" style="5" customWidth="1"/>
    <col min="13569" max="13569" width="8.7109375" style="5" customWidth="1"/>
    <col min="13570" max="13571" width="9.85546875" style="5" customWidth="1"/>
    <col min="13572" max="13572" width="8.42578125" style="5" customWidth="1"/>
    <col min="13573" max="13574" width="9.85546875" style="5" customWidth="1"/>
    <col min="13575" max="13575" width="8.7109375" style="5" customWidth="1"/>
    <col min="13576" max="13576" width="9.5703125" style="5" customWidth="1"/>
    <col min="13577" max="13578" width="9" style="5" customWidth="1"/>
    <col min="13579" max="13579" width="5.5703125" style="5" customWidth="1"/>
    <col min="13580" max="13580" width="10.85546875" style="5" customWidth="1"/>
    <col min="13581" max="13821" width="9.140625" style="5"/>
    <col min="13822" max="13822" width="21.7109375" style="5" customWidth="1"/>
    <col min="13823" max="13823" width="11.85546875" style="5" customWidth="1"/>
    <col min="13824" max="13824" width="10" style="5" customWidth="1"/>
    <col min="13825" max="13825" width="8.7109375" style="5" customWidth="1"/>
    <col min="13826" max="13827" width="9.85546875" style="5" customWidth="1"/>
    <col min="13828" max="13828" width="8.42578125" style="5" customWidth="1"/>
    <col min="13829" max="13830" width="9.85546875" style="5" customWidth="1"/>
    <col min="13831" max="13831" width="8.7109375" style="5" customWidth="1"/>
    <col min="13832" max="13832" width="9.5703125" style="5" customWidth="1"/>
    <col min="13833" max="13834" width="9" style="5" customWidth="1"/>
    <col min="13835" max="13835" width="5.5703125" style="5" customWidth="1"/>
    <col min="13836" max="13836" width="10.85546875" style="5" customWidth="1"/>
    <col min="13837" max="14077" width="9.140625" style="5"/>
    <col min="14078" max="14078" width="21.7109375" style="5" customWidth="1"/>
    <col min="14079" max="14079" width="11.85546875" style="5" customWidth="1"/>
    <col min="14080" max="14080" width="10" style="5" customWidth="1"/>
    <col min="14081" max="14081" width="8.7109375" style="5" customWidth="1"/>
    <col min="14082" max="14083" width="9.85546875" style="5" customWidth="1"/>
    <col min="14084" max="14084" width="8.42578125" style="5" customWidth="1"/>
    <col min="14085" max="14086" width="9.85546875" style="5" customWidth="1"/>
    <col min="14087" max="14087" width="8.7109375" style="5" customWidth="1"/>
    <col min="14088" max="14088" width="9.5703125" style="5" customWidth="1"/>
    <col min="14089" max="14090" width="9" style="5" customWidth="1"/>
    <col min="14091" max="14091" width="5.5703125" style="5" customWidth="1"/>
    <col min="14092" max="14092" width="10.85546875" style="5" customWidth="1"/>
    <col min="14093" max="14333" width="9.140625" style="5"/>
    <col min="14334" max="14334" width="21.7109375" style="5" customWidth="1"/>
    <col min="14335" max="14335" width="11.85546875" style="5" customWidth="1"/>
    <col min="14336" max="14336" width="10" style="5" customWidth="1"/>
    <col min="14337" max="14337" width="8.7109375" style="5" customWidth="1"/>
    <col min="14338" max="14339" width="9.85546875" style="5" customWidth="1"/>
    <col min="14340" max="14340" width="8.42578125" style="5" customWidth="1"/>
    <col min="14341" max="14342" width="9.85546875" style="5" customWidth="1"/>
    <col min="14343" max="14343" width="8.7109375" style="5" customWidth="1"/>
    <col min="14344" max="14344" width="9.5703125" style="5" customWidth="1"/>
    <col min="14345" max="14346" width="9" style="5" customWidth="1"/>
    <col min="14347" max="14347" width="5.5703125" style="5" customWidth="1"/>
    <col min="14348" max="14348" width="10.85546875" style="5" customWidth="1"/>
    <col min="14349" max="14589" width="9.140625" style="5"/>
    <col min="14590" max="14590" width="21.7109375" style="5" customWidth="1"/>
    <col min="14591" max="14591" width="11.85546875" style="5" customWidth="1"/>
    <col min="14592" max="14592" width="10" style="5" customWidth="1"/>
    <col min="14593" max="14593" width="8.7109375" style="5" customWidth="1"/>
    <col min="14594" max="14595" width="9.85546875" style="5" customWidth="1"/>
    <col min="14596" max="14596" width="8.42578125" style="5" customWidth="1"/>
    <col min="14597" max="14598" width="9.85546875" style="5" customWidth="1"/>
    <col min="14599" max="14599" width="8.7109375" style="5" customWidth="1"/>
    <col min="14600" max="14600" width="9.5703125" style="5" customWidth="1"/>
    <col min="14601" max="14602" width="9" style="5" customWidth="1"/>
    <col min="14603" max="14603" width="5.5703125" style="5" customWidth="1"/>
    <col min="14604" max="14604" width="10.85546875" style="5" customWidth="1"/>
    <col min="14605" max="14845" width="9.140625" style="5"/>
    <col min="14846" max="14846" width="21.7109375" style="5" customWidth="1"/>
    <col min="14847" max="14847" width="11.85546875" style="5" customWidth="1"/>
    <col min="14848" max="14848" width="10" style="5" customWidth="1"/>
    <col min="14849" max="14849" width="8.7109375" style="5" customWidth="1"/>
    <col min="14850" max="14851" width="9.85546875" style="5" customWidth="1"/>
    <col min="14852" max="14852" width="8.42578125" style="5" customWidth="1"/>
    <col min="14853" max="14854" width="9.85546875" style="5" customWidth="1"/>
    <col min="14855" max="14855" width="8.7109375" style="5" customWidth="1"/>
    <col min="14856" max="14856" width="9.5703125" style="5" customWidth="1"/>
    <col min="14857" max="14858" width="9" style="5" customWidth="1"/>
    <col min="14859" max="14859" width="5.5703125" style="5" customWidth="1"/>
    <col min="14860" max="14860" width="10.85546875" style="5" customWidth="1"/>
    <col min="14861" max="15101" width="9.140625" style="5"/>
    <col min="15102" max="15102" width="21.7109375" style="5" customWidth="1"/>
    <col min="15103" max="15103" width="11.85546875" style="5" customWidth="1"/>
    <col min="15104" max="15104" width="10" style="5" customWidth="1"/>
    <col min="15105" max="15105" width="8.7109375" style="5" customWidth="1"/>
    <col min="15106" max="15107" width="9.85546875" style="5" customWidth="1"/>
    <col min="15108" max="15108" width="8.42578125" style="5" customWidth="1"/>
    <col min="15109" max="15110" width="9.85546875" style="5" customWidth="1"/>
    <col min="15111" max="15111" width="8.7109375" style="5" customWidth="1"/>
    <col min="15112" max="15112" width="9.5703125" style="5" customWidth="1"/>
    <col min="15113" max="15114" width="9" style="5" customWidth="1"/>
    <col min="15115" max="15115" width="5.5703125" style="5" customWidth="1"/>
    <col min="15116" max="15116" width="10.85546875" style="5" customWidth="1"/>
    <col min="15117" max="15357" width="9.140625" style="5"/>
    <col min="15358" max="15358" width="21.7109375" style="5" customWidth="1"/>
    <col min="15359" max="15359" width="11.85546875" style="5" customWidth="1"/>
    <col min="15360" max="15360" width="10" style="5" customWidth="1"/>
    <col min="15361" max="15361" width="8.7109375" style="5" customWidth="1"/>
    <col min="15362" max="15363" width="9.85546875" style="5" customWidth="1"/>
    <col min="15364" max="15364" width="8.42578125" style="5" customWidth="1"/>
    <col min="15365" max="15366" width="9.85546875" style="5" customWidth="1"/>
    <col min="15367" max="15367" width="8.7109375" style="5" customWidth="1"/>
    <col min="15368" max="15368" width="9.5703125" style="5" customWidth="1"/>
    <col min="15369" max="15370" width="9" style="5" customWidth="1"/>
    <col min="15371" max="15371" width="5.5703125" style="5" customWidth="1"/>
    <col min="15372" max="15372" width="10.85546875" style="5" customWidth="1"/>
    <col min="15373" max="15613" width="9.140625" style="5"/>
    <col min="15614" max="15614" width="21.7109375" style="5" customWidth="1"/>
    <col min="15615" max="15615" width="11.85546875" style="5" customWidth="1"/>
    <col min="15616" max="15616" width="10" style="5" customWidth="1"/>
    <col min="15617" max="15617" width="8.7109375" style="5" customWidth="1"/>
    <col min="15618" max="15619" width="9.85546875" style="5" customWidth="1"/>
    <col min="15620" max="15620" width="8.42578125" style="5" customWidth="1"/>
    <col min="15621" max="15622" width="9.85546875" style="5" customWidth="1"/>
    <col min="15623" max="15623" width="8.7109375" style="5" customWidth="1"/>
    <col min="15624" max="15624" width="9.5703125" style="5" customWidth="1"/>
    <col min="15625" max="15626" width="9" style="5" customWidth="1"/>
    <col min="15627" max="15627" width="5.5703125" style="5" customWidth="1"/>
    <col min="15628" max="15628" width="10.85546875" style="5" customWidth="1"/>
    <col min="15629" max="15869" width="9.140625" style="5"/>
    <col min="15870" max="15870" width="21.7109375" style="5" customWidth="1"/>
    <col min="15871" max="15871" width="11.85546875" style="5" customWidth="1"/>
    <col min="15872" max="15872" width="10" style="5" customWidth="1"/>
    <col min="15873" max="15873" width="8.7109375" style="5" customWidth="1"/>
    <col min="15874" max="15875" width="9.85546875" style="5" customWidth="1"/>
    <col min="15876" max="15876" width="8.42578125" style="5" customWidth="1"/>
    <col min="15877" max="15878" width="9.85546875" style="5" customWidth="1"/>
    <col min="15879" max="15879" width="8.7109375" style="5" customWidth="1"/>
    <col min="15880" max="15880" width="9.5703125" style="5" customWidth="1"/>
    <col min="15881" max="15882" width="9" style="5" customWidth="1"/>
    <col min="15883" max="15883" width="5.5703125" style="5" customWidth="1"/>
    <col min="15884" max="15884" width="10.85546875" style="5" customWidth="1"/>
    <col min="15885" max="16125" width="9.140625" style="5"/>
    <col min="16126" max="16126" width="21.7109375" style="5" customWidth="1"/>
    <col min="16127" max="16127" width="11.85546875" style="5" customWidth="1"/>
    <col min="16128" max="16128" width="10" style="5" customWidth="1"/>
    <col min="16129" max="16129" width="8.7109375" style="5" customWidth="1"/>
    <col min="16130" max="16131" width="9.85546875" style="5" customWidth="1"/>
    <col min="16132" max="16132" width="8.42578125" style="5" customWidth="1"/>
    <col min="16133" max="16134" width="9.85546875" style="5" customWidth="1"/>
    <col min="16135" max="16135" width="8.7109375" style="5" customWidth="1"/>
    <col min="16136" max="16136" width="9.5703125" style="5" customWidth="1"/>
    <col min="16137" max="16138" width="9" style="5" customWidth="1"/>
    <col min="16139" max="16139" width="5.5703125" style="5" customWidth="1"/>
    <col min="16140" max="16140" width="10.85546875" style="5" customWidth="1"/>
    <col min="16141" max="16384" width="9.140625" style="5"/>
  </cols>
  <sheetData>
    <row r="1" spans="1:17" ht="29.25" customHeight="1" x14ac:dyDescent="0.2">
      <c r="A1" s="399" t="s">
        <v>110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78</v>
      </c>
    </row>
    <row r="3" spans="1:17" ht="12.75" customHeight="1" x14ac:dyDescent="0.2">
      <c r="A3" s="412"/>
      <c r="B3" s="391" t="s">
        <v>151</v>
      </c>
      <c r="C3" s="391"/>
      <c r="D3" s="391"/>
      <c r="E3" s="392" t="s">
        <v>74</v>
      </c>
      <c r="F3" s="394"/>
      <c r="G3" s="394"/>
      <c r="H3" s="394"/>
      <c r="I3" s="394"/>
      <c r="J3" s="394"/>
      <c r="K3" s="385" t="s">
        <v>179</v>
      </c>
      <c r="L3" s="386"/>
      <c r="M3" s="387"/>
      <c r="N3" s="391" t="s">
        <v>75</v>
      </c>
      <c r="O3" s="391"/>
      <c r="P3" s="392"/>
      <c r="Q3" s="16"/>
    </row>
    <row r="4" spans="1:17" ht="38.25" customHeight="1" x14ac:dyDescent="0.2">
      <c r="A4" s="412"/>
      <c r="B4" s="391"/>
      <c r="C4" s="391"/>
      <c r="D4" s="391"/>
      <c r="E4" s="391" t="s">
        <v>73</v>
      </c>
      <c r="F4" s="391"/>
      <c r="G4" s="391"/>
      <c r="H4" s="391" t="s">
        <v>72</v>
      </c>
      <c r="I4" s="391"/>
      <c r="J4" s="391"/>
      <c r="K4" s="388"/>
      <c r="L4" s="389"/>
      <c r="M4" s="390"/>
      <c r="N4" s="391"/>
      <c r="O4" s="391"/>
      <c r="P4" s="392"/>
      <c r="Q4" s="16"/>
    </row>
    <row r="5" spans="1:17" ht="33.75" x14ac:dyDescent="0.2">
      <c r="A5" s="412"/>
      <c r="B5" s="201" t="s">
        <v>149</v>
      </c>
      <c r="C5" s="201" t="s">
        <v>71</v>
      </c>
      <c r="D5" s="201" t="s">
        <v>150</v>
      </c>
      <c r="E5" s="201" t="s">
        <v>149</v>
      </c>
      <c r="F5" s="201" t="s">
        <v>71</v>
      </c>
      <c r="G5" s="201" t="s">
        <v>150</v>
      </c>
      <c r="H5" s="201" t="s">
        <v>149</v>
      </c>
      <c r="I5" s="201" t="s">
        <v>71</v>
      </c>
      <c r="J5" s="201" t="s">
        <v>150</v>
      </c>
      <c r="K5" s="201" t="s">
        <v>149</v>
      </c>
      <c r="L5" s="201" t="s">
        <v>71</v>
      </c>
      <c r="M5" s="202" t="s">
        <v>150</v>
      </c>
      <c r="N5" s="201" t="s">
        <v>149</v>
      </c>
      <c r="O5" s="201" t="s">
        <v>71</v>
      </c>
      <c r="P5" s="202" t="s">
        <v>150</v>
      </c>
      <c r="Q5" s="16"/>
    </row>
    <row r="6" spans="1:17" x14ac:dyDescent="0.2">
      <c r="A6" s="71" t="s">
        <v>79</v>
      </c>
      <c r="B6" s="66">
        <f>SUM(B7:B26)</f>
        <v>428717.42</v>
      </c>
      <c r="C6" s="66">
        <f>SUM(C7:C26)</f>
        <v>388503.24</v>
      </c>
      <c r="D6" s="66">
        <f>B6/C6*100</f>
        <v>110.35105395774821</v>
      </c>
      <c r="E6" s="66">
        <f>SUM(E7:E26)</f>
        <v>316507.19999999995</v>
      </c>
      <c r="F6" s="66">
        <f>SUM(F7:F26)</f>
        <v>280116.70999999996</v>
      </c>
      <c r="G6" s="66">
        <f>E6/F6%</f>
        <v>112.9911885656518</v>
      </c>
      <c r="H6" s="66">
        <f>SUM(H7:H26)</f>
        <v>112210.22</v>
      </c>
      <c r="I6" s="66">
        <f>SUM(I7:I26)</f>
        <v>108386.52999999998</v>
      </c>
      <c r="J6" s="66">
        <f>H6/I6%</f>
        <v>103.52782767378936</v>
      </c>
      <c r="K6" s="66">
        <f>SUM(K7:K26)</f>
        <v>254861.40000000002</v>
      </c>
      <c r="L6" s="66">
        <f>SUM(L7:L26)</f>
        <v>264199.75000000006</v>
      </c>
      <c r="M6" s="213">
        <f>K6/L6%</f>
        <v>96.465420576665949</v>
      </c>
      <c r="N6" s="66">
        <f>SUM(N7:N26)</f>
        <v>683578.82000000018</v>
      </c>
      <c r="O6" s="66">
        <f>SUM(O7:O26)</f>
        <v>652702.99</v>
      </c>
      <c r="P6" s="66">
        <f>N6/O6*100</f>
        <v>104.73045634431676</v>
      </c>
    </row>
    <row r="7" spans="1:17" x14ac:dyDescent="0.2">
      <c r="A7" s="71" t="s">
        <v>80</v>
      </c>
      <c r="B7" s="66">
        <f>E7+H7</f>
        <v>33191.839999999997</v>
      </c>
      <c r="C7" s="66">
        <f>F7+I7</f>
        <v>32692.58</v>
      </c>
      <c r="D7" s="66">
        <f t="shared" ref="D7:D24" si="0">B7/C7*100</f>
        <v>101.52713551515357</v>
      </c>
      <c r="E7" s="273">
        <v>11821.33</v>
      </c>
      <c r="F7" s="273">
        <v>11621.95</v>
      </c>
      <c r="G7" s="66">
        <f>E7/F7%</f>
        <v>101.71554687466389</v>
      </c>
      <c r="H7" s="273">
        <v>21370.51</v>
      </c>
      <c r="I7" s="273">
        <v>21070.63</v>
      </c>
      <c r="J7" s="66">
        <f t="shared" ref="J7:J23" si="1">H7/I7%</f>
        <v>101.42321325940419</v>
      </c>
      <c r="K7" s="273">
        <v>11749.1</v>
      </c>
      <c r="L7" s="273">
        <v>12074.7</v>
      </c>
      <c r="M7" s="214">
        <f>K7/L7%</f>
        <v>97.303452673772426</v>
      </c>
      <c r="N7" s="66">
        <f>B7+K7</f>
        <v>44940.939999999995</v>
      </c>
      <c r="O7" s="66">
        <f>C7+L7</f>
        <v>44767.28</v>
      </c>
      <c r="P7" s="66">
        <f>N7/O7*100</f>
        <v>100.3879172467034</v>
      </c>
    </row>
    <row r="8" spans="1:17" x14ac:dyDescent="0.2">
      <c r="A8" s="71" t="s">
        <v>81</v>
      </c>
      <c r="B8" s="66">
        <f t="shared" ref="B8:C26" si="2">E8+H8</f>
        <v>72577.789999999994</v>
      </c>
      <c r="C8" s="66">
        <f t="shared" si="2"/>
        <v>73701.41</v>
      </c>
      <c r="D8" s="66">
        <f t="shared" si="0"/>
        <v>98.475443007128348</v>
      </c>
      <c r="E8" s="240">
        <v>70108.59</v>
      </c>
      <c r="F8" s="240">
        <v>70797.740000000005</v>
      </c>
      <c r="G8" s="66">
        <f t="shared" ref="G8:G26" si="3">E8/F8%</f>
        <v>99.026593221761019</v>
      </c>
      <c r="H8" s="240">
        <v>2469.1999999999998</v>
      </c>
      <c r="I8" s="240">
        <v>2903.67</v>
      </c>
      <c r="J8" s="66">
        <f t="shared" si="1"/>
        <v>85.037211528858307</v>
      </c>
      <c r="K8" s="240">
        <v>16993.8</v>
      </c>
      <c r="L8" s="240">
        <v>17462.240000000002</v>
      </c>
      <c r="M8" s="214">
        <f t="shared" ref="M8:M25" si="4">K8/L8%</f>
        <v>97.317411740990821</v>
      </c>
      <c r="N8" s="66">
        <f t="shared" ref="N8:O26" si="5">B8+K8</f>
        <v>89571.59</v>
      </c>
      <c r="O8" s="66">
        <f t="shared" si="5"/>
        <v>91163.650000000009</v>
      </c>
      <c r="P8" s="66">
        <f t="shared" ref="P8:P25" si="6">N8/O8*100</f>
        <v>98.253624114435951</v>
      </c>
    </row>
    <row r="9" spans="1:17" x14ac:dyDescent="0.2">
      <c r="A9" s="71" t="s">
        <v>82</v>
      </c>
      <c r="B9" s="66">
        <f t="shared" si="2"/>
        <v>13520.45</v>
      </c>
      <c r="C9" s="66">
        <f t="shared" si="2"/>
        <v>13472.1</v>
      </c>
      <c r="D9" s="66">
        <f t="shared" si="0"/>
        <v>100.35888985384609</v>
      </c>
      <c r="E9" s="240">
        <v>6345.85</v>
      </c>
      <c r="F9" s="240">
        <v>7043.13</v>
      </c>
      <c r="G9" s="66">
        <f t="shared" si="3"/>
        <v>90.099856171900839</v>
      </c>
      <c r="H9" s="240">
        <v>7174.6</v>
      </c>
      <c r="I9" s="240">
        <v>6428.97</v>
      </c>
      <c r="J9" s="66">
        <f t="shared" si="1"/>
        <v>111.59796981476039</v>
      </c>
      <c r="K9" s="240">
        <v>20649.8</v>
      </c>
      <c r="L9" s="240">
        <v>20385.39</v>
      </c>
      <c r="M9" s="214">
        <f t="shared" si="4"/>
        <v>101.29705637223522</v>
      </c>
      <c r="N9" s="66">
        <f t="shared" si="5"/>
        <v>34170.25</v>
      </c>
      <c r="O9" s="66">
        <f t="shared" si="5"/>
        <v>33857.49</v>
      </c>
      <c r="P9" s="66">
        <f t="shared" si="6"/>
        <v>100.92375424167592</v>
      </c>
    </row>
    <row r="10" spans="1:17" x14ac:dyDescent="0.2">
      <c r="A10" s="71" t="s">
        <v>83</v>
      </c>
      <c r="B10" s="66">
        <f t="shared" si="2"/>
        <v>89689.18</v>
      </c>
      <c r="C10" s="66">
        <f t="shared" si="2"/>
        <v>70664.650000000009</v>
      </c>
      <c r="D10" s="66">
        <f t="shared" si="0"/>
        <v>126.92227301769694</v>
      </c>
      <c r="E10" s="240">
        <v>77679.28</v>
      </c>
      <c r="F10" s="240">
        <v>58664.800000000003</v>
      </c>
      <c r="G10" s="66">
        <f t="shared" si="3"/>
        <v>132.41207674789652</v>
      </c>
      <c r="H10" s="240">
        <v>12009.9</v>
      </c>
      <c r="I10" s="240">
        <v>11999.85</v>
      </c>
      <c r="J10" s="66">
        <f t="shared" si="1"/>
        <v>100.08375104688808</v>
      </c>
      <c r="K10" s="240">
        <v>21268.3</v>
      </c>
      <c r="L10" s="240">
        <v>21482.09</v>
      </c>
      <c r="M10" s="214">
        <f t="shared" si="4"/>
        <v>99.004798881300658</v>
      </c>
      <c r="N10" s="66">
        <f t="shared" si="5"/>
        <v>110957.48</v>
      </c>
      <c r="O10" s="66">
        <f t="shared" si="5"/>
        <v>92146.74</v>
      </c>
      <c r="P10" s="66">
        <f t="shared" si="6"/>
        <v>120.41389635704962</v>
      </c>
    </row>
    <row r="11" spans="1:17" x14ac:dyDescent="0.2">
      <c r="A11" s="71" t="s">
        <v>84</v>
      </c>
      <c r="B11" s="66">
        <f t="shared" si="2"/>
        <v>4544.1799999999994</v>
      </c>
      <c r="C11" s="66">
        <f t="shared" si="2"/>
        <v>4357.12</v>
      </c>
      <c r="D11" s="66">
        <f t="shared" si="0"/>
        <v>104.29320284958872</v>
      </c>
      <c r="E11" s="240">
        <v>246.48</v>
      </c>
      <c r="F11" s="240">
        <v>214.67</v>
      </c>
      <c r="G11" s="66">
        <f>E11/F11%</f>
        <v>114.8180928867564</v>
      </c>
      <c r="H11" s="240">
        <v>4297.7</v>
      </c>
      <c r="I11" s="240">
        <v>4142.45</v>
      </c>
      <c r="J11" s="66">
        <f t="shared" si="1"/>
        <v>103.74778210962113</v>
      </c>
      <c r="K11" s="240">
        <v>9974.2999999999993</v>
      </c>
      <c r="L11" s="240">
        <v>9625.0300000000007</v>
      </c>
      <c r="M11" s="214">
        <f t="shared" si="4"/>
        <v>103.62876791033376</v>
      </c>
      <c r="N11" s="66">
        <f t="shared" si="5"/>
        <v>14518.48</v>
      </c>
      <c r="O11" s="66">
        <f t="shared" si="5"/>
        <v>13982.150000000001</v>
      </c>
      <c r="P11" s="66">
        <f t="shared" si="6"/>
        <v>103.83581924096079</v>
      </c>
    </row>
    <row r="12" spans="1:17" x14ac:dyDescent="0.2">
      <c r="A12" s="71" t="s">
        <v>85</v>
      </c>
      <c r="B12" s="66">
        <f t="shared" si="2"/>
        <v>19709.93</v>
      </c>
      <c r="C12" s="66">
        <f t="shared" si="2"/>
        <v>17831.620000000003</v>
      </c>
      <c r="D12" s="66">
        <f t="shared" si="0"/>
        <v>110.53359145158991</v>
      </c>
      <c r="E12" s="240">
        <v>8664.0300000000007</v>
      </c>
      <c r="F12" s="240">
        <v>7666.33</v>
      </c>
      <c r="G12" s="66">
        <f t="shared" si="3"/>
        <v>113.01404974740197</v>
      </c>
      <c r="H12" s="240">
        <v>11045.9</v>
      </c>
      <c r="I12" s="240">
        <v>10165.290000000001</v>
      </c>
      <c r="J12" s="66">
        <f t="shared" si="1"/>
        <v>108.6629107482423</v>
      </c>
      <c r="K12" s="240">
        <v>12764.2</v>
      </c>
      <c r="L12" s="240">
        <v>12673.51</v>
      </c>
      <c r="M12" s="214">
        <f t="shared" si="4"/>
        <v>100.71558707887554</v>
      </c>
      <c r="N12" s="66">
        <f t="shared" si="5"/>
        <v>32474.13</v>
      </c>
      <c r="O12" s="66">
        <f t="shared" si="5"/>
        <v>30505.130000000005</v>
      </c>
      <c r="P12" s="66">
        <f t="shared" si="6"/>
        <v>106.4546520536054</v>
      </c>
    </row>
    <row r="13" spans="1:17" x14ac:dyDescent="0.2">
      <c r="A13" s="71" t="s">
        <v>86</v>
      </c>
      <c r="B13" s="66">
        <f t="shared" si="2"/>
        <v>19352.04</v>
      </c>
      <c r="C13" s="66">
        <f t="shared" si="2"/>
        <v>18004.28</v>
      </c>
      <c r="D13" s="66">
        <f t="shared" si="0"/>
        <v>107.48577560446739</v>
      </c>
      <c r="E13" s="240">
        <v>11293.84</v>
      </c>
      <c r="F13" s="240">
        <v>10158.9</v>
      </c>
      <c r="G13" s="66">
        <f t="shared" si="3"/>
        <v>111.17187884515056</v>
      </c>
      <c r="H13" s="240">
        <v>8058.2</v>
      </c>
      <c r="I13" s="240">
        <v>7845.38</v>
      </c>
      <c r="J13" s="66">
        <f t="shared" si="1"/>
        <v>102.71267930935149</v>
      </c>
      <c r="K13" s="240">
        <v>21616.1</v>
      </c>
      <c r="L13" s="240">
        <v>21227.67</v>
      </c>
      <c r="M13" s="214">
        <f t="shared" si="4"/>
        <v>101.82982870941559</v>
      </c>
      <c r="N13" s="66">
        <f t="shared" si="5"/>
        <v>40968.14</v>
      </c>
      <c r="O13" s="66">
        <f t="shared" si="5"/>
        <v>39231.949999999997</v>
      </c>
      <c r="P13" s="66">
        <f t="shared" si="6"/>
        <v>104.42544915559895</v>
      </c>
    </row>
    <row r="14" spans="1:17" x14ac:dyDescent="0.2">
      <c r="A14" s="71" t="s">
        <v>87</v>
      </c>
      <c r="B14" s="66">
        <f t="shared" si="2"/>
        <v>10877.76</v>
      </c>
      <c r="C14" s="66">
        <f t="shared" si="2"/>
        <v>9822.56</v>
      </c>
      <c r="D14" s="66">
        <f t="shared" si="0"/>
        <v>110.7426169959766</v>
      </c>
      <c r="E14" s="240">
        <v>2846.46</v>
      </c>
      <c r="F14" s="240">
        <v>1971.69</v>
      </c>
      <c r="G14" s="66">
        <f t="shared" si="3"/>
        <v>144.36650791960199</v>
      </c>
      <c r="H14" s="240">
        <v>8031.3</v>
      </c>
      <c r="I14" s="240">
        <v>7850.87</v>
      </c>
      <c r="J14" s="66">
        <f t="shared" si="1"/>
        <v>102.29821663076831</v>
      </c>
      <c r="K14" s="240">
        <v>17005.599999999999</v>
      </c>
      <c r="L14" s="240">
        <v>16645.53</v>
      </c>
      <c r="M14" s="214">
        <f t="shared" si="4"/>
        <v>102.16316332372715</v>
      </c>
      <c r="N14" s="66">
        <f t="shared" si="5"/>
        <v>27883.360000000001</v>
      </c>
      <c r="O14" s="66">
        <f t="shared" si="5"/>
        <v>26468.089999999997</v>
      </c>
      <c r="P14" s="66">
        <f t="shared" si="6"/>
        <v>105.34708020110256</v>
      </c>
    </row>
    <row r="15" spans="1:17" x14ac:dyDescent="0.2">
      <c r="A15" s="71" t="s">
        <v>88</v>
      </c>
      <c r="B15" s="66">
        <f t="shared" si="2"/>
        <v>18840.39</v>
      </c>
      <c r="C15" s="66">
        <f t="shared" si="2"/>
        <v>17299.810000000001</v>
      </c>
      <c r="D15" s="66">
        <f t="shared" si="0"/>
        <v>108.90518450780672</v>
      </c>
      <c r="E15" s="240">
        <v>10880.59</v>
      </c>
      <c r="F15" s="240">
        <v>9517.7900000000009</v>
      </c>
      <c r="G15" s="66">
        <f t="shared" si="3"/>
        <v>114.31844997630752</v>
      </c>
      <c r="H15" s="240">
        <v>7959.8</v>
      </c>
      <c r="I15" s="240">
        <v>7782.02</v>
      </c>
      <c r="J15" s="66">
        <f t="shared" si="1"/>
        <v>102.28449682730191</v>
      </c>
      <c r="K15" s="240">
        <v>12801.3</v>
      </c>
      <c r="L15" s="240">
        <v>12763.81</v>
      </c>
      <c r="M15" s="214">
        <f t="shared" si="4"/>
        <v>100.29372107544691</v>
      </c>
      <c r="N15" s="66">
        <f t="shared" si="5"/>
        <v>31641.69</v>
      </c>
      <c r="O15" s="66">
        <f t="shared" si="5"/>
        <v>30063.620000000003</v>
      </c>
      <c r="P15" s="66">
        <f t="shared" si="6"/>
        <v>105.24910173824709</v>
      </c>
    </row>
    <row r="16" spans="1:17" x14ac:dyDescent="0.2">
      <c r="A16" s="71" t="s">
        <v>89</v>
      </c>
      <c r="B16" s="66">
        <f t="shared" si="2"/>
        <v>15673.619999999999</v>
      </c>
      <c r="C16" s="66">
        <f t="shared" si="2"/>
        <v>13948.38</v>
      </c>
      <c r="D16" s="66">
        <f t="shared" si="0"/>
        <v>112.36874819871554</v>
      </c>
      <c r="E16" s="240">
        <v>15099.72</v>
      </c>
      <c r="F16" s="240">
        <v>13413.8</v>
      </c>
      <c r="G16" s="66">
        <f t="shared" si="3"/>
        <v>112.56854880794405</v>
      </c>
      <c r="H16" s="240">
        <v>573.9</v>
      </c>
      <c r="I16" s="240">
        <v>534.58000000000004</v>
      </c>
      <c r="J16" s="66">
        <f t="shared" si="1"/>
        <v>107.35530696995771</v>
      </c>
      <c r="K16" s="240">
        <v>11828.6</v>
      </c>
      <c r="L16" s="240">
        <v>12223.17</v>
      </c>
      <c r="M16" s="214">
        <f t="shared" si="4"/>
        <v>96.771950320579691</v>
      </c>
      <c r="N16" s="66">
        <f t="shared" si="5"/>
        <v>27502.22</v>
      </c>
      <c r="O16" s="66">
        <f t="shared" si="5"/>
        <v>26171.55</v>
      </c>
      <c r="P16" s="66">
        <f t="shared" si="6"/>
        <v>105.08441418257613</v>
      </c>
    </row>
    <row r="17" spans="1:16" x14ac:dyDescent="0.2">
      <c r="A17" s="71" t="s">
        <v>90</v>
      </c>
      <c r="B17" s="66">
        <f t="shared" si="2"/>
        <v>2184.84</v>
      </c>
      <c r="C17" s="66">
        <f t="shared" si="2"/>
        <v>2071.86</v>
      </c>
      <c r="D17" s="66">
        <f t="shared" si="0"/>
        <v>105.45307115345632</v>
      </c>
      <c r="E17" s="240">
        <v>510.74</v>
      </c>
      <c r="F17" s="240">
        <v>490.35</v>
      </c>
      <c r="G17" s="66">
        <f t="shared" si="3"/>
        <v>104.15825430814724</v>
      </c>
      <c r="H17" s="240">
        <v>1674.1</v>
      </c>
      <c r="I17" s="240">
        <v>1581.51</v>
      </c>
      <c r="J17" s="66">
        <f t="shared" si="1"/>
        <v>105.85453142882434</v>
      </c>
      <c r="K17" s="240">
        <v>9416.7000000000007</v>
      </c>
      <c r="L17" s="240">
        <v>9225.23</v>
      </c>
      <c r="M17" s="214">
        <f t="shared" si="4"/>
        <v>102.07550380857715</v>
      </c>
      <c r="N17" s="66">
        <f t="shared" si="5"/>
        <v>11601.54</v>
      </c>
      <c r="O17" s="66">
        <f t="shared" si="5"/>
        <v>11297.09</v>
      </c>
      <c r="P17" s="66">
        <f t="shared" si="6"/>
        <v>102.69494179474539</v>
      </c>
    </row>
    <row r="18" spans="1:16" x14ac:dyDescent="0.2">
      <c r="A18" s="71" t="s">
        <v>91</v>
      </c>
      <c r="B18" s="66">
        <f t="shared" si="2"/>
        <v>5955.4</v>
      </c>
      <c r="C18" s="66">
        <f t="shared" si="2"/>
        <v>5938.99</v>
      </c>
      <c r="D18" s="66">
        <f t="shared" si="0"/>
        <v>100.27630960819937</v>
      </c>
      <c r="E18" s="240">
        <v>5171.5</v>
      </c>
      <c r="F18" s="240">
        <v>5160.62</v>
      </c>
      <c r="G18" s="66">
        <f t="shared" si="3"/>
        <v>100.21082738120613</v>
      </c>
      <c r="H18" s="240">
        <v>783.9</v>
      </c>
      <c r="I18" s="240">
        <v>778.37</v>
      </c>
      <c r="J18" s="66">
        <f t="shared" si="1"/>
        <v>100.71045903619101</v>
      </c>
      <c r="K18" s="240">
        <v>1849.2</v>
      </c>
      <c r="L18" s="240">
        <v>1871.63</v>
      </c>
      <c r="M18" s="214">
        <f t="shared" si="4"/>
        <v>98.801579371991252</v>
      </c>
      <c r="N18" s="66">
        <f t="shared" si="5"/>
        <v>7804.5999999999995</v>
      </c>
      <c r="O18" s="66">
        <f t="shared" si="5"/>
        <v>7810.62</v>
      </c>
      <c r="P18" s="66">
        <f t="shared" si="6"/>
        <v>99.922925452780959</v>
      </c>
    </row>
    <row r="19" spans="1:16" x14ac:dyDescent="0.2">
      <c r="A19" s="71" t="s">
        <v>92</v>
      </c>
      <c r="B19" s="66">
        <f t="shared" si="2"/>
        <v>26332.899999999998</v>
      </c>
      <c r="C19" s="66">
        <f t="shared" si="2"/>
        <v>23532.25</v>
      </c>
      <c r="D19" s="66">
        <f t="shared" si="0"/>
        <v>111.90132690244239</v>
      </c>
      <c r="E19" s="240">
        <v>18705.509999999998</v>
      </c>
      <c r="F19" s="240">
        <v>16515.060000000001</v>
      </c>
      <c r="G19" s="66">
        <f t="shared" si="3"/>
        <v>113.2633487253452</v>
      </c>
      <c r="H19" s="240">
        <v>7627.39</v>
      </c>
      <c r="I19" s="240">
        <v>7017.19</v>
      </c>
      <c r="J19" s="66">
        <f t="shared" si="1"/>
        <v>108.69578848513437</v>
      </c>
      <c r="K19" s="240">
        <v>10543.1</v>
      </c>
      <c r="L19" s="240">
        <v>10474.969999999999</v>
      </c>
      <c r="M19" s="214">
        <f t="shared" si="4"/>
        <v>100.65040759066615</v>
      </c>
      <c r="N19" s="66">
        <f t="shared" si="5"/>
        <v>36876</v>
      </c>
      <c r="O19" s="66">
        <f t="shared" si="5"/>
        <v>34007.22</v>
      </c>
      <c r="P19" s="66">
        <f t="shared" si="6"/>
        <v>108.43579686901781</v>
      </c>
    </row>
    <row r="20" spans="1:16" x14ac:dyDescent="0.2">
      <c r="A20" s="71" t="s">
        <v>93</v>
      </c>
      <c r="B20" s="66">
        <f t="shared" si="2"/>
        <v>12627.470000000001</v>
      </c>
      <c r="C20" s="66">
        <f t="shared" si="2"/>
        <v>13235.669999999998</v>
      </c>
      <c r="D20" s="66">
        <f t="shared" si="0"/>
        <v>95.404841613609307</v>
      </c>
      <c r="E20" s="240">
        <v>9736.8700000000008</v>
      </c>
      <c r="F20" s="240">
        <v>10295.549999999999</v>
      </c>
      <c r="G20" s="66">
        <f t="shared" si="3"/>
        <v>94.573577905017231</v>
      </c>
      <c r="H20" s="240">
        <v>2890.6</v>
      </c>
      <c r="I20" s="240">
        <v>2940.12</v>
      </c>
      <c r="J20" s="66">
        <f t="shared" si="1"/>
        <v>98.315715004829741</v>
      </c>
      <c r="K20" s="240">
        <v>13651.3</v>
      </c>
      <c r="L20" s="240">
        <v>14670.98</v>
      </c>
      <c r="M20" s="214">
        <f t="shared" si="4"/>
        <v>93.049680389449094</v>
      </c>
      <c r="N20" s="66">
        <f t="shared" si="5"/>
        <v>26278.77</v>
      </c>
      <c r="O20" s="66">
        <f t="shared" si="5"/>
        <v>27906.649999999998</v>
      </c>
      <c r="P20" s="66">
        <f t="shared" si="6"/>
        <v>94.166695035054389</v>
      </c>
    </row>
    <row r="21" spans="1:16" x14ac:dyDescent="0.2">
      <c r="A21" s="71" t="s">
        <v>94</v>
      </c>
      <c r="B21" s="66">
        <f t="shared" si="2"/>
        <v>26535.91</v>
      </c>
      <c r="C21" s="66">
        <f t="shared" si="2"/>
        <v>17422.939999999999</v>
      </c>
      <c r="D21" s="66">
        <f>B21/C21*100</f>
        <v>152.30443312093138</v>
      </c>
      <c r="E21" s="240">
        <v>22292.21</v>
      </c>
      <c r="F21" s="240">
        <v>13808.32</v>
      </c>
      <c r="G21" s="66">
        <f>E21/F21%</f>
        <v>161.44042142708165</v>
      </c>
      <c r="H21" s="240">
        <v>4243.7</v>
      </c>
      <c r="I21" s="240">
        <v>3614.62</v>
      </c>
      <c r="J21" s="66">
        <f t="shared" si="1"/>
        <v>117.40376581770697</v>
      </c>
      <c r="K21" s="240">
        <v>41923.5</v>
      </c>
      <c r="L21" s="240">
        <v>50278.21</v>
      </c>
      <c r="M21" s="214">
        <f t="shared" si="4"/>
        <v>83.383040088340451</v>
      </c>
      <c r="N21" s="66">
        <f t="shared" si="5"/>
        <v>68459.41</v>
      </c>
      <c r="O21" s="66">
        <f t="shared" si="5"/>
        <v>67701.149999999994</v>
      </c>
      <c r="P21" s="66">
        <f t="shared" si="6"/>
        <v>101.12001051680808</v>
      </c>
    </row>
    <row r="22" spans="1:16" x14ac:dyDescent="0.2">
      <c r="A22" s="71" t="s">
        <v>95</v>
      </c>
      <c r="B22" s="66">
        <f t="shared" si="2"/>
        <v>3350.65</v>
      </c>
      <c r="C22" s="66">
        <f t="shared" si="2"/>
        <v>3487.75</v>
      </c>
      <c r="D22" s="66">
        <f t="shared" si="0"/>
        <v>96.06909898931977</v>
      </c>
      <c r="E22" s="240">
        <v>30.05</v>
      </c>
      <c r="F22" s="240">
        <v>71.86</v>
      </c>
      <c r="G22" s="66">
        <f t="shared" si="3"/>
        <v>41.817422766490395</v>
      </c>
      <c r="H22" s="240">
        <v>3320.6</v>
      </c>
      <c r="I22" s="240">
        <v>3415.89</v>
      </c>
      <c r="J22" s="66">
        <f t="shared" si="1"/>
        <v>97.210390264323507</v>
      </c>
      <c r="K22" s="240">
        <v>4734.3999999999996</v>
      </c>
      <c r="L22" s="240">
        <v>4716.68</v>
      </c>
      <c r="M22" s="214">
        <f t="shared" si="4"/>
        <v>100.37568798392088</v>
      </c>
      <c r="N22" s="66">
        <f t="shared" si="5"/>
        <v>8085.0499999999993</v>
      </c>
      <c r="O22" s="66">
        <f t="shared" si="5"/>
        <v>8204.43</v>
      </c>
      <c r="P22" s="66">
        <f t="shared" si="6"/>
        <v>98.544932432844192</v>
      </c>
    </row>
    <row r="23" spans="1:16" x14ac:dyDescent="0.2">
      <c r="A23" s="71" t="s">
        <v>96</v>
      </c>
      <c r="B23" s="66">
        <f t="shared" si="2"/>
        <v>52620.039999999994</v>
      </c>
      <c r="C23" s="66">
        <f t="shared" si="2"/>
        <v>49704.88</v>
      </c>
      <c r="D23" s="66">
        <f t="shared" si="0"/>
        <v>105.86493720536092</v>
      </c>
      <c r="E23" s="240">
        <v>44450.02</v>
      </c>
      <c r="F23" s="240">
        <v>41900.46</v>
      </c>
      <c r="G23" s="66">
        <f t="shared" si="3"/>
        <v>106.08480193296207</v>
      </c>
      <c r="H23" s="240">
        <v>8170.02</v>
      </c>
      <c r="I23" s="240">
        <v>7804.42</v>
      </c>
      <c r="J23" s="66">
        <f t="shared" si="1"/>
        <v>104.68452492305643</v>
      </c>
      <c r="K23" s="240">
        <v>14118.1</v>
      </c>
      <c r="L23" s="240">
        <v>14421.11</v>
      </c>
      <c r="M23" s="214">
        <f t="shared" si="4"/>
        <v>97.898844125036135</v>
      </c>
      <c r="N23" s="66">
        <f t="shared" si="5"/>
        <v>66738.14</v>
      </c>
      <c r="O23" s="66">
        <f t="shared" si="5"/>
        <v>64125.99</v>
      </c>
      <c r="P23" s="66">
        <f>N23/O23*100</f>
        <v>104.07346537651894</v>
      </c>
    </row>
    <row r="24" spans="1:16" x14ac:dyDescent="0.2">
      <c r="A24" s="71" t="s">
        <v>97</v>
      </c>
      <c r="B24" s="66">
        <f>E24</f>
        <v>1.47</v>
      </c>
      <c r="C24" s="66">
        <f>F24</f>
        <v>3.17</v>
      </c>
      <c r="D24" s="66">
        <f t="shared" si="0"/>
        <v>46.372239747634069</v>
      </c>
      <c r="E24" s="240">
        <v>1.47</v>
      </c>
      <c r="F24" s="240">
        <v>3.17</v>
      </c>
      <c r="G24" s="66">
        <f>E24/F24%</f>
        <v>46.372239747634069</v>
      </c>
      <c r="H24" s="240" t="s">
        <v>156</v>
      </c>
      <c r="I24" s="240" t="s">
        <v>156</v>
      </c>
      <c r="J24" s="66" t="s">
        <v>156</v>
      </c>
      <c r="K24" s="240">
        <v>22.7</v>
      </c>
      <c r="L24" s="240">
        <v>30.4</v>
      </c>
      <c r="M24" s="214">
        <f>K24/L24%</f>
        <v>74.671052631578945</v>
      </c>
      <c r="N24" s="66">
        <f t="shared" si="5"/>
        <v>24.169999999999998</v>
      </c>
      <c r="O24" s="66">
        <f t="shared" si="5"/>
        <v>33.57</v>
      </c>
      <c r="P24" s="66">
        <f t="shared" si="6"/>
        <v>71.998808459934466</v>
      </c>
    </row>
    <row r="25" spans="1:16" x14ac:dyDescent="0.2">
      <c r="A25" s="71" t="s">
        <v>98</v>
      </c>
      <c r="B25" s="66" t="s">
        <v>156</v>
      </c>
      <c r="C25" s="66">
        <f>I25</f>
        <v>0.2</v>
      </c>
      <c r="D25" s="66" t="s">
        <v>156</v>
      </c>
      <c r="E25" s="240" t="s">
        <v>156</v>
      </c>
      <c r="F25" s="240" t="s">
        <v>156</v>
      </c>
      <c r="G25" s="66" t="s">
        <v>156</v>
      </c>
      <c r="H25" s="240" t="s">
        <v>156</v>
      </c>
      <c r="I25" s="240">
        <v>0.2</v>
      </c>
      <c r="J25" s="66" t="s">
        <v>156</v>
      </c>
      <c r="K25" s="240">
        <v>12.8</v>
      </c>
      <c r="L25" s="240">
        <v>5.9</v>
      </c>
      <c r="M25" s="214">
        <f t="shared" si="4"/>
        <v>216.94915254237287</v>
      </c>
      <c r="N25" s="66">
        <f>K25</f>
        <v>12.8</v>
      </c>
      <c r="O25" s="66">
        <f>L25+C25</f>
        <v>6.1000000000000005</v>
      </c>
      <c r="P25" s="66">
        <f t="shared" si="6"/>
        <v>209.8360655737705</v>
      </c>
    </row>
    <row r="26" spans="1:16" x14ac:dyDescent="0.2">
      <c r="A26" s="73" t="s">
        <v>99</v>
      </c>
      <c r="B26" s="74">
        <f t="shared" si="2"/>
        <v>1131.56</v>
      </c>
      <c r="C26" s="74">
        <f t="shared" si="2"/>
        <v>1311.02</v>
      </c>
      <c r="D26" s="74">
        <f>B26/C26*100</f>
        <v>86.311421641164884</v>
      </c>
      <c r="E26" s="241">
        <v>622.66</v>
      </c>
      <c r="F26" s="241">
        <v>800.52</v>
      </c>
      <c r="G26" s="74">
        <f t="shared" si="3"/>
        <v>77.781941737870383</v>
      </c>
      <c r="H26" s="241">
        <v>508.9</v>
      </c>
      <c r="I26" s="241">
        <v>510.5</v>
      </c>
      <c r="J26" s="74">
        <f>H26/I26%</f>
        <v>99.686581782566094</v>
      </c>
      <c r="K26" s="241">
        <v>1938.5</v>
      </c>
      <c r="L26" s="241">
        <v>1941.5</v>
      </c>
      <c r="M26" s="74">
        <f>K26/L26%</f>
        <v>99.845480298738096</v>
      </c>
      <c r="N26" s="74">
        <f t="shared" si="5"/>
        <v>3070.06</v>
      </c>
      <c r="O26" s="74">
        <f t="shared" si="5"/>
        <v>3252.52</v>
      </c>
      <c r="P26" s="74">
        <f>N26/O26*100</f>
        <v>94.39019590963315</v>
      </c>
    </row>
    <row r="27" spans="1:16" x14ac:dyDescent="0.2">
      <c r="B27" s="6"/>
      <c r="C27" s="6"/>
      <c r="D27" s="7"/>
      <c r="E27" s="6"/>
      <c r="F27" s="6"/>
      <c r="G27" s="7"/>
      <c r="H27" s="6"/>
      <c r="I27" s="6"/>
      <c r="J27" s="7"/>
      <c r="K27" s="6"/>
      <c r="L27" s="6"/>
      <c r="M27" s="7"/>
    </row>
    <row r="28" spans="1:16" x14ac:dyDescent="0.2">
      <c r="A28" s="198"/>
      <c r="B28" s="6"/>
      <c r="C28" s="6"/>
      <c r="D28" s="7"/>
      <c r="E28" s="6"/>
      <c r="F28" s="6"/>
      <c r="G28" s="7"/>
      <c r="H28" s="6"/>
      <c r="I28" s="6"/>
      <c r="J28" s="7"/>
      <c r="K28" s="6"/>
      <c r="L28" s="6"/>
      <c r="M28" s="7"/>
    </row>
    <row r="29" spans="1:16" x14ac:dyDescent="0.2">
      <c r="B29" s="6"/>
      <c r="C29" s="6"/>
      <c r="D29" s="7"/>
      <c r="E29" s="6"/>
      <c r="F29" s="6"/>
      <c r="G29" s="7"/>
      <c r="H29" s="6"/>
      <c r="I29" s="6"/>
      <c r="J29" s="7"/>
      <c r="K29" s="6"/>
      <c r="L29" s="6"/>
      <c r="M29" s="7"/>
    </row>
    <row r="30" spans="1:16" x14ac:dyDescent="0.2">
      <c r="B30" s="6"/>
      <c r="C30" s="6"/>
      <c r="D30" s="7"/>
      <c r="E30" s="6"/>
      <c r="F30" s="6"/>
      <c r="G30" s="7"/>
      <c r="H30" s="6"/>
      <c r="I30" s="6"/>
      <c r="J30" s="7"/>
      <c r="K30" s="6"/>
      <c r="L30" s="6"/>
      <c r="M30" s="7"/>
    </row>
    <row r="31" spans="1:16" x14ac:dyDescent="0.2">
      <c r="B31" s="6"/>
      <c r="C31" s="6"/>
      <c r="D31" s="7"/>
      <c r="E31" s="6"/>
      <c r="F31" s="6"/>
      <c r="G31" s="7"/>
      <c r="H31" s="6"/>
      <c r="I31" s="6"/>
      <c r="J31" s="7"/>
      <c r="K31" s="6"/>
      <c r="L31" s="6"/>
      <c r="M31" s="7"/>
    </row>
    <row r="32" spans="1:16" x14ac:dyDescent="0.2">
      <c r="B32" s="71"/>
      <c r="C32" s="6"/>
      <c r="D32" s="7"/>
      <c r="E32" s="6"/>
      <c r="F32" s="6"/>
      <c r="G32" s="7"/>
      <c r="H32" s="6"/>
      <c r="I32" s="6"/>
      <c r="J32" s="7"/>
      <c r="K32" s="6"/>
      <c r="L32" s="6"/>
      <c r="M32" s="7"/>
    </row>
    <row r="33" spans="2:13" x14ac:dyDescent="0.2">
      <c r="B33" s="6"/>
      <c r="C33" s="6"/>
      <c r="D33" s="7"/>
      <c r="E33" s="6"/>
      <c r="F33" s="6"/>
      <c r="G33" s="7"/>
      <c r="H33" s="6"/>
      <c r="I33" s="6"/>
      <c r="J33" s="7"/>
      <c r="K33" s="6"/>
      <c r="L33" s="6"/>
      <c r="M33" s="7"/>
    </row>
    <row r="34" spans="2:13" x14ac:dyDescent="0.2">
      <c r="B34" s="6"/>
      <c r="C34" s="6"/>
      <c r="D34" s="7"/>
      <c r="E34" s="6"/>
      <c r="F34" s="6"/>
      <c r="G34" s="7"/>
      <c r="H34" s="6"/>
      <c r="I34" s="6"/>
      <c r="J34" s="7"/>
      <c r="K34" s="6"/>
      <c r="L34" s="6"/>
      <c r="M34" s="7"/>
    </row>
    <row r="35" spans="2:13" x14ac:dyDescent="0.2">
      <c r="B35" s="6"/>
      <c r="C35" s="6"/>
      <c r="D35" s="7"/>
      <c r="E35" s="6"/>
      <c r="F35" s="6"/>
      <c r="G35" s="7"/>
      <c r="H35" s="6"/>
      <c r="I35" s="6"/>
      <c r="J35" s="7"/>
      <c r="K35" s="6"/>
      <c r="L35" s="6"/>
      <c r="M35" s="7"/>
    </row>
    <row r="36" spans="2:13" x14ac:dyDescent="0.2">
      <c r="B36" s="6"/>
      <c r="C36" s="6"/>
      <c r="D36" s="7"/>
      <c r="E36" s="6"/>
      <c r="F36" s="6"/>
      <c r="G36" s="7"/>
      <c r="H36" s="6"/>
      <c r="I36" s="6"/>
      <c r="J36" s="7"/>
      <c r="K36" s="6"/>
      <c r="L36" s="6"/>
      <c r="M36" s="7"/>
    </row>
    <row r="37" spans="2:13" x14ac:dyDescent="0.2">
      <c r="B37" s="6"/>
      <c r="C37" s="6"/>
      <c r="D37" s="7"/>
      <c r="E37" s="6"/>
      <c r="F37" s="6"/>
      <c r="G37" s="7"/>
      <c r="H37" s="6"/>
      <c r="I37" s="6"/>
      <c r="J37" s="7"/>
      <c r="K37" s="6"/>
      <c r="L37" s="6"/>
      <c r="M37" s="7"/>
    </row>
    <row r="38" spans="2:13" x14ac:dyDescent="0.2">
      <c r="B38" s="6"/>
      <c r="C38" s="6"/>
      <c r="D38" s="7"/>
      <c r="E38" s="6"/>
      <c r="F38" s="6"/>
      <c r="G38" s="7"/>
      <c r="H38" s="6"/>
      <c r="I38" s="6"/>
      <c r="J38" s="7"/>
      <c r="K38" s="6"/>
      <c r="L38" s="6"/>
      <c r="M38" s="7"/>
    </row>
    <row r="39" spans="2:13" x14ac:dyDescent="0.2">
      <c r="B39" s="6"/>
      <c r="C39" s="6"/>
      <c r="D39" s="7"/>
      <c r="E39" s="6"/>
      <c r="F39" s="6"/>
      <c r="G39" s="7"/>
      <c r="H39" s="6"/>
      <c r="I39" s="6"/>
      <c r="J39" s="7"/>
      <c r="K39" s="6"/>
      <c r="L39" s="6"/>
      <c r="M39" s="7"/>
    </row>
    <row r="40" spans="2:13" x14ac:dyDescent="0.2">
      <c r="B40" s="6"/>
      <c r="C40" s="6"/>
      <c r="D40" s="7"/>
      <c r="E40" s="6"/>
      <c r="F40" s="6"/>
      <c r="G40" s="7"/>
      <c r="H40" s="6"/>
      <c r="I40" s="6"/>
      <c r="J40" s="7"/>
      <c r="K40" s="6"/>
      <c r="L40" s="6"/>
      <c r="M40" s="7"/>
    </row>
    <row r="41" spans="2:13" x14ac:dyDescent="0.2">
      <c r="B41" s="6"/>
      <c r="C41" s="6"/>
      <c r="D41" s="7"/>
      <c r="E41" s="8"/>
      <c r="F41" s="6"/>
      <c r="G41" s="8"/>
      <c r="H41" s="8"/>
      <c r="I41" s="6"/>
      <c r="J41" s="8"/>
      <c r="K41" s="6"/>
      <c r="L41" s="6"/>
      <c r="M41" s="7"/>
    </row>
    <row r="42" spans="2:13" x14ac:dyDescent="0.2">
      <c r="B42" s="6"/>
      <c r="C42" s="6"/>
      <c r="D42" s="7"/>
      <c r="E42" s="8"/>
      <c r="F42" s="8"/>
      <c r="G42" s="8"/>
      <c r="H42" s="8"/>
      <c r="I42" s="8"/>
      <c r="J42" s="8"/>
      <c r="K42" s="6"/>
      <c r="L42" s="6"/>
      <c r="M42" s="7"/>
    </row>
    <row r="43" spans="2:13" x14ac:dyDescent="0.2">
      <c r="B43" s="6"/>
      <c r="C43" s="6"/>
      <c r="D43" s="7"/>
      <c r="E43" s="6"/>
      <c r="F43" s="6"/>
      <c r="G43" s="7"/>
      <c r="H43" s="6"/>
      <c r="I43" s="6"/>
      <c r="J43" s="7"/>
      <c r="K43" s="6"/>
      <c r="L43" s="6"/>
      <c r="M43" s="7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activeCell="A3" sqref="A3:A4"/>
    </sheetView>
  </sheetViews>
  <sheetFormatPr defaultRowHeight="12.75" x14ac:dyDescent="0.2"/>
  <cols>
    <col min="1" max="1" width="22.28515625" style="46" customWidth="1"/>
    <col min="2" max="2" width="20.42578125" style="46" customWidth="1"/>
    <col min="3" max="9" width="13.85546875" style="46" customWidth="1"/>
    <col min="10" max="10" width="8.42578125" style="46" customWidth="1"/>
    <col min="11" max="256" width="9.140625" style="46"/>
    <col min="257" max="257" width="22.28515625" style="46" customWidth="1"/>
    <col min="258" max="258" width="20.42578125" style="46" customWidth="1"/>
    <col min="259" max="265" width="13.85546875" style="46" customWidth="1"/>
    <col min="266" max="266" width="8.42578125" style="46" customWidth="1"/>
    <col min="267" max="512" width="9.140625" style="46"/>
    <col min="513" max="513" width="22.28515625" style="46" customWidth="1"/>
    <col min="514" max="514" width="20.42578125" style="46" customWidth="1"/>
    <col min="515" max="521" width="13.85546875" style="46" customWidth="1"/>
    <col min="522" max="522" width="8.42578125" style="46" customWidth="1"/>
    <col min="523" max="768" width="9.140625" style="46"/>
    <col min="769" max="769" width="22.28515625" style="46" customWidth="1"/>
    <col min="770" max="770" width="20.42578125" style="46" customWidth="1"/>
    <col min="771" max="777" width="13.85546875" style="46" customWidth="1"/>
    <col min="778" max="778" width="8.42578125" style="46" customWidth="1"/>
    <col min="779" max="1024" width="9.140625" style="46"/>
    <col min="1025" max="1025" width="22.28515625" style="46" customWidth="1"/>
    <col min="1026" max="1026" width="20.42578125" style="46" customWidth="1"/>
    <col min="1027" max="1033" width="13.85546875" style="46" customWidth="1"/>
    <col min="1034" max="1034" width="8.42578125" style="46" customWidth="1"/>
    <col min="1035" max="1280" width="9.140625" style="46"/>
    <col min="1281" max="1281" width="22.28515625" style="46" customWidth="1"/>
    <col min="1282" max="1282" width="20.42578125" style="46" customWidth="1"/>
    <col min="1283" max="1289" width="13.85546875" style="46" customWidth="1"/>
    <col min="1290" max="1290" width="8.42578125" style="46" customWidth="1"/>
    <col min="1291" max="1536" width="9.140625" style="46"/>
    <col min="1537" max="1537" width="22.28515625" style="46" customWidth="1"/>
    <col min="1538" max="1538" width="20.42578125" style="46" customWidth="1"/>
    <col min="1539" max="1545" width="13.85546875" style="46" customWidth="1"/>
    <col min="1546" max="1546" width="8.42578125" style="46" customWidth="1"/>
    <col min="1547" max="1792" width="9.140625" style="46"/>
    <col min="1793" max="1793" width="22.28515625" style="46" customWidth="1"/>
    <col min="1794" max="1794" width="20.42578125" style="46" customWidth="1"/>
    <col min="1795" max="1801" width="13.85546875" style="46" customWidth="1"/>
    <col min="1802" max="1802" width="8.42578125" style="46" customWidth="1"/>
    <col min="1803" max="2048" width="9.140625" style="46"/>
    <col min="2049" max="2049" width="22.28515625" style="46" customWidth="1"/>
    <col min="2050" max="2050" width="20.42578125" style="46" customWidth="1"/>
    <col min="2051" max="2057" width="13.85546875" style="46" customWidth="1"/>
    <col min="2058" max="2058" width="8.42578125" style="46" customWidth="1"/>
    <col min="2059" max="2304" width="9.140625" style="46"/>
    <col min="2305" max="2305" width="22.28515625" style="46" customWidth="1"/>
    <col min="2306" max="2306" width="20.42578125" style="46" customWidth="1"/>
    <col min="2307" max="2313" width="13.85546875" style="46" customWidth="1"/>
    <col min="2314" max="2314" width="8.42578125" style="46" customWidth="1"/>
    <col min="2315" max="2560" width="9.140625" style="46"/>
    <col min="2561" max="2561" width="22.28515625" style="46" customWidth="1"/>
    <col min="2562" max="2562" width="20.42578125" style="46" customWidth="1"/>
    <col min="2563" max="2569" width="13.85546875" style="46" customWidth="1"/>
    <col min="2570" max="2570" width="8.42578125" style="46" customWidth="1"/>
    <col min="2571" max="2816" width="9.140625" style="46"/>
    <col min="2817" max="2817" width="22.28515625" style="46" customWidth="1"/>
    <col min="2818" max="2818" width="20.42578125" style="46" customWidth="1"/>
    <col min="2819" max="2825" width="13.85546875" style="46" customWidth="1"/>
    <col min="2826" max="2826" width="8.42578125" style="46" customWidth="1"/>
    <col min="2827" max="3072" width="9.140625" style="46"/>
    <col min="3073" max="3073" width="22.28515625" style="46" customWidth="1"/>
    <col min="3074" max="3074" width="20.42578125" style="46" customWidth="1"/>
    <col min="3075" max="3081" width="13.85546875" style="46" customWidth="1"/>
    <col min="3082" max="3082" width="8.42578125" style="46" customWidth="1"/>
    <col min="3083" max="3328" width="9.140625" style="46"/>
    <col min="3329" max="3329" width="22.28515625" style="46" customWidth="1"/>
    <col min="3330" max="3330" width="20.42578125" style="46" customWidth="1"/>
    <col min="3331" max="3337" width="13.85546875" style="46" customWidth="1"/>
    <col min="3338" max="3338" width="8.42578125" style="46" customWidth="1"/>
    <col min="3339" max="3584" width="9.140625" style="46"/>
    <col min="3585" max="3585" width="22.28515625" style="46" customWidth="1"/>
    <col min="3586" max="3586" width="20.42578125" style="46" customWidth="1"/>
    <col min="3587" max="3593" width="13.85546875" style="46" customWidth="1"/>
    <col min="3594" max="3594" width="8.42578125" style="46" customWidth="1"/>
    <col min="3595" max="3840" width="9.140625" style="46"/>
    <col min="3841" max="3841" width="22.28515625" style="46" customWidth="1"/>
    <col min="3842" max="3842" width="20.42578125" style="46" customWidth="1"/>
    <col min="3843" max="3849" width="13.85546875" style="46" customWidth="1"/>
    <col min="3850" max="3850" width="8.42578125" style="46" customWidth="1"/>
    <col min="3851" max="4096" width="9.140625" style="46"/>
    <col min="4097" max="4097" width="22.28515625" style="46" customWidth="1"/>
    <col min="4098" max="4098" width="20.42578125" style="46" customWidth="1"/>
    <col min="4099" max="4105" width="13.85546875" style="46" customWidth="1"/>
    <col min="4106" max="4106" width="8.42578125" style="46" customWidth="1"/>
    <col min="4107" max="4352" width="9.140625" style="46"/>
    <col min="4353" max="4353" width="22.28515625" style="46" customWidth="1"/>
    <col min="4354" max="4354" width="20.42578125" style="46" customWidth="1"/>
    <col min="4355" max="4361" width="13.85546875" style="46" customWidth="1"/>
    <col min="4362" max="4362" width="8.42578125" style="46" customWidth="1"/>
    <col min="4363" max="4608" width="9.140625" style="46"/>
    <col min="4609" max="4609" width="22.28515625" style="46" customWidth="1"/>
    <col min="4610" max="4610" width="20.42578125" style="46" customWidth="1"/>
    <col min="4611" max="4617" width="13.85546875" style="46" customWidth="1"/>
    <col min="4618" max="4618" width="8.42578125" style="46" customWidth="1"/>
    <col min="4619" max="4864" width="9.140625" style="46"/>
    <col min="4865" max="4865" width="22.28515625" style="46" customWidth="1"/>
    <col min="4866" max="4866" width="20.42578125" style="46" customWidth="1"/>
    <col min="4867" max="4873" width="13.85546875" style="46" customWidth="1"/>
    <col min="4874" max="4874" width="8.42578125" style="46" customWidth="1"/>
    <col min="4875" max="5120" width="9.140625" style="46"/>
    <col min="5121" max="5121" width="22.28515625" style="46" customWidth="1"/>
    <col min="5122" max="5122" width="20.42578125" style="46" customWidth="1"/>
    <col min="5123" max="5129" width="13.85546875" style="46" customWidth="1"/>
    <col min="5130" max="5130" width="8.42578125" style="46" customWidth="1"/>
    <col min="5131" max="5376" width="9.140625" style="46"/>
    <col min="5377" max="5377" width="22.28515625" style="46" customWidth="1"/>
    <col min="5378" max="5378" width="20.42578125" style="46" customWidth="1"/>
    <col min="5379" max="5385" width="13.85546875" style="46" customWidth="1"/>
    <col min="5386" max="5386" width="8.42578125" style="46" customWidth="1"/>
    <col min="5387" max="5632" width="9.140625" style="46"/>
    <col min="5633" max="5633" width="22.28515625" style="46" customWidth="1"/>
    <col min="5634" max="5634" width="20.42578125" style="46" customWidth="1"/>
    <col min="5635" max="5641" width="13.85546875" style="46" customWidth="1"/>
    <col min="5642" max="5642" width="8.42578125" style="46" customWidth="1"/>
    <col min="5643" max="5888" width="9.140625" style="46"/>
    <col min="5889" max="5889" width="22.28515625" style="46" customWidth="1"/>
    <col min="5890" max="5890" width="20.42578125" style="46" customWidth="1"/>
    <col min="5891" max="5897" width="13.85546875" style="46" customWidth="1"/>
    <col min="5898" max="5898" width="8.42578125" style="46" customWidth="1"/>
    <col min="5899" max="6144" width="9.140625" style="46"/>
    <col min="6145" max="6145" width="22.28515625" style="46" customWidth="1"/>
    <col min="6146" max="6146" width="20.42578125" style="46" customWidth="1"/>
    <col min="6147" max="6153" width="13.85546875" style="46" customWidth="1"/>
    <col min="6154" max="6154" width="8.42578125" style="46" customWidth="1"/>
    <col min="6155" max="6400" width="9.140625" style="46"/>
    <col min="6401" max="6401" width="22.28515625" style="46" customWidth="1"/>
    <col min="6402" max="6402" width="20.42578125" style="46" customWidth="1"/>
    <col min="6403" max="6409" width="13.85546875" style="46" customWidth="1"/>
    <col min="6410" max="6410" width="8.42578125" style="46" customWidth="1"/>
    <col min="6411" max="6656" width="9.140625" style="46"/>
    <col min="6657" max="6657" width="22.28515625" style="46" customWidth="1"/>
    <col min="6658" max="6658" width="20.42578125" style="46" customWidth="1"/>
    <col min="6659" max="6665" width="13.85546875" style="46" customWidth="1"/>
    <col min="6666" max="6666" width="8.42578125" style="46" customWidth="1"/>
    <col min="6667" max="6912" width="9.140625" style="46"/>
    <col min="6913" max="6913" width="22.28515625" style="46" customWidth="1"/>
    <col min="6914" max="6914" width="20.42578125" style="46" customWidth="1"/>
    <col min="6915" max="6921" width="13.85546875" style="46" customWidth="1"/>
    <col min="6922" max="6922" width="8.42578125" style="46" customWidth="1"/>
    <col min="6923" max="7168" width="9.140625" style="46"/>
    <col min="7169" max="7169" width="22.28515625" style="46" customWidth="1"/>
    <col min="7170" max="7170" width="20.42578125" style="46" customWidth="1"/>
    <col min="7171" max="7177" width="13.85546875" style="46" customWidth="1"/>
    <col min="7178" max="7178" width="8.42578125" style="46" customWidth="1"/>
    <col min="7179" max="7424" width="9.140625" style="46"/>
    <col min="7425" max="7425" width="22.28515625" style="46" customWidth="1"/>
    <col min="7426" max="7426" width="20.42578125" style="46" customWidth="1"/>
    <col min="7427" max="7433" width="13.85546875" style="46" customWidth="1"/>
    <col min="7434" max="7434" width="8.42578125" style="46" customWidth="1"/>
    <col min="7435" max="7680" width="9.140625" style="46"/>
    <col min="7681" max="7681" width="22.28515625" style="46" customWidth="1"/>
    <col min="7682" max="7682" width="20.42578125" style="46" customWidth="1"/>
    <col min="7683" max="7689" width="13.85546875" style="46" customWidth="1"/>
    <col min="7690" max="7690" width="8.42578125" style="46" customWidth="1"/>
    <col min="7691" max="7936" width="9.140625" style="46"/>
    <col min="7937" max="7937" width="22.28515625" style="46" customWidth="1"/>
    <col min="7938" max="7938" width="20.42578125" style="46" customWidth="1"/>
    <col min="7939" max="7945" width="13.85546875" style="46" customWidth="1"/>
    <col min="7946" max="7946" width="8.42578125" style="46" customWidth="1"/>
    <col min="7947" max="8192" width="9.140625" style="46"/>
    <col min="8193" max="8193" width="22.28515625" style="46" customWidth="1"/>
    <col min="8194" max="8194" width="20.42578125" style="46" customWidth="1"/>
    <col min="8195" max="8201" width="13.85546875" style="46" customWidth="1"/>
    <col min="8202" max="8202" width="8.42578125" style="46" customWidth="1"/>
    <col min="8203" max="8448" width="9.140625" style="46"/>
    <col min="8449" max="8449" width="22.28515625" style="46" customWidth="1"/>
    <col min="8450" max="8450" width="20.42578125" style="46" customWidth="1"/>
    <col min="8451" max="8457" width="13.85546875" style="46" customWidth="1"/>
    <col min="8458" max="8458" width="8.42578125" style="46" customWidth="1"/>
    <col min="8459" max="8704" width="9.140625" style="46"/>
    <col min="8705" max="8705" width="22.28515625" style="46" customWidth="1"/>
    <col min="8706" max="8706" width="20.42578125" style="46" customWidth="1"/>
    <col min="8707" max="8713" width="13.85546875" style="46" customWidth="1"/>
    <col min="8714" max="8714" width="8.42578125" style="46" customWidth="1"/>
    <col min="8715" max="8960" width="9.140625" style="46"/>
    <col min="8961" max="8961" width="22.28515625" style="46" customWidth="1"/>
    <col min="8962" max="8962" width="20.42578125" style="46" customWidth="1"/>
    <col min="8963" max="8969" width="13.85546875" style="46" customWidth="1"/>
    <col min="8970" max="8970" width="8.42578125" style="46" customWidth="1"/>
    <col min="8971" max="9216" width="9.140625" style="46"/>
    <col min="9217" max="9217" width="22.28515625" style="46" customWidth="1"/>
    <col min="9218" max="9218" width="20.42578125" style="46" customWidth="1"/>
    <col min="9219" max="9225" width="13.85546875" style="46" customWidth="1"/>
    <col min="9226" max="9226" width="8.42578125" style="46" customWidth="1"/>
    <col min="9227" max="9472" width="9.140625" style="46"/>
    <col min="9473" max="9473" width="22.28515625" style="46" customWidth="1"/>
    <col min="9474" max="9474" width="20.42578125" style="46" customWidth="1"/>
    <col min="9475" max="9481" width="13.85546875" style="46" customWidth="1"/>
    <col min="9482" max="9482" width="8.42578125" style="46" customWidth="1"/>
    <col min="9483" max="9728" width="9.140625" style="46"/>
    <col min="9729" max="9729" width="22.28515625" style="46" customWidth="1"/>
    <col min="9730" max="9730" width="20.42578125" style="46" customWidth="1"/>
    <col min="9731" max="9737" width="13.85546875" style="46" customWidth="1"/>
    <col min="9738" max="9738" width="8.42578125" style="46" customWidth="1"/>
    <col min="9739" max="9984" width="9.140625" style="46"/>
    <col min="9985" max="9985" width="22.28515625" style="46" customWidth="1"/>
    <col min="9986" max="9986" width="20.42578125" style="46" customWidth="1"/>
    <col min="9987" max="9993" width="13.85546875" style="46" customWidth="1"/>
    <col min="9994" max="9994" width="8.42578125" style="46" customWidth="1"/>
    <col min="9995" max="10240" width="9.140625" style="46"/>
    <col min="10241" max="10241" width="22.28515625" style="46" customWidth="1"/>
    <col min="10242" max="10242" width="20.42578125" style="46" customWidth="1"/>
    <col min="10243" max="10249" width="13.85546875" style="46" customWidth="1"/>
    <col min="10250" max="10250" width="8.42578125" style="46" customWidth="1"/>
    <col min="10251" max="10496" width="9.140625" style="46"/>
    <col min="10497" max="10497" width="22.28515625" style="46" customWidth="1"/>
    <col min="10498" max="10498" width="20.42578125" style="46" customWidth="1"/>
    <col min="10499" max="10505" width="13.85546875" style="46" customWidth="1"/>
    <col min="10506" max="10506" width="8.42578125" style="46" customWidth="1"/>
    <col min="10507" max="10752" width="9.140625" style="46"/>
    <col min="10753" max="10753" width="22.28515625" style="46" customWidth="1"/>
    <col min="10754" max="10754" width="20.42578125" style="46" customWidth="1"/>
    <col min="10755" max="10761" width="13.85546875" style="46" customWidth="1"/>
    <col min="10762" max="10762" width="8.42578125" style="46" customWidth="1"/>
    <col min="10763" max="11008" width="9.140625" style="46"/>
    <col min="11009" max="11009" width="22.28515625" style="46" customWidth="1"/>
    <col min="11010" max="11010" width="20.42578125" style="46" customWidth="1"/>
    <col min="11011" max="11017" width="13.85546875" style="46" customWidth="1"/>
    <col min="11018" max="11018" width="8.42578125" style="46" customWidth="1"/>
    <col min="11019" max="11264" width="9.140625" style="46"/>
    <col min="11265" max="11265" width="22.28515625" style="46" customWidth="1"/>
    <col min="11266" max="11266" width="20.42578125" style="46" customWidth="1"/>
    <col min="11267" max="11273" width="13.85546875" style="46" customWidth="1"/>
    <col min="11274" max="11274" width="8.42578125" style="46" customWidth="1"/>
    <col min="11275" max="11520" width="9.140625" style="46"/>
    <col min="11521" max="11521" width="22.28515625" style="46" customWidth="1"/>
    <col min="11522" max="11522" width="20.42578125" style="46" customWidth="1"/>
    <col min="11523" max="11529" width="13.85546875" style="46" customWidth="1"/>
    <col min="11530" max="11530" width="8.42578125" style="46" customWidth="1"/>
    <col min="11531" max="11776" width="9.140625" style="46"/>
    <col min="11777" max="11777" width="22.28515625" style="46" customWidth="1"/>
    <col min="11778" max="11778" width="20.42578125" style="46" customWidth="1"/>
    <col min="11779" max="11785" width="13.85546875" style="46" customWidth="1"/>
    <col min="11786" max="11786" width="8.42578125" style="46" customWidth="1"/>
    <col min="11787" max="12032" width="9.140625" style="46"/>
    <col min="12033" max="12033" width="22.28515625" style="46" customWidth="1"/>
    <col min="12034" max="12034" width="20.42578125" style="46" customWidth="1"/>
    <col min="12035" max="12041" width="13.85546875" style="46" customWidth="1"/>
    <col min="12042" max="12042" width="8.42578125" style="46" customWidth="1"/>
    <col min="12043" max="12288" width="9.140625" style="46"/>
    <col min="12289" max="12289" width="22.28515625" style="46" customWidth="1"/>
    <col min="12290" max="12290" width="20.42578125" style="46" customWidth="1"/>
    <col min="12291" max="12297" width="13.85546875" style="46" customWidth="1"/>
    <col min="12298" max="12298" width="8.42578125" style="46" customWidth="1"/>
    <col min="12299" max="12544" width="9.140625" style="46"/>
    <col min="12545" max="12545" width="22.28515625" style="46" customWidth="1"/>
    <col min="12546" max="12546" width="20.42578125" style="46" customWidth="1"/>
    <col min="12547" max="12553" width="13.85546875" style="46" customWidth="1"/>
    <col min="12554" max="12554" width="8.42578125" style="46" customWidth="1"/>
    <col min="12555" max="12800" width="9.140625" style="46"/>
    <col min="12801" max="12801" width="22.28515625" style="46" customWidth="1"/>
    <col min="12802" max="12802" width="20.42578125" style="46" customWidth="1"/>
    <col min="12803" max="12809" width="13.85546875" style="46" customWidth="1"/>
    <col min="12810" max="12810" width="8.42578125" style="46" customWidth="1"/>
    <col min="12811" max="13056" width="9.140625" style="46"/>
    <col min="13057" max="13057" width="22.28515625" style="46" customWidth="1"/>
    <col min="13058" max="13058" width="20.42578125" style="46" customWidth="1"/>
    <col min="13059" max="13065" width="13.85546875" style="46" customWidth="1"/>
    <col min="13066" max="13066" width="8.42578125" style="46" customWidth="1"/>
    <col min="13067" max="13312" width="9.140625" style="46"/>
    <col min="13313" max="13313" width="22.28515625" style="46" customWidth="1"/>
    <col min="13314" max="13314" width="20.42578125" style="46" customWidth="1"/>
    <col min="13315" max="13321" width="13.85546875" style="46" customWidth="1"/>
    <col min="13322" max="13322" width="8.42578125" style="46" customWidth="1"/>
    <col min="13323" max="13568" width="9.140625" style="46"/>
    <col min="13569" max="13569" width="22.28515625" style="46" customWidth="1"/>
    <col min="13570" max="13570" width="20.42578125" style="46" customWidth="1"/>
    <col min="13571" max="13577" width="13.85546875" style="46" customWidth="1"/>
    <col min="13578" max="13578" width="8.42578125" style="46" customWidth="1"/>
    <col min="13579" max="13824" width="9.140625" style="46"/>
    <col min="13825" max="13825" width="22.28515625" style="46" customWidth="1"/>
    <col min="13826" max="13826" width="20.42578125" style="46" customWidth="1"/>
    <col min="13827" max="13833" width="13.85546875" style="46" customWidth="1"/>
    <col min="13834" max="13834" width="8.42578125" style="46" customWidth="1"/>
    <col min="13835" max="14080" width="9.140625" style="46"/>
    <col min="14081" max="14081" width="22.28515625" style="46" customWidth="1"/>
    <col min="14082" max="14082" width="20.42578125" style="46" customWidth="1"/>
    <col min="14083" max="14089" width="13.85546875" style="46" customWidth="1"/>
    <col min="14090" max="14090" width="8.42578125" style="46" customWidth="1"/>
    <col min="14091" max="14336" width="9.140625" style="46"/>
    <col min="14337" max="14337" width="22.28515625" style="46" customWidth="1"/>
    <col min="14338" max="14338" width="20.42578125" style="46" customWidth="1"/>
    <col min="14339" max="14345" width="13.85546875" style="46" customWidth="1"/>
    <col min="14346" max="14346" width="8.42578125" style="46" customWidth="1"/>
    <col min="14347" max="14592" width="9.140625" style="46"/>
    <col min="14593" max="14593" width="22.28515625" style="46" customWidth="1"/>
    <col min="14594" max="14594" width="20.42578125" style="46" customWidth="1"/>
    <col min="14595" max="14601" width="13.85546875" style="46" customWidth="1"/>
    <col min="14602" max="14602" width="8.42578125" style="46" customWidth="1"/>
    <col min="14603" max="14848" width="9.140625" style="46"/>
    <col min="14849" max="14849" width="22.28515625" style="46" customWidth="1"/>
    <col min="14850" max="14850" width="20.42578125" style="46" customWidth="1"/>
    <col min="14851" max="14857" width="13.85546875" style="46" customWidth="1"/>
    <col min="14858" max="14858" width="8.42578125" style="46" customWidth="1"/>
    <col min="14859" max="15104" width="9.140625" style="46"/>
    <col min="15105" max="15105" width="22.28515625" style="46" customWidth="1"/>
    <col min="15106" max="15106" width="20.42578125" style="46" customWidth="1"/>
    <col min="15107" max="15113" width="13.85546875" style="46" customWidth="1"/>
    <col min="15114" max="15114" width="8.42578125" style="46" customWidth="1"/>
    <col min="15115" max="15360" width="9.140625" style="46"/>
    <col min="15361" max="15361" width="22.28515625" style="46" customWidth="1"/>
    <col min="15362" max="15362" width="20.42578125" style="46" customWidth="1"/>
    <col min="15363" max="15369" width="13.85546875" style="46" customWidth="1"/>
    <col min="15370" max="15370" width="8.42578125" style="46" customWidth="1"/>
    <col min="15371" max="15616" width="9.140625" style="46"/>
    <col min="15617" max="15617" width="22.28515625" style="46" customWidth="1"/>
    <col min="15618" max="15618" width="20.42578125" style="46" customWidth="1"/>
    <col min="15619" max="15625" width="13.85546875" style="46" customWidth="1"/>
    <col min="15626" max="15626" width="8.42578125" style="46" customWidth="1"/>
    <col min="15627" max="15872" width="9.140625" style="46"/>
    <col min="15873" max="15873" width="22.28515625" style="46" customWidth="1"/>
    <col min="15874" max="15874" width="20.42578125" style="46" customWidth="1"/>
    <col min="15875" max="15881" width="13.85546875" style="46" customWidth="1"/>
    <col min="15882" max="15882" width="8.42578125" style="46" customWidth="1"/>
    <col min="15883" max="16128" width="9.140625" style="46"/>
    <col min="16129" max="16129" width="22.28515625" style="46" customWidth="1"/>
    <col min="16130" max="16130" width="20.42578125" style="46" customWidth="1"/>
    <col min="16131" max="16137" width="13.85546875" style="46" customWidth="1"/>
    <col min="16138" max="16138" width="8.42578125" style="46" customWidth="1"/>
    <col min="16139" max="16384" width="9.140625" style="46"/>
  </cols>
  <sheetData>
    <row r="1" spans="1:9" ht="24" customHeight="1" x14ac:dyDescent="0.2">
      <c r="A1" s="407" t="s">
        <v>111</v>
      </c>
      <c r="B1" s="407"/>
      <c r="C1" s="407"/>
      <c r="D1" s="407"/>
      <c r="E1" s="407"/>
      <c r="F1" s="407"/>
      <c r="G1" s="407"/>
      <c r="H1" s="407"/>
      <c r="I1" s="407"/>
    </row>
    <row r="2" spans="1:9" s="70" customFormat="1" ht="12.75" customHeight="1" x14ac:dyDescent="0.2">
      <c r="A2" s="87"/>
      <c r="B2" s="88"/>
      <c r="C2" s="88"/>
      <c r="D2" s="88"/>
      <c r="E2" s="88"/>
      <c r="F2" s="88"/>
      <c r="G2" s="88"/>
      <c r="H2" s="88"/>
      <c r="I2" s="89" t="s">
        <v>112</v>
      </c>
    </row>
    <row r="3" spans="1:9" ht="12" customHeight="1" x14ac:dyDescent="0.2">
      <c r="A3" s="413"/>
      <c r="B3" s="409" t="s">
        <v>102</v>
      </c>
      <c r="C3" s="410" t="s">
        <v>74</v>
      </c>
      <c r="D3" s="411"/>
      <c r="E3" s="411"/>
      <c r="F3" s="411"/>
      <c r="G3" s="411"/>
      <c r="H3" s="411"/>
      <c r="I3" s="411"/>
    </row>
    <row r="4" spans="1:9" ht="24" customHeight="1" x14ac:dyDescent="0.2">
      <c r="A4" s="413"/>
      <c r="B4" s="409"/>
      <c r="C4" s="81" t="s">
        <v>103</v>
      </c>
      <c r="D4" s="81" t="s">
        <v>104</v>
      </c>
      <c r="E4" s="81" t="s">
        <v>105</v>
      </c>
      <c r="F4" s="81" t="s">
        <v>106</v>
      </c>
      <c r="G4" s="81" t="s">
        <v>107</v>
      </c>
      <c r="H4" s="82" t="s">
        <v>108</v>
      </c>
      <c r="I4" s="82" t="s">
        <v>109</v>
      </c>
    </row>
    <row r="5" spans="1:9" s="91" customFormat="1" ht="12.75" customHeight="1" x14ac:dyDescent="0.25">
      <c r="A5" s="65" t="s">
        <v>79</v>
      </c>
      <c r="B5" s="67">
        <f>SUM(C5:I5)</f>
        <v>683578.89</v>
      </c>
      <c r="C5" s="67">
        <f>SUM(C6:C25)</f>
        <v>236198.51000000004</v>
      </c>
      <c r="D5" s="67">
        <f>SUM(D6:D25)</f>
        <v>73554.229999999981</v>
      </c>
      <c r="E5" s="67">
        <f t="shared" ref="E5:I5" si="0">SUM(E6:E25)</f>
        <v>8497.1699999999983</v>
      </c>
      <c r="F5" s="67">
        <f t="shared" si="0"/>
        <v>33039.949999999997</v>
      </c>
      <c r="G5" s="67">
        <f t="shared" si="0"/>
        <v>90535.799999999988</v>
      </c>
      <c r="H5" s="67">
        <f t="shared" si="0"/>
        <v>4184.09</v>
      </c>
      <c r="I5" s="67">
        <f t="shared" si="0"/>
        <v>237569.14000000004</v>
      </c>
    </row>
    <row r="6" spans="1:9" s="91" customFormat="1" ht="12.75" customHeight="1" x14ac:dyDescent="0.25">
      <c r="A6" s="70" t="s">
        <v>80</v>
      </c>
      <c r="B6" s="274">
        <f t="shared" ref="B6:B25" si="1">SUM(C6:I6)</f>
        <v>44940.939999999995</v>
      </c>
      <c r="C6" s="274">
        <v>12337.74</v>
      </c>
      <c r="D6" s="67">
        <v>6013.67</v>
      </c>
      <c r="E6" s="67">
        <v>620.35</v>
      </c>
      <c r="F6" s="67">
        <v>524.79999999999995</v>
      </c>
      <c r="G6" s="67">
        <v>13951.92</v>
      </c>
      <c r="H6" s="67">
        <v>0.86</v>
      </c>
      <c r="I6" s="67">
        <v>11491.6</v>
      </c>
    </row>
    <row r="7" spans="1:9" ht="12.75" customHeight="1" x14ac:dyDescent="0.2">
      <c r="A7" s="71" t="s">
        <v>81</v>
      </c>
      <c r="B7" s="67">
        <f t="shared" si="1"/>
        <v>89571.6</v>
      </c>
      <c r="C7" s="67">
        <v>13727.32</v>
      </c>
      <c r="D7" s="67">
        <v>2451.16</v>
      </c>
      <c r="E7" s="67">
        <v>127.34</v>
      </c>
      <c r="F7" s="67">
        <v>3176.08</v>
      </c>
      <c r="G7" s="67">
        <v>4960.3599999999997</v>
      </c>
      <c r="H7" s="67" t="s">
        <v>156</v>
      </c>
      <c r="I7" s="67">
        <v>65129.34</v>
      </c>
    </row>
    <row r="8" spans="1:9" ht="12.75" customHeight="1" x14ac:dyDescent="0.2">
      <c r="A8" s="71" t="s">
        <v>82</v>
      </c>
      <c r="B8" s="67">
        <f t="shared" si="1"/>
        <v>34170.26</v>
      </c>
      <c r="C8" s="67">
        <v>21520.44</v>
      </c>
      <c r="D8" s="67">
        <v>4779.22</v>
      </c>
      <c r="E8" s="67">
        <v>616.38</v>
      </c>
      <c r="F8" s="67">
        <v>389</v>
      </c>
      <c r="G8" s="67">
        <v>6052.7</v>
      </c>
      <c r="H8" s="67">
        <v>523.62</v>
      </c>
      <c r="I8" s="67">
        <v>288.89999999999998</v>
      </c>
    </row>
    <row r="9" spans="1:9" ht="12.75" customHeight="1" x14ac:dyDescent="0.2">
      <c r="A9" s="71" t="s">
        <v>83</v>
      </c>
      <c r="B9" s="67">
        <f>SUM(C9:I9)</f>
        <v>110957.48000000001</v>
      </c>
      <c r="C9" s="67">
        <v>22064.01</v>
      </c>
      <c r="D9" s="67">
        <v>6693.21</v>
      </c>
      <c r="E9" s="67">
        <v>140.83000000000001</v>
      </c>
      <c r="F9" s="67">
        <v>683.32</v>
      </c>
      <c r="G9" s="67">
        <v>4951.01</v>
      </c>
      <c r="H9" s="67">
        <v>67.5</v>
      </c>
      <c r="I9" s="67">
        <v>76357.600000000006</v>
      </c>
    </row>
    <row r="10" spans="1:9" ht="12.75" customHeight="1" x14ac:dyDescent="0.2">
      <c r="A10" s="71" t="s">
        <v>84</v>
      </c>
      <c r="B10" s="67">
        <f t="shared" si="1"/>
        <v>14518.480000000001</v>
      </c>
      <c r="C10" s="67">
        <v>6002.81</v>
      </c>
      <c r="D10" s="67">
        <v>3322.59</v>
      </c>
      <c r="E10" s="67">
        <v>738</v>
      </c>
      <c r="F10" s="67">
        <v>7.4</v>
      </c>
      <c r="G10" s="67">
        <v>3021.65</v>
      </c>
      <c r="H10" s="67">
        <v>1426.03</v>
      </c>
      <c r="I10" s="67" t="s">
        <v>156</v>
      </c>
    </row>
    <row r="11" spans="1:9" ht="12.75" customHeight="1" x14ac:dyDescent="0.2">
      <c r="A11" s="71" t="s">
        <v>85</v>
      </c>
      <c r="B11" s="67">
        <f t="shared" si="1"/>
        <v>32474.14</v>
      </c>
      <c r="C11" s="67">
        <v>17079.009999999998</v>
      </c>
      <c r="D11" s="67">
        <v>4082.87</v>
      </c>
      <c r="E11" s="67">
        <v>771.02</v>
      </c>
      <c r="F11" s="67">
        <v>1009.47</v>
      </c>
      <c r="G11" s="67">
        <v>3676.11</v>
      </c>
      <c r="H11" s="67">
        <v>49</v>
      </c>
      <c r="I11" s="67">
        <v>5806.66</v>
      </c>
    </row>
    <row r="12" spans="1:9" ht="12.75" customHeight="1" x14ac:dyDescent="0.2">
      <c r="A12" s="71" t="s">
        <v>86</v>
      </c>
      <c r="B12" s="67">
        <f t="shared" si="1"/>
        <v>40968.14</v>
      </c>
      <c r="C12" s="67">
        <v>14652.53</v>
      </c>
      <c r="D12" s="67">
        <v>9334.7900000000009</v>
      </c>
      <c r="E12" s="67">
        <v>1017.9</v>
      </c>
      <c r="F12" s="67">
        <v>190.1</v>
      </c>
      <c r="G12" s="67">
        <v>5624.54</v>
      </c>
      <c r="H12" s="67">
        <v>149.02000000000001</v>
      </c>
      <c r="I12" s="67">
        <v>9999.26</v>
      </c>
    </row>
    <row r="13" spans="1:9" ht="12.75" customHeight="1" x14ac:dyDescent="0.2">
      <c r="A13" s="71" t="s">
        <v>87</v>
      </c>
      <c r="B13" s="67">
        <f t="shared" si="1"/>
        <v>27883.359999999993</v>
      </c>
      <c r="C13" s="67">
        <v>14940.05</v>
      </c>
      <c r="D13" s="67">
        <v>5464.53</v>
      </c>
      <c r="E13" s="67">
        <v>550.52</v>
      </c>
      <c r="F13" s="67">
        <v>1566.19</v>
      </c>
      <c r="G13" s="67">
        <v>4655.37</v>
      </c>
      <c r="H13" s="67">
        <v>27.6</v>
      </c>
      <c r="I13" s="67">
        <v>679.1</v>
      </c>
    </row>
    <row r="14" spans="1:9" ht="12.75" customHeight="1" x14ac:dyDescent="0.2">
      <c r="A14" s="71" t="s">
        <v>88</v>
      </c>
      <c r="B14" s="67">
        <f>SUM(C14:I14)</f>
        <v>31641.700000000004</v>
      </c>
      <c r="C14" s="67">
        <v>11787.17</v>
      </c>
      <c r="D14" s="67">
        <v>2558.7600000000002</v>
      </c>
      <c r="E14" s="67">
        <v>859.05</v>
      </c>
      <c r="F14" s="67">
        <v>4090.4</v>
      </c>
      <c r="G14" s="67">
        <v>5769.1</v>
      </c>
      <c r="H14" s="67">
        <v>14.3</v>
      </c>
      <c r="I14" s="67">
        <v>6562.92</v>
      </c>
    </row>
    <row r="15" spans="1:9" s="76" customFormat="1" ht="12.75" customHeight="1" x14ac:dyDescent="0.2">
      <c r="A15" s="71" t="s">
        <v>89</v>
      </c>
      <c r="B15" s="67">
        <f>SUM(C15:I15)</f>
        <v>27502.240000000002</v>
      </c>
      <c r="C15" s="67">
        <v>15730.51</v>
      </c>
      <c r="D15" s="67">
        <v>1267.22</v>
      </c>
      <c r="E15" s="67">
        <v>60.95</v>
      </c>
      <c r="F15" s="67">
        <v>1656.05</v>
      </c>
      <c r="G15" s="67">
        <v>2304.63</v>
      </c>
      <c r="H15" s="67" t="s">
        <v>156</v>
      </c>
      <c r="I15" s="67">
        <v>6482.88</v>
      </c>
    </row>
    <row r="16" spans="1:9" ht="12.75" customHeight="1" x14ac:dyDescent="0.2">
      <c r="A16" s="71" t="s">
        <v>90</v>
      </c>
      <c r="B16" s="67">
        <f t="shared" si="1"/>
        <v>11601.54</v>
      </c>
      <c r="C16" s="67">
        <v>5515.62</v>
      </c>
      <c r="D16" s="67">
        <v>1464.42</v>
      </c>
      <c r="E16" s="67">
        <v>620.4</v>
      </c>
      <c r="F16" s="67">
        <v>64.8</v>
      </c>
      <c r="G16" s="67">
        <v>3344.26</v>
      </c>
      <c r="H16" s="67">
        <v>559.87</v>
      </c>
      <c r="I16" s="67">
        <v>32.17</v>
      </c>
    </row>
    <row r="17" spans="1:9" ht="12.75" customHeight="1" x14ac:dyDescent="0.2">
      <c r="A17" s="71" t="s">
        <v>91</v>
      </c>
      <c r="B17" s="67">
        <f t="shared" si="1"/>
        <v>7804.6</v>
      </c>
      <c r="C17" s="67">
        <v>648.70000000000005</v>
      </c>
      <c r="D17" s="67">
        <v>512.21</v>
      </c>
      <c r="E17" s="67">
        <v>248.23</v>
      </c>
      <c r="F17" s="67" t="s">
        <v>156</v>
      </c>
      <c r="G17" s="67">
        <v>607.05999999999995</v>
      </c>
      <c r="H17" s="67">
        <v>1000.3</v>
      </c>
      <c r="I17" s="67">
        <v>4788.1000000000004</v>
      </c>
    </row>
    <row r="18" spans="1:9" ht="12.75" customHeight="1" x14ac:dyDescent="0.2">
      <c r="A18" s="71" t="s">
        <v>92</v>
      </c>
      <c r="B18" s="67">
        <f t="shared" si="1"/>
        <v>36876.000000000007</v>
      </c>
      <c r="C18" s="67">
        <v>14523.54</v>
      </c>
      <c r="D18" s="67">
        <v>2323.06</v>
      </c>
      <c r="E18" s="67">
        <v>293.43</v>
      </c>
      <c r="F18" s="67">
        <v>8979.91</v>
      </c>
      <c r="G18" s="67">
        <v>9113.35</v>
      </c>
      <c r="H18" s="67">
        <v>0.41</v>
      </c>
      <c r="I18" s="67">
        <v>1642.3</v>
      </c>
    </row>
    <row r="19" spans="1:9" s="76" customFormat="1" ht="12.75" customHeight="1" x14ac:dyDescent="0.2">
      <c r="A19" s="71" t="s">
        <v>93</v>
      </c>
      <c r="B19" s="67">
        <f t="shared" si="1"/>
        <v>26278.78</v>
      </c>
      <c r="C19" s="67">
        <v>10279.94</v>
      </c>
      <c r="D19" s="67">
        <v>1856.88</v>
      </c>
      <c r="E19" s="67">
        <v>32.17</v>
      </c>
      <c r="F19" s="67">
        <v>8369.57</v>
      </c>
      <c r="G19" s="67">
        <v>4431.95</v>
      </c>
      <c r="H19" s="67" t="s">
        <v>156</v>
      </c>
      <c r="I19" s="67">
        <v>1308.27</v>
      </c>
    </row>
    <row r="20" spans="1:9" ht="12.75" customHeight="1" x14ac:dyDescent="0.2">
      <c r="A20" s="71" t="s">
        <v>94</v>
      </c>
      <c r="B20" s="67">
        <f t="shared" si="1"/>
        <v>68459.399999999994</v>
      </c>
      <c r="C20" s="67">
        <v>38208.19</v>
      </c>
      <c r="D20" s="67">
        <v>16472.39</v>
      </c>
      <c r="E20" s="67">
        <v>684.95</v>
      </c>
      <c r="F20" s="67">
        <v>10.7</v>
      </c>
      <c r="G20" s="67">
        <v>8934.9</v>
      </c>
      <c r="H20" s="67">
        <v>364.93</v>
      </c>
      <c r="I20" s="67">
        <v>3783.34</v>
      </c>
    </row>
    <row r="21" spans="1:9" ht="12.75" customHeight="1" x14ac:dyDescent="0.2">
      <c r="A21" s="70" t="s">
        <v>95</v>
      </c>
      <c r="B21" s="67">
        <f t="shared" si="1"/>
        <v>8085.05</v>
      </c>
      <c r="C21" s="67">
        <v>2369.91</v>
      </c>
      <c r="D21" s="67">
        <v>1441.64</v>
      </c>
      <c r="E21" s="67">
        <v>377.3</v>
      </c>
      <c r="F21" s="67">
        <v>6.5</v>
      </c>
      <c r="G21" s="67">
        <v>3880.7</v>
      </c>
      <c r="H21" s="67" t="s">
        <v>156</v>
      </c>
      <c r="I21" s="67">
        <v>9</v>
      </c>
    </row>
    <row r="22" spans="1:9" ht="12.75" customHeight="1" x14ac:dyDescent="0.2">
      <c r="A22" s="71" t="s">
        <v>96</v>
      </c>
      <c r="B22" s="67">
        <f t="shared" si="1"/>
        <v>66738.149999999994</v>
      </c>
      <c r="C22" s="67">
        <v>12587.98</v>
      </c>
      <c r="D22" s="67">
        <v>3136.58</v>
      </c>
      <c r="E22" s="67">
        <v>735.55</v>
      </c>
      <c r="F22" s="67">
        <v>2304.46</v>
      </c>
      <c r="G22" s="67">
        <v>4991.8900000000003</v>
      </c>
      <c r="H22" s="67">
        <v>0.65</v>
      </c>
      <c r="I22" s="67">
        <v>42981.04</v>
      </c>
    </row>
    <row r="23" spans="1:9" ht="12.75" customHeight="1" x14ac:dyDescent="0.2">
      <c r="A23" s="71" t="s">
        <v>97</v>
      </c>
      <c r="B23" s="67">
        <f t="shared" si="1"/>
        <v>24.169999999999998</v>
      </c>
      <c r="C23" s="67">
        <v>10.5</v>
      </c>
      <c r="D23" s="67">
        <v>3.72</v>
      </c>
      <c r="E23" s="67">
        <v>0.8</v>
      </c>
      <c r="F23" s="67" t="s">
        <v>156</v>
      </c>
      <c r="G23" s="67">
        <v>8.9499999999999993</v>
      </c>
      <c r="H23" s="67" t="s">
        <v>156</v>
      </c>
      <c r="I23" s="67">
        <v>0.2</v>
      </c>
    </row>
    <row r="24" spans="1:9" ht="12.75" customHeight="1" x14ac:dyDescent="0.2">
      <c r="A24" s="71" t="s">
        <v>98</v>
      </c>
      <c r="B24" s="67">
        <f t="shared" si="1"/>
        <v>12.8</v>
      </c>
      <c r="C24" s="67">
        <v>9.6999999999999993</v>
      </c>
      <c r="D24" s="67">
        <v>0.3</v>
      </c>
      <c r="E24" s="67">
        <v>0.4</v>
      </c>
      <c r="F24" s="67" t="s">
        <v>156</v>
      </c>
      <c r="G24" s="67">
        <v>1.5</v>
      </c>
      <c r="H24" s="67" t="s">
        <v>156</v>
      </c>
      <c r="I24" s="67">
        <v>0.9</v>
      </c>
    </row>
    <row r="25" spans="1:9" ht="12.75" customHeight="1" x14ac:dyDescent="0.2">
      <c r="A25" s="73" t="s">
        <v>99</v>
      </c>
      <c r="B25" s="75">
        <f t="shared" si="1"/>
        <v>3070.06</v>
      </c>
      <c r="C25" s="75">
        <v>2202.84</v>
      </c>
      <c r="D25" s="75">
        <v>375.01</v>
      </c>
      <c r="E25" s="75">
        <v>1.6</v>
      </c>
      <c r="F25" s="75">
        <v>11.2</v>
      </c>
      <c r="G25" s="75">
        <v>253.85</v>
      </c>
      <c r="H25" s="75" t="s">
        <v>156</v>
      </c>
      <c r="I25" s="75">
        <v>225.56</v>
      </c>
    </row>
    <row r="26" spans="1:9" ht="12.75" customHeight="1" x14ac:dyDescent="0.2">
      <c r="B26" s="93"/>
      <c r="C26" s="93"/>
      <c r="D26" s="93"/>
      <c r="E26" s="93"/>
      <c r="F26" s="93"/>
      <c r="G26" s="93"/>
      <c r="H26" s="93"/>
      <c r="I26" s="93"/>
    </row>
    <row r="27" spans="1:9" x14ac:dyDescent="0.2">
      <c r="A27" s="198"/>
      <c r="C27" s="69"/>
      <c r="D27" s="69"/>
      <c r="E27" s="69"/>
      <c r="F27" s="69"/>
      <c r="G27" s="69"/>
      <c r="H27" s="72"/>
      <c r="I27" s="69"/>
    </row>
    <row r="28" spans="1:9" x14ac:dyDescent="0.2">
      <c r="C28" s="69"/>
      <c r="D28" s="69"/>
      <c r="E28" s="69"/>
      <c r="F28" s="69"/>
      <c r="G28" s="69"/>
      <c r="H28" s="69"/>
      <c r="I28" s="69"/>
    </row>
    <row r="29" spans="1:9" x14ac:dyDescent="0.2">
      <c r="C29" s="69"/>
      <c r="D29" s="69"/>
      <c r="E29" s="69"/>
      <c r="F29" s="69"/>
      <c r="G29" s="69"/>
      <c r="H29" s="69"/>
      <c r="I29" s="69"/>
    </row>
    <row r="30" spans="1:9" x14ac:dyDescent="0.2">
      <c r="C30" s="69"/>
      <c r="D30" s="69"/>
      <c r="E30" s="69"/>
      <c r="F30" s="69"/>
      <c r="G30" s="69"/>
      <c r="H30" s="69"/>
      <c r="I30" s="69"/>
    </row>
    <row r="31" spans="1:9" x14ac:dyDescent="0.2">
      <c r="C31" s="69"/>
      <c r="D31" s="69"/>
      <c r="E31" s="69"/>
      <c r="F31" s="69"/>
      <c r="G31" s="69"/>
      <c r="H31" s="69"/>
      <c r="I31" s="69"/>
    </row>
    <row r="32" spans="1:9" x14ac:dyDescent="0.2">
      <c r="C32" s="69"/>
      <c r="D32" s="69"/>
      <c r="E32" s="69"/>
      <c r="F32" s="69"/>
      <c r="G32" s="69"/>
      <c r="H32" s="69"/>
      <c r="I32" s="69"/>
    </row>
    <row r="33" spans="3:9" x14ac:dyDescent="0.2">
      <c r="C33" s="69"/>
      <c r="D33" s="69"/>
      <c r="E33" s="69"/>
      <c r="F33" s="69"/>
      <c r="G33" s="69"/>
      <c r="H33" s="69"/>
      <c r="I33" s="69"/>
    </row>
    <row r="34" spans="3:9" x14ac:dyDescent="0.2">
      <c r="C34" s="69"/>
      <c r="D34" s="69"/>
      <c r="E34" s="69"/>
      <c r="F34" s="69"/>
      <c r="G34" s="69"/>
      <c r="H34" s="72"/>
      <c r="I34" s="69"/>
    </row>
    <row r="35" spans="3:9" x14ac:dyDescent="0.2">
      <c r="C35" s="69"/>
      <c r="D35" s="69"/>
      <c r="E35" s="69"/>
      <c r="F35" s="69"/>
      <c r="G35" s="69"/>
      <c r="H35" s="69"/>
      <c r="I35" s="69"/>
    </row>
    <row r="36" spans="3:9" x14ac:dyDescent="0.2">
      <c r="C36" s="69"/>
      <c r="D36" s="69"/>
      <c r="E36" s="69"/>
      <c r="F36" s="69"/>
      <c r="G36" s="69"/>
      <c r="H36" s="69"/>
      <c r="I36" s="69"/>
    </row>
    <row r="37" spans="3:9" x14ac:dyDescent="0.2">
      <c r="C37" s="69"/>
      <c r="D37" s="69"/>
      <c r="E37" s="69"/>
      <c r="F37" s="69"/>
      <c r="G37" s="69"/>
      <c r="H37" s="72"/>
      <c r="I37" s="69"/>
    </row>
    <row r="38" spans="3:9" x14ac:dyDescent="0.2">
      <c r="C38" s="69"/>
      <c r="D38" s="69"/>
      <c r="E38" s="69"/>
      <c r="F38" s="69"/>
      <c r="G38" s="69"/>
      <c r="H38" s="72"/>
      <c r="I38" s="69"/>
    </row>
    <row r="39" spans="3:9" x14ac:dyDescent="0.2">
      <c r="C39" s="69"/>
      <c r="D39" s="69"/>
      <c r="E39" s="69"/>
      <c r="F39" s="69"/>
      <c r="G39" s="69"/>
      <c r="H39" s="69"/>
      <c r="I39" s="69"/>
    </row>
    <row r="40" spans="3:9" x14ac:dyDescent="0.2">
      <c r="C40" s="69"/>
      <c r="D40" s="69"/>
      <c r="E40" s="69"/>
      <c r="F40" s="69"/>
      <c r="G40" s="69"/>
      <c r="H40" s="72"/>
      <c r="I40" s="69"/>
    </row>
    <row r="41" spans="3:9" x14ac:dyDescent="0.2">
      <c r="C41" s="69"/>
      <c r="D41" s="69"/>
      <c r="E41" s="69"/>
      <c r="F41" s="72"/>
      <c r="G41" s="69"/>
      <c r="H41" s="72"/>
      <c r="I41" s="72"/>
    </row>
    <row r="42" spans="3:9" x14ac:dyDescent="0.2">
      <c r="C42" s="69"/>
      <c r="D42" s="69"/>
      <c r="E42" s="72"/>
      <c r="F42" s="72"/>
      <c r="G42" s="72"/>
      <c r="H42" s="72"/>
      <c r="I42" s="69"/>
    </row>
    <row r="43" spans="3:9" x14ac:dyDescent="0.2">
      <c r="C43" s="69"/>
      <c r="D43" s="69"/>
      <c r="E43" s="69"/>
      <c r="F43" s="69"/>
      <c r="G43" s="69"/>
      <c r="H43" s="72"/>
      <c r="I43" s="69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workbookViewId="0">
      <selection activeCell="A3" sqref="A3:A5"/>
    </sheetView>
  </sheetViews>
  <sheetFormatPr defaultRowHeight="12.75" x14ac:dyDescent="0.2"/>
  <cols>
    <col min="1" max="1" width="22.140625" style="94" customWidth="1"/>
    <col min="2" max="3" width="11.42578125" style="94" customWidth="1"/>
    <col min="4" max="4" width="8.28515625" style="94" customWidth="1"/>
    <col min="5" max="5" width="10" style="94" customWidth="1"/>
    <col min="6" max="6" width="9.28515625" style="94" customWidth="1"/>
    <col min="7" max="7" width="9" style="94" customWidth="1"/>
    <col min="8" max="8" width="10" style="94" customWidth="1"/>
    <col min="9" max="9" width="10.28515625" style="94" customWidth="1"/>
    <col min="10" max="10" width="8.28515625" style="94" customWidth="1"/>
    <col min="11" max="11" width="11.42578125" style="94" customWidth="1"/>
    <col min="12" max="12" width="10.28515625" style="94" customWidth="1"/>
    <col min="13" max="13" width="8.7109375" style="94" customWidth="1"/>
    <col min="14" max="256" width="9.140625" style="94"/>
    <col min="257" max="257" width="22.140625" style="94" customWidth="1"/>
    <col min="258" max="259" width="11.42578125" style="94" customWidth="1"/>
    <col min="260" max="260" width="8.28515625" style="94" customWidth="1"/>
    <col min="261" max="261" width="10" style="94" customWidth="1"/>
    <col min="262" max="262" width="9.28515625" style="94" customWidth="1"/>
    <col min="263" max="263" width="9" style="94" customWidth="1"/>
    <col min="264" max="264" width="10" style="94" customWidth="1"/>
    <col min="265" max="265" width="10.28515625" style="94" customWidth="1"/>
    <col min="266" max="266" width="8.28515625" style="94" customWidth="1"/>
    <col min="267" max="268" width="11.42578125" style="94" customWidth="1"/>
    <col min="269" max="269" width="8" style="94" customWidth="1"/>
    <col min="270" max="512" width="9.140625" style="94"/>
    <col min="513" max="513" width="22.140625" style="94" customWidth="1"/>
    <col min="514" max="515" width="11.42578125" style="94" customWidth="1"/>
    <col min="516" max="516" width="8.28515625" style="94" customWidth="1"/>
    <col min="517" max="517" width="10" style="94" customWidth="1"/>
    <col min="518" max="518" width="9.28515625" style="94" customWidth="1"/>
    <col min="519" max="519" width="9" style="94" customWidth="1"/>
    <col min="520" max="520" width="10" style="94" customWidth="1"/>
    <col min="521" max="521" width="10.28515625" style="94" customWidth="1"/>
    <col min="522" max="522" width="8.28515625" style="94" customWidth="1"/>
    <col min="523" max="524" width="11.42578125" style="94" customWidth="1"/>
    <col min="525" max="525" width="8" style="94" customWidth="1"/>
    <col min="526" max="768" width="9.140625" style="94"/>
    <col min="769" max="769" width="22.140625" style="94" customWidth="1"/>
    <col min="770" max="771" width="11.42578125" style="94" customWidth="1"/>
    <col min="772" max="772" width="8.28515625" style="94" customWidth="1"/>
    <col min="773" max="773" width="10" style="94" customWidth="1"/>
    <col min="774" max="774" width="9.28515625" style="94" customWidth="1"/>
    <col min="775" max="775" width="9" style="94" customWidth="1"/>
    <col min="776" max="776" width="10" style="94" customWidth="1"/>
    <col min="777" max="777" width="10.28515625" style="94" customWidth="1"/>
    <col min="778" max="778" width="8.28515625" style="94" customWidth="1"/>
    <col min="779" max="780" width="11.42578125" style="94" customWidth="1"/>
    <col min="781" max="781" width="8" style="94" customWidth="1"/>
    <col min="782" max="1024" width="9.140625" style="94"/>
    <col min="1025" max="1025" width="22.140625" style="94" customWidth="1"/>
    <col min="1026" max="1027" width="11.42578125" style="94" customWidth="1"/>
    <col min="1028" max="1028" width="8.28515625" style="94" customWidth="1"/>
    <col min="1029" max="1029" width="10" style="94" customWidth="1"/>
    <col min="1030" max="1030" width="9.28515625" style="94" customWidth="1"/>
    <col min="1031" max="1031" width="9" style="94" customWidth="1"/>
    <col min="1032" max="1032" width="10" style="94" customWidth="1"/>
    <col min="1033" max="1033" width="10.28515625" style="94" customWidth="1"/>
    <col min="1034" max="1034" width="8.28515625" style="94" customWidth="1"/>
    <col min="1035" max="1036" width="11.42578125" style="94" customWidth="1"/>
    <col min="1037" max="1037" width="8" style="94" customWidth="1"/>
    <col min="1038" max="1280" width="9.140625" style="94"/>
    <col min="1281" max="1281" width="22.140625" style="94" customWidth="1"/>
    <col min="1282" max="1283" width="11.42578125" style="94" customWidth="1"/>
    <col min="1284" max="1284" width="8.28515625" style="94" customWidth="1"/>
    <col min="1285" max="1285" width="10" style="94" customWidth="1"/>
    <col min="1286" max="1286" width="9.28515625" style="94" customWidth="1"/>
    <col min="1287" max="1287" width="9" style="94" customWidth="1"/>
    <col min="1288" max="1288" width="10" style="94" customWidth="1"/>
    <col min="1289" max="1289" width="10.28515625" style="94" customWidth="1"/>
    <col min="1290" max="1290" width="8.28515625" style="94" customWidth="1"/>
    <col min="1291" max="1292" width="11.42578125" style="94" customWidth="1"/>
    <col min="1293" max="1293" width="8" style="94" customWidth="1"/>
    <col min="1294" max="1536" width="9.140625" style="94"/>
    <col min="1537" max="1537" width="22.140625" style="94" customWidth="1"/>
    <col min="1538" max="1539" width="11.42578125" style="94" customWidth="1"/>
    <col min="1540" max="1540" width="8.28515625" style="94" customWidth="1"/>
    <col min="1541" max="1541" width="10" style="94" customWidth="1"/>
    <col min="1542" max="1542" width="9.28515625" style="94" customWidth="1"/>
    <col min="1543" max="1543" width="9" style="94" customWidth="1"/>
    <col min="1544" max="1544" width="10" style="94" customWidth="1"/>
    <col min="1545" max="1545" width="10.28515625" style="94" customWidth="1"/>
    <col min="1546" max="1546" width="8.28515625" style="94" customWidth="1"/>
    <col min="1547" max="1548" width="11.42578125" style="94" customWidth="1"/>
    <col min="1549" max="1549" width="8" style="94" customWidth="1"/>
    <col min="1550" max="1792" width="9.140625" style="94"/>
    <col min="1793" max="1793" width="22.140625" style="94" customWidth="1"/>
    <col min="1794" max="1795" width="11.42578125" style="94" customWidth="1"/>
    <col min="1796" max="1796" width="8.28515625" style="94" customWidth="1"/>
    <col min="1797" max="1797" width="10" style="94" customWidth="1"/>
    <col min="1798" max="1798" width="9.28515625" style="94" customWidth="1"/>
    <col min="1799" max="1799" width="9" style="94" customWidth="1"/>
    <col min="1800" max="1800" width="10" style="94" customWidth="1"/>
    <col min="1801" max="1801" width="10.28515625" style="94" customWidth="1"/>
    <col min="1802" max="1802" width="8.28515625" style="94" customWidth="1"/>
    <col min="1803" max="1804" width="11.42578125" style="94" customWidth="1"/>
    <col min="1805" max="1805" width="8" style="94" customWidth="1"/>
    <col min="1806" max="2048" width="9.140625" style="94"/>
    <col min="2049" max="2049" width="22.140625" style="94" customWidth="1"/>
    <col min="2050" max="2051" width="11.42578125" style="94" customWidth="1"/>
    <col min="2052" max="2052" width="8.28515625" style="94" customWidth="1"/>
    <col min="2053" max="2053" width="10" style="94" customWidth="1"/>
    <col min="2054" max="2054" width="9.28515625" style="94" customWidth="1"/>
    <col min="2055" max="2055" width="9" style="94" customWidth="1"/>
    <col min="2056" max="2056" width="10" style="94" customWidth="1"/>
    <col min="2057" max="2057" width="10.28515625" style="94" customWidth="1"/>
    <col min="2058" max="2058" width="8.28515625" style="94" customWidth="1"/>
    <col min="2059" max="2060" width="11.42578125" style="94" customWidth="1"/>
    <col min="2061" max="2061" width="8" style="94" customWidth="1"/>
    <col min="2062" max="2304" width="9.140625" style="94"/>
    <col min="2305" max="2305" width="22.140625" style="94" customWidth="1"/>
    <col min="2306" max="2307" width="11.42578125" style="94" customWidth="1"/>
    <col min="2308" max="2308" width="8.28515625" style="94" customWidth="1"/>
    <col min="2309" max="2309" width="10" style="94" customWidth="1"/>
    <col min="2310" max="2310" width="9.28515625" style="94" customWidth="1"/>
    <col min="2311" max="2311" width="9" style="94" customWidth="1"/>
    <col min="2312" max="2312" width="10" style="94" customWidth="1"/>
    <col min="2313" max="2313" width="10.28515625" style="94" customWidth="1"/>
    <col min="2314" max="2314" width="8.28515625" style="94" customWidth="1"/>
    <col min="2315" max="2316" width="11.42578125" style="94" customWidth="1"/>
    <col min="2317" max="2317" width="8" style="94" customWidth="1"/>
    <col min="2318" max="2560" width="9.140625" style="94"/>
    <col min="2561" max="2561" width="22.140625" style="94" customWidth="1"/>
    <col min="2562" max="2563" width="11.42578125" style="94" customWidth="1"/>
    <col min="2564" max="2564" width="8.28515625" style="94" customWidth="1"/>
    <col min="2565" max="2565" width="10" style="94" customWidth="1"/>
    <col min="2566" max="2566" width="9.28515625" style="94" customWidth="1"/>
    <col min="2567" max="2567" width="9" style="94" customWidth="1"/>
    <col min="2568" max="2568" width="10" style="94" customWidth="1"/>
    <col min="2569" max="2569" width="10.28515625" style="94" customWidth="1"/>
    <col min="2570" max="2570" width="8.28515625" style="94" customWidth="1"/>
    <col min="2571" max="2572" width="11.42578125" style="94" customWidth="1"/>
    <col min="2573" max="2573" width="8" style="94" customWidth="1"/>
    <col min="2574" max="2816" width="9.140625" style="94"/>
    <col min="2817" max="2817" width="22.140625" style="94" customWidth="1"/>
    <col min="2818" max="2819" width="11.42578125" style="94" customWidth="1"/>
    <col min="2820" max="2820" width="8.28515625" style="94" customWidth="1"/>
    <col min="2821" max="2821" width="10" style="94" customWidth="1"/>
    <col min="2822" max="2822" width="9.28515625" style="94" customWidth="1"/>
    <col min="2823" max="2823" width="9" style="94" customWidth="1"/>
    <col min="2824" max="2824" width="10" style="94" customWidth="1"/>
    <col min="2825" max="2825" width="10.28515625" style="94" customWidth="1"/>
    <col min="2826" max="2826" width="8.28515625" style="94" customWidth="1"/>
    <col min="2827" max="2828" width="11.42578125" style="94" customWidth="1"/>
    <col min="2829" max="2829" width="8" style="94" customWidth="1"/>
    <col min="2830" max="3072" width="9.140625" style="94"/>
    <col min="3073" max="3073" width="22.140625" style="94" customWidth="1"/>
    <col min="3074" max="3075" width="11.42578125" style="94" customWidth="1"/>
    <col min="3076" max="3076" width="8.28515625" style="94" customWidth="1"/>
    <col min="3077" max="3077" width="10" style="94" customWidth="1"/>
    <col min="3078" max="3078" width="9.28515625" style="94" customWidth="1"/>
    <col min="3079" max="3079" width="9" style="94" customWidth="1"/>
    <col min="3080" max="3080" width="10" style="94" customWidth="1"/>
    <col min="3081" max="3081" width="10.28515625" style="94" customWidth="1"/>
    <col min="3082" max="3082" width="8.28515625" style="94" customWidth="1"/>
    <col min="3083" max="3084" width="11.42578125" style="94" customWidth="1"/>
    <col min="3085" max="3085" width="8" style="94" customWidth="1"/>
    <col min="3086" max="3328" width="9.140625" style="94"/>
    <col min="3329" max="3329" width="22.140625" style="94" customWidth="1"/>
    <col min="3330" max="3331" width="11.42578125" style="94" customWidth="1"/>
    <col min="3332" max="3332" width="8.28515625" style="94" customWidth="1"/>
    <col min="3333" max="3333" width="10" style="94" customWidth="1"/>
    <col min="3334" max="3334" width="9.28515625" style="94" customWidth="1"/>
    <col min="3335" max="3335" width="9" style="94" customWidth="1"/>
    <col min="3336" max="3336" width="10" style="94" customWidth="1"/>
    <col min="3337" max="3337" width="10.28515625" style="94" customWidth="1"/>
    <col min="3338" max="3338" width="8.28515625" style="94" customWidth="1"/>
    <col min="3339" max="3340" width="11.42578125" style="94" customWidth="1"/>
    <col min="3341" max="3341" width="8" style="94" customWidth="1"/>
    <col min="3342" max="3584" width="9.140625" style="94"/>
    <col min="3585" max="3585" width="22.140625" style="94" customWidth="1"/>
    <col min="3586" max="3587" width="11.42578125" style="94" customWidth="1"/>
    <col min="3588" max="3588" width="8.28515625" style="94" customWidth="1"/>
    <col min="3589" max="3589" width="10" style="94" customWidth="1"/>
    <col min="3590" max="3590" width="9.28515625" style="94" customWidth="1"/>
    <col min="3591" max="3591" width="9" style="94" customWidth="1"/>
    <col min="3592" max="3592" width="10" style="94" customWidth="1"/>
    <col min="3593" max="3593" width="10.28515625" style="94" customWidth="1"/>
    <col min="3594" max="3594" width="8.28515625" style="94" customWidth="1"/>
    <col min="3595" max="3596" width="11.42578125" style="94" customWidth="1"/>
    <col min="3597" max="3597" width="8" style="94" customWidth="1"/>
    <col min="3598" max="3840" width="9.140625" style="94"/>
    <col min="3841" max="3841" width="22.140625" style="94" customWidth="1"/>
    <col min="3842" max="3843" width="11.42578125" style="94" customWidth="1"/>
    <col min="3844" max="3844" width="8.28515625" style="94" customWidth="1"/>
    <col min="3845" max="3845" width="10" style="94" customWidth="1"/>
    <col min="3846" max="3846" width="9.28515625" style="94" customWidth="1"/>
    <col min="3847" max="3847" width="9" style="94" customWidth="1"/>
    <col min="3848" max="3848" width="10" style="94" customWidth="1"/>
    <col min="3849" max="3849" width="10.28515625" style="94" customWidth="1"/>
    <col min="3850" max="3850" width="8.28515625" style="94" customWidth="1"/>
    <col min="3851" max="3852" width="11.42578125" style="94" customWidth="1"/>
    <col min="3853" max="3853" width="8" style="94" customWidth="1"/>
    <col min="3854" max="4096" width="9.140625" style="94"/>
    <col min="4097" max="4097" width="22.140625" style="94" customWidth="1"/>
    <col min="4098" max="4099" width="11.42578125" style="94" customWidth="1"/>
    <col min="4100" max="4100" width="8.28515625" style="94" customWidth="1"/>
    <col min="4101" max="4101" width="10" style="94" customWidth="1"/>
    <col min="4102" max="4102" width="9.28515625" style="94" customWidth="1"/>
    <col min="4103" max="4103" width="9" style="94" customWidth="1"/>
    <col min="4104" max="4104" width="10" style="94" customWidth="1"/>
    <col min="4105" max="4105" width="10.28515625" style="94" customWidth="1"/>
    <col min="4106" max="4106" width="8.28515625" style="94" customWidth="1"/>
    <col min="4107" max="4108" width="11.42578125" style="94" customWidth="1"/>
    <col min="4109" max="4109" width="8" style="94" customWidth="1"/>
    <col min="4110" max="4352" width="9.140625" style="94"/>
    <col min="4353" max="4353" width="22.140625" style="94" customWidth="1"/>
    <col min="4354" max="4355" width="11.42578125" style="94" customWidth="1"/>
    <col min="4356" max="4356" width="8.28515625" style="94" customWidth="1"/>
    <col min="4357" max="4357" width="10" style="94" customWidth="1"/>
    <col min="4358" max="4358" width="9.28515625" style="94" customWidth="1"/>
    <col min="4359" max="4359" width="9" style="94" customWidth="1"/>
    <col min="4360" max="4360" width="10" style="94" customWidth="1"/>
    <col min="4361" max="4361" width="10.28515625" style="94" customWidth="1"/>
    <col min="4362" max="4362" width="8.28515625" style="94" customWidth="1"/>
    <col min="4363" max="4364" width="11.42578125" style="94" customWidth="1"/>
    <col min="4365" max="4365" width="8" style="94" customWidth="1"/>
    <col min="4366" max="4608" width="9.140625" style="94"/>
    <col min="4609" max="4609" width="22.140625" style="94" customWidth="1"/>
    <col min="4610" max="4611" width="11.42578125" style="94" customWidth="1"/>
    <col min="4612" max="4612" width="8.28515625" style="94" customWidth="1"/>
    <col min="4613" max="4613" width="10" style="94" customWidth="1"/>
    <col min="4614" max="4614" width="9.28515625" style="94" customWidth="1"/>
    <col min="4615" max="4615" width="9" style="94" customWidth="1"/>
    <col min="4616" max="4616" width="10" style="94" customWidth="1"/>
    <col min="4617" max="4617" width="10.28515625" style="94" customWidth="1"/>
    <col min="4618" max="4618" width="8.28515625" style="94" customWidth="1"/>
    <col min="4619" max="4620" width="11.42578125" style="94" customWidth="1"/>
    <col min="4621" max="4621" width="8" style="94" customWidth="1"/>
    <col min="4622" max="4864" width="9.140625" style="94"/>
    <col min="4865" max="4865" width="22.140625" style="94" customWidth="1"/>
    <col min="4866" max="4867" width="11.42578125" style="94" customWidth="1"/>
    <col min="4868" max="4868" width="8.28515625" style="94" customWidth="1"/>
    <col min="4869" max="4869" width="10" style="94" customWidth="1"/>
    <col min="4870" max="4870" width="9.28515625" style="94" customWidth="1"/>
    <col min="4871" max="4871" width="9" style="94" customWidth="1"/>
    <col min="4872" max="4872" width="10" style="94" customWidth="1"/>
    <col min="4873" max="4873" width="10.28515625" style="94" customWidth="1"/>
    <col min="4874" max="4874" width="8.28515625" style="94" customWidth="1"/>
    <col min="4875" max="4876" width="11.42578125" style="94" customWidth="1"/>
    <col min="4877" max="4877" width="8" style="94" customWidth="1"/>
    <col min="4878" max="5120" width="9.140625" style="94"/>
    <col min="5121" max="5121" width="22.140625" style="94" customWidth="1"/>
    <col min="5122" max="5123" width="11.42578125" style="94" customWidth="1"/>
    <col min="5124" max="5124" width="8.28515625" style="94" customWidth="1"/>
    <col min="5125" max="5125" width="10" style="94" customWidth="1"/>
    <col min="5126" max="5126" width="9.28515625" style="94" customWidth="1"/>
    <col min="5127" max="5127" width="9" style="94" customWidth="1"/>
    <col min="5128" max="5128" width="10" style="94" customWidth="1"/>
    <col min="5129" max="5129" width="10.28515625" style="94" customWidth="1"/>
    <col min="5130" max="5130" width="8.28515625" style="94" customWidth="1"/>
    <col min="5131" max="5132" width="11.42578125" style="94" customWidth="1"/>
    <col min="5133" max="5133" width="8" style="94" customWidth="1"/>
    <col min="5134" max="5376" width="9.140625" style="94"/>
    <col min="5377" max="5377" width="22.140625" style="94" customWidth="1"/>
    <col min="5378" max="5379" width="11.42578125" style="94" customWidth="1"/>
    <col min="5380" max="5380" width="8.28515625" style="94" customWidth="1"/>
    <col min="5381" max="5381" width="10" style="94" customWidth="1"/>
    <col min="5382" max="5382" width="9.28515625" style="94" customWidth="1"/>
    <col min="5383" max="5383" width="9" style="94" customWidth="1"/>
    <col min="5384" max="5384" width="10" style="94" customWidth="1"/>
    <col min="5385" max="5385" width="10.28515625" style="94" customWidth="1"/>
    <col min="5386" max="5386" width="8.28515625" style="94" customWidth="1"/>
    <col min="5387" max="5388" width="11.42578125" style="94" customWidth="1"/>
    <col min="5389" max="5389" width="8" style="94" customWidth="1"/>
    <col min="5390" max="5632" width="9.140625" style="94"/>
    <col min="5633" max="5633" width="22.140625" style="94" customWidth="1"/>
    <col min="5634" max="5635" width="11.42578125" style="94" customWidth="1"/>
    <col min="5636" max="5636" width="8.28515625" style="94" customWidth="1"/>
    <col min="5637" max="5637" width="10" style="94" customWidth="1"/>
    <col min="5638" max="5638" width="9.28515625" style="94" customWidth="1"/>
    <col min="5639" max="5639" width="9" style="94" customWidth="1"/>
    <col min="5640" max="5640" width="10" style="94" customWidth="1"/>
    <col min="5641" max="5641" width="10.28515625" style="94" customWidth="1"/>
    <col min="5642" max="5642" width="8.28515625" style="94" customWidth="1"/>
    <col min="5643" max="5644" width="11.42578125" style="94" customWidth="1"/>
    <col min="5645" max="5645" width="8" style="94" customWidth="1"/>
    <col min="5646" max="5888" width="9.140625" style="94"/>
    <col min="5889" max="5889" width="22.140625" style="94" customWidth="1"/>
    <col min="5890" max="5891" width="11.42578125" style="94" customWidth="1"/>
    <col min="5892" max="5892" width="8.28515625" style="94" customWidth="1"/>
    <col min="5893" max="5893" width="10" style="94" customWidth="1"/>
    <col min="5894" max="5894" width="9.28515625" style="94" customWidth="1"/>
    <col min="5895" max="5895" width="9" style="94" customWidth="1"/>
    <col min="5896" max="5896" width="10" style="94" customWidth="1"/>
    <col min="5897" max="5897" width="10.28515625" style="94" customWidth="1"/>
    <col min="5898" max="5898" width="8.28515625" style="94" customWidth="1"/>
    <col min="5899" max="5900" width="11.42578125" style="94" customWidth="1"/>
    <col min="5901" max="5901" width="8" style="94" customWidth="1"/>
    <col min="5902" max="6144" width="9.140625" style="94"/>
    <col min="6145" max="6145" width="22.140625" style="94" customWidth="1"/>
    <col min="6146" max="6147" width="11.42578125" style="94" customWidth="1"/>
    <col min="6148" max="6148" width="8.28515625" style="94" customWidth="1"/>
    <col min="6149" max="6149" width="10" style="94" customWidth="1"/>
    <col min="6150" max="6150" width="9.28515625" style="94" customWidth="1"/>
    <col min="6151" max="6151" width="9" style="94" customWidth="1"/>
    <col min="6152" max="6152" width="10" style="94" customWidth="1"/>
    <col min="6153" max="6153" width="10.28515625" style="94" customWidth="1"/>
    <col min="6154" max="6154" width="8.28515625" style="94" customWidth="1"/>
    <col min="6155" max="6156" width="11.42578125" style="94" customWidth="1"/>
    <col min="6157" max="6157" width="8" style="94" customWidth="1"/>
    <col min="6158" max="6400" width="9.140625" style="94"/>
    <col min="6401" max="6401" width="22.140625" style="94" customWidth="1"/>
    <col min="6402" max="6403" width="11.42578125" style="94" customWidth="1"/>
    <col min="6404" max="6404" width="8.28515625" style="94" customWidth="1"/>
    <col min="6405" max="6405" width="10" style="94" customWidth="1"/>
    <col min="6406" max="6406" width="9.28515625" style="94" customWidth="1"/>
    <col min="6407" max="6407" width="9" style="94" customWidth="1"/>
    <col min="6408" max="6408" width="10" style="94" customWidth="1"/>
    <col min="6409" max="6409" width="10.28515625" style="94" customWidth="1"/>
    <col min="6410" max="6410" width="8.28515625" style="94" customWidth="1"/>
    <col min="6411" max="6412" width="11.42578125" style="94" customWidth="1"/>
    <col min="6413" max="6413" width="8" style="94" customWidth="1"/>
    <col min="6414" max="6656" width="9.140625" style="94"/>
    <col min="6657" max="6657" width="22.140625" style="94" customWidth="1"/>
    <col min="6658" max="6659" width="11.42578125" style="94" customWidth="1"/>
    <col min="6660" max="6660" width="8.28515625" style="94" customWidth="1"/>
    <col min="6661" max="6661" width="10" style="94" customWidth="1"/>
    <col min="6662" max="6662" width="9.28515625" style="94" customWidth="1"/>
    <col min="6663" max="6663" width="9" style="94" customWidth="1"/>
    <col min="6664" max="6664" width="10" style="94" customWidth="1"/>
    <col min="6665" max="6665" width="10.28515625" style="94" customWidth="1"/>
    <col min="6666" max="6666" width="8.28515625" style="94" customWidth="1"/>
    <col min="6667" max="6668" width="11.42578125" style="94" customWidth="1"/>
    <col min="6669" max="6669" width="8" style="94" customWidth="1"/>
    <col min="6670" max="6912" width="9.140625" style="94"/>
    <col min="6913" max="6913" width="22.140625" style="94" customWidth="1"/>
    <col min="6914" max="6915" width="11.42578125" style="94" customWidth="1"/>
    <col min="6916" max="6916" width="8.28515625" style="94" customWidth="1"/>
    <col min="6917" max="6917" width="10" style="94" customWidth="1"/>
    <col min="6918" max="6918" width="9.28515625" style="94" customWidth="1"/>
    <col min="6919" max="6919" width="9" style="94" customWidth="1"/>
    <col min="6920" max="6920" width="10" style="94" customWidth="1"/>
    <col min="6921" max="6921" width="10.28515625" style="94" customWidth="1"/>
    <col min="6922" max="6922" width="8.28515625" style="94" customWidth="1"/>
    <col min="6923" max="6924" width="11.42578125" style="94" customWidth="1"/>
    <col min="6925" max="6925" width="8" style="94" customWidth="1"/>
    <col min="6926" max="7168" width="9.140625" style="94"/>
    <col min="7169" max="7169" width="22.140625" style="94" customWidth="1"/>
    <col min="7170" max="7171" width="11.42578125" style="94" customWidth="1"/>
    <col min="7172" max="7172" width="8.28515625" style="94" customWidth="1"/>
    <col min="7173" max="7173" width="10" style="94" customWidth="1"/>
    <col min="7174" max="7174" width="9.28515625" style="94" customWidth="1"/>
    <col min="7175" max="7175" width="9" style="94" customWidth="1"/>
    <col min="7176" max="7176" width="10" style="94" customWidth="1"/>
    <col min="7177" max="7177" width="10.28515625" style="94" customWidth="1"/>
    <col min="7178" max="7178" width="8.28515625" style="94" customWidth="1"/>
    <col min="7179" max="7180" width="11.42578125" style="94" customWidth="1"/>
    <col min="7181" max="7181" width="8" style="94" customWidth="1"/>
    <col min="7182" max="7424" width="9.140625" style="94"/>
    <col min="7425" max="7425" width="22.140625" style="94" customWidth="1"/>
    <col min="7426" max="7427" width="11.42578125" style="94" customWidth="1"/>
    <col min="7428" max="7428" width="8.28515625" style="94" customWidth="1"/>
    <col min="7429" max="7429" width="10" style="94" customWidth="1"/>
    <col min="7430" max="7430" width="9.28515625" style="94" customWidth="1"/>
    <col min="7431" max="7431" width="9" style="94" customWidth="1"/>
    <col min="7432" max="7432" width="10" style="94" customWidth="1"/>
    <col min="7433" max="7433" width="10.28515625" style="94" customWidth="1"/>
    <col min="7434" max="7434" width="8.28515625" style="94" customWidth="1"/>
    <col min="7435" max="7436" width="11.42578125" style="94" customWidth="1"/>
    <col min="7437" max="7437" width="8" style="94" customWidth="1"/>
    <col min="7438" max="7680" width="9.140625" style="94"/>
    <col min="7681" max="7681" width="22.140625" style="94" customWidth="1"/>
    <col min="7682" max="7683" width="11.42578125" style="94" customWidth="1"/>
    <col min="7684" max="7684" width="8.28515625" style="94" customWidth="1"/>
    <col min="7685" max="7685" width="10" style="94" customWidth="1"/>
    <col min="7686" max="7686" width="9.28515625" style="94" customWidth="1"/>
    <col min="7687" max="7687" width="9" style="94" customWidth="1"/>
    <col min="7688" max="7688" width="10" style="94" customWidth="1"/>
    <col min="7689" max="7689" width="10.28515625" style="94" customWidth="1"/>
    <col min="7690" max="7690" width="8.28515625" style="94" customWidth="1"/>
    <col min="7691" max="7692" width="11.42578125" style="94" customWidth="1"/>
    <col min="7693" max="7693" width="8" style="94" customWidth="1"/>
    <col min="7694" max="7936" width="9.140625" style="94"/>
    <col min="7937" max="7937" width="22.140625" style="94" customWidth="1"/>
    <col min="7938" max="7939" width="11.42578125" style="94" customWidth="1"/>
    <col min="7940" max="7940" width="8.28515625" style="94" customWidth="1"/>
    <col min="7941" max="7941" width="10" style="94" customWidth="1"/>
    <col min="7942" max="7942" width="9.28515625" style="94" customWidth="1"/>
    <col min="7943" max="7943" width="9" style="94" customWidth="1"/>
    <col min="7944" max="7944" width="10" style="94" customWidth="1"/>
    <col min="7945" max="7945" width="10.28515625" style="94" customWidth="1"/>
    <col min="7946" max="7946" width="8.28515625" style="94" customWidth="1"/>
    <col min="7947" max="7948" width="11.42578125" style="94" customWidth="1"/>
    <col min="7949" max="7949" width="8" style="94" customWidth="1"/>
    <col min="7950" max="8192" width="9.140625" style="94"/>
    <col min="8193" max="8193" width="22.140625" style="94" customWidth="1"/>
    <col min="8194" max="8195" width="11.42578125" style="94" customWidth="1"/>
    <col min="8196" max="8196" width="8.28515625" style="94" customWidth="1"/>
    <col min="8197" max="8197" width="10" style="94" customWidth="1"/>
    <col min="8198" max="8198" width="9.28515625" style="94" customWidth="1"/>
    <col min="8199" max="8199" width="9" style="94" customWidth="1"/>
    <col min="8200" max="8200" width="10" style="94" customWidth="1"/>
    <col min="8201" max="8201" width="10.28515625" style="94" customWidth="1"/>
    <col min="8202" max="8202" width="8.28515625" style="94" customWidth="1"/>
    <col min="8203" max="8204" width="11.42578125" style="94" customWidth="1"/>
    <col min="8205" max="8205" width="8" style="94" customWidth="1"/>
    <col min="8206" max="8448" width="9.140625" style="94"/>
    <col min="8449" max="8449" width="22.140625" style="94" customWidth="1"/>
    <col min="8450" max="8451" width="11.42578125" style="94" customWidth="1"/>
    <col min="8452" max="8452" width="8.28515625" style="94" customWidth="1"/>
    <col min="8453" max="8453" width="10" style="94" customWidth="1"/>
    <col min="8454" max="8454" width="9.28515625" style="94" customWidth="1"/>
    <col min="8455" max="8455" width="9" style="94" customWidth="1"/>
    <col min="8456" max="8456" width="10" style="94" customWidth="1"/>
    <col min="8457" max="8457" width="10.28515625" style="94" customWidth="1"/>
    <col min="8458" max="8458" width="8.28515625" style="94" customWidth="1"/>
    <col min="8459" max="8460" width="11.42578125" style="94" customWidth="1"/>
    <col min="8461" max="8461" width="8" style="94" customWidth="1"/>
    <col min="8462" max="8704" width="9.140625" style="94"/>
    <col min="8705" max="8705" width="22.140625" style="94" customWidth="1"/>
    <col min="8706" max="8707" width="11.42578125" style="94" customWidth="1"/>
    <col min="8708" max="8708" width="8.28515625" style="94" customWidth="1"/>
    <col min="8709" max="8709" width="10" style="94" customWidth="1"/>
    <col min="8710" max="8710" width="9.28515625" style="94" customWidth="1"/>
    <col min="8711" max="8711" width="9" style="94" customWidth="1"/>
    <col min="8712" max="8712" width="10" style="94" customWidth="1"/>
    <col min="8713" max="8713" width="10.28515625" style="94" customWidth="1"/>
    <col min="8714" max="8714" width="8.28515625" style="94" customWidth="1"/>
    <col min="8715" max="8716" width="11.42578125" style="94" customWidth="1"/>
    <col min="8717" max="8717" width="8" style="94" customWidth="1"/>
    <col min="8718" max="8960" width="9.140625" style="94"/>
    <col min="8961" max="8961" width="22.140625" style="94" customWidth="1"/>
    <col min="8962" max="8963" width="11.42578125" style="94" customWidth="1"/>
    <col min="8964" max="8964" width="8.28515625" style="94" customWidth="1"/>
    <col min="8965" max="8965" width="10" style="94" customWidth="1"/>
    <col min="8966" max="8966" width="9.28515625" style="94" customWidth="1"/>
    <col min="8967" max="8967" width="9" style="94" customWidth="1"/>
    <col min="8968" max="8968" width="10" style="94" customWidth="1"/>
    <col min="8969" max="8969" width="10.28515625" style="94" customWidth="1"/>
    <col min="8970" max="8970" width="8.28515625" style="94" customWidth="1"/>
    <col min="8971" max="8972" width="11.42578125" style="94" customWidth="1"/>
    <col min="8973" max="8973" width="8" style="94" customWidth="1"/>
    <col min="8974" max="9216" width="9.140625" style="94"/>
    <col min="9217" max="9217" width="22.140625" style="94" customWidth="1"/>
    <col min="9218" max="9219" width="11.42578125" style="94" customWidth="1"/>
    <col min="9220" max="9220" width="8.28515625" style="94" customWidth="1"/>
    <col min="9221" max="9221" width="10" style="94" customWidth="1"/>
    <col min="9222" max="9222" width="9.28515625" style="94" customWidth="1"/>
    <col min="9223" max="9223" width="9" style="94" customWidth="1"/>
    <col min="9224" max="9224" width="10" style="94" customWidth="1"/>
    <col min="9225" max="9225" width="10.28515625" style="94" customWidth="1"/>
    <col min="9226" max="9226" width="8.28515625" style="94" customWidth="1"/>
    <col min="9227" max="9228" width="11.42578125" style="94" customWidth="1"/>
    <col min="9229" max="9229" width="8" style="94" customWidth="1"/>
    <col min="9230" max="9472" width="9.140625" style="94"/>
    <col min="9473" max="9473" width="22.140625" style="94" customWidth="1"/>
    <col min="9474" max="9475" width="11.42578125" style="94" customWidth="1"/>
    <col min="9476" max="9476" width="8.28515625" style="94" customWidth="1"/>
    <col min="9477" max="9477" width="10" style="94" customWidth="1"/>
    <col min="9478" max="9478" width="9.28515625" style="94" customWidth="1"/>
    <col min="9479" max="9479" width="9" style="94" customWidth="1"/>
    <col min="9480" max="9480" width="10" style="94" customWidth="1"/>
    <col min="9481" max="9481" width="10.28515625" style="94" customWidth="1"/>
    <col min="9482" max="9482" width="8.28515625" style="94" customWidth="1"/>
    <col min="9483" max="9484" width="11.42578125" style="94" customWidth="1"/>
    <col min="9485" max="9485" width="8" style="94" customWidth="1"/>
    <col min="9486" max="9728" width="9.140625" style="94"/>
    <col min="9729" max="9729" width="22.140625" style="94" customWidth="1"/>
    <col min="9730" max="9731" width="11.42578125" style="94" customWidth="1"/>
    <col min="9732" max="9732" width="8.28515625" style="94" customWidth="1"/>
    <col min="9733" max="9733" width="10" style="94" customWidth="1"/>
    <col min="9734" max="9734" width="9.28515625" style="94" customWidth="1"/>
    <col min="9735" max="9735" width="9" style="94" customWidth="1"/>
    <col min="9736" max="9736" width="10" style="94" customWidth="1"/>
    <col min="9737" max="9737" width="10.28515625" style="94" customWidth="1"/>
    <col min="9738" max="9738" width="8.28515625" style="94" customWidth="1"/>
    <col min="9739" max="9740" width="11.42578125" style="94" customWidth="1"/>
    <col min="9741" max="9741" width="8" style="94" customWidth="1"/>
    <col min="9742" max="9984" width="9.140625" style="94"/>
    <col min="9985" max="9985" width="22.140625" style="94" customWidth="1"/>
    <col min="9986" max="9987" width="11.42578125" style="94" customWidth="1"/>
    <col min="9988" max="9988" width="8.28515625" style="94" customWidth="1"/>
    <col min="9989" max="9989" width="10" style="94" customWidth="1"/>
    <col min="9990" max="9990" width="9.28515625" style="94" customWidth="1"/>
    <col min="9991" max="9991" width="9" style="94" customWidth="1"/>
    <col min="9992" max="9992" width="10" style="94" customWidth="1"/>
    <col min="9993" max="9993" width="10.28515625" style="94" customWidth="1"/>
    <col min="9994" max="9994" width="8.28515625" style="94" customWidth="1"/>
    <col min="9995" max="9996" width="11.42578125" style="94" customWidth="1"/>
    <col min="9997" max="9997" width="8" style="94" customWidth="1"/>
    <col min="9998" max="10240" width="9.140625" style="94"/>
    <col min="10241" max="10241" width="22.140625" style="94" customWidth="1"/>
    <col min="10242" max="10243" width="11.42578125" style="94" customWidth="1"/>
    <col min="10244" max="10244" width="8.28515625" style="94" customWidth="1"/>
    <col min="10245" max="10245" width="10" style="94" customWidth="1"/>
    <col min="10246" max="10246" width="9.28515625" style="94" customWidth="1"/>
    <col min="10247" max="10247" width="9" style="94" customWidth="1"/>
    <col min="10248" max="10248" width="10" style="94" customWidth="1"/>
    <col min="10249" max="10249" width="10.28515625" style="94" customWidth="1"/>
    <col min="10250" max="10250" width="8.28515625" style="94" customWidth="1"/>
    <col min="10251" max="10252" width="11.42578125" style="94" customWidth="1"/>
    <col min="10253" max="10253" width="8" style="94" customWidth="1"/>
    <col min="10254" max="10496" width="9.140625" style="94"/>
    <col min="10497" max="10497" width="22.140625" style="94" customWidth="1"/>
    <col min="10498" max="10499" width="11.42578125" style="94" customWidth="1"/>
    <col min="10500" max="10500" width="8.28515625" style="94" customWidth="1"/>
    <col min="10501" max="10501" width="10" style="94" customWidth="1"/>
    <col min="10502" max="10502" width="9.28515625" style="94" customWidth="1"/>
    <col min="10503" max="10503" width="9" style="94" customWidth="1"/>
    <col min="10504" max="10504" width="10" style="94" customWidth="1"/>
    <col min="10505" max="10505" width="10.28515625" style="94" customWidth="1"/>
    <col min="10506" max="10506" width="8.28515625" style="94" customWidth="1"/>
    <col min="10507" max="10508" width="11.42578125" style="94" customWidth="1"/>
    <col min="10509" max="10509" width="8" style="94" customWidth="1"/>
    <col min="10510" max="10752" width="9.140625" style="94"/>
    <col min="10753" max="10753" width="22.140625" style="94" customWidth="1"/>
    <col min="10754" max="10755" width="11.42578125" style="94" customWidth="1"/>
    <col min="10756" max="10756" width="8.28515625" style="94" customWidth="1"/>
    <col min="10757" max="10757" width="10" style="94" customWidth="1"/>
    <col min="10758" max="10758" width="9.28515625" style="94" customWidth="1"/>
    <col min="10759" max="10759" width="9" style="94" customWidth="1"/>
    <col min="10760" max="10760" width="10" style="94" customWidth="1"/>
    <col min="10761" max="10761" width="10.28515625" style="94" customWidth="1"/>
    <col min="10762" max="10762" width="8.28515625" style="94" customWidth="1"/>
    <col min="10763" max="10764" width="11.42578125" style="94" customWidth="1"/>
    <col min="10765" max="10765" width="8" style="94" customWidth="1"/>
    <col min="10766" max="11008" width="9.140625" style="94"/>
    <col min="11009" max="11009" width="22.140625" style="94" customWidth="1"/>
    <col min="11010" max="11011" width="11.42578125" style="94" customWidth="1"/>
    <col min="11012" max="11012" width="8.28515625" style="94" customWidth="1"/>
    <col min="11013" max="11013" width="10" style="94" customWidth="1"/>
    <col min="11014" max="11014" width="9.28515625" style="94" customWidth="1"/>
    <col min="11015" max="11015" width="9" style="94" customWidth="1"/>
    <col min="11016" max="11016" width="10" style="94" customWidth="1"/>
    <col min="11017" max="11017" width="10.28515625" style="94" customWidth="1"/>
    <col min="11018" max="11018" width="8.28515625" style="94" customWidth="1"/>
    <col min="11019" max="11020" width="11.42578125" style="94" customWidth="1"/>
    <col min="11021" max="11021" width="8" style="94" customWidth="1"/>
    <col min="11022" max="11264" width="9.140625" style="94"/>
    <col min="11265" max="11265" width="22.140625" style="94" customWidth="1"/>
    <col min="11266" max="11267" width="11.42578125" style="94" customWidth="1"/>
    <col min="11268" max="11268" width="8.28515625" style="94" customWidth="1"/>
    <col min="11269" max="11269" width="10" style="94" customWidth="1"/>
    <col min="11270" max="11270" width="9.28515625" style="94" customWidth="1"/>
    <col min="11271" max="11271" width="9" style="94" customWidth="1"/>
    <col min="11272" max="11272" width="10" style="94" customWidth="1"/>
    <col min="11273" max="11273" width="10.28515625" style="94" customWidth="1"/>
    <col min="11274" max="11274" width="8.28515625" style="94" customWidth="1"/>
    <col min="11275" max="11276" width="11.42578125" style="94" customWidth="1"/>
    <col min="11277" max="11277" width="8" style="94" customWidth="1"/>
    <col min="11278" max="11520" width="9.140625" style="94"/>
    <col min="11521" max="11521" width="22.140625" style="94" customWidth="1"/>
    <col min="11522" max="11523" width="11.42578125" style="94" customWidth="1"/>
    <col min="11524" max="11524" width="8.28515625" style="94" customWidth="1"/>
    <col min="11525" max="11525" width="10" style="94" customWidth="1"/>
    <col min="11526" max="11526" width="9.28515625" style="94" customWidth="1"/>
    <col min="11527" max="11527" width="9" style="94" customWidth="1"/>
    <col min="11528" max="11528" width="10" style="94" customWidth="1"/>
    <col min="11529" max="11529" width="10.28515625" style="94" customWidth="1"/>
    <col min="11530" max="11530" width="8.28515625" style="94" customWidth="1"/>
    <col min="11531" max="11532" width="11.42578125" style="94" customWidth="1"/>
    <col min="11533" max="11533" width="8" style="94" customWidth="1"/>
    <col min="11534" max="11776" width="9.140625" style="94"/>
    <col min="11777" max="11777" width="22.140625" style="94" customWidth="1"/>
    <col min="11778" max="11779" width="11.42578125" style="94" customWidth="1"/>
    <col min="11780" max="11780" width="8.28515625" style="94" customWidth="1"/>
    <col min="11781" max="11781" width="10" style="94" customWidth="1"/>
    <col min="11782" max="11782" width="9.28515625" style="94" customWidth="1"/>
    <col min="11783" max="11783" width="9" style="94" customWidth="1"/>
    <col min="11784" max="11784" width="10" style="94" customWidth="1"/>
    <col min="11785" max="11785" width="10.28515625" style="94" customWidth="1"/>
    <col min="11786" max="11786" width="8.28515625" style="94" customWidth="1"/>
    <col min="11787" max="11788" width="11.42578125" style="94" customWidth="1"/>
    <col min="11789" max="11789" width="8" style="94" customWidth="1"/>
    <col min="11790" max="12032" width="9.140625" style="94"/>
    <col min="12033" max="12033" width="22.140625" style="94" customWidth="1"/>
    <col min="12034" max="12035" width="11.42578125" style="94" customWidth="1"/>
    <col min="12036" max="12036" width="8.28515625" style="94" customWidth="1"/>
    <col min="12037" max="12037" width="10" style="94" customWidth="1"/>
    <col min="12038" max="12038" width="9.28515625" style="94" customWidth="1"/>
    <col min="12039" max="12039" width="9" style="94" customWidth="1"/>
    <col min="12040" max="12040" width="10" style="94" customWidth="1"/>
    <col min="12041" max="12041" width="10.28515625" style="94" customWidth="1"/>
    <col min="12042" max="12042" width="8.28515625" style="94" customWidth="1"/>
    <col min="12043" max="12044" width="11.42578125" style="94" customWidth="1"/>
    <col min="12045" max="12045" width="8" style="94" customWidth="1"/>
    <col min="12046" max="12288" width="9.140625" style="94"/>
    <col min="12289" max="12289" width="22.140625" style="94" customWidth="1"/>
    <col min="12290" max="12291" width="11.42578125" style="94" customWidth="1"/>
    <col min="12292" max="12292" width="8.28515625" style="94" customWidth="1"/>
    <col min="12293" max="12293" width="10" style="94" customWidth="1"/>
    <col min="12294" max="12294" width="9.28515625" style="94" customWidth="1"/>
    <col min="12295" max="12295" width="9" style="94" customWidth="1"/>
    <col min="12296" max="12296" width="10" style="94" customWidth="1"/>
    <col min="12297" max="12297" width="10.28515625" style="94" customWidth="1"/>
    <col min="12298" max="12298" width="8.28515625" style="94" customWidth="1"/>
    <col min="12299" max="12300" width="11.42578125" style="94" customWidth="1"/>
    <col min="12301" max="12301" width="8" style="94" customWidth="1"/>
    <col min="12302" max="12544" width="9.140625" style="94"/>
    <col min="12545" max="12545" width="22.140625" style="94" customWidth="1"/>
    <col min="12546" max="12547" width="11.42578125" style="94" customWidth="1"/>
    <col min="12548" max="12548" width="8.28515625" style="94" customWidth="1"/>
    <col min="12549" max="12549" width="10" style="94" customWidth="1"/>
    <col min="12550" max="12550" width="9.28515625" style="94" customWidth="1"/>
    <col min="12551" max="12551" width="9" style="94" customWidth="1"/>
    <col min="12552" max="12552" width="10" style="94" customWidth="1"/>
    <col min="12553" max="12553" width="10.28515625" style="94" customWidth="1"/>
    <col min="12554" max="12554" width="8.28515625" style="94" customWidth="1"/>
    <col min="12555" max="12556" width="11.42578125" style="94" customWidth="1"/>
    <col min="12557" max="12557" width="8" style="94" customWidth="1"/>
    <col min="12558" max="12800" width="9.140625" style="94"/>
    <col min="12801" max="12801" width="22.140625" style="94" customWidth="1"/>
    <col min="12802" max="12803" width="11.42578125" style="94" customWidth="1"/>
    <col min="12804" max="12804" width="8.28515625" style="94" customWidth="1"/>
    <col min="12805" max="12805" width="10" style="94" customWidth="1"/>
    <col min="12806" max="12806" width="9.28515625" style="94" customWidth="1"/>
    <col min="12807" max="12807" width="9" style="94" customWidth="1"/>
    <col min="12808" max="12808" width="10" style="94" customWidth="1"/>
    <col min="12809" max="12809" width="10.28515625" style="94" customWidth="1"/>
    <col min="12810" max="12810" width="8.28515625" style="94" customWidth="1"/>
    <col min="12811" max="12812" width="11.42578125" style="94" customWidth="1"/>
    <col min="12813" max="12813" width="8" style="94" customWidth="1"/>
    <col min="12814" max="13056" width="9.140625" style="94"/>
    <col min="13057" max="13057" width="22.140625" style="94" customWidth="1"/>
    <col min="13058" max="13059" width="11.42578125" style="94" customWidth="1"/>
    <col min="13060" max="13060" width="8.28515625" style="94" customWidth="1"/>
    <col min="13061" max="13061" width="10" style="94" customWidth="1"/>
    <col min="13062" max="13062" width="9.28515625" style="94" customWidth="1"/>
    <col min="13063" max="13063" width="9" style="94" customWidth="1"/>
    <col min="13064" max="13064" width="10" style="94" customWidth="1"/>
    <col min="13065" max="13065" width="10.28515625" style="94" customWidth="1"/>
    <col min="13066" max="13066" width="8.28515625" style="94" customWidth="1"/>
    <col min="13067" max="13068" width="11.42578125" style="94" customWidth="1"/>
    <col min="13069" max="13069" width="8" style="94" customWidth="1"/>
    <col min="13070" max="13312" width="9.140625" style="94"/>
    <col min="13313" max="13313" width="22.140625" style="94" customWidth="1"/>
    <col min="13314" max="13315" width="11.42578125" style="94" customWidth="1"/>
    <col min="13316" max="13316" width="8.28515625" style="94" customWidth="1"/>
    <col min="13317" max="13317" width="10" style="94" customWidth="1"/>
    <col min="13318" max="13318" width="9.28515625" style="94" customWidth="1"/>
    <col min="13319" max="13319" width="9" style="94" customWidth="1"/>
    <col min="13320" max="13320" width="10" style="94" customWidth="1"/>
    <col min="13321" max="13321" width="10.28515625" style="94" customWidth="1"/>
    <col min="13322" max="13322" width="8.28515625" style="94" customWidth="1"/>
    <col min="13323" max="13324" width="11.42578125" style="94" customWidth="1"/>
    <col min="13325" max="13325" width="8" style="94" customWidth="1"/>
    <col min="13326" max="13568" width="9.140625" style="94"/>
    <col min="13569" max="13569" width="22.140625" style="94" customWidth="1"/>
    <col min="13570" max="13571" width="11.42578125" style="94" customWidth="1"/>
    <col min="13572" max="13572" width="8.28515625" style="94" customWidth="1"/>
    <col min="13573" max="13573" width="10" style="94" customWidth="1"/>
    <col min="13574" max="13574" width="9.28515625" style="94" customWidth="1"/>
    <col min="13575" max="13575" width="9" style="94" customWidth="1"/>
    <col min="13576" max="13576" width="10" style="94" customWidth="1"/>
    <col min="13577" max="13577" width="10.28515625" style="94" customWidth="1"/>
    <col min="13578" max="13578" width="8.28515625" style="94" customWidth="1"/>
    <col min="13579" max="13580" width="11.42578125" style="94" customWidth="1"/>
    <col min="13581" max="13581" width="8" style="94" customWidth="1"/>
    <col min="13582" max="13824" width="9.140625" style="94"/>
    <col min="13825" max="13825" width="22.140625" style="94" customWidth="1"/>
    <col min="13826" max="13827" width="11.42578125" style="94" customWidth="1"/>
    <col min="13828" max="13828" width="8.28515625" style="94" customWidth="1"/>
    <col min="13829" max="13829" width="10" style="94" customWidth="1"/>
    <col min="13830" max="13830" width="9.28515625" style="94" customWidth="1"/>
    <col min="13831" max="13831" width="9" style="94" customWidth="1"/>
    <col min="13832" max="13832" width="10" style="94" customWidth="1"/>
    <col min="13833" max="13833" width="10.28515625" style="94" customWidth="1"/>
    <col min="13834" max="13834" width="8.28515625" style="94" customWidth="1"/>
    <col min="13835" max="13836" width="11.42578125" style="94" customWidth="1"/>
    <col min="13837" max="13837" width="8" style="94" customWidth="1"/>
    <col min="13838" max="14080" width="9.140625" style="94"/>
    <col min="14081" max="14081" width="22.140625" style="94" customWidth="1"/>
    <col min="14082" max="14083" width="11.42578125" style="94" customWidth="1"/>
    <col min="14084" max="14084" width="8.28515625" style="94" customWidth="1"/>
    <col min="14085" max="14085" width="10" style="94" customWidth="1"/>
    <col min="14086" max="14086" width="9.28515625" style="94" customWidth="1"/>
    <col min="14087" max="14087" width="9" style="94" customWidth="1"/>
    <col min="14088" max="14088" width="10" style="94" customWidth="1"/>
    <col min="14089" max="14089" width="10.28515625" style="94" customWidth="1"/>
    <col min="14090" max="14090" width="8.28515625" style="94" customWidth="1"/>
    <col min="14091" max="14092" width="11.42578125" style="94" customWidth="1"/>
    <col min="14093" max="14093" width="8" style="94" customWidth="1"/>
    <col min="14094" max="14336" width="9.140625" style="94"/>
    <col min="14337" max="14337" width="22.140625" style="94" customWidth="1"/>
    <col min="14338" max="14339" width="11.42578125" style="94" customWidth="1"/>
    <col min="14340" max="14340" width="8.28515625" style="94" customWidth="1"/>
    <col min="14341" max="14341" width="10" style="94" customWidth="1"/>
    <col min="14342" max="14342" width="9.28515625" style="94" customWidth="1"/>
    <col min="14343" max="14343" width="9" style="94" customWidth="1"/>
    <col min="14344" max="14344" width="10" style="94" customWidth="1"/>
    <col min="14345" max="14345" width="10.28515625" style="94" customWidth="1"/>
    <col min="14346" max="14346" width="8.28515625" style="94" customWidth="1"/>
    <col min="14347" max="14348" width="11.42578125" style="94" customWidth="1"/>
    <col min="14349" max="14349" width="8" style="94" customWidth="1"/>
    <col min="14350" max="14592" width="9.140625" style="94"/>
    <col min="14593" max="14593" width="22.140625" style="94" customWidth="1"/>
    <col min="14594" max="14595" width="11.42578125" style="94" customWidth="1"/>
    <col min="14596" max="14596" width="8.28515625" style="94" customWidth="1"/>
    <col min="14597" max="14597" width="10" style="94" customWidth="1"/>
    <col min="14598" max="14598" width="9.28515625" style="94" customWidth="1"/>
    <col min="14599" max="14599" width="9" style="94" customWidth="1"/>
    <col min="14600" max="14600" width="10" style="94" customWidth="1"/>
    <col min="14601" max="14601" width="10.28515625" style="94" customWidth="1"/>
    <col min="14602" max="14602" width="8.28515625" style="94" customWidth="1"/>
    <col min="14603" max="14604" width="11.42578125" style="94" customWidth="1"/>
    <col min="14605" max="14605" width="8" style="94" customWidth="1"/>
    <col min="14606" max="14848" width="9.140625" style="94"/>
    <col min="14849" max="14849" width="22.140625" style="94" customWidth="1"/>
    <col min="14850" max="14851" width="11.42578125" style="94" customWidth="1"/>
    <col min="14852" max="14852" width="8.28515625" style="94" customWidth="1"/>
    <col min="14853" max="14853" width="10" style="94" customWidth="1"/>
    <col min="14854" max="14854" width="9.28515625" style="94" customWidth="1"/>
    <col min="14855" max="14855" width="9" style="94" customWidth="1"/>
    <col min="14856" max="14856" width="10" style="94" customWidth="1"/>
    <col min="14857" max="14857" width="10.28515625" style="94" customWidth="1"/>
    <col min="14858" max="14858" width="8.28515625" style="94" customWidth="1"/>
    <col min="14859" max="14860" width="11.42578125" style="94" customWidth="1"/>
    <col min="14861" max="14861" width="8" style="94" customWidth="1"/>
    <col min="14862" max="15104" width="9.140625" style="94"/>
    <col min="15105" max="15105" width="22.140625" style="94" customWidth="1"/>
    <col min="15106" max="15107" width="11.42578125" style="94" customWidth="1"/>
    <col min="15108" max="15108" width="8.28515625" style="94" customWidth="1"/>
    <col min="15109" max="15109" width="10" style="94" customWidth="1"/>
    <col min="15110" max="15110" width="9.28515625" style="94" customWidth="1"/>
    <col min="15111" max="15111" width="9" style="94" customWidth="1"/>
    <col min="15112" max="15112" width="10" style="94" customWidth="1"/>
    <col min="15113" max="15113" width="10.28515625" style="94" customWidth="1"/>
    <col min="15114" max="15114" width="8.28515625" style="94" customWidth="1"/>
    <col min="15115" max="15116" width="11.42578125" style="94" customWidth="1"/>
    <col min="15117" max="15117" width="8" style="94" customWidth="1"/>
    <col min="15118" max="15360" width="9.140625" style="94"/>
    <col min="15361" max="15361" width="22.140625" style="94" customWidth="1"/>
    <col min="15362" max="15363" width="11.42578125" style="94" customWidth="1"/>
    <col min="15364" max="15364" width="8.28515625" style="94" customWidth="1"/>
    <col min="15365" max="15365" width="10" style="94" customWidth="1"/>
    <col min="15366" max="15366" width="9.28515625" style="94" customWidth="1"/>
    <col min="15367" max="15367" width="9" style="94" customWidth="1"/>
    <col min="15368" max="15368" width="10" style="94" customWidth="1"/>
    <col min="15369" max="15369" width="10.28515625" style="94" customWidth="1"/>
    <col min="15370" max="15370" width="8.28515625" style="94" customWidth="1"/>
    <col min="15371" max="15372" width="11.42578125" style="94" customWidth="1"/>
    <col min="15373" max="15373" width="8" style="94" customWidth="1"/>
    <col min="15374" max="15616" width="9.140625" style="94"/>
    <col min="15617" max="15617" width="22.140625" style="94" customWidth="1"/>
    <col min="15618" max="15619" width="11.42578125" style="94" customWidth="1"/>
    <col min="15620" max="15620" width="8.28515625" style="94" customWidth="1"/>
    <col min="15621" max="15621" width="10" style="94" customWidth="1"/>
    <col min="15622" max="15622" width="9.28515625" style="94" customWidth="1"/>
    <col min="15623" max="15623" width="9" style="94" customWidth="1"/>
    <col min="15624" max="15624" width="10" style="94" customWidth="1"/>
    <col min="15625" max="15625" width="10.28515625" style="94" customWidth="1"/>
    <col min="15626" max="15626" width="8.28515625" style="94" customWidth="1"/>
    <col min="15627" max="15628" width="11.42578125" style="94" customWidth="1"/>
    <col min="15629" max="15629" width="8" style="94" customWidth="1"/>
    <col min="15630" max="15872" width="9.140625" style="94"/>
    <col min="15873" max="15873" width="22.140625" style="94" customWidth="1"/>
    <col min="15874" max="15875" width="11.42578125" style="94" customWidth="1"/>
    <col min="15876" max="15876" width="8.28515625" style="94" customWidth="1"/>
    <col min="15877" max="15877" width="10" style="94" customWidth="1"/>
    <col min="15878" max="15878" width="9.28515625" style="94" customWidth="1"/>
    <col min="15879" max="15879" width="9" style="94" customWidth="1"/>
    <col min="15880" max="15880" width="10" style="94" customWidth="1"/>
    <col min="15881" max="15881" width="10.28515625" style="94" customWidth="1"/>
    <col min="15882" max="15882" width="8.28515625" style="94" customWidth="1"/>
    <col min="15883" max="15884" width="11.42578125" style="94" customWidth="1"/>
    <col min="15885" max="15885" width="8" style="94" customWidth="1"/>
    <col min="15886" max="16128" width="9.140625" style="94"/>
    <col min="16129" max="16129" width="22.140625" style="94" customWidth="1"/>
    <col min="16130" max="16131" width="11.42578125" style="94" customWidth="1"/>
    <col min="16132" max="16132" width="8.28515625" style="94" customWidth="1"/>
    <col min="16133" max="16133" width="10" style="94" customWidth="1"/>
    <col min="16134" max="16134" width="9.28515625" style="94" customWidth="1"/>
    <col min="16135" max="16135" width="9" style="94" customWidth="1"/>
    <col min="16136" max="16136" width="10" style="94" customWidth="1"/>
    <col min="16137" max="16137" width="10.28515625" style="94" customWidth="1"/>
    <col min="16138" max="16138" width="8.28515625" style="94" customWidth="1"/>
    <col min="16139" max="16140" width="11.42578125" style="94" customWidth="1"/>
    <col min="16141" max="16141" width="8" style="94" customWidth="1"/>
    <col min="16142" max="16384" width="9.140625" style="94"/>
  </cols>
  <sheetData>
    <row r="1" spans="1:26" ht="30.6" customHeight="1" x14ac:dyDescent="0.2">
      <c r="A1" s="414" t="s">
        <v>113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</row>
    <row r="2" spans="1:26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P2" s="96" t="s">
        <v>78</v>
      </c>
    </row>
    <row r="3" spans="1:26" ht="16.5" customHeight="1" x14ac:dyDescent="0.2">
      <c r="A3" s="406"/>
      <c r="B3" s="395" t="s">
        <v>151</v>
      </c>
      <c r="C3" s="395"/>
      <c r="D3" s="395"/>
      <c r="E3" s="396" t="s">
        <v>74</v>
      </c>
      <c r="F3" s="397"/>
      <c r="G3" s="397"/>
      <c r="H3" s="397"/>
      <c r="I3" s="397"/>
      <c r="J3" s="397"/>
      <c r="K3" s="400" t="s">
        <v>179</v>
      </c>
      <c r="L3" s="401"/>
      <c r="M3" s="402"/>
      <c r="N3" s="395" t="s">
        <v>75</v>
      </c>
      <c r="O3" s="395"/>
      <c r="P3" s="396"/>
      <c r="Q3" s="97"/>
    </row>
    <row r="4" spans="1:26" ht="37.5" customHeight="1" x14ac:dyDescent="0.2">
      <c r="A4" s="406"/>
      <c r="B4" s="395"/>
      <c r="C4" s="395"/>
      <c r="D4" s="395"/>
      <c r="E4" s="395" t="s">
        <v>73</v>
      </c>
      <c r="F4" s="395"/>
      <c r="G4" s="395"/>
      <c r="H4" s="395" t="s">
        <v>72</v>
      </c>
      <c r="I4" s="395"/>
      <c r="J4" s="395"/>
      <c r="K4" s="403"/>
      <c r="L4" s="404"/>
      <c r="M4" s="405"/>
      <c r="N4" s="395"/>
      <c r="O4" s="395"/>
      <c r="P4" s="396"/>
      <c r="Q4" s="97"/>
    </row>
    <row r="5" spans="1:26" ht="45" customHeight="1" x14ac:dyDescent="0.2">
      <c r="A5" s="406"/>
      <c r="B5" s="266" t="s">
        <v>149</v>
      </c>
      <c r="C5" s="266" t="s">
        <v>71</v>
      </c>
      <c r="D5" s="266" t="s">
        <v>150</v>
      </c>
      <c r="E5" s="266" t="s">
        <v>149</v>
      </c>
      <c r="F5" s="266" t="s">
        <v>71</v>
      </c>
      <c r="G5" s="266" t="s">
        <v>150</v>
      </c>
      <c r="H5" s="266" t="s">
        <v>149</v>
      </c>
      <c r="I5" s="266" t="s">
        <v>71</v>
      </c>
      <c r="J5" s="266" t="s">
        <v>150</v>
      </c>
      <c r="K5" s="266" t="s">
        <v>149</v>
      </c>
      <c r="L5" s="266" t="s">
        <v>71</v>
      </c>
      <c r="M5" s="267" t="s">
        <v>150</v>
      </c>
      <c r="N5" s="266" t="s">
        <v>149</v>
      </c>
      <c r="O5" s="266" t="s">
        <v>71</v>
      </c>
      <c r="P5" s="267" t="s">
        <v>150</v>
      </c>
      <c r="Q5" s="97"/>
    </row>
    <row r="6" spans="1:26" x14ac:dyDescent="0.2">
      <c r="A6" s="65" t="s">
        <v>79</v>
      </c>
      <c r="B6" s="208">
        <f>SUM(B7:B25)</f>
        <v>942719.8</v>
      </c>
      <c r="C6" s="208">
        <f>SUM(C7:C25)</f>
        <v>869126.10000000009</v>
      </c>
      <c r="D6" s="208">
        <f>B6/C6*100</f>
        <v>108.46755148648739</v>
      </c>
      <c r="E6" s="208">
        <f>SUM(E7:E25)</f>
        <v>453928.1</v>
      </c>
      <c r="F6" s="208">
        <f>SUM(F7:F25)</f>
        <v>390898.39999999997</v>
      </c>
      <c r="G6" s="208">
        <f>E6/F6%</f>
        <v>116.12431772552664</v>
      </c>
      <c r="H6" s="208">
        <f>SUM(H7:H25)</f>
        <v>488791.70000000013</v>
      </c>
      <c r="I6" s="208">
        <f>SUM(I7:I25)</f>
        <v>478227.70000000007</v>
      </c>
      <c r="J6" s="208">
        <f>H6/I6%</f>
        <v>102.20898956710371</v>
      </c>
      <c r="K6" s="208">
        <f>SUM(K7:K25)</f>
        <v>1534121.4</v>
      </c>
      <c r="L6" s="208">
        <f>SUM(L7:L25)</f>
        <v>1503448.9000000001</v>
      </c>
      <c r="M6" s="208">
        <f>K6/L6%</f>
        <v>102.04014250168395</v>
      </c>
      <c r="N6" s="208">
        <f>SUM(N7:N25)</f>
        <v>2476841.1999999997</v>
      </c>
      <c r="O6" s="208">
        <f>SUM(O7:O25)</f>
        <v>2372574.9999999995</v>
      </c>
      <c r="P6" s="208">
        <f>N6/O6*100</f>
        <v>104.39464295122389</v>
      </c>
      <c r="Q6" s="269"/>
      <c r="R6" s="269"/>
      <c r="S6" s="269"/>
      <c r="T6" s="269"/>
      <c r="U6" s="269"/>
      <c r="V6" s="269"/>
      <c r="W6" s="269"/>
      <c r="X6" s="269"/>
      <c r="Y6" s="269"/>
      <c r="Z6" s="269"/>
    </row>
    <row r="7" spans="1:26" x14ac:dyDescent="0.2">
      <c r="A7" s="80" t="s">
        <v>80</v>
      </c>
      <c r="B7" s="209">
        <f>E7+H7</f>
        <v>66013.399999999994</v>
      </c>
      <c r="C7" s="209">
        <f>F7+I7</f>
        <v>64214.9</v>
      </c>
      <c r="D7" s="209">
        <f t="shared" ref="D7:D21" si="0">B7/C7*100</f>
        <v>102.80075185042723</v>
      </c>
      <c r="E7" s="209">
        <v>4522.8999999999996</v>
      </c>
      <c r="F7" s="209">
        <v>4703.5</v>
      </c>
      <c r="G7" s="209">
        <f t="shared" ref="G7:G22" si="1">E7/F7%</f>
        <v>96.160306154990963</v>
      </c>
      <c r="H7" s="209">
        <v>61490.5</v>
      </c>
      <c r="I7" s="209">
        <v>59511.4</v>
      </c>
      <c r="J7" s="209">
        <f t="shared" ref="J7:J22" si="2">H7/I7%</f>
        <v>103.325581317193</v>
      </c>
      <c r="K7" s="209">
        <v>137433.60000000001</v>
      </c>
      <c r="L7" s="209">
        <v>134162</v>
      </c>
      <c r="M7" s="209">
        <f t="shared" ref="M7:M24" si="3">K7/L7%</f>
        <v>102.43854444626646</v>
      </c>
      <c r="N7" s="209">
        <f>B7+K7</f>
        <v>203447</v>
      </c>
      <c r="O7" s="209">
        <f>C7+L7</f>
        <v>198376.9</v>
      </c>
      <c r="P7" s="209">
        <f t="shared" ref="P7:P24" si="4">N7/O7*100</f>
        <v>102.55579152613032</v>
      </c>
      <c r="Q7" s="269"/>
      <c r="R7" s="269"/>
      <c r="S7" s="269"/>
      <c r="T7" s="269"/>
      <c r="U7" s="269"/>
      <c r="V7" s="269"/>
      <c r="W7" s="269"/>
      <c r="X7" s="269"/>
      <c r="Y7" s="269"/>
      <c r="Z7" s="269"/>
    </row>
    <row r="8" spans="1:26" x14ac:dyDescent="0.2">
      <c r="A8" s="71" t="s">
        <v>81</v>
      </c>
      <c r="B8" s="209">
        <f t="shared" ref="B8:C25" si="5">E8+H8</f>
        <v>59855</v>
      </c>
      <c r="C8" s="209">
        <f t="shared" si="5"/>
        <v>60701.599999999999</v>
      </c>
      <c r="D8" s="209">
        <f t="shared" si="0"/>
        <v>98.6053085915363</v>
      </c>
      <c r="E8" s="209">
        <v>49288</v>
      </c>
      <c r="F8" s="209">
        <v>50370.5</v>
      </c>
      <c r="G8" s="209">
        <f t="shared" si="1"/>
        <v>97.850924648355686</v>
      </c>
      <c r="H8" s="209">
        <v>10567</v>
      </c>
      <c r="I8" s="209">
        <v>10331.1</v>
      </c>
      <c r="J8" s="209">
        <f t="shared" si="2"/>
        <v>102.28339673413285</v>
      </c>
      <c r="K8" s="209">
        <v>101736.3</v>
      </c>
      <c r="L8" s="209">
        <v>94311.8</v>
      </c>
      <c r="M8" s="209">
        <f t="shared" si="3"/>
        <v>107.87229169626706</v>
      </c>
      <c r="N8" s="209">
        <f t="shared" ref="N8:O25" si="6">B8+K8</f>
        <v>161591.29999999999</v>
      </c>
      <c r="O8" s="209">
        <f t="shared" si="6"/>
        <v>155013.4</v>
      </c>
      <c r="P8" s="209">
        <f t="shared" si="4"/>
        <v>104.24343959941527</v>
      </c>
      <c r="Q8" s="269"/>
      <c r="R8" s="269"/>
      <c r="S8" s="269"/>
      <c r="T8" s="269"/>
      <c r="U8" s="269"/>
      <c r="V8" s="269"/>
      <c r="W8" s="269"/>
      <c r="X8" s="269"/>
      <c r="Y8" s="269"/>
      <c r="Z8" s="269"/>
    </row>
    <row r="9" spans="1:26" x14ac:dyDescent="0.2">
      <c r="A9" s="71" t="s">
        <v>82</v>
      </c>
      <c r="B9" s="209">
        <f t="shared" si="5"/>
        <v>30835.200000000001</v>
      </c>
      <c r="C9" s="209">
        <f t="shared" si="5"/>
        <v>30919.7</v>
      </c>
      <c r="D9" s="209">
        <f t="shared" si="0"/>
        <v>99.726711449334886</v>
      </c>
      <c r="E9" s="209">
        <v>10013.299999999999</v>
      </c>
      <c r="F9" s="209">
        <v>11295.7</v>
      </c>
      <c r="G9" s="209">
        <f t="shared" si="1"/>
        <v>88.647007268252509</v>
      </c>
      <c r="H9" s="209">
        <v>20821.900000000001</v>
      </c>
      <c r="I9" s="209">
        <v>19624</v>
      </c>
      <c r="J9" s="209">
        <f t="shared" si="2"/>
        <v>106.10426008968611</v>
      </c>
      <c r="K9" s="209">
        <v>89908.5</v>
      </c>
      <c r="L9" s="209">
        <v>89196</v>
      </c>
      <c r="M9" s="209">
        <f t="shared" si="3"/>
        <v>100.79880263688955</v>
      </c>
      <c r="N9" s="209">
        <f t="shared" si="6"/>
        <v>120743.7</v>
      </c>
      <c r="O9" s="209">
        <f t="shared" si="6"/>
        <v>120115.7</v>
      </c>
      <c r="P9" s="209">
        <f t="shared" si="4"/>
        <v>100.52282923880891</v>
      </c>
      <c r="Q9" s="269"/>
      <c r="R9" s="269"/>
      <c r="S9" s="269"/>
      <c r="T9" s="269"/>
      <c r="U9" s="269"/>
      <c r="V9" s="269"/>
      <c r="W9" s="269"/>
      <c r="X9" s="269"/>
      <c r="Y9" s="269"/>
      <c r="Z9" s="269"/>
    </row>
    <row r="10" spans="1:26" x14ac:dyDescent="0.2">
      <c r="A10" s="71" t="s">
        <v>83</v>
      </c>
      <c r="B10" s="209">
        <f t="shared" si="5"/>
        <v>69250.100000000006</v>
      </c>
      <c r="C10" s="209">
        <f t="shared" si="5"/>
        <v>61506.8</v>
      </c>
      <c r="D10" s="209">
        <f t="shared" si="0"/>
        <v>112.58933971528351</v>
      </c>
      <c r="E10" s="209">
        <v>31090.5</v>
      </c>
      <c r="F10" s="209">
        <v>24699</v>
      </c>
      <c r="G10" s="209">
        <f t="shared" si="1"/>
        <v>125.87756589335601</v>
      </c>
      <c r="H10" s="209">
        <v>38159.599999999999</v>
      </c>
      <c r="I10" s="209">
        <v>36807.800000000003</v>
      </c>
      <c r="J10" s="209">
        <f t="shared" si="2"/>
        <v>103.67259113557451</v>
      </c>
      <c r="K10" s="209">
        <v>119941</v>
      </c>
      <c r="L10" s="209">
        <v>117807.3</v>
      </c>
      <c r="M10" s="209">
        <f t="shared" si="3"/>
        <v>101.81117808488946</v>
      </c>
      <c r="N10" s="209">
        <f t="shared" si="6"/>
        <v>189191.1</v>
      </c>
      <c r="O10" s="209">
        <f t="shared" si="6"/>
        <v>179314.1</v>
      </c>
      <c r="P10" s="209">
        <f t="shared" si="4"/>
        <v>105.50821156841543</v>
      </c>
      <c r="Q10" s="269"/>
      <c r="R10" s="269"/>
      <c r="S10" s="269"/>
      <c r="T10" s="269"/>
      <c r="U10" s="269"/>
      <c r="V10" s="269"/>
      <c r="W10" s="269"/>
      <c r="X10" s="269"/>
      <c r="Y10" s="269"/>
      <c r="Z10" s="269"/>
    </row>
    <row r="11" spans="1:26" x14ac:dyDescent="0.2">
      <c r="A11" s="71" t="s">
        <v>84</v>
      </c>
      <c r="B11" s="209">
        <f t="shared" si="5"/>
        <v>5443.7000000000007</v>
      </c>
      <c r="C11" s="209">
        <f t="shared" si="5"/>
        <v>5126.8999999999996</v>
      </c>
      <c r="D11" s="209">
        <f t="shared" si="0"/>
        <v>106.17917259942658</v>
      </c>
      <c r="E11" s="209">
        <v>2021.4</v>
      </c>
      <c r="F11" s="209">
        <v>2012.3</v>
      </c>
      <c r="G11" s="209">
        <f t="shared" si="1"/>
        <v>100.4522188540476</v>
      </c>
      <c r="H11" s="209">
        <v>3422.3</v>
      </c>
      <c r="I11" s="209">
        <v>3114.6</v>
      </c>
      <c r="J11" s="209">
        <f t="shared" si="2"/>
        <v>109.87927823797598</v>
      </c>
      <c r="K11" s="209">
        <v>16148.3</v>
      </c>
      <c r="L11" s="209">
        <v>15678</v>
      </c>
      <c r="M11" s="209">
        <f t="shared" si="3"/>
        <v>102.9997448654165</v>
      </c>
      <c r="N11" s="209">
        <f t="shared" si="6"/>
        <v>21592</v>
      </c>
      <c r="O11" s="209">
        <f t="shared" si="6"/>
        <v>20804.900000000001</v>
      </c>
      <c r="P11" s="209">
        <f t="shared" si="4"/>
        <v>103.78324337055211</v>
      </c>
      <c r="Q11" s="269"/>
      <c r="R11" s="269"/>
      <c r="S11" s="269"/>
      <c r="T11" s="269"/>
      <c r="U11" s="269"/>
      <c r="V11" s="269"/>
      <c r="W11" s="269"/>
      <c r="X11" s="269"/>
      <c r="Y11" s="269"/>
      <c r="Z11" s="269"/>
    </row>
    <row r="12" spans="1:26" x14ac:dyDescent="0.2">
      <c r="A12" s="71" t="s">
        <v>85</v>
      </c>
      <c r="B12" s="209">
        <f t="shared" si="5"/>
        <v>45796.1</v>
      </c>
      <c r="C12" s="209">
        <f t="shared" si="5"/>
        <v>51616.2</v>
      </c>
      <c r="D12" s="209">
        <f t="shared" si="0"/>
        <v>88.7242764868394</v>
      </c>
      <c r="E12" s="209">
        <v>6429.9</v>
      </c>
      <c r="F12" s="209">
        <v>8970.7999999999993</v>
      </c>
      <c r="G12" s="209">
        <f t="shared" si="1"/>
        <v>71.675881749676719</v>
      </c>
      <c r="H12" s="209">
        <v>39366.199999999997</v>
      </c>
      <c r="I12" s="209">
        <v>42645.4</v>
      </c>
      <c r="J12" s="209">
        <f t="shared" si="2"/>
        <v>92.310542285920633</v>
      </c>
      <c r="K12" s="209">
        <v>112430.39999999999</v>
      </c>
      <c r="L12" s="209">
        <v>110498.5</v>
      </c>
      <c r="M12" s="209">
        <f t="shared" si="3"/>
        <v>101.74834952510668</v>
      </c>
      <c r="N12" s="209">
        <f t="shared" si="6"/>
        <v>158226.5</v>
      </c>
      <c r="O12" s="209">
        <f t="shared" si="6"/>
        <v>162114.70000000001</v>
      </c>
      <c r="P12" s="209">
        <f t="shared" si="4"/>
        <v>97.601574687551462</v>
      </c>
      <c r="Q12" s="269"/>
      <c r="R12" s="269"/>
      <c r="S12" s="269"/>
      <c r="T12" s="269"/>
      <c r="U12" s="269"/>
      <c r="V12" s="269"/>
      <c r="W12" s="269"/>
      <c r="X12" s="269"/>
      <c r="Y12" s="269"/>
      <c r="Z12" s="269"/>
    </row>
    <row r="13" spans="1:26" x14ac:dyDescent="0.2">
      <c r="A13" s="71" t="s">
        <v>86</v>
      </c>
      <c r="B13" s="209">
        <f t="shared" si="5"/>
        <v>32680.7</v>
      </c>
      <c r="C13" s="209">
        <f t="shared" si="5"/>
        <v>32895.9</v>
      </c>
      <c r="D13" s="209">
        <f t="shared" si="0"/>
        <v>99.345815131976934</v>
      </c>
      <c r="E13" s="209">
        <v>2561</v>
      </c>
      <c r="F13" s="209">
        <v>3180.4</v>
      </c>
      <c r="G13" s="209">
        <f t="shared" si="1"/>
        <v>80.524462331782161</v>
      </c>
      <c r="H13" s="209">
        <v>30119.7</v>
      </c>
      <c r="I13" s="209">
        <v>29715.5</v>
      </c>
      <c r="J13" s="209">
        <f t="shared" si="2"/>
        <v>101.36023287509886</v>
      </c>
      <c r="K13" s="209">
        <v>121090.7</v>
      </c>
      <c r="L13" s="209">
        <v>119155</v>
      </c>
      <c r="M13" s="209">
        <f t="shared" si="3"/>
        <v>101.62452268054216</v>
      </c>
      <c r="N13" s="209">
        <f t="shared" si="6"/>
        <v>153771.4</v>
      </c>
      <c r="O13" s="209">
        <f t="shared" si="6"/>
        <v>152050.9</v>
      </c>
      <c r="P13" s="209">
        <f>N13/O13*100</f>
        <v>101.13152898141347</v>
      </c>
      <c r="Q13" s="269"/>
      <c r="R13" s="269"/>
      <c r="S13" s="269"/>
      <c r="T13" s="269"/>
      <c r="U13" s="269"/>
      <c r="V13" s="269"/>
      <c r="W13" s="269"/>
      <c r="X13" s="269"/>
      <c r="Y13" s="269"/>
      <c r="Z13" s="269"/>
    </row>
    <row r="14" spans="1:26" x14ac:dyDescent="0.2">
      <c r="A14" s="71" t="s">
        <v>87</v>
      </c>
      <c r="B14" s="209">
        <f t="shared" si="5"/>
        <v>33328.899999999994</v>
      </c>
      <c r="C14" s="209">
        <f t="shared" si="5"/>
        <v>31758.5</v>
      </c>
      <c r="D14" s="209">
        <f t="shared" si="0"/>
        <v>104.94481792276082</v>
      </c>
      <c r="E14" s="209">
        <v>12912.8</v>
      </c>
      <c r="F14" s="209">
        <v>11675.4</v>
      </c>
      <c r="G14" s="209">
        <f t="shared" si="1"/>
        <v>110.59835209072067</v>
      </c>
      <c r="H14" s="209">
        <v>20416.099999999999</v>
      </c>
      <c r="I14" s="209">
        <v>20083.099999999999</v>
      </c>
      <c r="J14" s="209">
        <f t="shared" si="2"/>
        <v>101.658110550662</v>
      </c>
      <c r="K14" s="209">
        <v>109063.7</v>
      </c>
      <c r="L14" s="209">
        <v>107304.6</v>
      </c>
      <c r="M14" s="209">
        <f t="shared" si="3"/>
        <v>101.63935190103686</v>
      </c>
      <c r="N14" s="209">
        <f t="shared" si="6"/>
        <v>142392.59999999998</v>
      </c>
      <c r="O14" s="209">
        <f t="shared" si="6"/>
        <v>139063.1</v>
      </c>
      <c r="P14" s="209">
        <f t="shared" si="4"/>
        <v>102.39423686082073</v>
      </c>
      <c r="Q14" s="269"/>
      <c r="R14" s="269"/>
      <c r="S14" s="269"/>
      <c r="T14" s="269"/>
      <c r="U14" s="269"/>
      <c r="V14" s="269"/>
      <c r="W14" s="269"/>
      <c r="X14" s="269"/>
      <c r="Y14" s="269"/>
      <c r="Z14" s="269"/>
    </row>
    <row r="15" spans="1:26" x14ac:dyDescent="0.2">
      <c r="A15" s="71" t="s">
        <v>88</v>
      </c>
      <c r="B15" s="209">
        <f t="shared" si="5"/>
        <v>67607.3</v>
      </c>
      <c r="C15" s="209">
        <f t="shared" si="5"/>
        <v>67350.100000000006</v>
      </c>
      <c r="D15" s="209">
        <f t="shared" si="0"/>
        <v>100.38188510484764</v>
      </c>
      <c r="E15" s="209">
        <v>2472</v>
      </c>
      <c r="F15" s="209">
        <v>4247.3</v>
      </c>
      <c r="G15" s="209">
        <f t="shared" si="1"/>
        <v>58.201681067972594</v>
      </c>
      <c r="H15" s="209">
        <v>65135.3</v>
      </c>
      <c r="I15" s="209">
        <v>63102.8</v>
      </c>
      <c r="J15" s="209">
        <f t="shared" si="2"/>
        <v>103.22093472872837</v>
      </c>
      <c r="K15" s="209">
        <v>73324.7</v>
      </c>
      <c r="L15" s="209">
        <v>70692.800000000003</v>
      </c>
      <c r="M15" s="209">
        <f t="shared" si="3"/>
        <v>103.72300998121449</v>
      </c>
      <c r="N15" s="209">
        <f t="shared" si="6"/>
        <v>140932</v>
      </c>
      <c r="O15" s="209">
        <f t="shared" si="6"/>
        <v>138042.90000000002</v>
      </c>
      <c r="P15" s="209">
        <f t="shared" si="4"/>
        <v>102.09290010569177</v>
      </c>
      <c r="Q15" s="269"/>
      <c r="R15" s="269"/>
      <c r="S15" s="269"/>
      <c r="T15" s="269"/>
      <c r="U15" s="269"/>
      <c r="V15" s="269"/>
      <c r="W15" s="269"/>
      <c r="X15" s="269"/>
      <c r="Y15" s="269"/>
      <c r="Z15" s="269"/>
    </row>
    <row r="16" spans="1:26" ht="14.25" customHeight="1" x14ac:dyDescent="0.2">
      <c r="A16" s="71" t="s">
        <v>89</v>
      </c>
      <c r="B16" s="209">
        <f t="shared" si="5"/>
        <v>57876.4</v>
      </c>
      <c r="C16" s="209">
        <f t="shared" si="5"/>
        <v>59246.2</v>
      </c>
      <c r="D16" s="209">
        <f t="shared" si="0"/>
        <v>97.687952982638564</v>
      </c>
      <c r="E16" s="209">
        <v>48967.9</v>
      </c>
      <c r="F16" s="209">
        <v>50852</v>
      </c>
      <c r="G16" s="209">
        <f t="shared" si="1"/>
        <v>96.29493431920082</v>
      </c>
      <c r="H16" s="209">
        <v>8908.5</v>
      </c>
      <c r="I16" s="209">
        <v>8394.2000000000007</v>
      </c>
      <c r="J16" s="209">
        <f t="shared" si="2"/>
        <v>106.12684949131543</v>
      </c>
      <c r="K16" s="209">
        <v>105954.2</v>
      </c>
      <c r="L16" s="209">
        <v>101186.8</v>
      </c>
      <c r="M16" s="209">
        <f t="shared" si="3"/>
        <v>104.71148410662259</v>
      </c>
      <c r="N16" s="209">
        <f t="shared" si="6"/>
        <v>163830.6</v>
      </c>
      <c r="O16" s="209">
        <f t="shared" si="6"/>
        <v>160433</v>
      </c>
      <c r="P16" s="209">
        <f t="shared" si="4"/>
        <v>102.11776878821691</v>
      </c>
      <c r="Q16" s="269"/>
      <c r="R16" s="269"/>
      <c r="S16" s="269"/>
      <c r="T16" s="269"/>
      <c r="U16" s="269"/>
      <c r="V16" s="269"/>
      <c r="W16" s="269"/>
      <c r="X16" s="269"/>
      <c r="Y16" s="269"/>
      <c r="Z16" s="269"/>
    </row>
    <row r="17" spans="1:26" ht="14.25" customHeight="1" x14ac:dyDescent="0.2">
      <c r="A17" s="71" t="s">
        <v>90</v>
      </c>
      <c r="B17" s="209">
        <f t="shared" si="5"/>
        <v>7349.9</v>
      </c>
      <c r="C17" s="209">
        <f t="shared" si="5"/>
        <v>6845.3</v>
      </c>
      <c r="D17" s="209">
        <f t="shared" si="0"/>
        <v>107.3714811622573</v>
      </c>
      <c r="E17" s="209">
        <v>4865.5</v>
      </c>
      <c r="F17" s="209">
        <v>4417.5</v>
      </c>
      <c r="G17" s="209">
        <f t="shared" si="1"/>
        <v>110.14148273910584</v>
      </c>
      <c r="H17" s="209">
        <v>2484.4</v>
      </c>
      <c r="I17" s="209">
        <v>2427.8000000000002</v>
      </c>
      <c r="J17" s="209">
        <f t="shared" si="2"/>
        <v>102.33132877502266</v>
      </c>
      <c r="K17" s="209">
        <v>22176</v>
      </c>
      <c r="L17" s="209">
        <v>21913.599999999999</v>
      </c>
      <c r="M17" s="209">
        <f>K17/L17%</f>
        <v>101.19742990654206</v>
      </c>
      <c r="N17" s="209">
        <f t="shared" si="6"/>
        <v>29525.9</v>
      </c>
      <c r="O17" s="209">
        <f t="shared" si="6"/>
        <v>28758.899999999998</v>
      </c>
      <c r="P17" s="209">
        <f t="shared" si="4"/>
        <v>102.6670004763743</v>
      </c>
      <c r="Q17" s="269"/>
      <c r="R17" s="269"/>
      <c r="S17" s="269"/>
      <c r="T17" s="269"/>
      <c r="U17" s="269"/>
      <c r="V17" s="269"/>
      <c r="W17" s="269"/>
      <c r="X17" s="269"/>
      <c r="Y17" s="269"/>
      <c r="Z17" s="269"/>
    </row>
    <row r="18" spans="1:26" ht="14.25" customHeight="1" x14ac:dyDescent="0.2">
      <c r="A18" s="71" t="s">
        <v>92</v>
      </c>
      <c r="B18" s="209">
        <f t="shared" si="5"/>
        <v>103855.2</v>
      </c>
      <c r="C18" s="209">
        <f t="shared" si="5"/>
        <v>100665</v>
      </c>
      <c r="D18" s="209">
        <f t="shared" si="0"/>
        <v>103.16912531664431</v>
      </c>
      <c r="E18" s="209">
        <v>62400</v>
      </c>
      <c r="F18" s="209">
        <v>58462</v>
      </c>
      <c r="G18" s="209">
        <f t="shared" si="1"/>
        <v>106.73599945263589</v>
      </c>
      <c r="H18" s="209">
        <v>41455.199999999997</v>
      </c>
      <c r="I18" s="209">
        <v>42203</v>
      </c>
      <c r="J18" s="209">
        <f t="shared" si="2"/>
        <v>98.228088050612513</v>
      </c>
      <c r="K18" s="209">
        <v>60392.4</v>
      </c>
      <c r="L18" s="209">
        <v>60741.4</v>
      </c>
      <c r="M18" s="209">
        <f t="shared" si="3"/>
        <v>99.425433065421615</v>
      </c>
      <c r="N18" s="209">
        <f t="shared" si="6"/>
        <v>164247.6</v>
      </c>
      <c r="O18" s="209">
        <f t="shared" si="6"/>
        <v>161406.39999999999</v>
      </c>
      <c r="P18" s="209">
        <f t="shared" si="4"/>
        <v>101.76027716373082</v>
      </c>
      <c r="Q18" s="269"/>
      <c r="R18" s="269"/>
      <c r="S18" s="269"/>
      <c r="T18" s="269"/>
      <c r="U18" s="269"/>
      <c r="V18" s="269"/>
      <c r="W18" s="269"/>
      <c r="X18" s="269"/>
      <c r="Y18" s="269"/>
      <c r="Z18" s="269"/>
    </row>
    <row r="19" spans="1:26" ht="14.25" customHeight="1" x14ac:dyDescent="0.2">
      <c r="A19" s="71" t="s">
        <v>93</v>
      </c>
      <c r="B19" s="209">
        <f t="shared" si="5"/>
        <v>157879</v>
      </c>
      <c r="C19" s="209">
        <f t="shared" si="5"/>
        <v>145850.1</v>
      </c>
      <c r="D19" s="209">
        <f>B19/C19*100</f>
        <v>108.2474403514293</v>
      </c>
      <c r="E19" s="209">
        <v>111425</v>
      </c>
      <c r="F19" s="209">
        <v>101519.7</v>
      </c>
      <c r="G19" s="209">
        <f t="shared" si="1"/>
        <v>109.75702252863238</v>
      </c>
      <c r="H19" s="209">
        <v>46454</v>
      </c>
      <c r="I19" s="209">
        <v>44330.400000000001</v>
      </c>
      <c r="J19" s="209">
        <f t="shared" si="2"/>
        <v>104.79039214624726</v>
      </c>
      <c r="K19" s="209">
        <v>104823</v>
      </c>
      <c r="L19" s="209">
        <v>101490.6</v>
      </c>
      <c r="M19" s="209">
        <f t="shared" si="3"/>
        <v>103.2834567930429</v>
      </c>
      <c r="N19" s="209">
        <f t="shared" si="6"/>
        <v>262702</v>
      </c>
      <c r="O19" s="209">
        <f t="shared" si="6"/>
        <v>247340.7</v>
      </c>
      <c r="P19" s="209">
        <f t="shared" si="4"/>
        <v>106.21058321578292</v>
      </c>
      <c r="Q19" s="269"/>
      <c r="R19" s="269"/>
      <c r="S19" s="269"/>
      <c r="T19" s="269"/>
      <c r="U19" s="269"/>
      <c r="V19" s="269"/>
      <c r="W19" s="269"/>
      <c r="X19" s="269"/>
      <c r="Y19" s="269"/>
      <c r="Z19" s="269"/>
    </row>
    <row r="20" spans="1:26" ht="14.25" customHeight="1" x14ac:dyDescent="0.2">
      <c r="A20" s="71" t="s">
        <v>94</v>
      </c>
      <c r="B20" s="209">
        <f t="shared" si="5"/>
        <v>78315.7</v>
      </c>
      <c r="C20" s="209">
        <f t="shared" si="5"/>
        <v>30498</v>
      </c>
      <c r="D20" s="209">
        <f>B20/C20*100</f>
        <v>256.78962554921634</v>
      </c>
      <c r="E20" s="209">
        <v>68951.8</v>
      </c>
      <c r="F20" s="209">
        <v>21981.599999999999</v>
      </c>
      <c r="G20" s="209">
        <f>E20/F20%</f>
        <v>313.67962295738261</v>
      </c>
      <c r="H20" s="209">
        <v>9363.9</v>
      </c>
      <c r="I20" s="209">
        <v>8516.4</v>
      </c>
      <c r="J20" s="209">
        <f t="shared" si="2"/>
        <v>109.95138791038467</v>
      </c>
      <c r="K20" s="209">
        <v>240505.1</v>
      </c>
      <c r="L20" s="209">
        <v>243003</v>
      </c>
      <c r="M20" s="209">
        <f t="shared" si="3"/>
        <v>98.972070303658796</v>
      </c>
      <c r="N20" s="209">
        <f t="shared" si="6"/>
        <v>318820.8</v>
      </c>
      <c r="O20" s="209">
        <f t="shared" si="6"/>
        <v>273501</v>
      </c>
      <c r="P20" s="209">
        <f t="shared" si="4"/>
        <v>116.57025020018207</v>
      </c>
      <c r="Q20" s="269"/>
      <c r="R20" s="269"/>
      <c r="S20" s="269"/>
      <c r="T20" s="269"/>
      <c r="U20" s="269"/>
      <c r="V20" s="269"/>
      <c r="W20" s="269"/>
      <c r="X20" s="269"/>
      <c r="Y20" s="269"/>
      <c r="Z20" s="269"/>
    </row>
    <row r="21" spans="1:26" ht="14.25" customHeight="1" x14ac:dyDescent="0.2">
      <c r="A21" s="80" t="s">
        <v>95</v>
      </c>
      <c r="B21" s="209">
        <f>H21</f>
        <v>34733.4</v>
      </c>
      <c r="C21" s="209">
        <f t="shared" si="5"/>
        <v>34143.800000000003</v>
      </c>
      <c r="D21" s="209">
        <f t="shared" si="0"/>
        <v>101.72681423860261</v>
      </c>
      <c r="E21" s="209" t="s">
        <v>156</v>
      </c>
      <c r="F21" s="209">
        <v>69.8</v>
      </c>
      <c r="G21" s="209" t="s">
        <v>156</v>
      </c>
      <c r="H21" s="209">
        <v>34733.4</v>
      </c>
      <c r="I21" s="209">
        <v>34074</v>
      </c>
      <c r="J21" s="209">
        <f t="shared" si="2"/>
        <v>101.93519985913014</v>
      </c>
      <c r="K21" s="209">
        <v>9357</v>
      </c>
      <c r="L21" s="209">
        <v>9280.7999999999993</v>
      </c>
      <c r="M21" s="209">
        <f t="shared" si="3"/>
        <v>100.82104990949057</v>
      </c>
      <c r="N21" s="209">
        <f t="shared" si="6"/>
        <v>44090.400000000001</v>
      </c>
      <c r="O21" s="209">
        <f t="shared" si="6"/>
        <v>43424.600000000006</v>
      </c>
      <c r="P21" s="209">
        <f t="shared" si="4"/>
        <v>101.53323231532356</v>
      </c>
      <c r="Q21" s="269"/>
      <c r="R21" s="269"/>
      <c r="S21" s="269"/>
      <c r="T21" s="269"/>
      <c r="U21" s="269"/>
      <c r="V21" s="269"/>
      <c r="W21" s="269"/>
      <c r="X21" s="269"/>
      <c r="Y21" s="269"/>
      <c r="Z21" s="269"/>
    </row>
    <row r="22" spans="1:26" ht="14.25" customHeight="1" x14ac:dyDescent="0.2">
      <c r="A22" s="71" t="s">
        <v>96</v>
      </c>
      <c r="B22" s="209">
        <f t="shared" si="5"/>
        <v>74487.899999999994</v>
      </c>
      <c r="C22" s="209">
        <f t="shared" si="5"/>
        <v>73495.8</v>
      </c>
      <c r="D22" s="209">
        <f>B22/C22*100</f>
        <v>101.34987305397043</v>
      </c>
      <c r="E22" s="209">
        <v>20376.400000000001</v>
      </c>
      <c r="F22" s="209">
        <v>21909.4</v>
      </c>
      <c r="G22" s="209">
        <f t="shared" si="1"/>
        <v>93.00300327713218</v>
      </c>
      <c r="H22" s="209">
        <v>54111.5</v>
      </c>
      <c r="I22" s="209">
        <v>51586.400000000001</v>
      </c>
      <c r="J22" s="209">
        <f t="shared" si="2"/>
        <v>104.89489477846874</v>
      </c>
      <c r="K22" s="209">
        <v>79358</v>
      </c>
      <c r="L22" s="209">
        <v>76728.100000000006</v>
      </c>
      <c r="M22" s="209">
        <f t="shared" si="3"/>
        <v>103.42755783083381</v>
      </c>
      <c r="N22" s="209">
        <f t="shared" si="6"/>
        <v>153845.9</v>
      </c>
      <c r="O22" s="209">
        <f t="shared" si="6"/>
        <v>150223.90000000002</v>
      </c>
      <c r="P22" s="209">
        <f t="shared" si="4"/>
        <v>102.4110677462108</v>
      </c>
      <c r="Q22" s="269"/>
      <c r="R22" s="269"/>
      <c r="S22" s="269"/>
      <c r="T22" s="269"/>
      <c r="U22" s="269"/>
      <c r="V22" s="269"/>
      <c r="W22" s="269"/>
      <c r="X22" s="269"/>
      <c r="Y22" s="269"/>
      <c r="Z22" s="269"/>
    </row>
    <row r="23" spans="1:26" x14ac:dyDescent="0.2">
      <c r="A23" s="71" t="s">
        <v>97</v>
      </c>
      <c r="B23" s="209">
        <f>H23</f>
        <v>24</v>
      </c>
      <c r="C23" s="209" t="s">
        <v>156</v>
      </c>
      <c r="D23" s="209" t="s">
        <v>156</v>
      </c>
      <c r="E23" s="209" t="s">
        <v>156</v>
      </c>
      <c r="F23" s="209" t="s">
        <v>156</v>
      </c>
      <c r="G23" s="209" t="s">
        <v>156</v>
      </c>
      <c r="H23" s="209">
        <v>24</v>
      </c>
      <c r="I23" s="209" t="s">
        <v>156</v>
      </c>
      <c r="J23" s="209" t="s">
        <v>156</v>
      </c>
      <c r="K23" s="209">
        <v>117.1</v>
      </c>
      <c r="L23" s="209">
        <v>151.9</v>
      </c>
      <c r="M23" s="209">
        <f t="shared" si="3"/>
        <v>77.090190915075695</v>
      </c>
      <c r="N23" s="209">
        <f>B23+K23</f>
        <v>141.1</v>
      </c>
      <c r="O23" s="209">
        <f>L23</f>
        <v>151.9</v>
      </c>
      <c r="P23" s="209">
        <f t="shared" si="4"/>
        <v>92.890059249506251</v>
      </c>
      <c r="Q23" s="269"/>
      <c r="R23" s="159"/>
      <c r="S23" s="159"/>
      <c r="T23" s="159"/>
      <c r="U23" s="159"/>
      <c r="V23" s="269"/>
      <c r="W23" s="159"/>
      <c r="X23" s="269"/>
      <c r="Y23" s="269"/>
      <c r="Z23" s="269"/>
    </row>
    <row r="24" spans="1:26" x14ac:dyDescent="0.2">
      <c r="A24" s="71" t="s">
        <v>98</v>
      </c>
      <c r="B24" s="209" t="s">
        <v>156</v>
      </c>
      <c r="C24" s="209">
        <f>I24</f>
        <v>0.5</v>
      </c>
      <c r="D24" s="209" t="s">
        <v>156</v>
      </c>
      <c r="E24" s="209" t="s">
        <v>156</v>
      </c>
      <c r="F24" s="209" t="s">
        <v>156</v>
      </c>
      <c r="G24" s="209" t="s">
        <v>156</v>
      </c>
      <c r="H24" s="209" t="s">
        <v>156</v>
      </c>
      <c r="I24" s="209">
        <v>0.5</v>
      </c>
      <c r="J24" s="209" t="s">
        <v>156</v>
      </c>
      <c r="K24" s="209">
        <v>253.5</v>
      </c>
      <c r="L24" s="209">
        <v>213.9</v>
      </c>
      <c r="M24" s="209">
        <f t="shared" si="3"/>
        <v>118.5133239831697</v>
      </c>
      <c r="N24" s="209">
        <f>K24</f>
        <v>253.5</v>
      </c>
      <c r="O24" s="209">
        <f t="shared" si="6"/>
        <v>214.4</v>
      </c>
      <c r="P24" s="209">
        <f t="shared" si="4"/>
        <v>118.23694029850746</v>
      </c>
      <c r="Q24" s="269"/>
      <c r="R24" s="159"/>
      <c r="S24" s="159"/>
      <c r="T24" s="159"/>
      <c r="U24" s="269"/>
      <c r="V24" s="269"/>
      <c r="W24" s="269"/>
      <c r="X24" s="269"/>
      <c r="Y24" s="269"/>
      <c r="Z24" s="269"/>
    </row>
    <row r="25" spans="1:26" x14ac:dyDescent="0.2">
      <c r="A25" s="73" t="s">
        <v>99</v>
      </c>
      <c r="B25" s="207">
        <f t="shared" si="5"/>
        <v>17387.900000000001</v>
      </c>
      <c r="C25" s="207">
        <f t="shared" si="5"/>
        <v>12290.8</v>
      </c>
      <c r="D25" s="207">
        <f>B25/C25*100</f>
        <v>141.47085625020341</v>
      </c>
      <c r="E25" s="207">
        <v>15629.7</v>
      </c>
      <c r="F25" s="207">
        <v>10531.5</v>
      </c>
      <c r="G25" s="207">
        <f t="shared" ref="G25" si="7">E25/F25%</f>
        <v>148.40905853866971</v>
      </c>
      <c r="H25" s="207">
        <v>1758.2</v>
      </c>
      <c r="I25" s="207">
        <v>1759.3</v>
      </c>
      <c r="J25" s="207">
        <v>100</v>
      </c>
      <c r="K25" s="207">
        <v>30107.9</v>
      </c>
      <c r="L25" s="207">
        <v>29932.799999999999</v>
      </c>
      <c r="M25" s="207">
        <f>K25/L25%</f>
        <v>100.58497701518068</v>
      </c>
      <c r="N25" s="207">
        <f t="shared" si="6"/>
        <v>47495.8</v>
      </c>
      <c r="O25" s="207">
        <f t="shared" si="6"/>
        <v>42223.6</v>
      </c>
      <c r="P25" s="207">
        <f>N25/O25*100</f>
        <v>112.48638202332346</v>
      </c>
      <c r="Q25" s="269"/>
    </row>
    <row r="26" spans="1:26" x14ac:dyDescent="0.2">
      <c r="H26" s="98"/>
      <c r="I26" s="98"/>
    </row>
    <row r="27" spans="1:26" x14ac:dyDescent="0.2">
      <c r="A27" s="265"/>
      <c r="D27" s="99"/>
    </row>
    <row r="29" spans="1:26" x14ac:dyDescent="0.2">
      <c r="D29" s="99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12</vt:i4>
      </vt:variant>
    </vt:vector>
  </HeadingPairs>
  <TitlesOfParts>
    <vt:vector size="30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'10'!Заголовки_для_печати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'9'!Заголовки_для_печати</vt:lpstr>
      <vt:lpstr>'1.'!Область_печати</vt:lpstr>
      <vt:lpstr>'12'!Область_печати</vt:lpstr>
      <vt:lpstr>'2.1'!Область_печати</vt:lpstr>
      <vt:lpstr>'7'!Область_печати</vt:lpstr>
      <vt:lpstr>'8'!Область_печати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2024-09-12T12:56:34Z</dcterms:modified>
</cp:coreProperties>
</file>