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9480" yWindow="975" windowWidth="19440" windowHeight="11160" tabRatio="890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16" r:id="rId11"/>
    <sheet name="6" sheetId="17" r:id="rId12"/>
    <sheet name="7" sheetId="18" r:id="rId13"/>
    <sheet name="8" sheetId="19" r:id="rId14"/>
    <sheet name="9" sheetId="20" r:id="rId15"/>
    <sheet name="10" sheetId="21" r:id="rId16"/>
    <sheet name="11" sheetId="22" r:id="rId17"/>
    <sheet name="12" sheetId="23" r:id="rId18"/>
  </sheets>
  <definedNames>
    <definedName name="_xlnm.Print_Titles" localSheetId="15">'10'!$3:$3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0">'5'!$3:$5</definedName>
    <definedName name="_xlnm.Print_Titles" localSheetId="11">'6'!$3:$5</definedName>
    <definedName name="_xlnm.Print_Titles" localSheetId="12">'7'!#REF!</definedName>
    <definedName name="_xlnm.Print_Titles" localSheetId="14">'9'!$3:$3</definedName>
    <definedName name="_xlnm.Print_Area" localSheetId="3">'1.'!$A$1:$P$23</definedName>
    <definedName name="_xlnm.Print_Area" localSheetId="17">'12'!$A$1:$J$75</definedName>
    <definedName name="_xlnm.Print_Area" localSheetId="4">'2.1'!$A$1:$P$30</definedName>
    <definedName name="_xlnm.Print_Area" localSheetId="12">'7'!$A$1:$F$108</definedName>
    <definedName name="_xlnm.Print_Area" localSheetId="13">'8'!$A$1:$S$275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B32" i="22" l="1"/>
  <c r="B241" i="19" l="1"/>
  <c r="C241" i="19"/>
  <c r="I50" i="22" l="1"/>
  <c r="I51" i="22"/>
  <c r="I52" i="22"/>
  <c r="D52" i="22"/>
  <c r="I26" i="22"/>
  <c r="N228" i="19"/>
  <c r="O244" i="19"/>
  <c r="B218" i="19"/>
  <c r="O188" i="19"/>
  <c r="N188" i="19"/>
  <c r="B178" i="19"/>
  <c r="B175" i="19"/>
  <c r="L146" i="19"/>
  <c r="H8" i="19"/>
  <c r="I8" i="19"/>
  <c r="C16" i="16"/>
  <c r="O16" i="16"/>
  <c r="C11" i="16"/>
  <c r="B11" i="16"/>
  <c r="N17" i="15"/>
  <c r="N25" i="15"/>
  <c r="N24" i="15"/>
  <c r="O7" i="9"/>
  <c r="N7" i="9"/>
  <c r="G66" i="23" l="1"/>
  <c r="G63" i="23"/>
  <c r="G56" i="23"/>
  <c r="G55" i="23"/>
  <c r="B259" i="19" l="1"/>
  <c r="B260" i="19"/>
  <c r="B261" i="19"/>
  <c r="B262" i="19"/>
  <c r="B263" i="19"/>
  <c r="J27" i="9"/>
  <c r="G27" i="9"/>
  <c r="H7" i="9" l="1"/>
  <c r="O175" i="19" l="1"/>
  <c r="E21" i="8" l="1"/>
  <c r="F20" i="8"/>
  <c r="E18" i="8"/>
  <c r="F17" i="8"/>
  <c r="D67" i="23" l="1"/>
  <c r="D68" i="23"/>
  <c r="B6" i="22"/>
  <c r="O189" i="19"/>
  <c r="I253" i="19"/>
  <c r="I21" i="8" s="1"/>
  <c r="I228" i="19"/>
  <c r="I20" i="8" s="1"/>
  <c r="C20" i="8" s="1"/>
  <c r="C234" i="19"/>
  <c r="C233" i="19"/>
  <c r="C232" i="19"/>
  <c r="C231" i="19"/>
  <c r="C230" i="19"/>
  <c r="C229" i="19"/>
  <c r="O242" i="19"/>
  <c r="O241" i="19"/>
  <c r="O237" i="19"/>
  <c r="O231" i="19"/>
  <c r="O230" i="19"/>
  <c r="O229" i="19"/>
  <c r="L228" i="19"/>
  <c r="L20" i="8" s="1"/>
  <c r="K228" i="19"/>
  <c r="K20" i="8" s="1"/>
  <c r="H228" i="19"/>
  <c r="H20" i="8" s="1"/>
  <c r="E228" i="19"/>
  <c r="E20" i="8" s="1"/>
  <c r="L200" i="19"/>
  <c r="L19" i="8" s="1"/>
  <c r="K200" i="19"/>
  <c r="K19" i="8" s="1"/>
  <c r="I200" i="19"/>
  <c r="I19" i="8" s="1"/>
  <c r="H200" i="19"/>
  <c r="H19" i="8" s="1"/>
  <c r="F200" i="19"/>
  <c r="F19" i="8" s="1"/>
  <c r="E200" i="19"/>
  <c r="E19" i="8" s="1"/>
  <c r="B19" i="8" s="1"/>
  <c r="N19" i="8" s="1"/>
  <c r="L17" i="8"/>
  <c r="K146" i="19"/>
  <c r="K17" i="8" s="1"/>
  <c r="I146" i="19"/>
  <c r="I17" i="8" s="1"/>
  <c r="C17" i="8" s="1"/>
  <c r="H146" i="19"/>
  <c r="H17" i="8" s="1"/>
  <c r="E146" i="19"/>
  <c r="E17" i="8" s="1"/>
  <c r="L118" i="19"/>
  <c r="L16" i="8" s="1"/>
  <c r="K118" i="19"/>
  <c r="K16" i="8" s="1"/>
  <c r="I118" i="19"/>
  <c r="I16" i="8" s="1"/>
  <c r="H118" i="19"/>
  <c r="H16" i="8" s="1"/>
  <c r="F118" i="19"/>
  <c r="F16" i="8" s="1"/>
  <c r="E118" i="19"/>
  <c r="E16" i="8" s="1"/>
  <c r="L35" i="19"/>
  <c r="L15" i="8" s="1"/>
  <c r="K35" i="19"/>
  <c r="K15" i="8" s="1"/>
  <c r="I35" i="19"/>
  <c r="I15" i="8" s="1"/>
  <c r="H35" i="19"/>
  <c r="H15" i="8" s="1"/>
  <c r="F35" i="19"/>
  <c r="F15" i="8" s="1"/>
  <c r="E35" i="19"/>
  <c r="E15" i="8" s="1"/>
  <c r="L8" i="19"/>
  <c r="L14" i="8" s="1"/>
  <c r="L6" i="17"/>
  <c r="K6" i="17"/>
  <c r="I6" i="17"/>
  <c r="I12" i="8" s="1"/>
  <c r="H6" i="17"/>
  <c r="H12" i="8" s="1"/>
  <c r="F6" i="17"/>
  <c r="F12" i="8" s="1"/>
  <c r="E6" i="17"/>
  <c r="E12" i="8" s="1"/>
  <c r="L6" i="16"/>
  <c r="K6" i="16"/>
  <c r="I6" i="16"/>
  <c r="I11" i="8" s="1"/>
  <c r="H6" i="16"/>
  <c r="H11" i="8" s="1"/>
  <c r="F6" i="16"/>
  <c r="F11" i="8" s="1"/>
  <c r="E6" i="16"/>
  <c r="E11" i="8" s="1"/>
  <c r="L6" i="15"/>
  <c r="L10" i="8" s="1"/>
  <c r="K6" i="15"/>
  <c r="K10" i="8" s="1"/>
  <c r="I6" i="15"/>
  <c r="I10" i="8" s="1"/>
  <c r="H6" i="15"/>
  <c r="H10" i="8" s="1"/>
  <c r="F6" i="15"/>
  <c r="F10" i="8" s="1"/>
  <c r="E6" i="15"/>
  <c r="E10" i="8" s="1"/>
  <c r="E6" i="13"/>
  <c r="E9" i="8" s="1"/>
  <c r="D5" i="12"/>
  <c r="C5" i="12"/>
  <c r="C5" i="10"/>
  <c r="G22" i="23"/>
  <c r="G23" i="23"/>
  <c r="G24" i="23"/>
  <c r="D43" i="23"/>
  <c r="E6" i="23"/>
  <c r="F6" i="23"/>
  <c r="I74" i="22"/>
  <c r="I75" i="22"/>
  <c r="D76" i="22"/>
  <c r="D77" i="22"/>
  <c r="D78" i="22"/>
  <c r="N272" i="19"/>
  <c r="O272" i="19"/>
  <c r="O271" i="19"/>
  <c r="N271" i="19"/>
  <c r="O264" i="19"/>
  <c r="N264" i="19"/>
  <c r="C264" i="19"/>
  <c r="B273" i="19"/>
  <c r="O243" i="19"/>
  <c r="C243" i="19"/>
  <c r="B230" i="19"/>
  <c r="O246" i="19"/>
  <c r="O190" i="19"/>
  <c r="L174" i="19"/>
  <c r="L18" i="8" s="1"/>
  <c r="K174" i="19"/>
  <c r="K18" i="8" s="1"/>
  <c r="I174" i="19"/>
  <c r="I18" i="8" s="1"/>
  <c r="H174" i="19"/>
  <c r="H18" i="8" s="1"/>
  <c r="B18" i="8" s="1"/>
  <c r="F174" i="19"/>
  <c r="F18" i="8" s="1"/>
  <c r="C193" i="19"/>
  <c r="C192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O181" i="19"/>
  <c r="B176" i="19"/>
  <c r="O153" i="19"/>
  <c r="O47" i="19"/>
  <c r="N47" i="19"/>
  <c r="N53" i="19"/>
  <c r="B47" i="19"/>
  <c r="C47" i="19"/>
  <c r="C27" i="19"/>
  <c r="N27" i="19"/>
  <c r="N26" i="19"/>
  <c r="C22" i="17"/>
  <c r="N7" i="17"/>
  <c r="O26" i="17"/>
  <c r="O25" i="16"/>
  <c r="N25" i="16"/>
  <c r="O24" i="16"/>
  <c r="N24" i="16"/>
  <c r="B26" i="16"/>
  <c r="C26" i="16"/>
  <c r="O24" i="15"/>
  <c r="O23" i="13"/>
  <c r="N24" i="13"/>
  <c r="C24" i="13"/>
  <c r="O24" i="13" s="1"/>
  <c r="B23" i="13"/>
  <c r="N23" i="13" s="1"/>
  <c r="B21" i="13"/>
  <c r="N21" i="13" s="1"/>
  <c r="C7" i="13"/>
  <c r="O7" i="13" s="1"/>
  <c r="C8" i="13"/>
  <c r="O8" i="13" s="1"/>
  <c r="C9" i="13"/>
  <c r="O9" i="13" s="1"/>
  <c r="C10" i="13"/>
  <c r="O10" i="13" s="1"/>
  <c r="C11" i="13"/>
  <c r="O11" i="13" s="1"/>
  <c r="C12" i="13"/>
  <c r="O12" i="13" s="1"/>
  <c r="C13" i="13"/>
  <c r="O13" i="13" s="1"/>
  <c r="C14" i="13"/>
  <c r="O14" i="13" s="1"/>
  <c r="C15" i="13"/>
  <c r="O15" i="13" s="1"/>
  <c r="C16" i="13"/>
  <c r="O16" i="13" s="1"/>
  <c r="C17" i="13"/>
  <c r="O17" i="13" s="1"/>
  <c r="C18" i="13"/>
  <c r="O18" i="13" s="1"/>
  <c r="C19" i="13"/>
  <c r="O19" i="13" s="1"/>
  <c r="C20" i="13"/>
  <c r="O20" i="13" s="1"/>
  <c r="C21" i="13"/>
  <c r="O21" i="13" s="1"/>
  <c r="C22" i="13"/>
  <c r="O22" i="13" s="1"/>
  <c r="C25" i="13"/>
  <c r="O25" i="13" s="1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B18" i="13"/>
  <c r="N18" i="13" s="1"/>
  <c r="B19" i="13"/>
  <c r="N19" i="13" s="1"/>
  <c r="B20" i="13"/>
  <c r="N20" i="13" s="1"/>
  <c r="B22" i="13"/>
  <c r="N22" i="13" s="1"/>
  <c r="B25" i="13"/>
  <c r="N25" i="13" s="1"/>
  <c r="B7" i="13"/>
  <c r="N7" i="13" s="1"/>
  <c r="O25" i="11"/>
  <c r="N25" i="11"/>
  <c r="C24" i="11"/>
  <c r="O24" i="11" s="1"/>
  <c r="B24" i="11"/>
  <c r="N24" i="11" s="1"/>
  <c r="C7" i="11"/>
  <c r="O7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N21" i="11" s="1"/>
  <c r="B22" i="11"/>
  <c r="N22" i="11" s="1"/>
  <c r="B23" i="11"/>
  <c r="N23" i="11" s="1"/>
  <c r="B26" i="11"/>
  <c r="N26" i="11" s="1"/>
  <c r="B7" i="11"/>
  <c r="N7" i="11" s="1"/>
  <c r="O26" i="9"/>
  <c r="N26" i="9"/>
  <c r="C25" i="9"/>
  <c r="O25" i="9" s="1"/>
  <c r="B25" i="9"/>
  <c r="N25" i="9" s="1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B27" i="9"/>
  <c r="N27" i="9" s="1"/>
  <c r="B8" i="9"/>
  <c r="N8" i="9" s="1"/>
  <c r="B20" i="8"/>
  <c r="C11" i="8" l="1"/>
  <c r="C12" i="8"/>
  <c r="O17" i="8"/>
  <c r="B12" i="8"/>
  <c r="C15" i="8"/>
  <c r="O15" i="8" s="1"/>
  <c r="N20" i="8"/>
  <c r="C19" i="8"/>
  <c r="O19" i="8" s="1"/>
  <c r="C18" i="8"/>
  <c r="O18" i="8" s="1"/>
  <c r="B10" i="8"/>
  <c r="B17" i="8"/>
  <c r="B16" i="8"/>
  <c r="N16" i="8" s="1"/>
  <c r="C16" i="8"/>
  <c r="O16" i="8" s="1"/>
  <c r="B15" i="8"/>
  <c r="N15" i="8" s="1"/>
  <c r="C10" i="8"/>
  <c r="O10" i="8" s="1"/>
  <c r="N6" i="17"/>
  <c r="P272" i="19"/>
  <c r="B6" i="17"/>
  <c r="O20" i="8"/>
  <c r="K11" i="8"/>
  <c r="K12" i="8"/>
  <c r="L12" i="8"/>
  <c r="O12" i="8" s="1"/>
  <c r="L11" i="8"/>
  <c r="N17" i="8"/>
  <c r="N10" i="8"/>
  <c r="B11" i="8"/>
  <c r="N18" i="8"/>
  <c r="B7" i="9"/>
  <c r="N10" i="9"/>
  <c r="F30" i="23"/>
  <c r="E30" i="23"/>
  <c r="C30" i="23"/>
  <c r="B30" i="23"/>
  <c r="D44" i="23"/>
  <c r="D41" i="23"/>
  <c r="D40" i="23"/>
  <c r="D38" i="23"/>
  <c r="D37" i="23"/>
  <c r="D36" i="23"/>
  <c r="D35" i="23"/>
  <c r="D34" i="23"/>
  <c r="D33" i="23"/>
  <c r="D32" i="23"/>
  <c r="D31" i="23"/>
  <c r="H6" i="22"/>
  <c r="G6" i="22"/>
  <c r="C6" i="22"/>
  <c r="C32" i="22"/>
  <c r="G32" i="22"/>
  <c r="H32" i="22"/>
  <c r="D61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0" i="22"/>
  <c r="D59" i="22"/>
  <c r="C58" i="22"/>
  <c r="B58" i="22"/>
  <c r="H58" i="22"/>
  <c r="G58" i="22"/>
  <c r="I60" i="22"/>
  <c r="I61" i="22"/>
  <c r="I62" i="22"/>
  <c r="I63" i="22"/>
  <c r="I64" i="22"/>
  <c r="I65" i="22"/>
  <c r="I66" i="22"/>
  <c r="I67" i="22"/>
  <c r="I68" i="22"/>
  <c r="I69" i="22"/>
  <c r="I70" i="22"/>
  <c r="I73" i="22"/>
  <c r="B255" i="19"/>
  <c r="B256" i="19"/>
  <c r="B257" i="19"/>
  <c r="B265" i="19"/>
  <c r="B266" i="19"/>
  <c r="B267" i="19"/>
  <c r="B268" i="19"/>
  <c r="B269" i="19"/>
  <c r="B270" i="19"/>
  <c r="B254" i="19"/>
  <c r="C254" i="19"/>
  <c r="O254" i="19"/>
  <c r="O255" i="19"/>
  <c r="O256" i="19"/>
  <c r="O257" i="19"/>
  <c r="O258" i="19"/>
  <c r="O259" i="19"/>
  <c r="O260" i="19"/>
  <c r="O261" i="19"/>
  <c r="O262" i="19"/>
  <c r="O263" i="19"/>
  <c r="O265" i="19"/>
  <c r="O266" i="19"/>
  <c r="O267" i="19"/>
  <c r="O268" i="19"/>
  <c r="O269" i="19"/>
  <c r="O270" i="19"/>
  <c r="O273" i="19"/>
  <c r="N254" i="19"/>
  <c r="N255" i="19"/>
  <c r="N256" i="19"/>
  <c r="N257" i="19"/>
  <c r="N259" i="19"/>
  <c r="N260" i="19"/>
  <c r="N261" i="19"/>
  <c r="N262" i="19"/>
  <c r="N263" i="19"/>
  <c r="N265" i="19"/>
  <c r="N266" i="19"/>
  <c r="N267" i="19"/>
  <c r="N268" i="19"/>
  <c r="N269" i="19"/>
  <c r="N270" i="19"/>
  <c r="N273" i="19"/>
  <c r="C7" i="16"/>
  <c r="C8" i="16"/>
  <c r="O8" i="16" s="1"/>
  <c r="C9" i="16"/>
  <c r="O9" i="16" s="1"/>
  <c r="C10" i="16"/>
  <c r="O10" i="16" s="1"/>
  <c r="O11" i="16"/>
  <c r="C12" i="16"/>
  <c r="O12" i="16" s="1"/>
  <c r="C13" i="16"/>
  <c r="O13" i="16" s="1"/>
  <c r="C14" i="16"/>
  <c r="O14" i="16" s="1"/>
  <c r="C15" i="16"/>
  <c r="O15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O26" i="16"/>
  <c r="B7" i="16"/>
  <c r="B8" i="16"/>
  <c r="B9" i="16"/>
  <c r="N9" i="16" s="1"/>
  <c r="B10" i="16"/>
  <c r="N10" i="16" s="1"/>
  <c r="N11" i="16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O183" i="19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24" i="17"/>
  <c r="J242" i="19"/>
  <c r="J240" i="19"/>
  <c r="M54" i="19"/>
  <c r="M53" i="19"/>
  <c r="M52" i="19"/>
  <c r="O193" i="19"/>
  <c r="O136" i="19"/>
  <c r="N136" i="19"/>
  <c r="O27" i="19"/>
  <c r="O26" i="19"/>
  <c r="O192" i="19"/>
  <c r="G45" i="23"/>
  <c r="G43" i="23"/>
  <c r="G38" i="23"/>
  <c r="G37" i="23"/>
  <c r="G36" i="23"/>
  <c r="G35" i="23"/>
  <c r="G33" i="23"/>
  <c r="G31" i="23"/>
  <c r="G39" i="23"/>
  <c r="G16" i="23"/>
  <c r="D16" i="23"/>
  <c r="O238" i="19"/>
  <c r="M238" i="19"/>
  <c r="M239" i="19"/>
  <c r="J238" i="19"/>
  <c r="O11" i="8" l="1"/>
  <c r="N12" i="8"/>
  <c r="I58" i="22"/>
  <c r="N11" i="8"/>
  <c r="P22" i="16"/>
  <c r="P18" i="16"/>
  <c r="P10" i="16"/>
  <c r="D21" i="16"/>
  <c r="P21" i="16"/>
  <c r="P17" i="16"/>
  <c r="P13" i="16"/>
  <c r="P9" i="16"/>
  <c r="D58" i="22"/>
  <c r="D20" i="16"/>
  <c r="D16" i="16"/>
  <c r="D12" i="16"/>
  <c r="D8" i="16"/>
  <c r="O7" i="16"/>
  <c r="O6" i="16" s="1"/>
  <c r="C6" i="16"/>
  <c r="D9" i="16"/>
  <c r="D23" i="16"/>
  <c r="P15" i="16"/>
  <c r="P11" i="16"/>
  <c r="B5" i="12"/>
  <c r="D17" i="16"/>
  <c r="G30" i="23"/>
  <c r="D7" i="16"/>
  <c r="B6" i="16"/>
  <c r="B5" i="10"/>
  <c r="B253" i="19"/>
  <c r="P26" i="16"/>
  <c r="D19" i="16"/>
  <c r="D13" i="16"/>
  <c r="D22" i="16"/>
  <c r="D14" i="16"/>
  <c r="D10" i="16"/>
  <c r="D18" i="16"/>
  <c r="N7" i="16"/>
  <c r="P7" i="16" s="1"/>
  <c r="D15" i="16"/>
  <c r="N23" i="16"/>
  <c r="D11" i="16"/>
  <c r="P14" i="16"/>
  <c r="P24" i="16"/>
  <c r="N20" i="16"/>
  <c r="P20" i="16" s="1"/>
  <c r="N16" i="16"/>
  <c r="P16" i="16" s="1"/>
  <c r="N12" i="16"/>
  <c r="P12" i="16" s="1"/>
  <c r="N8" i="16"/>
  <c r="P8" i="16" s="1"/>
  <c r="P23" i="16"/>
  <c r="P19" i="16"/>
  <c r="P25" i="16"/>
  <c r="D26" i="16"/>
  <c r="L253" i="19"/>
  <c r="L21" i="8" s="1"/>
  <c r="K253" i="19"/>
  <c r="H253" i="19"/>
  <c r="F253" i="19"/>
  <c r="F21" i="8" s="1"/>
  <c r="C21" i="8" s="1"/>
  <c r="C175" i="19"/>
  <c r="C174" i="19" s="1"/>
  <c r="D6" i="16" l="1"/>
  <c r="N6" i="16"/>
  <c r="O21" i="8"/>
  <c r="H21" i="8"/>
  <c r="B21" i="8" s="1"/>
  <c r="N253" i="19"/>
  <c r="M253" i="19"/>
  <c r="K21" i="8"/>
  <c r="G253" i="19"/>
  <c r="O253" i="19"/>
  <c r="P253" i="19" s="1"/>
  <c r="P6" i="16"/>
  <c r="J253" i="19"/>
  <c r="D52" i="23"/>
  <c r="F51" i="23"/>
  <c r="E51" i="23"/>
  <c r="C51" i="23"/>
  <c r="B51" i="23"/>
  <c r="D54" i="23"/>
  <c r="D69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3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45" i="19"/>
  <c r="G243" i="19"/>
  <c r="G241" i="19"/>
  <c r="G240" i="19"/>
  <c r="G239" i="19"/>
  <c r="G238" i="19"/>
  <c r="G236" i="19"/>
  <c r="G235" i="19"/>
  <c r="G234" i="19"/>
  <c r="G233" i="19"/>
  <c r="G232" i="19"/>
  <c r="G231" i="19"/>
  <c r="G230" i="19"/>
  <c r="G229" i="19"/>
  <c r="J245" i="19"/>
  <c r="J244" i="19"/>
  <c r="J243" i="19"/>
  <c r="J239" i="19"/>
  <c r="J237" i="19"/>
  <c r="J236" i="19"/>
  <c r="J235" i="19"/>
  <c r="J234" i="19"/>
  <c r="J233" i="19"/>
  <c r="J232" i="19"/>
  <c r="J231" i="19"/>
  <c r="J229" i="19"/>
  <c r="M229" i="19"/>
  <c r="M230" i="19"/>
  <c r="M231" i="19"/>
  <c r="M232" i="19"/>
  <c r="M233" i="19"/>
  <c r="M234" i="19"/>
  <c r="M235" i="19"/>
  <c r="M236" i="19"/>
  <c r="M237" i="19"/>
  <c r="M240" i="19"/>
  <c r="M241" i="19"/>
  <c r="M243" i="19"/>
  <c r="M244" i="19"/>
  <c r="M245" i="19"/>
  <c r="B231" i="19"/>
  <c r="N231" i="19"/>
  <c r="M11" i="19"/>
  <c r="N11" i="19"/>
  <c r="J11" i="19"/>
  <c r="G51" i="23" l="1"/>
  <c r="N21" i="8"/>
  <c r="G6" i="23"/>
  <c r="D51" i="23"/>
  <c r="D6" i="23"/>
  <c r="P273" i="19"/>
  <c r="M178" i="19"/>
  <c r="M220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5" i="19"/>
  <c r="M204" i="19"/>
  <c r="M203" i="19"/>
  <c r="M202" i="19"/>
  <c r="M201" i="19"/>
  <c r="J220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G220" i="19"/>
  <c r="G218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73" i="19"/>
  <c r="G270" i="19"/>
  <c r="G269" i="19"/>
  <c r="G268" i="19"/>
  <c r="G267" i="19"/>
  <c r="G266" i="19"/>
  <c r="G265" i="19"/>
  <c r="G263" i="19"/>
  <c r="G262" i="19"/>
  <c r="G261" i="19"/>
  <c r="G260" i="19"/>
  <c r="G259" i="19"/>
  <c r="G257" i="19"/>
  <c r="G256" i="19"/>
  <c r="G255" i="19"/>
  <c r="G254" i="19"/>
  <c r="J273" i="19"/>
  <c r="J270" i="19"/>
  <c r="J269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M273" i="19"/>
  <c r="M272" i="19"/>
  <c r="M271" i="19"/>
  <c r="M270" i="19"/>
  <c r="M269" i="19"/>
  <c r="M268" i="19"/>
  <c r="M267" i="19"/>
  <c r="M266" i="19"/>
  <c r="M265" i="19"/>
  <c r="M264" i="19"/>
  <c r="M263" i="19"/>
  <c r="M262" i="19"/>
  <c r="M261" i="19"/>
  <c r="M260" i="19"/>
  <c r="M259" i="19"/>
  <c r="M258" i="19"/>
  <c r="M257" i="19"/>
  <c r="M256" i="19"/>
  <c r="M255" i="19"/>
  <c r="M254" i="19"/>
  <c r="P271" i="19"/>
  <c r="P270" i="19"/>
  <c r="P269" i="19"/>
  <c r="P268" i="19"/>
  <c r="P267" i="19"/>
  <c r="P266" i="19"/>
  <c r="P265" i="19"/>
  <c r="P264" i="19"/>
  <c r="P263" i="19"/>
  <c r="P262" i="19"/>
  <c r="P261" i="19"/>
  <c r="P260" i="19"/>
  <c r="P259" i="19"/>
  <c r="P258" i="19"/>
  <c r="P257" i="19"/>
  <c r="P256" i="19"/>
  <c r="P255" i="19"/>
  <c r="P254" i="19"/>
  <c r="B243" i="19"/>
  <c r="B242" i="19"/>
  <c r="B244" i="19"/>
  <c r="B245" i="19"/>
  <c r="B232" i="19"/>
  <c r="B233" i="19"/>
  <c r="B234" i="19"/>
  <c r="B235" i="19"/>
  <c r="B236" i="19"/>
  <c r="B237" i="19"/>
  <c r="B238" i="19"/>
  <c r="B239" i="19"/>
  <c r="B240" i="19"/>
  <c r="B229" i="19"/>
  <c r="N242" i="19"/>
  <c r="N241" i="19"/>
  <c r="N244" i="19"/>
  <c r="P244" i="19" s="1"/>
  <c r="O240" i="19"/>
  <c r="O239" i="19"/>
  <c r="P231" i="19"/>
  <c r="N230" i="19"/>
  <c r="N232" i="19"/>
  <c r="O232" i="19"/>
  <c r="N233" i="19"/>
  <c r="O233" i="19"/>
  <c r="N234" i="19"/>
  <c r="O234" i="19"/>
  <c r="N235" i="19"/>
  <c r="O235" i="19"/>
  <c r="N236" i="19"/>
  <c r="O236" i="19"/>
  <c r="N237" i="19"/>
  <c r="N238" i="19"/>
  <c r="P238" i="19" s="1"/>
  <c r="N239" i="19"/>
  <c r="N240" i="19"/>
  <c r="N243" i="19"/>
  <c r="P243" i="19" s="1"/>
  <c r="N245" i="19"/>
  <c r="O245" i="19"/>
  <c r="N229" i="19"/>
  <c r="J228" i="19"/>
  <c r="G228" i="19"/>
  <c r="C207" i="19"/>
  <c r="C220" i="19"/>
  <c r="C218" i="19"/>
  <c r="B220" i="19"/>
  <c r="O207" i="19"/>
  <c r="O208" i="19"/>
  <c r="O209" i="19"/>
  <c r="O210" i="19"/>
  <c r="O211" i="19"/>
  <c r="O212" i="19"/>
  <c r="O213" i="19"/>
  <c r="O214" i="19"/>
  <c r="O215" i="19"/>
  <c r="O216" i="19"/>
  <c r="O217" i="19"/>
  <c r="O218" i="19"/>
  <c r="O219" i="19"/>
  <c r="O220" i="19"/>
  <c r="O206" i="19"/>
  <c r="N220" i="19"/>
  <c r="N218" i="19"/>
  <c r="C219" i="19"/>
  <c r="C217" i="19"/>
  <c r="B217" i="19"/>
  <c r="C216" i="19"/>
  <c r="B216" i="19"/>
  <c r="C215" i="19"/>
  <c r="B215" i="19"/>
  <c r="C214" i="19"/>
  <c r="B214" i="19"/>
  <c r="C213" i="19"/>
  <c r="B213" i="19"/>
  <c r="C212" i="19"/>
  <c r="B212" i="19"/>
  <c r="C211" i="19"/>
  <c r="B211" i="19"/>
  <c r="C210" i="19"/>
  <c r="B210" i="19"/>
  <c r="C209" i="19"/>
  <c r="B209" i="19"/>
  <c r="C208" i="19"/>
  <c r="B208" i="19"/>
  <c r="B207" i="19"/>
  <c r="C206" i="19"/>
  <c r="B206" i="19"/>
  <c r="C205" i="19"/>
  <c r="B205" i="19"/>
  <c r="C204" i="19"/>
  <c r="B204" i="19"/>
  <c r="C203" i="19"/>
  <c r="B203" i="19"/>
  <c r="C202" i="19"/>
  <c r="B202" i="19"/>
  <c r="C201" i="19"/>
  <c r="B201" i="19"/>
  <c r="N219" i="19"/>
  <c r="N217" i="19"/>
  <c r="N216" i="19"/>
  <c r="P216" i="19" s="1"/>
  <c r="N215" i="19"/>
  <c r="N214" i="19"/>
  <c r="P214" i="19" s="1"/>
  <c r="N213" i="19"/>
  <c r="N212" i="19"/>
  <c r="N211" i="19"/>
  <c r="N210" i="19"/>
  <c r="P210" i="19" s="1"/>
  <c r="N209" i="19"/>
  <c r="N208" i="19"/>
  <c r="P208" i="19" s="1"/>
  <c r="N207" i="19"/>
  <c r="N206" i="19"/>
  <c r="O205" i="19"/>
  <c r="N205" i="19"/>
  <c r="O204" i="19"/>
  <c r="N204" i="19"/>
  <c r="O203" i="19"/>
  <c r="N203" i="19"/>
  <c r="O202" i="19"/>
  <c r="N202" i="19"/>
  <c r="O201" i="19"/>
  <c r="N201" i="19"/>
  <c r="O177" i="19"/>
  <c r="J174" i="19"/>
  <c r="G174" i="19"/>
  <c r="N175" i="19"/>
  <c r="B193" i="19"/>
  <c r="B192" i="19"/>
  <c r="B190" i="19"/>
  <c r="B189" i="19"/>
  <c r="B188" i="19"/>
  <c r="B187" i="19"/>
  <c r="B186" i="19"/>
  <c r="B185" i="19"/>
  <c r="B184" i="19"/>
  <c r="B183" i="19"/>
  <c r="B182" i="19"/>
  <c r="B181" i="19"/>
  <c r="B180" i="19"/>
  <c r="B177" i="19"/>
  <c r="G192" i="19"/>
  <c r="G190" i="19"/>
  <c r="G187" i="19"/>
  <c r="G186" i="19"/>
  <c r="G184" i="19"/>
  <c r="G183" i="19"/>
  <c r="G182" i="19"/>
  <c r="G180" i="19"/>
  <c r="G178" i="19"/>
  <c r="G176" i="19"/>
  <c r="J193" i="19"/>
  <c r="J190" i="19"/>
  <c r="J189" i="19"/>
  <c r="J187" i="19"/>
  <c r="J186" i="19"/>
  <c r="J185" i="19"/>
  <c r="J184" i="19"/>
  <c r="J183" i="19"/>
  <c r="J182" i="19"/>
  <c r="J181" i="19"/>
  <c r="J180" i="19"/>
  <c r="J178" i="19"/>
  <c r="J177" i="19"/>
  <c r="J176" i="19"/>
  <c r="J175" i="19"/>
  <c r="M193" i="19"/>
  <c r="M192" i="19"/>
  <c r="M191" i="19"/>
  <c r="M190" i="19"/>
  <c r="M189" i="19"/>
  <c r="M188" i="19"/>
  <c r="M187" i="19"/>
  <c r="M186" i="19"/>
  <c r="M185" i="19"/>
  <c r="M184" i="19"/>
  <c r="M183" i="19"/>
  <c r="M182" i="19"/>
  <c r="M181" i="19"/>
  <c r="M180" i="19"/>
  <c r="M179" i="19"/>
  <c r="M177" i="19"/>
  <c r="M176" i="19"/>
  <c r="M175" i="19"/>
  <c r="O179" i="19"/>
  <c r="P179" i="19" s="1"/>
  <c r="N181" i="19"/>
  <c r="P181" i="19" s="1"/>
  <c r="O185" i="19"/>
  <c r="N185" i="19"/>
  <c r="N189" i="19"/>
  <c r="P189" i="19" s="1"/>
  <c r="O191" i="19"/>
  <c r="N191" i="19"/>
  <c r="N192" i="19"/>
  <c r="P192" i="19" s="1"/>
  <c r="N193" i="19"/>
  <c r="P193" i="19" s="1"/>
  <c r="N180" i="19"/>
  <c r="N177" i="19"/>
  <c r="O176" i="19"/>
  <c r="O178" i="19"/>
  <c r="O180" i="19"/>
  <c r="O182" i="19"/>
  <c r="O184" i="19"/>
  <c r="O186" i="19"/>
  <c r="O187" i="19"/>
  <c r="N176" i="19"/>
  <c r="N178" i="19"/>
  <c r="N182" i="19"/>
  <c r="N183" i="19"/>
  <c r="P183" i="19" s="1"/>
  <c r="N184" i="19"/>
  <c r="N186" i="19"/>
  <c r="N187" i="19"/>
  <c r="N190" i="19"/>
  <c r="P190" i="19" s="1"/>
  <c r="C147" i="19"/>
  <c r="C154" i="19"/>
  <c r="C152" i="19"/>
  <c r="O165" i="19"/>
  <c r="O164" i="19"/>
  <c r="C148" i="19"/>
  <c r="B166" i="19"/>
  <c r="B148" i="19"/>
  <c r="B149" i="19"/>
  <c r="B150" i="19"/>
  <c r="B151" i="19"/>
  <c r="B152" i="19"/>
  <c r="B153" i="19"/>
  <c r="D153" i="19" s="1"/>
  <c r="B154" i="19"/>
  <c r="B155" i="19"/>
  <c r="B156" i="19"/>
  <c r="B157" i="19"/>
  <c r="B158" i="19"/>
  <c r="B159" i="19"/>
  <c r="B160" i="19"/>
  <c r="B161" i="19"/>
  <c r="B162" i="19"/>
  <c r="B163" i="19"/>
  <c r="B147" i="19"/>
  <c r="M159" i="19"/>
  <c r="N164" i="19"/>
  <c r="O166" i="19"/>
  <c r="N166" i="19"/>
  <c r="N165" i="19"/>
  <c r="O163" i="19"/>
  <c r="N163" i="19"/>
  <c r="O162" i="19"/>
  <c r="N162" i="19"/>
  <c r="O161" i="19"/>
  <c r="N161" i="19"/>
  <c r="O160" i="19"/>
  <c r="N160" i="19"/>
  <c r="O159" i="19"/>
  <c r="N159" i="19"/>
  <c r="O158" i="19"/>
  <c r="N158" i="19"/>
  <c r="O157" i="19"/>
  <c r="N157" i="19"/>
  <c r="O156" i="19"/>
  <c r="N156" i="19"/>
  <c r="O155" i="19"/>
  <c r="N155" i="19"/>
  <c r="O154" i="19"/>
  <c r="N154" i="19"/>
  <c r="N153" i="19"/>
  <c r="P153" i="19" s="1"/>
  <c r="O152" i="19"/>
  <c r="N152" i="19"/>
  <c r="O151" i="19"/>
  <c r="N151" i="19"/>
  <c r="O150" i="19"/>
  <c r="N150" i="19"/>
  <c r="O149" i="19"/>
  <c r="N149" i="19"/>
  <c r="O148" i="19"/>
  <c r="N148" i="19"/>
  <c r="O147" i="19"/>
  <c r="N147" i="19"/>
  <c r="G163" i="19"/>
  <c r="G162" i="19"/>
  <c r="G161" i="19"/>
  <c r="G160" i="19"/>
  <c r="G159" i="19"/>
  <c r="G158" i="19"/>
  <c r="G157" i="19"/>
  <c r="G156" i="19"/>
  <c r="G155" i="19"/>
  <c r="G154" i="19"/>
  <c r="G152" i="19"/>
  <c r="G151" i="19"/>
  <c r="G150" i="19"/>
  <c r="G149" i="19"/>
  <c r="G148" i="19"/>
  <c r="G147" i="19"/>
  <c r="J166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M166" i="19"/>
  <c r="M165" i="19"/>
  <c r="M164" i="19"/>
  <c r="M163" i="19"/>
  <c r="M162" i="19"/>
  <c r="M161" i="19"/>
  <c r="M160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B138" i="19"/>
  <c r="B136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19" i="19"/>
  <c r="O137" i="19"/>
  <c r="N137" i="19"/>
  <c r="N120" i="19"/>
  <c r="O120" i="19"/>
  <c r="N121" i="19"/>
  <c r="O121" i="19"/>
  <c r="N122" i="19"/>
  <c r="O122" i="19"/>
  <c r="N123" i="19"/>
  <c r="O123" i="19"/>
  <c r="N124" i="19"/>
  <c r="O124" i="19"/>
  <c r="N125" i="19"/>
  <c r="O125" i="19"/>
  <c r="N126" i="19"/>
  <c r="O126" i="19"/>
  <c r="N127" i="19"/>
  <c r="O127" i="19"/>
  <c r="N128" i="19"/>
  <c r="O128" i="19"/>
  <c r="N129" i="19"/>
  <c r="O129" i="19"/>
  <c r="N130" i="19"/>
  <c r="O130" i="19"/>
  <c r="N131" i="19"/>
  <c r="O131" i="19"/>
  <c r="N132" i="19"/>
  <c r="O132" i="19"/>
  <c r="N133" i="19"/>
  <c r="O133" i="19"/>
  <c r="N134" i="19"/>
  <c r="O134" i="19"/>
  <c r="N135" i="19"/>
  <c r="O135" i="19"/>
  <c r="N138" i="19"/>
  <c r="O138" i="19"/>
  <c r="O119" i="19"/>
  <c r="N119" i="19"/>
  <c r="M118" i="19"/>
  <c r="G138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J138" i="19"/>
  <c r="J135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M138" i="19"/>
  <c r="M137" i="19"/>
  <c r="M136" i="19"/>
  <c r="M135" i="19"/>
  <c r="M134" i="19"/>
  <c r="M133" i="19"/>
  <c r="M132" i="19"/>
  <c r="M131" i="19"/>
  <c r="M130" i="19"/>
  <c r="M129" i="19"/>
  <c r="M128" i="19"/>
  <c r="M127" i="19"/>
  <c r="M126" i="19"/>
  <c r="M125" i="19"/>
  <c r="M124" i="19"/>
  <c r="M123" i="19"/>
  <c r="M122" i="19"/>
  <c r="M121" i="19"/>
  <c r="M120" i="19"/>
  <c r="M119" i="19"/>
  <c r="P136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O55" i="19"/>
  <c r="O53" i="19"/>
  <c r="P53" i="19" s="1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28" i="19"/>
  <c r="B26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9" i="19"/>
  <c r="C9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4" i="8" s="1"/>
  <c r="E8" i="19"/>
  <c r="E14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14" i="8"/>
  <c r="I14" i="8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8" i="19"/>
  <c r="N9" i="19"/>
  <c r="P27" i="19"/>
  <c r="P26" i="19"/>
  <c r="N10" i="19"/>
  <c r="P10" i="19" s="1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8" i="19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32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C23" i="17"/>
  <c r="B174" i="19" l="1"/>
  <c r="D174" i="19" s="1"/>
  <c r="P49" i="19"/>
  <c r="P131" i="19"/>
  <c r="P137" i="19"/>
  <c r="B8" i="19"/>
  <c r="N35" i="19"/>
  <c r="P156" i="19"/>
  <c r="P165" i="19"/>
  <c r="P177" i="19"/>
  <c r="P185" i="19"/>
  <c r="O200" i="19"/>
  <c r="O118" i="19"/>
  <c r="P187" i="19"/>
  <c r="P28" i="19"/>
  <c r="P22" i="19"/>
  <c r="P18" i="19"/>
  <c r="P14" i="19"/>
  <c r="P50" i="19"/>
  <c r="N146" i="19"/>
  <c r="P159" i="19"/>
  <c r="P161" i="19"/>
  <c r="P186" i="19"/>
  <c r="P178" i="19"/>
  <c r="N200" i="19"/>
  <c r="C200" i="19"/>
  <c r="C14" i="8"/>
  <c r="O14" i="8" s="1"/>
  <c r="P133" i="19"/>
  <c r="P125" i="19"/>
  <c r="P123" i="19"/>
  <c r="B228" i="19"/>
  <c r="M8" i="19"/>
  <c r="K14" i="8"/>
  <c r="O174" i="19"/>
  <c r="N174" i="19"/>
  <c r="O35" i="19"/>
  <c r="N118" i="19"/>
  <c r="O146" i="19"/>
  <c r="P184" i="19"/>
  <c r="P176" i="19"/>
  <c r="P219" i="19"/>
  <c r="O228" i="19"/>
  <c r="B35" i="19"/>
  <c r="B146" i="19"/>
  <c r="O8" i="19"/>
  <c r="B14" i="8"/>
  <c r="B118" i="19"/>
  <c r="B200" i="19"/>
  <c r="P239" i="19"/>
  <c r="P212" i="19"/>
  <c r="P218" i="19"/>
  <c r="P209" i="19"/>
  <c r="P213" i="19"/>
  <c r="P217" i="19"/>
  <c r="D218" i="19"/>
  <c r="P188" i="19"/>
  <c r="P164" i="19"/>
  <c r="P157" i="19"/>
  <c r="P147" i="19"/>
  <c r="P151" i="19"/>
  <c r="P155" i="19"/>
  <c r="P127" i="19"/>
  <c r="P54" i="19"/>
  <c r="P36" i="19"/>
  <c r="P45" i="19"/>
  <c r="P37" i="19"/>
  <c r="J35" i="19"/>
  <c r="P47" i="19"/>
  <c r="P43" i="19"/>
  <c r="P39" i="19"/>
  <c r="P44" i="19"/>
  <c r="P40" i="19"/>
  <c r="P230" i="19"/>
  <c r="P236" i="19"/>
  <c r="P234" i="19"/>
  <c r="P232" i="19"/>
  <c r="M200" i="19"/>
  <c r="P206" i="19"/>
  <c r="J200" i="19"/>
  <c r="P220" i="19"/>
  <c r="P204" i="19"/>
  <c r="G200" i="19"/>
  <c r="P202" i="19"/>
  <c r="P207" i="19"/>
  <c r="P211" i="19"/>
  <c r="P215" i="19"/>
  <c r="P201" i="19"/>
  <c r="P203" i="19"/>
  <c r="P205" i="19"/>
  <c r="P191" i="19"/>
  <c r="M174" i="19"/>
  <c r="P182" i="19"/>
  <c r="P175" i="19"/>
  <c r="P180" i="19"/>
  <c r="P160" i="19"/>
  <c r="P163" i="19"/>
  <c r="P128" i="19"/>
  <c r="P120" i="19"/>
  <c r="J118" i="19"/>
  <c r="P132" i="19"/>
  <c r="M35" i="19"/>
  <c r="P42" i="19"/>
  <c r="P38" i="19"/>
  <c r="P55" i="19"/>
  <c r="P51" i="19"/>
  <c r="P52" i="19"/>
  <c r="P48" i="19"/>
  <c r="J8" i="19"/>
  <c r="P9" i="19"/>
  <c r="G8" i="19"/>
  <c r="P135" i="19"/>
  <c r="P129" i="19"/>
  <c r="P121" i="19"/>
  <c r="P240" i="19"/>
  <c r="P241" i="19"/>
  <c r="P46" i="19"/>
  <c r="G118" i="19"/>
  <c r="P138" i="19"/>
  <c r="P134" i="19"/>
  <c r="P130" i="19"/>
  <c r="P126" i="19"/>
  <c r="P124" i="19"/>
  <c r="P122" i="19"/>
  <c r="P148" i="19"/>
  <c r="G146" i="19"/>
  <c r="M146" i="19"/>
  <c r="P242" i="19"/>
  <c r="P41" i="19"/>
  <c r="P245" i="19"/>
  <c r="P152" i="19"/>
  <c r="P166" i="19"/>
  <c r="P229" i="19"/>
  <c r="P237" i="19"/>
  <c r="P235" i="19"/>
  <c r="P233" i="19"/>
  <c r="M228" i="19"/>
  <c r="P149" i="19"/>
  <c r="J146" i="19"/>
  <c r="P150" i="19"/>
  <c r="P154" i="19"/>
  <c r="P158" i="19"/>
  <c r="P162" i="19"/>
  <c r="P119" i="19"/>
  <c r="P23" i="19"/>
  <c r="P15" i="19"/>
  <c r="P11" i="19"/>
  <c r="P24" i="19"/>
  <c r="P20" i="19"/>
  <c r="P16" i="19"/>
  <c r="P12" i="19"/>
  <c r="P19" i="19"/>
  <c r="P25" i="19"/>
  <c r="P21" i="19"/>
  <c r="P17" i="19"/>
  <c r="P13" i="19"/>
  <c r="N8" i="19"/>
  <c r="O13" i="17"/>
  <c r="O25" i="17"/>
  <c r="O24" i="17"/>
  <c r="O23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N24" i="17"/>
  <c r="N23" i="17"/>
  <c r="N22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C18" i="15"/>
  <c r="O18" i="15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J9" i="15"/>
  <c r="J10" i="15"/>
  <c r="G11" i="15"/>
  <c r="N14" i="8" l="1"/>
  <c r="P228" i="19"/>
  <c r="P8" i="19"/>
  <c r="P200" i="19"/>
  <c r="P174" i="19"/>
  <c r="P35" i="19"/>
  <c r="P118" i="19"/>
  <c r="D200" i="19"/>
  <c r="P146" i="19"/>
  <c r="D264" i="19"/>
  <c r="C272" i="19"/>
  <c r="C256" i="19"/>
  <c r="D256" i="19" s="1"/>
  <c r="C257" i="19"/>
  <c r="D257" i="19" s="1"/>
  <c r="C258" i="19"/>
  <c r="D258" i="19" s="1"/>
  <c r="C259" i="19"/>
  <c r="D259" i="19" s="1"/>
  <c r="C260" i="19"/>
  <c r="D260" i="19" s="1"/>
  <c r="C261" i="19"/>
  <c r="D261" i="19" s="1"/>
  <c r="C262" i="19"/>
  <c r="D262" i="19" s="1"/>
  <c r="C263" i="19"/>
  <c r="D263" i="19" s="1"/>
  <c r="C265" i="19"/>
  <c r="D265" i="19" s="1"/>
  <c r="C266" i="19"/>
  <c r="D266" i="19" s="1"/>
  <c r="C267" i="19"/>
  <c r="D267" i="19" s="1"/>
  <c r="C268" i="19"/>
  <c r="D268" i="19" s="1"/>
  <c r="C269" i="19"/>
  <c r="D269" i="19" s="1"/>
  <c r="C270" i="19"/>
  <c r="D270" i="19" s="1"/>
  <c r="C273" i="19"/>
  <c r="D273" i="19" s="1"/>
  <c r="C255" i="19"/>
  <c r="D255" i="19" s="1"/>
  <c r="C245" i="19"/>
  <c r="D245" i="19" s="1"/>
  <c r="D244" i="19"/>
  <c r="D243" i="19"/>
  <c r="C242" i="19"/>
  <c r="D242" i="19" s="1"/>
  <c r="D241" i="19"/>
  <c r="C240" i="19"/>
  <c r="D240" i="19" s="1"/>
  <c r="C239" i="19"/>
  <c r="D239" i="19" s="1"/>
  <c r="C238" i="19"/>
  <c r="D238" i="19" s="1"/>
  <c r="C237" i="19"/>
  <c r="D237" i="19" s="1"/>
  <c r="D234" i="19"/>
  <c r="D233" i="19"/>
  <c r="D232" i="19"/>
  <c r="D231" i="19"/>
  <c r="D230" i="19"/>
  <c r="D177" i="19"/>
  <c r="D148" i="19"/>
  <c r="C37" i="19"/>
  <c r="C36" i="19"/>
  <c r="B7" i="17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G6" i="17" l="1"/>
  <c r="O6" i="17"/>
  <c r="P8" i="9"/>
  <c r="P24" i="15" l="1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35" i="19" l="1"/>
  <c r="C236" i="19"/>
  <c r="D236" i="19" s="1"/>
  <c r="D22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193" i="19"/>
  <c r="D192" i="19"/>
  <c r="D189" i="19"/>
  <c r="D185" i="19"/>
  <c r="D181" i="19"/>
  <c r="D175" i="19"/>
  <c r="D176" i="19"/>
  <c r="D178" i="19"/>
  <c r="D180" i="19"/>
  <c r="D182" i="19"/>
  <c r="D183" i="19"/>
  <c r="D184" i="19"/>
  <c r="D186" i="19"/>
  <c r="D187" i="19"/>
  <c r="D190" i="19"/>
  <c r="C166" i="19"/>
  <c r="D166" i="19" s="1"/>
  <c r="C165" i="19"/>
  <c r="C149" i="19"/>
  <c r="C150" i="19"/>
  <c r="D150" i="19" s="1"/>
  <c r="C151" i="19"/>
  <c r="D151" i="19" s="1"/>
  <c r="D152" i="19"/>
  <c r="D154" i="19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63" i="19"/>
  <c r="D163" i="19" s="1"/>
  <c r="C136" i="19"/>
  <c r="D136" i="19" s="1"/>
  <c r="C119" i="19"/>
  <c r="C120" i="19"/>
  <c r="D120" i="19" s="1"/>
  <c r="C121" i="19"/>
  <c r="D121" i="19" s="1"/>
  <c r="C122" i="19"/>
  <c r="D122" i="19" s="1"/>
  <c r="C123" i="19"/>
  <c r="D123" i="19" s="1"/>
  <c r="C124" i="19"/>
  <c r="D124" i="19" s="1"/>
  <c r="C125" i="19"/>
  <c r="D125" i="19" s="1"/>
  <c r="C126" i="19"/>
  <c r="D126" i="19" s="1"/>
  <c r="C127" i="19"/>
  <c r="D127" i="19" s="1"/>
  <c r="C128" i="19"/>
  <c r="D128" i="19" s="1"/>
  <c r="C129" i="19"/>
  <c r="D129" i="19" s="1"/>
  <c r="C130" i="19"/>
  <c r="D130" i="19" s="1"/>
  <c r="C131" i="19"/>
  <c r="D131" i="19" s="1"/>
  <c r="C132" i="19"/>
  <c r="D132" i="19" s="1"/>
  <c r="C133" i="19"/>
  <c r="D133" i="19" s="1"/>
  <c r="C134" i="19"/>
  <c r="D134" i="19" s="1"/>
  <c r="C135" i="19"/>
  <c r="D135" i="19" s="1"/>
  <c r="C138" i="19"/>
  <c r="D138" i="19" s="1"/>
  <c r="D47" i="19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28" i="19" s="1"/>
  <c r="D9" i="19"/>
  <c r="C10" i="19"/>
  <c r="C11" i="19"/>
  <c r="D11" i="19" s="1"/>
  <c r="C12" i="19"/>
  <c r="D12" i="19" s="1"/>
  <c r="C13" i="19"/>
  <c r="D13" i="19" s="1"/>
  <c r="C14" i="19"/>
  <c r="D14" i="19" s="1"/>
  <c r="C15" i="19"/>
  <c r="D15" i="19" s="1"/>
  <c r="C16" i="19"/>
  <c r="D16" i="19" s="1"/>
  <c r="C17" i="19"/>
  <c r="D17" i="19" s="1"/>
  <c r="C18" i="19"/>
  <c r="D18" i="19" s="1"/>
  <c r="C19" i="19"/>
  <c r="D19" i="19" s="1"/>
  <c r="C20" i="19"/>
  <c r="D20" i="19" s="1"/>
  <c r="C21" i="19"/>
  <c r="D21" i="19" s="1"/>
  <c r="C22" i="19"/>
  <c r="D22" i="19" s="1"/>
  <c r="C23" i="19"/>
  <c r="D23" i="19" s="1"/>
  <c r="C24" i="19"/>
  <c r="D24" i="19" s="1"/>
  <c r="C25" i="19"/>
  <c r="D25" i="19" s="1"/>
  <c r="C8" i="19" l="1"/>
  <c r="D8" i="19" s="1"/>
  <c r="C35" i="19"/>
  <c r="D35" i="19" s="1"/>
  <c r="C146" i="19"/>
  <c r="D146" i="19" s="1"/>
  <c r="C118" i="19"/>
  <c r="D118" i="19" s="1"/>
  <c r="D235" i="19"/>
  <c r="C228" i="19"/>
  <c r="D228" i="19" s="1"/>
  <c r="D149" i="19"/>
  <c r="D254" i="19"/>
  <c r="C253" i="19"/>
  <c r="D253" i="19" s="1"/>
  <c r="D229" i="19"/>
  <c r="D147" i="19"/>
  <c r="D119" i="19"/>
  <c r="D10" i="19"/>
  <c r="D38" i="19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B26" i="17"/>
  <c r="D26" i="17" s="1"/>
  <c r="B23" i="17"/>
  <c r="B22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B9" i="15"/>
  <c r="N9" i="15" s="1"/>
  <c r="B10" i="15"/>
  <c r="N10" i="15" s="1"/>
  <c r="B11" i="15"/>
  <c r="N11" i="15" s="1"/>
  <c r="B12" i="15"/>
  <c r="N12" i="15" s="1"/>
  <c r="P12" i="15" s="1"/>
  <c r="B13" i="15"/>
  <c r="N13" i="15" s="1"/>
  <c r="B14" i="15"/>
  <c r="N14" i="15" s="1"/>
  <c r="B15" i="15"/>
  <c r="N15" i="15" s="1"/>
  <c r="B16" i="15"/>
  <c r="N16" i="15" s="1"/>
  <c r="P16" i="15" s="1"/>
  <c r="B19" i="15"/>
  <c r="N19" i="15" s="1"/>
  <c r="B20" i="15"/>
  <c r="N20" i="15" s="1"/>
  <c r="B21" i="15"/>
  <c r="N21" i="15" s="1"/>
  <c r="B22" i="15"/>
  <c r="N22" i="15" s="1"/>
  <c r="P22" i="15" s="1"/>
  <c r="B23" i="15"/>
  <c r="N23" i="15" s="1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K7" i="8" s="1"/>
  <c r="I7" i="9"/>
  <c r="I7" i="8" s="1"/>
  <c r="C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O7" i="8" l="1"/>
  <c r="P23" i="15"/>
  <c r="P19" i="15"/>
  <c r="P13" i="15"/>
  <c r="P9" i="15"/>
  <c r="P21" i="15"/>
  <c r="P15" i="15"/>
  <c r="P11" i="15"/>
  <c r="O6" i="15"/>
  <c r="P7" i="15"/>
  <c r="D17" i="15"/>
  <c r="P17" i="15"/>
  <c r="P8" i="15"/>
  <c r="G7" i="9"/>
  <c r="E7" i="8"/>
  <c r="B7" i="8" s="1"/>
  <c r="N7" i="8" s="1"/>
  <c r="P20" i="15"/>
  <c r="P14" i="15"/>
  <c r="P10" i="15"/>
  <c r="D18" i="15"/>
  <c r="N18" i="15"/>
  <c r="P18" i="15" s="1"/>
  <c r="D25" i="15"/>
  <c r="P25" i="15"/>
  <c r="D11" i="15"/>
  <c r="C6" i="15"/>
  <c r="D21" i="15"/>
  <c r="D15" i="15"/>
  <c r="D20" i="15"/>
  <c r="D14" i="15"/>
  <c r="D10" i="15"/>
  <c r="D7" i="15"/>
  <c r="B6" i="15"/>
  <c r="D22" i="9"/>
  <c r="M7" i="9"/>
  <c r="D22" i="15"/>
  <c r="D16" i="15"/>
  <c r="D12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K8" i="8" s="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N9" i="8" l="1"/>
  <c r="O8" i="8"/>
  <c r="O9" i="8"/>
  <c r="J6" i="11"/>
  <c r="H8" i="8"/>
  <c r="B8" i="8" s="1"/>
  <c r="N8" i="8" s="1"/>
  <c r="J6" i="15"/>
  <c r="D6" i="15"/>
  <c r="M6" i="15"/>
  <c r="P6" i="15"/>
  <c r="G6" i="11"/>
  <c r="G11" i="8"/>
  <c r="P6" i="11"/>
  <c r="C6" i="17"/>
  <c r="D6" i="17" s="1"/>
  <c r="D7" i="17"/>
  <c r="M11" i="8"/>
  <c r="P11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2" i="8"/>
  <c r="J6" i="17"/>
  <c r="P12" i="8"/>
  <c r="C6" i="13"/>
  <c r="D6" i="13" s="1"/>
  <c r="D7" i="11"/>
  <c r="J14" i="8"/>
  <c r="G14" i="8"/>
  <c r="M14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P15" i="8"/>
  <c r="M15" i="8"/>
  <c r="J15" i="8"/>
  <c r="G15" i="8"/>
  <c r="M10" i="8"/>
  <c r="M12" i="8"/>
  <c r="G10" i="8"/>
  <c r="G12" i="8"/>
  <c r="P8" i="8" l="1"/>
  <c r="J8" i="8"/>
  <c r="D12" i="8"/>
  <c r="D11" i="8"/>
  <c r="D8" i="8"/>
  <c r="P7" i="8"/>
  <c r="D9" i="8"/>
  <c r="J10" i="8"/>
  <c r="G9" i="8"/>
  <c r="J11" i="8"/>
  <c r="D19" i="8"/>
  <c r="P9" i="8"/>
  <c r="J7" i="8"/>
  <c r="G7" i="8"/>
  <c r="M7" i="8"/>
  <c r="D15" i="8"/>
  <c r="D20" i="8"/>
  <c r="D21" i="8"/>
  <c r="D18" i="8"/>
  <c r="D17" i="8"/>
  <c r="D16" i="8"/>
  <c r="D14" i="8"/>
  <c r="D10" i="8"/>
  <c r="D7" i="8" l="1"/>
  <c r="P14" i="8" l="1"/>
</calcChain>
</file>

<file path=xl/sharedStrings.xml><?xml version="1.0" encoding="utf-8"?>
<sst xmlns="http://schemas.openxmlformats.org/spreadsheetml/2006/main" count="1977" uniqueCount="216">
  <si>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</si>
  <si>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</si>
  <si>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</si>
  <si>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</si>
  <si>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</si>
  <si>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</si>
  <si>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</si>
  <si>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</si>
  <si>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</si>
  <si>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</si>
  <si>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</si>
  <si>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</si>
  <si>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</si>
  <si>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</si>
  <si>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</si>
  <si>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</si>
  <si>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</si>
  <si>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</si>
  <si>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</si>
  <si>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</si>
  <si>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</si>
  <si>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</si>
  <si>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</si>
  <si>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3.1</t>
  </si>
  <si>
    <t>Объем товарного производства сырого коровьего молока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</si>
  <si>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</si>
  <si>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</si>
  <si>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</si>
  <si>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</si>
  <si>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</si>
  <si>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</si>
  <si>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</si>
  <si>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</si>
  <si>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</si>
  <si>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</si>
  <si>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</si>
  <si>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</si>
  <si>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</si>
  <si>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>9.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</si>
  <si>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</si>
  <si>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</si>
  <si>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</si>
  <si>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</si>
  <si>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</si>
  <si>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</si>
  <si>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</si>
  <si>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</si>
  <si>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</si>
  <si>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</si>
  <si>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</si>
  <si>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</si>
  <si>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</si>
  <si>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</si>
  <si>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</si>
  <si>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</si>
  <si>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7.1.</t>
  </si>
  <si>
    <t>7.2</t>
  </si>
  <si>
    <t>7.3</t>
  </si>
  <si>
    <t>7.4</t>
  </si>
  <si>
    <t>7.5</t>
  </si>
  <si>
    <t>8.1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</si>
  <si>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</si>
  <si>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</si>
  <si>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</si>
  <si>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</si>
  <si>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</si>
  <si>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</si>
  <si>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</si>
  <si>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</si>
  <si>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</si>
  <si>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</si>
  <si>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</si>
  <si>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</si>
  <si>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Забито в хозяйстве или реализовано на убой скота и птицы 
(в убойном весе), тонн</t>
  </si>
  <si>
    <t>Забито в хозяйстве или реализовано на убой скота и птицы 
(в живом весе),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</si>
  <si>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</si>
  <si>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</si>
  <si>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</si>
  <si>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</si>
  <si>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</si>
  <si>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</si>
  <si>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</si>
  <si>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</si>
  <si>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</si>
  <si>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</si>
  <si>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</si>
  <si>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</si>
  <si>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</si>
  <si>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</si>
  <si>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</si>
  <si>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</si>
  <si>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</si>
  <si>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</si>
  <si>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</si>
  <si>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</si>
  <si>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</si>
  <si>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</si>
  <si>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</si>
  <si>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</si>
  <si>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</si>
  <si>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</si>
  <si>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</si>
  <si>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</si>
  <si>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</si>
  <si>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</si>
  <si>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</si>
  <si>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</si>
  <si>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</si>
  <si>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</si>
  <si>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</si>
  <si>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</si>
  <si>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</si>
  <si>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</si>
  <si>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</si>
  <si>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</si>
  <si>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</si>
  <si>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</si>
  <si>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</si>
  <si>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</si>
  <si>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</si>
  <si>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5. Получено шкур крупных</t>
  </si>
  <si>
    <t>штук</t>
  </si>
  <si>
    <t>6. Получено шкур мелких</t>
  </si>
  <si>
    <t>7. Реализовано продукции животноводства сельскохозяйственными предприятиями</t>
  </si>
  <si>
    <t>7.1  Реализовано на убой всех видов скота и птицы в живом весе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</si>
  <si>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</si>
  <si>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</si>
  <si>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</si>
  <si>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</si>
  <si>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</si>
  <si>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</si>
  <si>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</si>
  <si>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7.2  Реализовано молока коровьего</t>
  </si>
  <si>
    <t>Производственное потребление</t>
  </si>
  <si>
    <t>7.3 Реализовано яиц куриных</t>
  </si>
  <si>
    <t xml:space="preserve">тыс. штук </t>
  </si>
  <si>
    <t>7.4 Реализовано шкур крупных</t>
  </si>
  <si>
    <t xml:space="preserve">штук    </t>
  </si>
  <si>
    <t>7.5 Реализовано шкур мелких</t>
  </si>
  <si>
    <t>голов</t>
  </si>
  <si>
    <t>9. Средний надой молока на одну дойную корову</t>
  </si>
  <si>
    <t>килограммов</t>
  </si>
  <si>
    <t>10. Средний выход яиц на одну курицу-несушку</t>
  </si>
  <si>
    <t xml:space="preserve">11. Получено приплода от сельскохозяйственных животных 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</si>
  <si>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</si>
  <si>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</si>
  <si>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</si>
  <si>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</si>
  <si>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</si>
  <si>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</si>
  <si>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</si>
  <si>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 xml:space="preserve">12. Падеж скота </t>
  </si>
  <si>
    <t>Крупный рогатый скот</t>
  </si>
  <si>
    <t>2024г.</t>
  </si>
  <si>
    <t>2024 г. в процентах к 2023г.</t>
  </si>
  <si>
    <t>Сельхозформирования</t>
  </si>
  <si>
    <t>Ответственные за выпуск:</t>
  </si>
  <si>
    <t>Тел. +7 7172 749316</t>
  </si>
  <si>
    <t>А. Джартыбаева</t>
  </si>
  <si>
    <t>8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</si>
  <si>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</si>
  <si>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</si>
  <si>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</si>
  <si>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</si>
  <si>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</si>
  <si>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</si>
  <si>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 xml:space="preserve">8. Численность скота и птицы 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</si>
  <si>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</si>
  <si>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</si>
  <si>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</si>
  <si>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</si>
  <si>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</si>
  <si>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</si>
  <si>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</si>
  <si>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</si>
  <si>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</si>
  <si>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в расчете на 100 маток</t>
  </si>
  <si>
    <t>продолжение</t>
  </si>
  <si>
    <t>8.1 Крупный рогатый скот</t>
  </si>
  <si>
    <t>8.2  из них коровы</t>
  </si>
  <si>
    <t>8.4 Овцы</t>
  </si>
  <si>
    <t>8.5 Козы</t>
  </si>
  <si>
    <t>8.6 Свиньи</t>
  </si>
  <si>
    <t>8.7 Лошади</t>
  </si>
  <si>
    <t>8.8 Верблюды</t>
  </si>
  <si>
    <t>8.9 Птица</t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</si>
  <si>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</si>
  <si>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</si>
  <si>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Численность скота и птицы по состоянию на 1 мая</t>
  </si>
  <si>
    <t>Численность скота и птицы по состоянию на 1 мая, голов</t>
  </si>
  <si>
    <t>8.1 Численность скота и птицы по состоянию на 1 мая</t>
  </si>
  <si>
    <t>хозяйства и национальных переписей</t>
  </si>
  <si>
    <t>Департамент  статистики сельского</t>
  </si>
  <si>
    <t>Е-mail: b.makhsatuly@aspire.gov.kz</t>
  </si>
  <si>
    <t>13.05.2024г.</t>
  </si>
  <si>
    <t>Дата опубликования: 13.05.2024</t>
  </si>
  <si>
    <t>Дата следующего опубликования: 13.06.2024</t>
  </si>
  <si>
    <t>8.3 Численность крупного рогатого скота по направлению продуктивности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</si>
  <si>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</si>
  <si>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</si>
  <si>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</si>
  <si>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</si>
  <si>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</si>
  <si>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</si>
  <si>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</si>
  <si>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</si>
  <si>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</si>
  <si>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Производство отдельных видов продукции животноводства в январе-апрель</t>
  </si>
  <si>
    <t>№ 13-8/3320-ВН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</si>
  <si>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</si>
  <si>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</si>
  <si>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</si>
  <si>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</si>
  <si>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x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</si>
  <si>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</si>
  <si>
    <t>Январь-апрель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</si>
</sst>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</font>
    <font>
      <sz val="8"/>
      <color theme="1"/>
      <name val="Roboto"/>
      <charset val="204"/>
    </font>
    <font>
      <b/>
      <sz val="8"/>
      <color theme="1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67">
    <xf numFmtId="0" fontId="0" fillId="0" borderId="0" xfId="0"/>
    <xf numFmtId="0" fontId="13" fillId="0" borderId="2" xfId="192" applyFont="1" applyFill="1" applyBorder="1" applyAlignment="1"/>
    <xf numFmtId="0" fontId="13" fillId="0" borderId="2" xfId="192" applyFont="1" applyFill="1" applyBorder="1" applyAlignment="1">
      <alignment horizontal="right"/>
    </xf>
    <xf numFmtId="170" fontId="14" fillId="0" borderId="0" xfId="16" applyNumberFormat="1" applyFont="1" applyAlignment="1">
      <alignment horizontal="right" wrapText="1"/>
    </xf>
    <xf numFmtId="0" fontId="14" fillId="0" borderId="0" xfId="16" applyFont="1" applyAlignment="1">
      <alignment horizontal="right" wrapText="1"/>
    </xf>
    <xf numFmtId="0" fontId="9" fillId="0" borderId="0" xfId="17" applyFill="1"/>
    <xf numFmtId="169" fontId="14" fillId="0" borderId="0" xfId="16" applyNumberFormat="1" applyFont="1" applyFill="1" applyAlignment="1">
      <alignment horizontal="right" wrapText="1"/>
    </xf>
    <xf numFmtId="170" fontId="14" fillId="0" borderId="0" xfId="16" applyNumberFormat="1" applyFont="1" applyFill="1" applyAlignment="1">
      <alignment horizontal="right" wrapText="1"/>
    </xf>
    <xf numFmtId="0" fontId="14" fillId="0" borderId="0" xfId="16" applyFont="1" applyFill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4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9" fillId="0" borderId="0" xfId="17" applyFill="1" applyBorder="1"/>
    <xf numFmtId="0" fontId="16" fillId="0" borderId="0" xfId="201" applyFont="1"/>
    <xf numFmtId="0" fontId="17" fillId="0" borderId="2" xfId="201" applyFont="1" applyBorder="1" applyAlignment="1">
      <alignment horizontal="center" vertical="center" wrapText="1"/>
    </xf>
    <xf numFmtId="0" fontId="16" fillId="0" borderId="0" xfId="201" applyFont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49" fontId="18" fillId="0" borderId="0" xfId="17" applyNumberFormat="1" applyFont="1" applyBorder="1" applyAlignment="1">
      <alignment horizontal="left" wrapText="1"/>
    </xf>
    <xf numFmtId="168" fontId="18" fillId="0" borderId="0" xfId="17" applyNumberFormat="1" applyFont="1" applyBorder="1" applyAlignment="1">
      <alignment horizontal="right"/>
    </xf>
    <xf numFmtId="165" fontId="18" fillId="0" borderId="0" xfId="17" applyNumberFormat="1" applyFont="1" applyAlignment="1">
      <alignment horizontal="right"/>
    </xf>
    <xf numFmtId="168" fontId="18" fillId="0" borderId="0" xfId="17" applyNumberFormat="1" applyFont="1" applyAlignment="1">
      <alignment horizontal="right"/>
    </xf>
    <xf numFmtId="49" fontId="18" fillId="0" borderId="0" xfId="17" applyNumberFormat="1" applyFont="1" applyAlignment="1">
      <alignment horizontal="left" wrapText="1"/>
    </xf>
    <xf numFmtId="166" fontId="18" fillId="0" borderId="0" xfId="17" applyNumberFormat="1" applyFont="1" applyAlignment="1">
      <alignment horizontal="right"/>
    </xf>
    <xf numFmtId="166" fontId="18" fillId="0" borderId="0" xfId="17" applyNumberFormat="1" applyFont="1" applyBorder="1" applyAlignment="1">
      <alignment horizontal="right"/>
    </xf>
    <xf numFmtId="0" fontId="16" fillId="0" borderId="0" xfId="201" applyFont="1" applyAlignment="1">
      <alignment vertical="center"/>
    </xf>
    <xf numFmtId="0" fontId="18" fillId="0" borderId="0" xfId="201" applyFont="1" applyBorder="1" applyAlignment="1">
      <alignment horizontal="left"/>
    </xf>
    <xf numFmtId="0" fontId="18" fillId="0" borderId="0" xfId="201" applyFont="1" applyBorder="1" applyAlignment="1">
      <alignment horizontal="left" vertical="center" wrapText="1" indent="1"/>
    </xf>
    <xf numFmtId="3" fontId="18" fillId="0" borderId="0" xfId="17" applyNumberFormat="1" applyFont="1" applyBorder="1" applyAlignment="1">
      <alignment horizontal="right"/>
    </xf>
    <xf numFmtId="0" fontId="18" fillId="0" borderId="0" xfId="201" applyFont="1" applyFill="1" applyBorder="1" applyAlignment="1">
      <alignment horizontal="left"/>
    </xf>
    <xf numFmtId="0" fontId="16" fillId="0" borderId="0" xfId="201" applyFont="1" applyFill="1"/>
    <xf numFmtId="0" fontId="18" fillId="0" borderId="2" xfId="201" applyFont="1" applyBorder="1" applyAlignment="1">
      <alignment horizontal="left"/>
    </xf>
    <xf numFmtId="166" fontId="18" fillId="0" borderId="2" xfId="17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22" fillId="0" borderId="0" xfId="1" applyFont="1" applyAlignment="1"/>
    <xf numFmtId="0" fontId="23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6" applyFont="1"/>
    <xf numFmtId="0" fontId="19" fillId="0" borderId="0" xfId="16" applyFont="1" applyAlignment="1"/>
    <xf numFmtId="0" fontId="19" fillId="0" borderId="0" xfId="16" applyFont="1" applyAlignment="1">
      <alignment horizontal="left" vertical="top"/>
    </xf>
    <xf numFmtId="0" fontId="19" fillId="0" borderId="0" xfId="16" applyFont="1" applyAlignment="1">
      <alignment horizontal="left" vertical="top" wrapText="1"/>
    </xf>
    <xf numFmtId="0" fontId="19" fillId="0" borderId="0" xfId="16" applyFont="1" applyBorder="1" applyAlignment="1">
      <alignment horizontal="center" vertical="center"/>
    </xf>
    <xf numFmtId="0" fontId="17" fillId="0" borderId="0" xfId="16" applyFont="1" applyBorder="1" applyAlignment="1">
      <alignment horizontal="center"/>
    </xf>
    <xf numFmtId="49" fontId="17" fillId="0" borderId="0" xfId="16" applyNumberFormat="1" applyFont="1" applyBorder="1" applyAlignment="1">
      <alignment vertical="center" wrapText="1"/>
    </xf>
    <xf numFmtId="0" fontId="25" fillId="0" borderId="0" xfId="204" applyFont="1" applyBorder="1" applyAlignment="1" applyProtection="1">
      <alignment horizontal="left" vertical="center" wrapText="1" indent="1"/>
    </xf>
    <xf numFmtId="49" fontId="19" fillId="0" borderId="0" xfId="16" applyNumberFormat="1" applyFont="1" applyBorder="1" applyAlignment="1">
      <alignment vertical="center" wrapText="1"/>
    </xf>
    <xf numFmtId="0" fontId="25" fillId="0" borderId="0" xfId="204" applyFont="1" applyBorder="1" applyAlignment="1" applyProtection="1">
      <alignment horizontal="left" wrapText="1" indent="1"/>
    </xf>
    <xf numFmtId="0" fontId="19" fillId="0" borderId="0" xfId="16" applyFont="1" applyBorder="1"/>
    <xf numFmtId="168" fontId="18" fillId="0" borderId="2" xfId="17" applyNumberFormat="1" applyFont="1" applyBorder="1" applyAlignment="1">
      <alignment horizontal="right"/>
    </xf>
    <xf numFmtId="168" fontId="18" fillId="0" borderId="0" xfId="201" applyNumberFormat="1" applyFont="1" applyBorder="1"/>
    <xf numFmtId="0" fontId="18" fillId="0" borderId="2" xfId="201" applyFont="1" applyBorder="1"/>
    <xf numFmtId="168" fontId="18" fillId="0" borderId="2" xfId="201" applyNumberFormat="1" applyFont="1" applyBorder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49" fontId="26" fillId="0" borderId="3" xfId="17" applyNumberFormat="1" applyFont="1" applyFill="1" applyBorder="1" applyAlignment="1">
      <alignment horizontal="left" wrapText="1"/>
    </xf>
    <xf numFmtId="168" fontId="18" fillId="0" borderId="0" xfId="17" applyNumberFormat="1" applyFont="1" applyFill="1" applyAlignment="1">
      <alignment horizontal="right"/>
    </xf>
    <xf numFmtId="168" fontId="27" fillId="0" borderId="0" xfId="0" applyNumberFormat="1" applyFont="1" applyAlignment="1">
      <alignment horizontal="right" wrapText="1"/>
    </xf>
    <xf numFmtId="170" fontId="27" fillId="0" borderId="0" xfId="16" applyNumberFormat="1" applyFont="1" applyAlignment="1">
      <alignment horizontal="right" wrapText="1"/>
    </xf>
    <xf numFmtId="169" fontId="27" fillId="0" borderId="0" xfId="16" applyNumberFormat="1" applyFont="1" applyAlignment="1">
      <alignment horizontal="righ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0" fontId="27" fillId="0" borderId="0" xfId="16" applyFont="1" applyAlignment="1">
      <alignment horizontal="right" wrapText="1"/>
    </xf>
    <xf numFmtId="49" fontId="18" fillId="0" borderId="2" xfId="17" applyNumberFormat="1" applyFont="1" applyFill="1" applyBorder="1" applyAlignment="1">
      <alignment horizontal="left"/>
    </xf>
    <xf numFmtId="168" fontId="18" fillId="0" borderId="2" xfId="17" applyNumberFormat="1" applyFont="1" applyFill="1" applyBorder="1" applyAlignment="1">
      <alignment horizontal="right"/>
    </xf>
    <xf numFmtId="168" fontId="27" fillId="0" borderId="2" xfId="0" applyNumberFormat="1" applyFont="1" applyBorder="1" applyAlignment="1">
      <alignment horizontal="right" wrapText="1"/>
    </xf>
    <xf numFmtId="0" fontId="19" fillId="0" borderId="0" xfId="16" applyFont="1" applyFill="1"/>
    <xf numFmtId="0" fontId="18" fillId="0" borderId="2" xfId="16" applyFont="1" applyFill="1" applyBorder="1"/>
    <xf numFmtId="167" fontId="18" fillId="0" borderId="2" xfId="16" applyNumberFormat="1" applyFont="1" applyFill="1" applyBorder="1" applyAlignment="1"/>
    <xf numFmtId="167" fontId="18" fillId="0" borderId="2" xfId="16" applyNumberFormat="1" applyFont="1" applyFill="1" applyBorder="1" applyAlignment="1">
      <alignment horizontal="right"/>
    </xf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7" fontId="28" fillId="0" borderId="0" xfId="16" applyNumberFormat="1" applyFont="1" applyFill="1" applyAlignment="1">
      <alignment horizontal="right"/>
    </xf>
    <xf numFmtId="0" fontId="28" fillId="0" borderId="0" xfId="16" applyFont="1" applyFill="1" applyAlignment="1">
      <alignment horizontal="left"/>
    </xf>
    <xf numFmtId="4" fontId="19" fillId="0" borderId="0" xfId="16" applyNumberFormat="1" applyFont="1" applyFill="1"/>
    <xf numFmtId="168" fontId="19" fillId="0" borderId="0" xfId="16" applyNumberFormat="1" applyFont="1" applyFill="1"/>
    <xf numFmtId="0" fontId="18" fillId="0" borderId="2" xfId="16" applyFont="1" applyBorder="1"/>
    <xf numFmtId="167" fontId="18" fillId="0" borderId="2" xfId="16" applyNumberFormat="1" applyFont="1" applyBorder="1" applyAlignment="1"/>
    <xf numFmtId="167" fontId="18" fillId="0" borderId="2" xfId="16" applyNumberFormat="1" applyFont="1" applyBorder="1" applyAlignment="1">
      <alignment horizontal="right"/>
    </xf>
    <xf numFmtId="168" fontId="27" fillId="0" borderId="3" xfId="0" applyNumberFormat="1" applyFont="1" applyBorder="1" applyAlignment="1">
      <alignment horizontal="right" wrapText="1"/>
    </xf>
    <xf numFmtId="0" fontId="28" fillId="0" borderId="0" xfId="16" applyFont="1" applyAlignment="1">
      <alignment horizontal="left"/>
    </xf>
    <xf numFmtId="168" fontId="27" fillId="0" borderId="0" xfId="0" applyNumberFormat="1" applyFont="1" applyBorder="1" applyAlignment="1">
      <alignment horizontal="right" wrapText="1"/>
    </xf>
    <xf numFmtId="167" fontId="19" fillId="0" borderId="0" xfId="16" applyNumberFormat="1" applyFont="1"/>
    <xf numFmtId="0" fontId="19" fillId="0" borderId="0" xfId="195" applyFont="1" applyFill="1"/>
    <xf numFmtId="0" fontId="18" fillId="0" borderId="2" xfId="195" applyFont="1" applyFill="1" applyBorder="1" applyAlignment="1"/>
    <xf numFmtId="0" fontId="18" fillId="0" borderId="2" xfId="195" applyFont="1" applyFill="1" applyBorder="1" applyAlignment="1">
      <alignment horizontal="right"/>
    </xf>
    <xf numFmtId="0" fontId="19" fillId="0" borderId="0" xfId="195" applyFont="1" applyFill="1" applyBorder="1"/>
    <xf numFmtId="168" fontId="19" fillId="0" borderId="0" xfId="195" applyNumberFormat="1" applyFont="1" applyFill="1"/>
    <xf numFmtId="167" fontId="19" fillId="0" borderId="0" xfId="195" applyNumberFormat="1" applyFont="1" applyFill="1"/>
    <xf numFmtId="0" fontId="19" fillId="0" borderId="0" xfId="196" applyFont="1" applyFill="1"/>
    <xf numFmtId="0" fontId="18" fillId="0" borderId="2" xfId="196" applyFont="1" applyFill="1" applyBorder="1" applyAlignment="1"/>
    <xf numFmtId="0" fontId="18" fillId="0" borderId="2" xfId="196" applyFont="1" applyFill="1" applyBorder="1" applyAlignment="1">
      <alignment horizontal="right"/>
    </xf>
    <xf numFmtId="0" fontId="19" fillId="0" borderId="0" xfId="196" applyFont="1" applyFill="1" applyBorder="1"/>
    <xf numFmtId="0" fontId="16" fillId="0" borderId="0" xfId="17" applyFont="1" applyFill="1" applyBorder="1"/>
    <xf numFmtId="170" fontId="18" fillId="0" borderId="0" xfId="16" applyNumberFormat="1" applyFont="1" applyFill="1" applyAlignment="1">
      <alignment horizontal="right" wrapText="1"/>
    </xf>
    <xf numFmtId="168" fontId="16" fillId="0" borderId="0" xfId="17" applyNumberFormat="1" applyFont="1" applyFill="1" applyBorder="1"/>
    <xf numFmtId="0" fontId="19" fillId="0" borderId="0" xfId="197" applyFont="1" applyFill="1"/>
    <xf numFmtId="0" fontId="18" fillId="0" borderId="2" xfId="197" applyFont="1" applyFill="1" applyBorder="1" applyAlignment="1"/>
    <xf numFmtId="0" fontId="18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9" fillId="0" borderId="0" xfId="198" applyFont="1" applyFill="1"/>
    <xf numFmtId="0" fontId="18" fillId="0" borderId="2" xfId="198" applyFont="1" applyFill="1" applyBorder="1" applyAlignment="1"/>
    <xf numFmtId="0" fontId="18" fillId="0" borderId="2" xfId="198" applyFont="1" applyFill="1" applyBorder="1" applyAlignment="1">
      <alignment horizontal="right"/>
    </xf>
    <xf numFmtId="0" fontId="19" fillId="0" borderId="0" xfId="198" applyFont="1" applyFill="1" applyBorder="1"/>
    <xf numFmtId="171" fontId="27" fillId="0" borderId="0" xfId="0" applyNumberFormat="1" applyFont="1" applyAlignment="1">
      <alignment horizontal="right" wrapText="1"/>
    </xf>
    <xf numFmtId="167" fontId="27" fillId="0" borderId="0" xfId="0" applyNumberFormat="1" applyFont="1" applyAlignment="1">
      <alignment horizontal="right" wrapText="1"/>
    </xf>
    <xf numFmtId="170" fontId="27" fillId="0" borderId="0" xfId="0" applyNumberFormat="1" applyFont="1" applyAlignment="1">
      <alignment horizontal="right" wrapText="1"/>
    </xf>
    <xf numFmtId="171" fontId="27" fillId="0" borderId="0" xfId="16" applyNumberFormat="1" applyFont="1" applyAlignment="1">
      <alignment horizontal="right" wrapText="1"/>
    </xf>
    <xf numFmtId="4" fontId="27" fillId="0" borderId="0" xfId="16" applyNumberFormat="1" applyFont="1" applyAlignment="1">
      <alignment horizontal="right" wrapText="1"/>
    </xf>
    <xf numFmtId="0" fontId="27" fillId="0" borderId="0" xfId="0" applyFont="1" applyAlignment="1">
      <alignment horizontal="right" wrapText="1"/>
    </xf>
    <xf numFmtId="0" fontId="16" fillId="0" borderId="0" xfId="17" applyFont="1" applyFill="1"/>
    <xf numFmtId="171" fontId="2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0" fontId="19" fillId="0" borderId="0" xfId="199" applyFont="1"/>
    <xf numFmtId="0" fontId="18" fillId="0" borderId="2" xfId="199" applyFont="1" applyBorder="1" applyAlignment="1">
      <alignment vertical="justify"/>
    </xf>
    <xf numFmtId="0" fontId="18" fillId="0" borderId="0" xfId="199" applyFont="1" applyBorder="1" applyAlignment="1">
      <alignment vertical="justify"/>
    </xf>
    <xf numFmtId="0" fontId="18" fillId="0" borderId="2" xfId="199" applyFont="1" applyBorder="1" applyAlignment="1">
      <alignment horizontal="right" vertical="justify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27" fillId="0" borderId="2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18" fillId="0" borderId="2" xfId="200" applyFont="1" applyBorder="1" applyAlignment="1">
      <alignment vertical="justify"/>
    </xf>
    <xf numFmtId="0" fontId="18" fillId="0" borderId="2" xfId="200" applyFont="1" applyBorder="1" applyAlignment="1">
      <alignment horizontal="right" vertical="justify"/>
    </xf>
    <xf numFmtId="170" fontId="27" fillId="0" borderId="0" xfId="16" applyNumberFormat="1" applyFont="1" applyBorder="1" applyAlignment="1">
      <alignment horizontal="right" wrapText="1"/>
    </xf>
    <xf numFmtId="0" fontId="27" fillId="0" borderId="0" xfId="16" applyFont="1" applyBorder="1" applyAlignment="1">
      <alignment horizontal="right" wrapText="1"/>
    </xf>
    <xf numFmtId="170" fontId="27" fillId="0" borderId="2" xfId="0" applyNumberFormat="1" applyFont="1" applyBorder="1" applyAlignment="1">
      <alignment horizontal="right" wrapText="1"/>
    </xf>
    <xf numFmtId="0" fontId="18" fillId="0" borderId="2" xfId="196" applyFont="1" applyBorder="1" applyAlignment="1"/>
    <xf numFmtId="0" fontId="18" fillId="0" borderId="0" xfId="17" applyFont="1"/>
    <xf numFmtId="0" fontId="18" fillId="0" borderId="2" xfId="196" applyFont="1" applyBorder="1" applyAlignment="1">
      <alignment horizontal="right"/>
    </xf>
    <xf numFmtId="0" fontId="18" fillId="0" borderId="2" xfId="17" applyFont="1" applyBorder="1" applyAlignment="1">
      <alignment vertical="justify"/>
    </xf>
    <xf numFmtId="0" fontId="18" fillId="0" borderId="2" xfId="17" applyFont="1" applyBorder="1" applyAlignment="1">
      <alignment horizontal="right" vertical="justify"/>
    </xf>
    <xf numFmtId="0" fontId="19" fillId="0" borderId="0" xfId="199" applyFont="1" applyBorder="1"/>
    <xf numFmtId="0" fontId="18" fillId="0" borderId="0" xfId="17" applyFont="1" applyBorder="1" applyAlignment="1">
      <alignment horizontal="right" vertical="justify"/>
    </xf>
    <xf numFmtId="0" fontId="19" fillId="0" borderId="0" xfId="183" applyFont="1" applyFill="1"/>
    <xf numFmtId="0" fontId="18" fillId="0" borderId="2" xfId="183" applyFont="1" applyFill="1" applyBorder="1" applyAlignment="1"/>
    <xf numFmtId="0" fontId="18" fillId="0" borderId="2" xfId="183" applyFont="1" applyFill="1" applyBorder="1" applyAlignment="1">
      <alignment horizontal="right"/>
    </xf>
    <xf numFmtId="0" fontId="19" fillId="0" borderId="0" xfId="183" applyFont="1" applyFill="1" applyBorder="1"/>
    <xf numFmtId="171" fontId="27" fillId="0" borderId="0" xfId="0" applyNumberFormat="1" applyFont="1" applyBorder="1" applyAlignment="1">
      <alignment horizontal="right" wrapText="1"/>
    </xf>
    <xf numFmtId="170" fontId="27" fillId="0" borderId="0" xfId="0" applyNumberFormat="1" applyFont="1" applyBorder="1" applyAlignment="1">
      <alignment horizontal="right" wrapText="1"/>
    </xf>
    <xf numFmtId="171" fontId="18" fillId="0" borderId="0" xfId="16" applyNumberFormat="1" applyFont="1" applyFill="1" applyAlignment="1">
      <alignment horizontal="right" wrapText="1"/>
    </xf>
    <xf numFmtId="167" fontId="27" fillId="0" borderId="2" xfId="0" applyNumberFormat="1" applyFont="1" applyBorder="1" applyAlignment="1">
      <alignment horizontal="right" wrapText="1"/>
    </xf>
    <xf numFmtId="167" fontId="18" fillId="0" borderId="2" xfId="184" applyNumberFormat="1" applyFont="1" applyFill="1" applyBorder="1" applyAlignment="1"/>
    <xf numFmtId="167" fontId="18" fillId="0" borderId="2" xfId="184" applyNumberFormat="1" applyFont="1" applyFill="1" applyBorder="1" applyAlignment="1">
      <alignment horizontal="right"/>
    </xf>
    <xf numFmtId="0" fontId="29" fillId="0" borderId="0" xfId="183" applyFont="1" applyFill="1"/>
    <xf numFmtId="0" fontId="30" fillId="0" borderId="0" xfId="183" applyFont="1" applyFill="1"/>
    <xf numFmtId="49" fontId="18" fillId="0" borderId="0" xfId="17" applyNumberFormat="1" applyFont="1" applyFill="1" applyBorder="1" applyAlignment="1"/>
    <xf numFmtId="3" fontId="18" fillId="0" borderId="0" xfId="17" applyNumberFormat="1" applyFont="1" applyFill="1" applyBorder="1" applyAlignment="1">
      <alignment horizontal="right"/>
    </xf>
    <xf numFmtId="167" fontId="18" fillId="0" borderId="0" xfId="17" applyNumberFormat="1" applyFont="1" applyFill="1" applyBorder="1" applyAlignment="1">
      <alignment horizontal="right"/>
    </xf>
    <xf numFmtId="171" fontId="18" fillId="0" borderId="0" xfId="16" applyNumberFormat="1" applyFont="1" applyFill="1" applyBorder="1" applyAlignment="1">
      <alignment horizontal="right" wrapText="1"/>
    </xf>
    <xf numFmtId="171" fontId="27" fillId="0" borderId="0" xfId="16" applyNumberFormat="1" applyFont="1" applyFill="1" applyAlignment="1">
      <alignment horizontal="right" wrapText="1"/>
    </xf>
    <xf numFmtId="0" fontId="27" fillId="0" borderId="0" xfId="16" applyFont="1" applyFill="1" applyAlignment="1">
      <alignment horizontal="right" wrapText="1"/>
    </xf>
    <xf numFmtId="0" fontId="18" fillId="0" borderId="2" xfId="185" applyFont="1" applyFill="1" applyBorder="1" applyAlignment="1"/>
    <xf numFmtId="0" fontId="18" fillId="0" borderId="2" xfId="185" applyFont="1" applyFill="1" applyBorder="1" applyAlignment="1">
      <alignment horizontal="right"/>
    </xf>
    <xf numFmtId="168" fontId="18" fillId="0" borderId="0" xfId="16" applyNumberFormat="1" applyFont="1" applyFill="1"/>
    <xf numFmtId="0" fontId="18" fillId="0" borderId="0" xfId="16" applyNumberFormat="1" applyFont="1" applyFill="1"/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166" fontId="18" fillId="0" borderId="0" xfId="17" applyNumberFormat="1" applyFont="1" applyFill="1" applyBorder="1" applyAlignment="1">
      <alignment horizontal="right"/>
    </xf>
    <xf numFmtId="165" fontId="18" fillId="0" borderId="0" xfId="17" applyNumberFormat="1" applyFont="1" applyFill="1" applyBorder="1" applyAlignment="1">
      <alignment horizontal="right"/>
    </xf>
    <xf numFmtId="171" fontId="27" fillId="0" borderId="0" xfId="16" applyNumberFormat="1" applyFont="1" applyFill="1" applyBorder="1" applyAlignment="1">
      <alignment horizontal="right" wrapText="1"/>
    </xf>
    <xf numFmtId="3" fontId="18" fillId="0" borderId="0" xfId="17" applyNumberFormat="1" applyFont="1" applyFill="1" applyAlignment="1">
      <alignment horizontal="right"/>
    </xf>
    <xf numFmtId="167" fontId="18" fillId="0" borderId="0" xfId="17" applyNumberFormat="1" applyFont="1" applyFill="1" applyAlignment="1">
      <alignment horizontal="right"/>
    </xf>
    <xf numFmtId="0" fontId="18" fillId="0" borderId="2" xfId="190" applyFont="1" applyFill="1" applyBorder="1" applyAlignment="1"/>
    <xf numFmtId="0" fontId="18" fillId="0" borderId="2" xfId="190" applyFont="1" applyFill="1" applyBorder="1" applyAlignment="1">
      <alignment horizontal="right"/>
    </xf>
    <xf numFmtId="0" fontId="16" fillId="0" borderId="3" xfId="17" applyFont="1" applyFill="1" applyBorder="1"/>
    <xf numFmtId="3" fontId="19" fillId="0" borderId="0" xfId="16" applyNumberFormat="1" applyFont="1" applyFill="1"/>
    <xf numFmtId="3" fontId="18" fillId="0" borderId="0" xfId="16" applyNumberFormat="1" applyFont="1" applyFill="1"/>
    <xf numFmtId="3" fontId="18" fillId="0" borderId="0" xfId="16" applyNumberFormat="1" applyFont="1" applyFill="1" applyAlignment="1">
      <alignment horizontal="right"/>
    </xf>
    <xf numFmtId="0" fontId="19" fillId="0" borderId="0" xfId="194" applyFont="1"/>
    <xf numFmtId="0" fontId="18" fillId="0" borderId="2" xfId="194" applyFont="1" applyBorder="1" applyAlignment="1"/>
    <xf numFmtId="0" fontId="18" fillId="0" borderId="0" xfId="194" applyFont="1" applyAlignment="1">
      <alignment horizontal="right"/>
    </xf>
    <xf numFmtId="0" fontId="18" fillId="0" borderId="0" xfId="194" applyFont="1"/>
    <xf numFmtId="0" fontId="18" fillId="0" borderId="0" xfId="194" applyFont="1" applyAlignment="1">
      <alignment horizontal="left" wrapText="1"/>
    </xf>
    <xf numFmtId="0" fontId="18" fillId="0" borderId="0" xfId="194" applyFont="1" applyFill="1" applyAlignment="1">
      <alignment horizontal="left" wrapText="1"/>
    </xf>
    <xf numFmtId="0" fontId="18" fillId="0" borderId="2" xfId="194" applyFont="1" applyFill="1" applyBorder="1" applyAlignment="1"/>
    <xf numFmtId="0" fontId="19" fillId="0" borderId="0" xfId="193" applyFont="1" applyFill="1"/>
    <xf numFmtId="0" fontId="18" fillId="0" borderId="2" xfId="193" applyFont="1" applyFill="1" applyBorder="1" applyAlignment="1"/>
    <xf numFmtId="0" fontId="18" fillId="0" borderId="2" xfId="193" applyFont="1" applyFill="1" applyBorder="1" applyAlignment="1">
      <alignment horizontal="right"/>
    </xf>
    <xf numFmtId="171" fontId="27" fillId="0" borderId="0" xfId="16" applyNumberFormat="1" applyFont="1" applyFill="1" applyAlignment="1">
      <alignment horizontal="center" vertical="center" wrapText="1"/>
    </xf>
    <xf numFmtId="170" fontId="27" fillId="0" borderId="0" xfId="16" applyNumberFormat="1" applyFont="1" applyFill="1" applyAlignment="1">
      <alignment horizontal="center" vertical="center" wrapText="1"/>
    </xf>
    <xf numFmtId="170" fontId="18" fillId="0" borderId="0" xfId="16" applyNumberFormat="1" applyFont="1" applyFill="1" applyAlignment="1">
      <alignment horizontal="center" vertical="center" wrapText="1"/>
    </xf>
    <xf numFmtId="0" fontId="27" fillId="0" borderId="0" xfId="16" applyFont="1" applyFill="1" applyAlignment="1">
      <alignment horizontal="center" vertical="center" wrapText="1"/>
    </xf>
    <xf numFmtId="0" fontId="18" fillId="0" borderId="0" xfId="16" applyFont="1" applyFill="1" applyAlignment="1">
      <alignment horizontal="center" vertical="center" wrapText="1"/>
    </xf>
    <xf numFmtId="0" fontId="19" fillId="0" borderId="0" xfId="193" applyFont="1"/>
    <xf numFmtId="0" fontId="19" fillId="0" borderId="0" xfId="191" applyFont="1"/>
    <xf numFmtId="0" fontId="18" fillId="0" borderId="0" xfId="17" applyFont="1" applyBorder="1" applyAlignment="1"/>
    <xf numFmtId="0" fontId="19" fillId="0" borderId="0" xfId="191" applyFont="1" applyBorder="1"/>
    <xf numFmtId="0" fontId="18" fillId="0" borderId="2" xfId="17" applyFont="1" applyBorder="1" applyAlignment="1">
      <alignment horizontal="right"/>
    </xf>
    <xf numFmtId="0" fontId="19" fillId="0" borderId="0" xfId="191" applyFont="1" applyFill="1"/>
    <xf numFmtId="0" fontId="19" fillId="0" borderId="0" xfId="191" applyFont="1" applyFill="1" applyBorder="1"/>
    <xf numFmtId="0" fontId="18" fillId="0" borderId="2" xfId="17" applyFont="1" applyBorder="1"/>
    <xf numFmtId="0" fontId="18" fillId="0" borderId="0" xfId="201" applyFont="1"/>
    <xf numFmtId="170" fontId="18" fillId="0" borderId="0" xfId="201" applyNumberFormat="1" applyFont="1"/>
    <xf numFmtId="0" fontId="18" fillId="0" borderId="0" xfId="201" applyFont="1" applyBorder="1" applyAlignment="1"/>
    <xf numFmtId="0" fontId="31" fillId="0" borderId="0" xfId="201" applyFont="1"/>
    <xf numFmtId="3" fontId="27" fillId="0" borderId="0" xfId="0" applyNumberFormat="1" applyFont="1" applyAlignment="1">
      <alignment horizontal="right" wrapText="1"/>
    </xf>
    <xf numFmtId="3" fontId="27" fillId="0" borderId="2" xfId="0" applyNumberFormat="1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right" wrapText="1"/>
    </xf>
    <xf numFmtId="171" fontId="27" fillId="0" borderId="0" xfId="0" applyNumberFormat="1" applyFont="1" applyFill="1" applyBorder="1" applyAlignment="1">
      <alignment horizontal="right" wrapText="1"/>
    </xf>
    <xf numFmtId="171" fontId="27" fillId="0" borderId="2" xfId="0" applyNumberFormat="1" applyFont="1" applyFill="1" applyBorder="1" applyAlignment="1">
      <alignment horizontal="right" wrapText="1"/>
    </xf>
    <xf numFmtId="168" fontId="27" fillId="0" borderId="0" xfId="0" applyNumberFormat="1" applyFont="1" applyFill="1" applyAlignment="1">
      <alignment horizontal="right" wrapText="1"/>
    </xf>
    <xf numFmtId="168" fontId="27" fillId="0" borderId="2" xfId="0" applyNumberFormat="1" applyFont="1" applyFill="1" applyBorder="1" applyAlignment="1">
      <alignment horizontal="right" wrapText="1"/>
    </xf>
    <xf numFmtId="168" fontId="27" fillId="0" borderId="3" xfId="0" applyNumberFormat="1" applyFont="1" applyFill="1" applyBorder="1" applyAlignment="1">
      <alignment horizontal="right" wrapText="1"/>
    </xf>
    <xf numFmtId="168" fontId="27" fillId="0" borderId="0" xfId="0" applyNumberFormat="1" applyFont="1" applyFill="1" applyBorder="1" applyAlignment="1">
      <alignment horizontal="right" wrapText="1"/>
    </xf>
    <xf numFmtId="167" fontId="16" fillId="0" borderId="0" xfId="201" applyNumberFormat="1" applyFont="1"/>
    <xf numFmtId="171" fontId="19" fillId="0" borderId="0" xfId="183" applyNumberFormat="1" applyFont="1" applyFill="1"/>
    <xf numFmtId="167" fontId="19" fillId="0" borderId="0" xfId="192" applyNumberFormat="1" applyFont="1" applyFill="1"/>
    <xf numFmtId="168" fontId="18" fillId="0" borderId="3" xfId="17" applyNumberFormat="1" applyFont="1" applyFill="1" applyBorder="1" applyAlignment="1">
      <alignment horizontal="right"/>
    </xf>
    <xf numFmtId="168" fontId="18" fillId="0" borderId="0" xfId="17" applyNumberFormat="1" applyFont="1" applyFill="1" applyBorder="1" applyAlignment="1">
      <alignment horizontal="right"/>
    </xf>
    <xf numFmtId="167" fontId="19" fillId="0" borderId="0" xfId="198" applyNumberFormat="1" applyFont="1" applyFill="1"/>
    <xf numFmtId="0" fontId="33" fillId="0" borderId="2" xfId="0" applyFont="1" applyBorder="1" applyAlignment="1">
      <alignment horizontal="right" wrapText="1"/>
    </xf>
    <xf numFmtId="168" fontId="18" fillId="0" borderId="2" xfId="11" applyNumberFormat="1" applyFont="1" applyBorder="1" applyAlignment="1">
      <alignment horizontal="right" vertical="center" wrapText="1"/>
    </xf>
    <xf numFmtId="168" fontId="18" fillId="0" borderId="2" xfId="199" applyNumberFormat="1" applyFont="1" applyBorder="1" applyAlignment="1">
      <alignment horizontal="right"/>
    </xf>
    <xf numFmtId="171" fontId="34" fillId="0" borderId="0" xfId="0" applyNumberFormat="1" applyFont="1" applyFill="1" applyBorder="1" applyAlignment="1">
      <alignment horizontal="right" wrapText="1"/>
    </xf>
    <xf numFmtId="0" fontId="34" fillId="0" borderId="0" xfId="0" applyFont="1" applyFill="1" applyBorder="1" applyAlignment="1">
      <alignment horizontal="right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171" fontId="27" fillId="0" borderId="0" xfId="0" applyNumberFormat="1" applyFont="1" applyAlignment="1">
      <alignment horizontal="right" vertical="center" wrapText="1"/>
    </xf>
    <xf numFmtId="170" fontId="27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171" fontId="27" fillId="0" borderId="2" xfId="0" applyNumberFormat="1" applyFont="1" applyBorder="1" applyAlignment="1">
      <alignment horizontal="right" vertical="center" wrapText="1"/>
    </xf>
    <xf numFmtId="170" fontId="27" fillId="0" borderId="2" xfId="0" applyNumberFormat="1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171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 wrapText="1"/>
    </xf>
    <xf numFmtId="170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172" fontId="27" fillId="0" borderId="0" xfId="16" applyNumberFormat="1" applyFont="1" applyFill="1" applyAlignment="1">
      <alignment horizontal="center" vertical="center" wrapText="1"/>
    </xf>
    <xf numFmtId="167" fontId="19" fillId="0" borderId="0" xfId="183" applyNumberFormat="1" applyFont="1" applyFill="1"/>
    <xf numFmtId="171" fontId="27" fillId="0" borderId="3" xfId="0" applyNumberFormat="1" applyFont="1" applyBorder="1" applyAlignment="1">
      <alignment horizontal="right" wrapText="1"/>
    </xf>
    <xf numFmtId="0" fontId="27" fillId="0" borderId="0" xfId="0" applyFont="1" applyAlignment="1">
      <alignment horizontal="right" wrapText="1"/>
    </xf>
    <xf numFmtId="0" fontId="27" fillId="0" borderId="0" xfId="0" applyFont="1" applyAlignment="1">
      <alignment horizontal="right" wrapText="1"/>
    </xf>
    <xf numFmtId="171" fontId="33" fillId="0" borderId="0" xfId="211" applyNumberFormat="1" applyFont="1" applyAlignment="1">
      <alignment horizontal="right" wrapText="1"/>
    </xf>
    <xf numFmtId="167" fontId="19" fillId="0" borderId="0" xfId="193" applyNumberFormat="1" applyFont="1"/>
    <xf numFmtId="167" fontId="19" fillId="0" borderId="0" xfId="194" applyNumberFormat="1" applyFont="1"/>
    <xf numFmtId="168" fontId="9" fillId="0" borderId="0" xfId="17" applyNumberFormat="1" applyFill="1"/>
    <xf numFmtId="0" fontId="27" fillId="0" borderId="5" xfId="0" applyFont="1" applyBorder="1" applyAlignment="1">
      <alignment horizontal="center" vertical="center" wrapText="1"/>
    </xf>
    <xf numFmtId="168" fontId="16" fillId="0" borderId="0" xfId="201" applyNumberFormat="1" applyFont="1"/>
    <xf numFmtId="3" fontId="16" fillId="0" borderId="0" xfId="201" applyNumberFormat="1" applyFont="1"/>
    <xf numFmtId="3" fontId="18" fillId="0" borderId="2" xfId="17" applyNumberFormat="1" applyFont="1" applyFill="1" applyBorder="1" applyAlignment="1">
      <alignment horizontal="right"/>
    </xf>
    <xf numFmtId="168" fontId="18" fillId="0" borderId="0" xfId="199" applyNumberFormat="1" applyFont="1" applyBorder="1" applyAlignment="1">
      <alignment horizontal="right"/>
    </xf>
    <xf numFmtId="0" fontId="26" fillId="0" borderId="0" xfId="0" applyFont="1"/>
    <xf numFmtId="14" fontId="18" fillId="0" borderId="3" xfId="201" applyNumberFormat="1" applyFont="1" applyBorder="1" applyAlignment="1">
      <alignment wrapText="1"/>
    </xf>
    <xf numFmtId="0" fontId="26" fillId="0" borderId="3" xfId="201" applyFont="1" applyBorder="1" applyAlignment="1"/>
    <xf numFmtId="0" fontId="18" fillId="0" borderId="0" xfId="0" applyFont="1" applyAlignment="1">
      <alignment horizontal="left"/>
    </xf>
    <xf numFmtId="0" fontId="18" fillId="0" borderId="2" xfId="201" applyFont="1" applyFill="1" applyBorder="1" applyAlignment="1">
      <alignment horizontal="left"/>
    </xf>
    <xf numFmtId="14" fontId="18" fillId="0" borderId="2" xfId="201" applyNumberFormat="1" applyFont="1" applyFill="1" applyBorder="1" applyAlignment="1">
      <alignment horizontal="left"/>
    </xf>
    <xf numFmtId="0" fontId="19" fillId="0" borderId="0" xfId="199" applyFont="1" applyBorder="1" applyAlignment="1">
      <alignment horizontal="right"/>
    </xf>
    <xf numFmtId="0" fontId="27" fillId="0" borderId="0" xfId="0" applyFont="1" applyAlignment="1">
      <alignment horizontal="right" wrapText="1"/>
    </xf>
    <xf numFmtId="0" fontId="35" fillId="0" borderId="0" xfId="0" applyFont="1" applyAlignment="1">
      <alignment horizontal="right" wrapText="1"/>
    </xf>
    <xf numFmtId="168" fontId="35" fillId="0" borderId="0" xfId="0" applyNumberFormat="1" applyFont="1" applyBorder="1" applyAlignment="1">
      <alignment horizontal="right" wrapText="1"/>
    </xf>
    <xf numFmtId="168" fontId="35" fillId="0" borderId="2" xfId="0" applyNumberFormat="1" applyFont="1" applyBorder="1" applyAlignment="1">
      <alignment horizontal="right" wrapText="1"/>
    </xf>
    <xf numFmtId="171" fontId="35" fillId="0" borderId="0" xfId="0" applyNumberFormat="1" applyFont="1" applyAlignment="1">
      <alignment horizontal="right" wrapText="1"/>
    </xf>
    <xf numFmtId="171" fontId="35" fillId="0" borderId="2" xfId="0" applyNumberFormat="1" applyFont="1" applyBorder="1" applyAlignment="1">
      <alignment horizontal="right" wrapText="1"/>
    </xf>
    <xf numFmtId="171" fontId="36" fillId="0" borderId="0" xfId="0" applyNumberFormat="1" applyFont="1" applyFill="1" applyAlignment="1">
      <alignment horizontal="right" wrapText="1"/>
    </xf>
    <xf numFmtId="170" fontId="27" fillId="0" borderId="0" xfId="0" applyNumberFormat="1" applyFont="1" applyFill="1" applyBorder="1" applyAlignment="1">
      <alignment horizontal="right" wrapText="1"/>
    </xf>
    <xf numFmtId="3" fontId="27" fillId="0" borderId="0" xfId="0" applyNumberFormat="1" applyFont="1" applyFill="1" applyBorder="1" applyAlignment="1">
      <alignment horizontal="right" wrapText="1"/>
    </xf>
    <xf numFmtId="3" fontId="27" fillId="0" borderId="2" xfId="0" applyNumberFormat="1" applyFont="1" applyFill="1" applyBorder="1" applyAlignment="1">
      <alignment horizontal="right" wrapText="1"/>
    </xf>
    <xf numFmtId="171" fontId="14" fillId="0" borderId="0" xfId="0" applyNumberFormat="1" applyFont="1" applyFill="1" applyAlignment="1">
      <alignment horizontal="right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167" fontId="27" fillId="0" borderId="0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0" fontId="27" fillId="0" borderId="2" xfId="0" applyFont="1" applyFill="1" applyBorder="1" applyAlignment="1">
      <alignment horizontal="left" wrapText="1"/>
    </xf>
    <xf numFmtId="167" fontId="27" fillId="0" borderId="2" xfId="0" applyNumberFormat="1" applyFont="1" applyFill="1" applyBorder="1" applyAlignment="1">
      <alignment horizontal="right" wrapText="1"/>
    </xf>
    <xf numFmtId="0" fontId="19" fillId="0" borderId="0" xfId="16" applyFont="1" applyFill="1" applyBorder="1"/>
    <xf numFmtId="0" fontId="27" fillId="0" borderId="2" xfId="0" applyFont="1" applyFill="1" applyBorder="1" applyAlignment="1">
      <alignment horizontal="right" wrapText="1"/>
    </xf>
    <xf numFmtId="171" fontId="27" fillId="0" borderId="0" xfId="0" applyNumberFormat="1" applyFont="1" applyFill="1" applyAlignment="1">
      <alignment horizontal="right" wrapText="1"/>
    </xf>
    <xf numFmtId="0" fontId="27" fillId="0" borderId="0" xfId="0" applyFont="1" applyFill="1" applyAlignment="1">
      <alignment horizontal="right" wrapText="1"/>
    </xf>
    <xf numFmtId="170" fontId="27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168" fontId="14" fillId="0" borderId="0" xfId="0" applyNumberFormat="1" applyFont="1" applyFill="1" applyAlignment="1">
      <alignment horizontal="right" wrapText="1"/>
    </xf>
    <xf numFmtId="170" fontId="14" fillId="0" borderId="0" xfId="0" applyNumberFormat="1" applyFont="1" applyFill="1" applyAlignment="1">
      <alignment horizontal="right" wrapText="1"/>
    </xf>
    <xf numFmtId="0" fontId="36" fillId="0" borderId="0" xfId="0" applyFont="1" applyFill="1" applyAlignment="1">
      <alignment horizontal="right" wrapText="1"/>
    </xf>
    <xf numFmtId="171" fontId="27" fillId="0" borderId="3" xfId="0" applyNumberFormat="1" applyFont="1" applyFill="1" applyBorder="1" applyAlignment="1">
      <alignment horizontal="right" wrapText="1"/>
    </xf>
    <xf numFmtId="0" fontId="31" fillId="0" borderId="0" xfId="201" applyFont="1" applyFill="1"/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top" wrapText="1"/>
    </xf>
    <xf numFmtId="170" fontId="27" fillId="0" borderId="0" xfId="16" applyNumberFormat="1" applyFont="1" applyFill="1" applyAlignment="1">
      <alignment horizontal="right" wrapText="1"/>
    </xf>
    <xf numFmtId="169" fontId="27" fillId="0" borderId="0" xfId="16" applyNumberFormat="1" applyFont="1" applyFill="1" applyAlignment="1">
      <alignment horizontal="right" wrapText="1"/>
    </xf>
    <xf numFmtId="168" fontId="35" fillId="0" borderId="0" xfId="0" applyNumberFormat="1" applyFont="1" applyFill="1" applyAlignment="1">
      <alignment horizontal="right" wrapText="1"/>
    </xf>
    <xf numFmtId="168" fontId="35" fillId="0" borderId="2" xfId="0" applyNumberFormat="1" applyFont="1" applyFill="1" applyBorder="1" applyAlignment="1">
      <alignment horizontal="right" wrapText="1"/>
    </xf>
    <xf numFmtId="168" fontId="18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70" fontId="35" fillId="0" borderId="0" xfId="0" applyNumberFormat="1" applyFont="1" applyFill="1" applyAlignment="1">
      <alignment horizontal="right" wrapText="1"/>
    </xf>
    <xf numFmtId="49" fontId="18" fillId="0" borderId="0" xfId="17" applyNumberFormat="1" applyFont="1" applyFill="1" applyBorder="1" applyAlignment="1">
      <alignment horizontal="left" vertical="top"/>
    </xf>
    <xf numFmtId="168" fontId="27" fillId="0" borderId="0" xfId="0" applyNumberFormat="1" applyFont="1" applyFill="1" applyAlignment="1">
      <alignment horizontal="right" vertical="top" wrapText="1"/>
    </xf>
    <xf numFmtId="0" fontId="35" fillId="0" borderId="0" xfId="0" applyFont="1" applyFill="1" applyAlignment="1">
      <alignment horizontal="right" wrapText="1"/>
    </xf>
    <xf numFmtId="170" fontId="35" fillId="0" borderId="2" xfId="0" applyNumberFormat="1" applyFont="1" applyFill="1" applyBorder="1" applyAlignment="1">
      <alignment horizontal="right" wrapText="1"/>
    </xf>
    <xf numFmtId="0" fontId="0" fillId="0" borderId="0" xfId="0"/>
    <xf numFmtId="49" fontId="26" fillId="0" borderId="21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0" fontId="19" fillId="0" borderId="0" xfId="16" applyFont="1" applyFill="1"/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171" fontId="27" fillId="0" borderId="0" xfId="0" applyNumberFormat="1" applyFont="1" applyAlignment="1">
      <alignment horizontal="right" wrapText="1"/>
    </xf>
    <xf numFmtId="170" fontId="27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right" wrapText="1"/>
    </xf>
    <xf numFmtId="171" fontId="2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170" fontId="27" fillId="0" borderId="2" xfId="0" applyNumberFormat="1" applyFont="1" applyBorder="1" applyAlignment="1">
      <alignment horizontal="right" wrapText="1"/>
    </xf>
    <xf numFmtId="0" fontId="19" fillId="0" borderId="0" xfId="183" applyFont="1" applyFill="1"/>
    <xf numFmtId="0" fontId="19" fillId="0" borderId="0" xfId="183" applyFont="1" applyFill="1" applyBorder="1"/>
    <xf numFmtId="0" fontId="18" fillId="0" borderId="0" xfId="16" applyFont="1" applyFill="1" applyBorder="1"/>
    <xf numFmtId="0" fontId="18" fillId="0" borderId="0" xfId="16" applyFont="1" applyFill="1" applyBorder="1" applyAlignment="1"/>
    <xf numFmtId="0" fontId="18" fillId="0" borderId="0" xfId="16" applyFont="1" applyFill="1" applyBorder="1" applyAlignment="1">
      <alignment horizontal="right"/>
    </xf>
    <xf numFmtId="0" fontId="0" fillId="0" borderId="0" xfId="0"/>
    <xf numFmtId="49" fontId="26" fillId="0" borderId="22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168" fontId="27" fillId="0" borderId="2" xfId="0" applyNumberFormat="1" applyFont="1" applyBorder="1" applyAlignment="1">
      <alignment horizontal="right" wrapText="1"/>
    </xf>
    <xf numFmtId="0" fontId="18" fillId="0" borderId="5" xfId="16" applyFont="1" applyFill="1" applyBorder="1" applyAlignment="1">
      <alignment horizontal="center" vertical="center" wrapText="1"/>
    </xf>
    <xf numFmtId="168" fontId="27" fillId="0" borderId="22" xfId="0" applyNumberFormat="1" applyFont="1" applyBorder="1" applyAlignment="1">
      <alignment horizontal="right" wrapText="1"/>
    </xf>
    <xf numFmtId="168" fontId="27" fillId="0" borderId="0" xfId="0" applyNumberFormat="1" applyFont="1" applyBorder="1" applyAlignment="1">
      <alignment horizontal="right" wrapText="1"/>
    </xf>
    <xf numFmtId="171" fontId="27" fillId="0" borderId="0" xfId="0" applyNumberFormat="1" applyFont="1" applyAlignment="1">
      <alignment horizontal="right" wrapText="1"/>
    </xf>
    <xf numFmtId="170" fontId="27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right" wrapText="1"/>
    </xf>
    <xf numFmtId="171" fontId="27" fillId="0" borderId="2" xfId="0" applyNumberFormat="1" applyFont="1" applyBorder="1" applyAlignment="1">
      <alignment horizontal="right" wrapText="1"/>
    </xf>
    <xf numFmtId="0" fontId="27" fillId="0" borderId="2" xfId="0" applyFont="1" applyBorder="1" applyAlignment="1">
      <alignment horizontal="right" wrapText="1"/>
    </xf>
    <xf numFmtId="170" fontId="27" fillId="0" borderId="2" xfId="0" applyNumberFormat="1" applyFont="1" applyBorder="1" applyAlignment="1">
      <alignment horizontal="right" wrapText="1"/>
    </xf>
    <xf numFmtId="0" fontId="19" fillId="0" borderId="0" xfId="183" applyFont="1" applyFill="1" applyBorder="1"/>
    <xf numFmtId="171" fontId="27" fillId="0" borderId="0" xfId="0" applyNumberFormat="1" applyFont="1" applyBorder="1" applyAlignment="1">
      <alignment horizontal="right" wrapText="1"/>
    </xf>
    <xf numFmtId="49" fontId="18" fillId="0" borderId="0" xfId="17" applyNumberFormat="1" applyFont="1" applyFill="1" applyBorder="1" applyAlignment="1"/>
    <xf numFmtId="171" fontId="27" fillId="0" borderId="22" xfId="0" applyNumberFormat="1" applyFont="1" applyBorder="1" applyAlignment="1">
      <alignment horizontal="right" wrapText="1"/>
    </xf>
    <xf numFmtId="3" fontId="18" fillId="0" borderId="2" xfId="17" applyNumberFormat="1" applyFont="1" applyBorder="1" applyAlignment="1">
      <alignment horizontal="right"/>
    </xf>
    <xf numFmtId="0" fontId="18" fillId="0" borderId="0" xfId="201" applyFont="1" applyFill="1" applyAlignment="1"/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2" fillId="0" borderId="0" xfId="0" applyFont="1"/>
    <xf numFmtId="0" fontId="36" fillId="0" borderId="3" xfId="0" applyFont="1" applyBorder="1"/>
    <xf numFmtId="0" fontId="18" fillId="0" borderId="0" xfId="194" applyFont="1" applyFill="1"/>
    <xf numFmtId="0" fontId="36" fillId="0" borderId="0" xfId="0" applyFont="1"/>
    <xf numFmtId="0" fontId="22" fillId="0" borderId="2" xfId="0" applyFont="1" applyBorder="1"/>
    <xf numFmtId="0" fontId="18" fillId="0" borderId="2" xfId="194" applyFont="1" applyBorder="1"/>
    <xf numFmtId="0" fontId="36" fillId="0" borderId="2" xfId="0" applyFont="1" applyBorder="1"/>
    <xf numFmtId="0" fontId="18" fillId="0" borderId="2" xfId="194" applyFont="1" applyFill="1" applyBorder="1"/>
    <xf numFmtId="170" fontId="35" fillId="0" borderId="0" xfId="0" applyNumberFormat="1" applyFont="1" applyAlignment="1">
      <alignment horizontal="right" wrapText="1"/>
    </xf>
    <xf numFmtId="0" fontId="27" fillId="0" borderId="4" xfId="0" applyFont="1" applyBorder="1" applyAlignment="1">
      <alignment horizontal="center" vertical="center" wrapText="1"/>
    </xf>
    <xf numFmtId="0" fontId="19" fillId="0" borderId="0" xfId="194" applyFont="1" applyBorder="1"/>
    <xf numFmtId="3" fontId="18" fillId="0" borderId="0" xfId="17" applyNumberFormat="1" applyFont="1" applyAlignment="1">
      <alignment horizontal="right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4" fillId="0" borderId="0" xfId="2" applyFont="1" applyFill="1" applyAlignment="1">
      <alignment horizontal="left" vertical="top" wrapText="1"/>
    </xf>
    <xf numFmtId="0" fontId="24" fillId="0" borderId="0" xfId="201" applyFont="1" applyAlignment="1">
      <alignment horizontal="left" vertical="top" wrapText="1"/>
    </xf>
    <xf numFmtId="0" fontId="15" fillId="0" borderId="0" xfId="201" applyFont="1" applyBorder="1" applyAlignment="1">
      <alignment horizontal="center" vertical="center" wrapText="1"/>
    </xf>
    <xf numFmtId="0" fontId="17" fillId="0" borderId="21" xfId="201" applyFont="1" applyBorder="1" applyAlignment="1">
      <alignment horizontal="center" vertical="center" wrapText="1"/>
    </xf>
    <xf numFmtId="0" fontId="17" fillId="0" borderId="0" xfId="201" applyFont="1" applyBorder="1" applyAlignment="1">
      <alignment horizontal="center" vertical="center" wrapText="1"/>
    </xf>
    <xf numFmtId="0" fontId="18" fillId="0" borderId="10" xfId="201" applyFont="1" applyBorder="1" applyAlignment="1">
      <alignment horizontal="center" vertical="center" wrapText="1"/>
    </xf>
    <xf numFmtId="0" fontId="18" fillId="0" borderId="3" xfId="201" applyFont="1" applyBorder="1" applyAlignment="1">
      <alignment horizontal="center" vertical="center" wrapText="1"/>
    </xf>
    <xf numFmtId="0" fontId="18" fillId="0" borderId="8" xfId="201" applyFont="1" applyBorder="1" applyAlignment="1">
      <alignment horizontal="center" vertical="center" wrapText="1"/>
    </xf>
    <xf numFmtId="0" fontId="18" fillId="0" borderId="11" xfId="201" applyFont="1" applyBorder="1" applyAlignment="1">
      <alignment horizontal="center" vertical="center" wrapText="1"/>
    </xf>
    <xf numFmtId="0" fontId="18" fillId="0" borderId="2" xfId="201" applyFont="1" applyBorder="1" applyAlignment="1">
      <alignment horizontal="center" vertical="center" wrapText="1"/>
    </xf>
    <xf numFmtId="0" fontId="18" fillId="0" borderId="12" xfId="201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7" xfId="201" applyFont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7" xfId="201" applyFont="1" applyFill="1" applyBorder="1" applyAlignment="1">
      <alignment horizontal="center" vertical="center" wrapText="1"/>
    </xf>
    <xf numFmtId="0" fontId="15" fillId="0" borderId="0" xfId="17" applyFont="1" applyFill="1" applyAlignment="1">
      <alignment horizontal="center" vertical="center" wrapText="1"/>
    </xf>
    <xf numFmtId="0" fontId="17" fillId="0" borderId="0" xfId="17" applyFont="1" applyFill="1" applyAlignment="1">
      <alignment horizontal="center" vertical="center" wrapText="1"/>
    </xf>
    <xf numFmtId="0" fontId="18" fillId="0" borderId="10" xfId="201" applyFont="1" applyFill="1" applyBorder="1" applyAlignment="1">
      <alignment horizontal="center" vertical="center" wrapText="1"/>
    </xf>
    <xf numFmtId="0" fontId="18" fillId="0" borderId="3" xfId="201" applyFont="1" applyFill="1" applyBorder="1" applyAlignment="1">
      <alignment horizontal="center" vertical="center" wrapText="1"/>
    </xf>
    <xf numFmtId="0" fontId="18" fillId="0" borderId="8" xfId="201" applyFont="1" applyFill="1" applyBorder="1" applyAlignment="1">
      <alignment horizontal="center" vertical="center" wrapText="1"/>
    </xf>
    <xf numFmtId="0" fontId="18" fillId="0" borderId="11" xfId="201" applyFont="1" applyFill="1" applyBorder="1" applyAlignment="1">
      <alignment horizontal="center" vertical="center" wrapText="1"/>
    </xf>
    <xf numFmtId="0" fontId="18" fillId="0" borderId="2" xfId="201" applyFont="1" applyFill="1" applyBorder="1" applyAlignment="1">
      <alignment horizontal="center" vertical="center" wrapText="1"/>
    </xf>
    <xf numFmtId="0" fontId="18" fillId="0" borderId="12" xfId="201" applyFont="1" applyFill="1" applyBorder="1" applyAlignment="1">
      <alignment horizontal="center" vertical="center" wrapText="1"/>
    </xf>
    <xf numFmtId="0" fontId="18" fillId="0" borderId="6" xfId="201" applyFont="1" applyFill="1" applyBorder="1" applyAlignment="1">
      <alignment horizontal="center" vertical="center"/>
    </xf>
    <xf numFmtId="167" fontId="17" fillId="0" borderId="0" xfId="16" applyNumberFormat="1" applyFont="1" applyFill="1" applyAlignment="1">
      <alignment horizontal="center" vertical="center" wrapText="1"/>
    </xf>
    <xf numFmtId="167" fontId="18" fillId="0" borderId="6" xfId="16" applyNumberFormat="1" applyFont="1" applyFill="1" applyBorder="1" applyAlignment="1">
      <alignment horizontal="center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top" wrapText="1"/>
    </xf>
    <xf numFmtId="0" fontId="18" fillId="0" borderId="7" xfId="16" applyFont="1" applyFill="1" applyBorder="1" applyAlignment="1">
      <alignment horizontal="center" vertical="top"/>
    </xf>
    <xf numFmtId="0" fontId="13" fillId="0" borderId="6" xfId="201" applyFont="1" applyBorder="1" applyAlignment="1">
      <alignment horizontal="center" vertical="center"/>
    </xf>
    <xf numFmtId="167" fontId="18" fillId="0" borderId="6" xfId="16" applyNumberFormat="1" applyFont="1" applyBorder="1" applyAlignment="1">
      <alignment horizontal="center"/>
    </xf>
    <xf numFmtId="0" fontId="17" fillId="0" borderId="0" xfId="195" applyFont="1" applyFill="1" applyAlignment="1">
      <alignment horizontal="center" vertical="center" wrapText="1"/>
    </xf>
    <xf numFmtId="0" fontId="17" fillId="0" borderId="0" xfId="196" applyFont="1" applyFill="1" applyAlignment="1">
      <alignment horizontal="center" vertical="center" wrapText="1"/>
    </xf>
    <xf numFmtId="0" fontId="17" fillId="0" borderId="0" xfId="197" applyFont="1" applyFill="1" applyAlignment="1">
      <alignment horizontal="center" vertical="center" wrapText="1"/>
    </xf>
    <xf numFmtId="0" fontId="17" fillId="0" borderId="0" xfId="198" applyFont="1" applyFill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4" fontId="17" fillId="0" borderId="0" xfId="11" applyFont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164" fontId="17" fillId="0" borderId="0" xfId="13" applyFont="1" applyAlignment="1">
      <alignment horizontal="center" vertical="center" wrapText="1"/>
    </xf>
    <xf numFmtId="164" fontId="17" fillId="0" borderId="0" xfId="10" applyFont="1" applyAlignment="1">
      <alignment horizontal="center" vertical="center" wrapText="1"/>
    </xf>
    <xf numFmtId="164" fontId="17" fillId="0" borderId="0" xfId="12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5" fillId="0" borderId="0" xfId="199" applyFont="1" applyAlignment="1">
      <alignment horizontal="center" vertical="center" wrapText="1"/>
    </xf>
    <xf numFmtId="0" fontId="19" fillId="0" borderId="0" xfId="16" applyFont="1" applyAlignment="1">
      <alignment horizontal="center"/>
    </xf>
    <xf numFmtId="0" fontId="17" fillId="0" borderId="0" xfId="199" applyFont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17" fillId="0" borderId="0" xfId="190" applyFont="1" applyFill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8" fillId="0" borderId="8" xfId="16" applyFont="1" applyFill="1" applyBorder="1" applyAlignment="1">
      <alignment horizontal="center"/>
    </xf>
    <xf numFmtId="0" fontId="18" fillId="0" borderId="9" xfId="16" applyFont="1" applyFill="1" applyBorder="1" applyAlignment="1">
      <alignment horizontal="center"/>
    </xf>
    <xf numFmtId="0" fontId="18" fillId="0" borderId="12" xfId="16" applyFont="1" applyFill="1" applyBorder="1" applyAlignment="1">
      <alignment horizontal="center"/>
    </xf>
    <xf numFmtId="0" fontId="18" fillId="0" borderId="10" xfId="16" applyFont="1" applyFill="1" applyBorder="1" applyAlignment="1">
      <alignment horizontal="center" vertical="center" wrapText="1"/>
    </xf>
    <xf numFmtId="0" fontId="18" fillId="0" borderId="21" xfId="16" applyFont="1" applyFill="1" applyBorder="1" applyAlignment="1">
      <alignment horizontal="center" vertical="center" wrapText="1"/>
    </xf>
    <xf numFmtId="0" fontId="18" fillId="0" borderId="8" xfId="16" applyFont="1" applyFill="1" applyBorder="1" applyAlignment="1">
      <alignment horizontal="center" vertical="center" wrapText="1"/>
    </xf>
    <xf numFmtId="0" fontId="18" fillId="0" borderId="11" xfId="16" applyFont="1" applyFill="1" applyBorder="1" applyAlignment="1">
      <alignment horizontal="center" vertical="center" wrapText="1"/>
    </xf>
    <xf numFmtId="0" fontId="18" fillId="0" borderId="2" xfId="16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 wrapText="1"/>
    </xf>
    <xf numFmtId="0" fontId="18" fillId="0" borderId="13" xfId="16" applyFont="1" applyFill="1" applyBorder="1" applyAlignment="1">
      <alignment horizontal="center" vertical="center" wrapText="1"/>
    </xf>
    <xf numFmtId="0" fontId="18" fillId="0" borderId="14" xfId="16" applyFont="1" applyFill="1" applyBorder="1" applyAlignment="1">
      <alignment horizontal="center" vertical="center" wrapText="1"/>
    </xf>
    <xf numFmtId="0" fontId="18" fillId="0" borderId="22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/>
    </xf>
    <xf numFmtId="0" fontId="17" fillId="0" borderId="0" xfId="188" applyFont="1" applyFill="1" applyAlignment="1">
      <alignment horizontal="center" vertical="center" wrapText="1"/>
    </xf>
    <xf numFmtId="0" fontId="17" fillId="0" borderId="0" xfId="189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right" wrapText="1"/>
    </xf>
    <xf numFmtId="0" fontId="27" fillId="0" borderId="4" xfId="0" applyFont="1" applyFill="1" applyBorder="1" applyAlignment="1">
      <alignment horizontal="right" wrapText="1"/>
    </xf>
    <xf numFmtId="0" fontId="17" fillId="0" borderId="0" xfId="183" applyFont="1" applyFill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67" fontId="17" fillId="0" borderId="0" xfId="184" applyNumberFormat="1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7" fillId="0" borderId="0" xfId="187" applyFont="1" applyFill="1" applyAlignment="1">
      <alignment horizontal="center" vertical="center" wrapText="1"/>
    </xf>
    <xf numFmtId="0" fontId="17" fillId="0" borderId="0" xfId="191" applyFont="1" applyAlignment="1">
      <alignment horizontal="center" vertical="center" wrapText="1"/>
    </xf>
    <xf numFmtId="0" fontId="27" fillId="0" borderId="4" xfId="0" applyFont="1" applyBorder="1" applyAlignment="1">
      <alignment horizontal="right" wrapText="1"/>
    </xf>
    <xf numFmtId="0" fontId="18" fillId="0" borderId="8" xfId="191" applyFont="1" applyBorder="1" applyAlignment="1">
      <alignment horizontal="center" vertical="center"/>
    </xf>
    <xf numFmtId="0" fontId="18" fillId="0" borderId="12" xfId="191" applyFont="1" applyBorder="1" applyAlignment="1">
      <alignment horizontal="center" vertical="center"/>
    </xf>
    <xf numFmtId="0" fontId="18" fillId="0" borderId="13" xfId="201" applyFont="1" applyBorder="1" applyAlignment="1">
      <alignment horizontal="center" vertical="center" wrapText="1"/>
    </xf>
    <xf numFmtId="0" fontId="18" fillId="0" borderId="1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17" fillId="0" borderId="0" xfId="193" applyFont="1" applyFill="1" applyAlignment="1">
      <alignment horizontal="center" vertical="center" wrapText="1"/>
    </xf>
    <xf numFmtId="0" fontId="27" fillId="0" borderId="0" xfId="0" applyFont="1" applyAlignment="1">
      <alignment horizontal="right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7" fillId="0" borderId="0" xfId="194" applyFont="1" applyAlignment="1">
      <alignment horizontal="center" vertical="center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266700</xdr:colOff>
      <xdr:row>4</xdr:row>
      <xdr:rowOff>161925</xdr:rowOff>
    </xdr:to>
    <xdr:pic>
      <xdr:nvPicPr>
        <xdr:cNvPr id="4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925"/>
          <a:ext cx="27051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zoomScaleNormal="100" workbookViewId="0">
      <selection activeCell="A15" sqref="A15"/>
    </sheetView>
  </sheetViews>
  <sheetFormatPr defaultRowHeight="12.75" x14ac:dyDescent="0.2"/>
  <cols>
    <col min="1" max="8" width="9.140625" style="38"/>
    <col min="9" max="16384" width="9.140625" style="39"/>
  </cols>
  <sheetData>
    <row r="2" spans="1:10" ht="15" customHeight="1" x14ac:dyDescent="0.2">
      <c r="A2" s="364"/>
      <c r="B2" s="364"/>
      <c r="C2" s="364"/>
      <c r="D2" s="364"/>
      <c r="E2" s="364"/>
      <c r="F2" s="364"/>
    </row>
    <row r="3" spans="1:10" ht="15" customHeight="1" x14ac:dyDescent="0.2">
      <c r="A3" s="364"/>
      <c r="B3" s="364"/>
      <c r="C3" s="364"/>
      <c r="D3" s="364"/>
      <c r="E3" s="364"/>
      <c r="F3" s="364"/>
    </row>
    <row r="4" spans="1:10" ht="15" customHeight="1" x14ac:dyDescent="0.2">
      <c r="A4" s="364"/>
      <c r="B4" s="364"/>
      <c r="C4" s="364"/>
      <c r="D4" s="364"/>
      <c r="E4" s="364"/>
      <c r="F4" s="364"/>
      <c r="G4" s="37"/>
    </row>
    <row r="5" spans="1:10" ht="15" customHeight="1" x14ac:dyDescent="0.2">
      <c r="A5" s="364"/>
      <c r="B5" s="364"/>
      <c r="C5" s="364"/>
      <c r="D5" s="364"/>
      <c r="E5" s="364"/>
      <c r="F5" s="364"/>
      <c r="G5" s="37"/>
    </row>
    <row r="6" spans="1:10" ht="23.25" customHeight="1" x14ac:dyDescent="0.2">
      <c r="A6" s="40"/>
      <c r="B6" s="40"/>
      <c r="C6" s="40"/>
      <c r="D6" s="40"/>
      <c r="E6" s="40"/>
      <c r="F6" s="40"/>
      <c r="G6" s="40"/>
    </row>
    <row r="7" spans="1:10" ht="18.75" x14ac:dyDescent="0.2">
      <c r="A7" s="362" t="s">
        <v>195</v>
      </c>
      <c r="B7" s="362"/>
      <c r="C7" s="362"/>
      <c r="D7" s="362"/>
      <c r="E7" s="362"/>
      <c r="F7" s="359"/>
      <c r="G7" s="360"/>
    </row>
    <row r="8" spans="1:10" ht="18.75" x14ac:dyDescent="0.2">
      <c r="A8" s="363" t="s">
        <v>196</v>
      </c>
      <c r="B8" s="363"/>
      <c r="C8" s="363"/>
      <c r="D8" s="363"/>
      <c r="E8" s="363"/>
      <c r="F8" s="363"/>
      <c r="G8" s="363"/>
      <c r="H8" s="293"/>
      <c r="I8" s="293"/>
    </row>
    <row r="9" spans="1:10" ht="18.75" x14ac:dyDescent="0.2">
      <c r="A9" s="40"/>
      <c r="B9" s="40"/>
      <c r="C9" s="40"/>
      <c r="D9" s="40"/>
      <c r="E9" s="345"/>
      <c r="F9" s="346"/>
      <c r="G9" s="346"/>
    </row>
    <row r="10" spans="1:10" ht="18.75" x14ac:dyDescent="0.2">
      <c r="A10" s="40"/>
      <c r="B10" s="40"/>
      <c r="C10" s="40"/>
      <c r="D10" s="40"/>
      <c r="E10" s="345"/>
      <c r="F10" s="346"/>
      <c r="G10" s="346"/>
    </row>
    <row r="11" spans="1:10" ht="26.25" customHeight="1" x14ac:dyDescent="0.2">
      <c r="A11" s="361" t="s">
        <v>0</v>
      </c>
      <c r="B11" s="361"/>
      <c r="C11" s="361"/>
      <c r="D11" s="361"/>
      <c r="E11" s="361"/>
      <c r="F11" s="361"/>
      <c r="G11" s="361"/>
      <c r="H11" s="361"/>
      <c r="I11" s="361"/>
      <c r="J11" s="361"/>
    </row>
    <row r="12" spans="1:10" ht="26.25" customHeight="1" x14ac:dyDescent="0.2">
      <c r="A12" s="361"/>
      <c r="B12" s="361"/>
      <c r="C12" s="361"/>
      <c r="D12" s="361"/>
      <c r="E12" s="361"/>
      <c r="F12" s="361"/>
      <c r="G12" s="361"/>
      <c r="H12" s="361"/>
      <c r="I12" s="361"/>
      <c r="J12" s="361"/>
    </row>
    <row r="13" spans="1:10" ht="15" x14ac:dyDescent="0.25">
      <c r="A13" s="41"/>
      <c r="B13" s="41"/>
      <c r="C13" s="41"/>
      <c r="D13" s="41"/>
      <c r="E13" s="41"/>
      <c r="F13" s="41"/>
      <c r="G13" s="41"/>
    </row>
    <row r="14" spans="1:10" ht="18.75" x14ac:dyDescent="0.3">
      <c r="A14" s="42" t="s">
        <v>215</v>
      </c>
      <c r="B14" s="37"/>
      <c r="C14" s="37"/>
      <c r="D14" s="37"/>
      <c r="E14" s="37"/>
      <c r="F14" s="37"/>
      <c r="G14" s="37"/>
    </row>
    <row r="15" spans="1:10" x14ac:dyDescent="0.2">
      <c r="A15" s="37"/>
      <c r="B15" s="37"/>
      <c r="C15" s="37"/>
      <c r="D15" s="37"/>
      <c r="E15" s="37"/>
      <c r="F15" s="37"/>
      <c r="G15" s="37"/>
    </row>
    <row r="16" spans="1:10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43"/>
      <c r="B18" s="43"/>
      <c r="C18" s="43"/>
      <c r="D18" s="43"/>
      <c r="E18" s="43"/>
      <c r="F18" s="43"/>
      <c r="G18" s="37"/>
    </row>
    <row r="19" spans="1:7" ht="18.75" customHeight="1" x14ac:dyDescent="0.2">
      <c r="A19" s="44" t="s">
        <v>1</v>
      </c>
      <c r="B19" s="44"/>
      <c r="C19" s="44"/>
      <c r="D19" s="44"/>
      <c r="E19" s="44"/>
      <c r="F19" s="37"/>
      <c r="G19" s="37"/>
    </row>
  </sheetData>
  <mergeCells count="5">
    <mergeCell ref="F7:G7"/>
    <mergeCell ref="A11:J12"/>
    <mergeCell ref="A7:E7"/>
    <mergeCell ref="A8:G8"/>
    <mergeCell ref="A2:F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3" sqref="A3:A5"/>
    </sheetView>
  </sheetViews>
  <sheetFormatPr defaultRowHeight="12.75" x14ac:dyDescent="0.2"/>
  <cols>
    <col min="1" max="1" width="20.28515625" style="99" customWidth="1"/>
    <col min="2" max="2" width="11.28515625" style="99" customWidth="1"/>
    <col min="3" max="3" width="11" style="99" customWidth="1"/>
    <col min="4" max="4" width="8.140625" style="99" customWidth="1"/>
    <col min="5" max="6" width="11.140625" style="99" customWidth="1"/>
    <col min="7" max="7" width="8.5703125" style="99" customWidth="1"/>
    <col min="8" max="8" width="9.140625" style="99" customWidth="1"/>
    <col min="9" max="9" width="8.85546875" style="99" customWidth="1"/>
    <col min="10" max="10" width="8" style="99" customWidth="1"/>
    <col min="11" max="12" width="10.85546875" style="99" customWidth="1"/>
    <col min="13" max="13" width="8" style="99" customWidth="1"/>
    <col min="14" max="256" width="9.140625" style="99"/>
    <col min="257" max="257" width="20.28515625" style="99" customWidth="1"/>
    <col min="258" max="258" width="11.28515625" style="99" customWidth="1"/>
    <col min="259" max="259" width="11" style="99" customWidth="1"/>
    <col min="260" max="260" width="8.140625" style="99" customWidth="1"/>
    <col min="261" max="262" width="11.140625" style="99" customWidth="1"/>
    <col min="263" max="263" width="8.5703125" style="99" customWidth="1"/>
    <col min="264" max="264" width="9.140625" style="99" customWidth="1"/>
    <col min="265" max="265" width="8.85546875" style="99" customWidth="1"/>
    <col min="266" max="266" width="8" style="99" customWidth="1"/>
    <col min="267" max="268" width="10.85546875" style="99" customWidth="1"/>
    <col min="269" max="269" width="8" style="99" customWidth="1"/>
    <col min="270" max="512" width="9.140625" style="99"/>
    <col min="513" max="513" width="20.28515625" style="99" customWidth="1"/>
    <col min="514" max="514" width="11.28515625" style="99" customWidth="1"/>
    <col min="515" max="515" width="11" style="99" customWidth="1"/>
    <col min="516" max="516" width="8.140625" style="99" customWidth="1"/>
    <col min="517" max="518" width="11.140625" style="99" customWidth="1"/>
    <col min="519" max="519" width="8.5703125" style="99" customWidth="1"/>
    <col min="520" max="520" width="9.140625" style="99" customWidth="1"/>
    <col min="521" max="521" width="8.85546875" style="99" customWidth="1"/>
    <col min="522" max="522" width="8" style="99" customWidth="1"/>
    <col min="523" max="524" width="10.85546875" style="99" customWidth="1"/>
    <col min="525" max="525" width="8" style="99" customWidth="1"/>
    <col min="526" max="768" width="9.140625" style="99"/>
    <col min="769" max="769" width="20.28515625" style="99" customWidth="1"/>
    <col min="770" max="770" width="11.28515625" style="99" customWidth="1"/>
    <col min="771" max="771" width="11" style="99" customWidth="1"/>
    <col min="772" max="772" width="8.140625" style="99" customWidth="1"/>
    <col min="773" max="774" width="11.140625" style="99" customWidth="1"/>
    <col min="775" max="775" width="8.5703125" style="99" customWidth="1"/>
    <col min="776" max="776" width="9.140625" style="99" customWidth="1"/>
    <col min="777" max="777" width="8.85546875" style="99" customWidth="1"/>
    <col min="778" max="778" width="8" style="99" customWidth="1"/>
    <col min="779" max="780" width="10.85546875" style="99" customWidth="1"/>
    <col min="781" max="781" width="8" style="99" customWidth="1"/>
    <col min="782" max="1024" width="9.140625" style="99"/>
    <col min="1025" max="1025" width="20.28515625" style="99" customWidth="1"/>
    <col min="1026" max="1026" width="11.28515625" style="99" customWidth="1"/>
    <col min="1027" max="1027" width="11" style="99" customWidth="1"/>
    <col min="1028" max="1028" width="8.140625" style="99" customWidth="1"/>
    <col min="1029" max="1030" width="11.140625" style="99" customWidth="1"/>
    <col min="1031" max="1031" width="8.5703125" style="99" customWidth="1"/>
    <col min="1032" max="1032" width="9.140625" style="99" customWidth="1"/>
    <col min="1033" max="1033" width="8.85546875" style="99" customWidth="1"/>
    <col min="1034" max="1034" width="8" style="99" customWidth="1"/>
    <col min="1035" max="1036" width="10.85546875" style="99" customWidth="1"/>
    <col min="1037" max="1037" width="8" style="99" customWidth="1"/>
    <col min="1038" max="1280" width="9.140625" style="99"/>
    <col min="1281" max="1281" width="20.28515625" style="99" customWidth="1"/>
    <col min="1282" max="1282" width="11.28515625" style="99" customWidth="1"/>
    <col min="1283" max="1283" width="11" style="99" customWidth="1"/>
    <col min="1284" max="1284" width="8.140625" style="99" customWidth="1"/>
    <col min="1285" max="1286" width="11.140625" style="99" customWidth="1"/>
    <col min="1287" max="1287" width="8.5703125" style="99" customWidth="1"/>
    <col min="1288" max="1288" width="9.140625" style="99" customWidth="1"/>
    <col min="1289" max="1289" width="8.85546875" style="99" customWidth="1"/>
    <col min="1290" max="1290" width="8" style="99" customWidth="1"/>
    <col min="1291" max="1292" width="10.85546875" style="99" customWidth="1"/>
    <col min="1293" max="1293" width="8" style="99" customWidth="1"/>
    <col min="1294" max="1536" width="9.140625" style="99"/>
    <col min="1537" max="1537" width="20.28515625" style="99" customWidth="1"/>
    <col min="1538" max="1538" width="11.28515625" style="99" customWidth="1"/>
    <col min="1539" max="1539" width="11" style="99" customWidth="1"/>
    <col min="1540" max="1540" width="8.140625" style="99" customWidth="1"/>
    <col min="1541" max="1542" width="11.140625" style="99" customWidth="1"/>
    <col min="1543" max="1543" width="8.5703125" style="99" customWidth="1"/>
    <col min="1544" max="1544" width="9.140625" style="99" customWidth="1"/>
    <col min="1545" max="1545" width="8.85546875" style="99" customWidth="1"/>
    <col min="1546" max="1546" width="8" style="99" customWidth="1"/>
    <col min="1547" max="1548" width="10.85546875" style="99" customWidth="1"/>
    <col min="1549" max="1549" width="8" style="99" customWidth="1"/>
    <col min="1550" max="1792" width="9.140625" style="99"/>
    <col min="1793" max="1793" width="20.28515625" style="99" customWidth="1"/>
    <col min="1794" max="1794" width="11.28515625" style="99" customWidth="1"/>
    <col min="1795" max="1795" width="11" style="99" customWidth="1"/>
    <col min="1796" max="1796" width="8.140625" style="99" customWidth="1"/>
    <col min="1797" max="1798" width="11.140625" style="99" customWidth="1"/>
    <col min="1799" max="1799" width="8.5703125" style="99" customWidth="1"/>
    <col min="1800" max="1800" width="9.140625" style="99" customWidth="1"/>
    <col min="1801" max="1801" width="8.85546875" style="99" customWidth="1"/>
    <col min="1802" max="1802" width="8" style="99" customWidth="1"/>
    <col min="1803" max="1804" width="10.85546875" style="99" customWidth="1"/>
    <col min="1805" max="1805" width="8" style="99" customWidth="1"/>
    <col min="1806" max="2048" width="9.140625" style="99"/>
    <col min="2049" max="2049" width="20.28515625" style="99" customWidth="1"/>
    <col min="2050" max="2050" width="11.28515625" style="99" customWidth="1"/>
    <col min="2051" max="2051" width="11" style="99" customWidth="1"/>
    <col min="2052" max="2052" width="8.140625" style="99" customWidth="1"/>
    <col min="2053" max="2054" width="11.140625" style="99" customWidth="1"/>
    <col min="2055" max="2055" width="8.5703125" style="99" customWidth="1"/>
    <col min="2056" max="2056" width="9.140625" style="99" customWidth="1"/>
    <col min="2057" max="2057" width="8.85546875" style="99" customWidth="1"/>
    <col min="2058" max="2058" width="8" style="99" customWidth="1"/>
    <col min="2059" max="2060" width="10.85546875" style="99" customWidth="1"/>
    <col min="2061" max="2061" width="8" style="99" customWidth="1"/>
    <col min="2062" max="2304" width="9.140625" style="99"/>
    <col min="2305" max="2305" width="20.28515625" style="99" customWidth="1"/>
    <col min="2306" max="2306" width="11.28515625" style="99" customWidth="1"/>
    <col min="2307" max="2307" width="11" style="99" customWidth="1"/>
    <col min="2308" max="2308" width="8.140625" style="99" customWidth="1"/>
    <col min="2309" max="2310" width="11.140625" style="99" customWidth="1"/>
    <col min="2311" max="2311" width="8.5703125" style="99" customWidth="1"/>
    <col min="2312" max="2312" width="9.140625" style="99" customWidth="1"/>
    <col min="2313" max="2313" width="8.85546875" style="99" customWidth="1"/>
    <col min="2314" max="2314" width="8" style="99" customWidth="1"/>
    <col min="2315" max="2316" width="10.85546875" style="99" customWidth="1"/>
    <col min="2317" max="2317" width="8" style="99" customWidth="1"/>
    <col min="2318" max="2560" width="9.140625" style="99"/>
    <col min="2561" max="2561" width="20.28515625" style="99" customWidth="1"/>
    <col min="2562" max="2562" width="11.28515625" style="99" customWidth="1"/>
    <col min="2563" max="2563" width="11" style="99" customWidth="1"/>
    <col min="2564" max="2564" width="8.140625" style="99" customWidth="1"/>
    <col min="2565" max="2566" width="11.140625" style="99" customWidth="1"/>
    <col min="2567" max="2567" width="8.5703125" style="99" customWidth="1"/>
    <col min="2568" max="2568" width="9.140625" style="99" customWidth="1"/>
    <col min="2569" max="2569" width="8.85546875" style="99" customWidth="1"/>
    <col min="2570" max="2570" width="8" style="99" customWidth="1"/>
    <col min="2571" max="2572" width="10.85546875" style="99" customWidth="1"/>
    <col min="2573" max="2573" width="8" style="99" customWidth="1"/>
    <col min="2574" max="2816" width="9.140625" style="99"/>
    <col min="2817" max="2817" width="20.28515625" style="99" customWidth="1"/>
    <col min="2818" max="2818" width="11.28515625" style="99" customWidth="1"/>
    <col min="2819" max="2819" width="11" style="99" customWidth="1"/>
    <col min="2820" max="2820" width="8.140625" style="99" customWidth="1"/>
    <col min="2821" max="2822" width="11.140625" style="99" customWidth="1"/>
    <col min="2823" max="2823" width="8.5703125" style="99" customWidth="1"/>
    <col min="2824" max="2824" width="9.140625" style="99" customWidth="1"/>
    <col min="2825" max="2825" width="8.85546875" style="99" customWidth="1"/>
    <col min="2826" max="2826" width="8" style="99" customWidth="1"/>
    <col min="2827" max="2828" width="10.85546875" style="99" customWidth="1"/>
    <col min="2829" max="2829" width="8" style="99" customWidth="1"/>
    <col min="2830" max="3072" width="9.140625" style="99"/>
    <col min="3073" max="3073" width="20.28515625" style="99" customWidth="1"/>
    <col min="3074" max="3074" width="11.28515625" style="99" customWidth="1"/>
    <col min="3075" max="3075" width="11" style="99" customWidth="1"/>
    <col min="3076" max="3076" width="8.140625" style="99" customWidth="1"/>
    <col min="3077" max="3078" width="11.140625" style="99" customWidth="1"/>
    <col min="3079" max="3079" width="8.5703125" style="99" customWidth="1"/>
    <col min="3080" max="3080" width="9.140625" style="99" customWidth="1"/>
    <col min="3081" max="3081" width="8.85546875" style="99" customWidth="1"/>
    <col min="3082" max="3082" width="8" style="99" customWidth="1"/>
    <col min="3083" max="3084" width="10.85546875" style="99" customWidth="1"/>
    <col min="3085" max="3085" width="8" style="99" customWidth="1"/>
    <col min="3086" max="3328" width="9.140625" style="99"/>
    <col min="3329" max="3329" width="20.28515625" style="99" customWidth="1"/>
    <col min="3330" max="3330" width="11.28515625" style="99" customWidth="1"/>
    <col min="3331" max="3331" width="11" style="99" customWidth="1"/>
    <col min="3332" max="3332" width="8.140625" style="99" customWidth="1"/>
    <col min="3333" max="3334" width="11.140625" style="99" customWidth="1"/>
    <col min="3335" max="3335" width="8.5703125" style="99" customWidth="1"/>
    <col min="3336" max="3336" width="9.140625" style="99" customWidth="1"/>
    <col min="3337" max="3337" width="8.85546875" style="99" customWidth="1"/>
    <col min="3338" max="3338" width="8" style="99" customWidth="1"/>
    <col min="3339" max="3340" width="10.85546875" style="99" customWidth="1"/>
    <col min="3341" max="3341" width="8" style="99" customWidth="1"/>
    <col min="3342" max="3584" width="9.140625" style="99"/>
    <col min="3585" max="3585" width="20.28515625" style="99" customWidth="1"/>
    <col min="3586" max="3586" width="11.28515625" style="99" customWidth="1"/>
    <col min="3587" max="3587" width="11" style="99" customWidth="1"/>
    <col min="3588" max="3588" width="8.140625" style="99" customWidth="1"/>
    <col min="3589" max="3590" width="11.140625" style="99" customWidth="1"/>
    <col min="3591" max="3591" width="8.5703125" style="99" customWidth="1"/>
    <col min="3592" max="3592" width="9.140625" style="99" customWidth="1"/>
    <col min="3593" max="3593" width="8.85546875" style="99" customWidth="1"/>
    <col min="3594" max="3594" width="8" style="99" customWidth="1"/>
    <col min="3595" max="3596" width="10.85546875" style="99" customWidth="1"/>
    <col min="3597" max="3597" width="8" style="99" customWidth="1"/>
    <col min="3598" max="3840" width="9.140625" style="99"/>
    <col min="3841" max="3841" width="20.28515625" style="99" customWidth="1"/>
    <col min="3842" max="3842" width="11.28515625" style="99" customWidth="1"/>
    <col min="3843" max="3843" width="11" style="99" customWidth="1"/>
    <col min="3844" max="3844" width="8.140625" style="99" customWidth="1"/>
    <col min="3845" max="3846" width="11.140625" style="99" customWidth="1"/>
    <col min="3847" max="3847" width="8.5703125" style="99" customWidth="1"/>
    <col min="3848" max="3848" width="9.140625" style="99" customWidth="1"/>
    <col min="3849" max="3849" width="8.85546875" style="99" customWidth="1"/>
    <col min="3850" max="3850" width="8" style="99" customWidth="1"/>
    <col min="3851" max="3852" width="10.85546875" style="99" customWidth="1"/>
    <col min="3853" max="3853" width="8" style="99" customWidth="1"/>
    <col min="3854" max="4096" width="9.140625" style="99"/>
    <col min="4097" max="4097" width="20.28515625" style="99" customWidth="1"/>
    <col min="4098" max="4098" width="11.28515625" style="99" customWidth="1"/>
    <col min="4099" max="4099" width="11" style="99" customWidth="1"/>
    <col min="4100" max="4100" width="8.140625" style="99" customWidth="1"/>
    <col min="4101" max="4102" width="11.140625" style="99" customWidth="1"/>
    <col min="4103" max="4103" width="8.5703125" style="99" customWidth="1"/>
    <col min="4104" max="4104" width="9.140625" style="99" customWidth="1"/>
    <col min="4105" max="4105" width="8.85546875" style="99" customWidth="1"/>
    <col min="4106" max="4106" width="8" style="99" customWidth="1"/>
    <col min="4107" max="4108" width="10.85546875" style="99" customWidth="1"/>
    <col min="4109" max="4109" width="8" style="99" customWidth="1"/>
    <col min="4110" max="4352" width="9.140625" style="99"/>
    <col min="4353" max="4353" width="20.28515625" style="99" customWidth="1"/>
    <col min="4354" max="4354" width="11.28515625" style="99" customWidth="1"/>
    <col min="4355" max="4355" width="11" style="99" customWidth="1"/>
    <col min="4356" max="4356" width="8.140625" style="99" customWidth="1"/>
    <col min="4357" max="4358" width="11.140625" style="99" customWidth="1"/>
    <col min="4359" max="4359" width="8.5703125" style="99" customWidth="1"/>
    <col min="4360" max="4360" width="9.140625" style="99" customWidth="1"/>
    <col min="4361" max="4361" width="8.85546875" style="99" customWidth="1"/>
    <col min="4362" max="4362" width="8" style="99" customWidth="1"/>
    <col min="4363" max="4364" width="10.85546875" style="99" customWidth="1"/>
    <col min="4365" max="4365" width="8" style="99" customWidth="1"/>
    <col min="4366" max="4608" width="9.140625" style="99"/>
    <col min="4609" max="4609" width="20.28515625" style="99" customWidth="1"/>
    <col min="4610" max="4610" width="11.28515625" style="99" customWidth="1"/>
    <col min="4611" max="4611" width="11" style="99" customWidth="1"/>
    <col min="4612" max="4612" width="8.140625" style="99" customWidth="1"/>
    <col min="4613" max="4614" width="11.140625" style="99" customWidth="1"/>
    <col min="4615" max="4615" width="8.5703125" style="99" customWidth="1"/>
    <col min="4616" max="4616" width="9.140625" style="99" customWidth="1"/>
    <col min="4617" max="4617" width="8.85546875" style="99" customWidth="1"/>
    <col min="4618" max="4618" width="8" style="99" customWidth="1"/>
    <col min="4619" max="4620" width="10.85546875" style="99" customWidth="1"/>
    <col min="4621" max="4621" width="8" style="99" customWidth="1"/>
    <col min="4622" max="4864" width="9.140625" style="99"/>
    <col min="4865" max="4865" width="20.28515625" style="99" customWidth="1"/>
    <col min="4866" max="4866" width="11.28515625" style="99" customWidth="1"/>
    <col min="4867" max="4867" width="11" style="99" customWidth="1"/>
    <col min="4868" max="4868" width="8.140625" style="99" customWidth="1"/>
    <col min="4869" max="4870" width="11.140625" style="99" customWidth="1"/>
    <col min="4871" max="4871" width="8.5703125" style="99" customWidth="1"/>
    <col min="4872" max="4872" width="9.140625" style="99" customWidth="1"/>
    <col min="4873" max="4873" width="8.85546875" style="99" customWidth="1"/>
    <col min="4874" max="4874" width="8" style="99" customWidth="1"/>
    <col min="4875" max="4876" width="10.85546875" style="99" customWidth="1"/>
    <col min="4877" max="4877" width="8" style="99" customWidth="1"/>
    <col min="4878" max="5120" width="9.140625" style="99"/>
    <col min="5121" max="5121" width="20.28515625" style="99" customWidth="1"/>
    <col min="5122" max="5122" width="11.28515625" style="99" customWidth="1"/>
    <col min="5123" max="5123" width="11" style="99" customWidth="1"/>
    <col min="5124" max="5124" width="8.140625" style="99" customWidth="1"/>
    <col min="5125" max="5126" width="11.140625" style="99" customWidth="1"/>
    <col min="5127" max="5127" width="8.5703125" style="99" customWidth="1"/>
    <col min="5128" max="5128" width="9.140625" style="99" customWidth="1"/>
    <col min="5129" max="5129" width="8.85546875" style="99" customWidth="1"/>
    <col min="5130" max="5130" width="8" style="99" customWidth="1"/>
    <col min="5131" max="5132" width="10.85546875" style="99" customWidth="1"/>
    <col min="5133" max="5133" width="8" style="99" customWidth="1"/>
    <col min="5134" max="5376" width="9.140625" style="99"/>
    <col min="5377" max="5377" width="20.28515625" style="99" customWidth="1"/>
    <col min="5378" max="5378" width="11.28515625" style="99" customWidth="1"/>
    <col min="5379" max="5379" width="11" style="99" customWidth="1"/>
    <col min="5380" max="5380" width="8.140625" style="99" customWidth="1"/>
    <col min="5381" max="5382" width="11.140625" style="99" customWidth="1"/>
    <col min="5383" max="5383" width="8.5703125" style="99" customWidth="1"/>
    <col min="5384" max="5384" width="9.140625" style="99" customWidth="1"/>
    <col min="5385" max="5385" width="8.85546875" style="99" customWidth="1"/>
    <col min="5386" max="5386" width="8" style="99" customWidth="1"/>
    <col min="5387" max="5388" width="10.85546875" style="99" customWidth="1"/>
    <col min="5389" max="5389" width="8" style="99" customWidth="1"/>
    <col min="5390" max="5632" width="9.140625" style="99"/>
    <col min="5633" max="5633" width="20.28515625" style="99" customWidth="1"/>
    <col min="5634" max="5634" width="11.28515625" style="99" customWidth="1"/>
    <col min="5635" max="5635" width="11" style="99" customWidth="1"/>
    <col min="5636" max="5636" width="8.140625" style="99" customWidth="1"/>
    <col min="5637" max="5638" width="11.140625" style="99" customWidth="1"/>
    <col min="5639" max="5639" width="8.5703125" style="99" customWidth="1"/>
    <col min="5640" max="5640" width="9.140625" style="99" customWidth="1"/>
    <col min="5641" max="5641" width="8.85546875" style="99" customWidth="1"/>
    <col min="5642" max="5642" width="8" style="99" customWidth="1"/>
    <col min="5643" max="5644" width="10.85546875" style="99" customWidth="1"/>
    <col min="5645" max="5645" width="8" style="99" customWidth="1"/>
    <col min="5646" max="5888" width="9.140625" style="99"/>
    <col min="5889" max="5889" width="20.28515625" style="99" customWidth="1"/>
    <col min="5890" max="5890" width="11.28515625" style="99" customWidth="1"/>
    <col min="5891" max="5891" width="11" style="99" customWidth="1"/>
    <col min="5892" max="5892" width="8.140625" style="99" customWidth="1"/>
    <col min="5893" max="5894" width="11.140625" style="99" customWidth="1"/>
    <col min="5895" max="5895" width="8.5703125" style="99" customWidth="1"/>
    <col min="5896" max="5896" width="9.140625" style="99" customWidth="1"/>
    <col min="5897" max="5897" width="8.85546875" style="99" customWidth="1"/>
    <col min="5898" max="5898" width="8" style="99" customWidth="1"/>
    <col min="5899" max="5900" width="10.85546875" style="99" customWidth="1"/>
    <col min="5901" max="5901" width="8" style="99" customWidth="1"/>
    <col min="5902" max="6144" width="9.140625" style="99"/>
    <col min="6145" max="6145" width="20.28515625" style="99" customWidth="1"/>
    <col min="6146" max="6146" width="11.28515625" style="99" customWidth="1"/>
    <col min="6147" max="6147" width="11" style="99" customWidth="1"/>
    <col min="6148" max="6148" width="8.140625" style="99" customWidth="1"/>
    <col min="6149" max="6150" width="11.140625" style="99" customWidth="1"/>
    <col min="6151" max="6151" width="8.5703125" style="99" customWidth="1"/>
    <col min="6152" max="6152" width="9.140625" style="99" customWidth="1"/>
    <col min="6153" max="6153" width="8.85546875" style="99" customWidth="1"/>
    <col min="6154" max="6154" width="8" style="99" customWidth="1"/>
    <col min="6155" max="6156" width="10.85546875" style="99" customWidth="1"/>
    <col min="6157" max="6157" width="8" style="99" customWidth="1"/>
    <col min="6158" max="6400" width="9.140625" style="99"/>
    <col min="6401" max="6401" width="20.28515625" style="99" customWidth="1"/>
    <col min="6402" max="6402" width="11.28515625" style="99" customWidth="1"/>
    <col min="6403" max="6403" width="11" style="99" customWidth="1"/>
    <col min="6404" max="6404" width="8.140625" style="99" customWidth="1"/>
    <col min="6405" max="6406" width="11.140625" style="99" customWidth="1"/>
    <col min="6407" max="6407" width="8.5703125" style="99" customWidth="1"/>
    <col min="6408" max="6408" width="9.140625" style="99" customWidth="1"/>
    <col min="6409" max="6409" width="8.85546875" style="99" customWidth="1"/>
    <col min="6410" max="6410" width="8" style="99" customWidth="1"/>
    <col min="6411" max="6412" width="10.85546875" style="99" customWidth="1"/>
    <col min="6413" max="6413" width="8" style="99" customWidth="1"/>
    <col min="6414" max="6656" width="9.140625" style="99"/>
    <col min="6657" max="6657" width="20.28515625" style="99" customWidth="1"/>
    <col min="6658" max="6658" width="11.28515625" style="99" customWidth="1"/>
    <col min="6659" max="6659" width="11" style="99" customWidth="1"/>
    <col min="6660" max="6660" width="8.140625" style="99" customWidth="1"/>
    <col min="6661" max="6662" width="11.140625" style="99" customWidth="1"/>
    <col min="6663" max="6663" width="8.5703125" style="99" customWidth="1"/>
    <col min="6664" max="6664" width="9.140625" style="99" customWidth="1"/>
    <col min="6665" max="6665" width="8.85546875" style="99" customWidth="1"/>
    <col min="6666" max="6666" width="8" style="99" customWidth="1"/>
    <col min="6667" max="6668" width="10.85546875" style="99" customWidth="1"/>
    <col min="6669" max="6669" width="8" style="99" customWidth="1"/>
    <col min="6670" max="6912" width="9.140625" style="99"/>
    <col min="6913" max="6913" width="20.28515625" style="99" customWidth="1"/>
    <col min="6914" max="6914" width="11.28515625" style="99" customWidth="1"/>
    <col min="6915" max="6915" width="11" style="99" customWidth="1"/>
    <col min="6916" max="6916" width="8.140625" style="99" customWidth="1"/>
    <col min="6917" max="6918" width="11.140625" style="99" customWidth="1"/>
    <col min="6919" max="6919" width="8.5703125" style="99" customWidth="1"/>
    <col min="6920" max="6920" width="9.140625" style="99" customWidth="1"/>
    <col min="6921" max="6921" width="8.85546875" style="99" customWidth="1"/>
    <col min="6922" max="6922" width="8" style="99" customWidth="1"/>
    <col min="6923" max="6924" width="10.85546875" style="99" customWidth="1"/>
    <col min="6925" max="6925" width="8" style="99" customWidth="1"/>
    <col min="6926" max="7168" width="9.140625" style="99"/>
    <col min="7169" max="7169" width="20.28515625" style="99" customWidth="1"/>
    <col min="7170" max="7170" width="11.28515625" style="99" customWidth="1"/>
    <col min="7171" max="7171" width="11" style="99" customWidth="1"/>
    <col min="7172" max="7172" width="8.140625" style="99" customWidth="1"/>
    <col min="7173" max="7174" width="11.140625" style="99" customWidth="1"/>
    <col min="7175" max="7175" width="8.5703125" style="99" customWidth="1"/>
    <col min="7176" max="7176" width="9.140625" style="99" customWidth="1"/>
    <col min="7177" max="7177" width="8.85546875" style="99" customWidth="1"/>
    <col min="7178" max="7178" width="8" style="99" customWidth="1"/>
    <col min="7179" max="7180" width="10.85546875" style="99" customWidth="1"/>
    <col min="7181" max="7181" width="8" style="99" customWidth="1"/>
    <col min="7182" max="7424" width="9.140625" style="99"/>
    <col min="7425" max="7425" width="20.28515625" style="99" customWidth="1"/>
    <col min="7426" max="7426" width="11.28515625" style="99" customWidth="1"/>
    <col min="7427" max="7427" width="11" style="99" customWidth="1"/>
    <col min="7428" max="7428" width="8.140625" style="99" customWidth="1"/>
    <col min="7429" max="7430" width="11.140625" style="99" customWidth="1"/>
    <col min="7431" max="7431" width="8.5703125" style="99" customWidth="1"/>
    <col min="7432" max="7432" width="9.140625" style="99" customWidth="1"/>
    <col min="7433" max="7433" width="8.85546875" style="99" customWidth="1"/>
    <col min="7434" max="7434" width="8" style="99" customWidth="1"/>
    <col min="7435" max="7436" width="10.85546875" style="99" customWidth="1"/>
    <col min="7437" max="7437" width="8" style="99" customWidth="1"/>
    <col min="7438" max="7680" width="9.140625" style="99"/>
    <col min="7681" max="7681" width="20.28515625" style="99" customWidth="1"/>
    <col min="7682" max="7682" width="11.28515625" style="99" customWidth="1"/>
    <col min="7683" max="7683" width="11" style="99" customWidth="1"/>
    <col min="7684" max="7684" width="8.140625" style="99" customWidth="1"/>
    <col min="7685" max="7686" width="11.140625" style="99" customWidth="1"/>
    <col min="7687" max="7687" width="8.5703125" style="99" customWidth="1"/>
    <col min="7688" max="7688" width="9.140625" style="99" customWidth="1"/>
    <col min="7689" max="7689" width="8.85546875" style="99" customWidth="1"/>
    <col min="7690" max="7690" width="8" style="99" customWidth="1"/>
    <col min="7691" max="7692" width="10.85546875" style="99" customWidth="1"/>
    <col min="7693" max="7693" width="8" style="99" customWidth="1"/>
    <col min="7694" max="7936" width="9.140625" style="99"/>
    <col min="7937" max="7937" width="20.28515625" style="99" customWidth="1"/>
    <col min="7938" max="7938" width="11.28515625" style="99" customWidth="1"/>
    <col min="7939" max="7939" width="11" style="99" customWidth="1"/>
    <col min="7940" max="7940" width="8.140625" style="99" customWidth="1"/>
    <col min="7941" max="7942" width="11.140625" style="99" customWidth="1"/>
    <col min="7943" max="7943" width="8.5703125" style="99" customWidth="1"/>
    <col min="7944" max="7944" width="9.140625" style="99" customWidth="1"/>
    <col min="7945" max="7945" width="8.85546875" style="99" customWidth="1"/>
    <col min="7946" max="7946" width="8" style="99" customWidth="1"/>
    <col min="7947" max="7948" width="10.85546875" style="99" customWidth="1"/>
    <col min="7949" max="7949" width="8" style="99" customWidth="1"/>
    <col min="7950" max="8192" width="9.140625" style="99"/>
    <col min="8193" max="8193" width="20.28515625" style="99" customWidth="1"/>
    <col min="8194" max="8194" width="11.28515625" style="99" customWidth="1"/>
    <col min="8195" max="8195" width="11" style="99" customWidth="1"/>
    <col min="8196" max="8196" width="8.140625" style="99" customWidth="1"/>
    <col min="8197" max="8198" width="11.140625" style="99" customWidth="1"/>
    <col min="8199" max="8199" width="8.5703125" style="99" customWidth="1"/>
    <col min="8200" max="8200" width="9.140625" style="99" customWidth="1"/>
    <col min="8201" max="8201" width="8.85546875" style="99" customWidth="1"/>
    <col min="8202" max="8202" width="8" style="99" customWidth="1"/>
    <col min="8203" max="8204" width="10.85546875" style="99" customWidth="1"/>
    <col min="8205" max="8205" width="8" style="99" customWidth="1"/>
    <col min="8206" max="8448" width="9.140625" style="99"/>
    <col min="8449" max="8449" width="20.28515625" style="99" customWidth="1"/>
    <col min="8450" max="8450" width="11.28515625" style="99" customWidth="1"/>
    <col min="8451" max="8451" width="11" style="99" customWidth="1"/>
    <col min="8452" max="8452" width="8.140625" style="99" customWidth="1"/>
    <col min="8453" max="8454" width="11.140625" style="99" customWidth="1"/>
    <col min="8455" max="8455" width="8.5703125" style="99" customWidth="1"/>
    <col min="8456" max="8456" width="9.140625" style="99" customWidth="1"/>
    <col min="8457" max="8457" width="8.85546875" style="99" customWidth="1"/>
    <col min="8458" max="8458" width="8" style="99" customWidth="1"/>
    <col min="8459" max="8460" width="10.85546875" style="99" customWidth="1"/>
    <col min="8461" max="8461" width="8" style="99" customWidth="1"/>
    <col min="8462" max="8704" width="9.140625" style="99"/>
    <col min="8705" max="8705" width="20.28515625" style="99" customWidth="1"/>
    <col min="8706" max="8706" width="11.28515625" style="99" customWidth="1"/>
    <col min="8707" max="8707" width="11" style="99" customWidth="1"/>
    <col min="8708" max="8708" width="8.140625" style="99" customWidth="1"/>
    <col min="8709" max="8710" width="11.140625" style="99" customWidth="1"/>
    <col min="8711" max="8711" width="8.5703125" style="99" customWidth="1"/>
    <col min="8712" max="8712" width="9.140625" style="99" customWidth="1"/>
    <col min="8713" max="8713" width="8.85546875" style="99" customWidth="1"/>
    <col min="8714" max="8714" width="8" style="99" customWidth="1"/>
    <col min="8715" max="8716" width="10.85546875" style="99" customWidth="1"/>
    <col min="8717" max="8717" width="8" style="99" customWidth="1"/>
    <col min="8718" max="8960" width="9.140625" style="99"/>
    <col min="8961" max="8961" width="20.28515625" style="99" customWidth="1"/>
    <col min="8962" max="8962" width="11.28515625" style="99" customWidth="1"/>
    <col min="8963" max="8963" width="11" style="99" customWidth="1"/>
    <col min="8964" max="8964" width="8.140625" style="99" customWidth="1"/>
    <col min="8965" max="8966" width="11.140625" style="99" customWidth="1"/>
    <col min="8967" max="8967" width="8.5703125" style="99" customWidth="1"/>
    <col min="8968" max="8968" width="9.140625" style="99" customWidth="1"/>
    <col min="8969" max="8969" width="8.85546875" style="99" customWidth="1"/>
    <col min="8970" max="8970" width="8" style="99" customWidth="1"/>
    <col min="8971" max="8972" width="10.85546875" style="99" customWidth="1"/>
    <col min="8973" max="8973" width="8" style="99" customWidth="1"/>
    <col min="8974" max="9216" width="9.140625" style="99"/>
    <col min="9217" max="9217" width="20.28515625" style="99" customWidth="1"/>
    <col min="9218" max="9218" width="11.28515625" style="99" customWidth="1"/>
    <col min="9219" max="9219" width="11" style="99" customWidth="1"/>
    <col min="9220" max="9220" width="8.140625" style="99" customWidth="1"/>
    <col min="9221" max="9222" width="11.140625" style="99" customWidth="1"/>
    <col min="9223" max="9223" width="8.5703125" style="99" customWidth="1"/>
    <col min="9224" max="9224" width="9.140625" style="99" customWidth="1"/>
    <col min="9225" max="9225" width="8.85546875" style="99" customWidth="1"/>
    <col min="9226" max="9226" width="8" style="99" customWidth="1"/>
    <col min="9227" max="9228" width="10.85546875" style="99" customWidth="1"/>
    <col min="9229" max="9229" width="8" style="99" customWidth="1"/>
    <col min="9230" max="9472" width="9.140625" style="99"/>
    <col min="9473" max="9473" width="20.28515625" style="99" customWidth="1"/>
    <col min="9474" max="9474" width="11.28515625" style="99" customWidth="1"/>
    <col min="9475" max="9475" width="11" style="99" customWidth="1"/>
    <col min="9476" max="9476" width="8.140625" style="99" customWidth="1"/>
    <col min="9477" max="9478" width="11.140625" style="99" customWidth="1"/>
    <col min="9479" max="9479" width="8.5703125" style="99" customWidth="1"/>
    <col min="9480" max="9480" width="9.140625" style="99" customWidth="1"/>
    <col min="9481" max="9481" width="8.85546875" style="99" customWidth="1"/>
    <col min="9482" max="9482" width="8" style="99" customWidth="1"/>
    <col min="9483" max="9484" width="10.85546875" style="99" customWidth="1"/>
    <col min="9485" max="9485" width="8" style="99" customWidth="1"/>
    <col min="9486" max="9728" width="9.140625" style="99"/>
    <col min="9729" max="9729" width="20.28515625" style="99" customWidth="1"/>
    <col min="9730" max="9730" width="11.28515625" style="99" customWidth="1"/>
    <col min="9731" max="9731" width="11" style="99" customWidth="1"/>
    <col min="9732" max="9732" width="8.140625" style="99" customWidth="1"/>
    <col min="9733" max="9734" width="11.140625" style="99" customWidth="1"/>
    <col min="9735" max="9735" width="8.5703125" style="99" customWidth="1"/>
    <col min="9736" max="9736" width="9.140625" style="99" customWidth="1"/>
    <col min="9737" max="9737" width="8.85546875" style="99" customWidth="1"/>
    <col min="9738" max="9738" width="8" style="99" customWidth="1"/>
    <col min="9739" max="9740" width="10.85546875" style="99" customWidth="1"/>
    <col min="9741" max="9741" width="8" style="99" customWidth="1"/>
    <col min="9742" max="9984" width="9.140625" style="99"/>
    <col min="9985" max="9985" width="20.28515625" style="99" customWidth="1"/>
    <col min="9986" max="9986" width="11.28515625" style="99" customWidth="1"/>
    <col min="9987" max="9987" width="11" style="99" customWidth="1"/>
    <col min="9988" max="9988" width="8.140625" style="99" customWidth="1"/>
    <col min="9989" max="9990" width="11.140625" style="99" customWidth="1"/>
    <col min="9991" max="9991" width="8.5703125" style="99" customWidth="1"/>
    <col min="9992" max="9992" width="9.140625" style="99" customWidth="1"/>
    <col min="9993" max="9993" width="8.85546875" style="99" customWidth="1"/>
    <col min="9994" max="9994" width="8" style="99" customWidth="1"/>
    <col min="9995" max="9996" width="10.85546875" style="99" customWidth="1"/>
    <col min="9997" max="9997" width="8" style="99" customWidth="1"/>
    <col min="9998" max="10240" width="9.140625" style="99"/>
    <col min="10241" max="10241" width="20.28515625" style="99" customWidth="1"/>
    <col min="10242" max="10242" width="11.28515625" style="99" customWidth="1"/>
    <col min="10243" max="10243" width="11" style="99" customWidth="1"/>
    <col min="10244" max="10244" width="8.140625" style="99" customWidth="1"/>
    <col min="10245" max="10246" width="11.140625" style="99" customWidth="1"/>
    <col min="10247" max="10247" width="8.5703125" style="99" customWidth="1"/>
    <col min="10248" max="10248" width="9.140625" style="99" customWidth="1"/>
    <col min="10249" max="10249" width="8.85546875" style="99" customWidth="1"/>
    <col min="10250" max="10250" width="8" style="99" customWidth="1"/>
    <col min="10251" max="10252" width="10.85546875" style="99" customWidth="1"/>
    <col min="10253" max="10253" width="8" style="99" customWidth="1"/>
    <col min="10254" max="10496" width="9.140625" style="99"/>
    <col min="10497" max="10497" width="20.28515625" style="99" customWidth="1"/>
    <col min="10498" max="10498" width="11.28515625" style="99" customWidth="1"/>
    <col min="10499" max="10499" width="11" style="99" customWidth="1"/>
    <col min="10500" max="10500" width="8.140625" style="99" customWidth="1"/>
    <col min="10501" max="10502" width="11.140625" style="99" customWidth="1"/>
    <col min="10503" max="10503" width="8.5703125" style="99" customWidth="1"/>
    <col min="10504" max="10504" width="9.140625" style="99" customWidth="1"/>
    <col min="10505" max="10505" width="8.85546875" style="99" customWidth="1"/>
    <col min="10506" max="10506" width="8" style="99" customWidth="1"/>
    <col min="10507" max="10508" width="10.85546875" style="99" customWidth="1"/>
    <col min="10509" max="10509" width="8" style="99" customWidth="1"/>
    <col min="10510" max="10752" width="9.140625" style="99"/>
    <col min="10753" max="10753" width="20.28515625" style="99" customWidth="1"/>
    <col min="10754" max="10754" width="11.28515625" style="99" customWidth="1"/>
    <col min="10755" max="10755" width="11" style="99" customWidth="1"/>
    <col min="10756" max="10756" width="8.140625" style="99" customWidth="1"/>
    <col min="10757" max="10758" width="11.140625" style="99" customWidth="1"/>
    <col min="10759" max="10759" width="8.5703125" style="99" customWidth="1"/>
    <col min="10760" max="10760" width="9.140625" style="99" customWidth="1"/>
    <col min="10761" max="10761" width="8.85546875" style="99" customWidth="1"/>
    <col min="10762" max="10762" width="8" style="99" customWidth="1"/>
    <col min="10763" max="10764" width="10.85546875" style="99" customWidth="1"/>
    <col min="10765" max="10765" width="8" style="99" customWidth="1"/>
    <col min="10766" max="11008" width="9.140625" style="99"/>
    <col min="11009" max="11009" width="20.28515625" style="99" customWidth="1"/>
    <col min="11010" max="11010" width="11.28515625" style="99" customWidth="1"/>
    <col min="11011" max="11011" width="11" style="99" customWidth="1"/>
    <col min="11012" max="11012" width="8.140625" style="99" customWidth="1"/>
    <col min="11013" max="11014" width="11.140625" style="99" customWidth="1"/>
    <col min="11015" max="11015" width="8.5703125" style="99" customWidth="1"/>
    <col min="11016" max="11016" width="9.140625" style="99" customWidth="1"/>
    <col min="11017" max="11017" width="8.85546875" style="99" customWidth="1"/>
    <col min="11018" max="11018" width="8" style="99" customWidth="1"/>
    <col min="11019" max="11020" width="10.85546875" style="99" customWidth="1"/>
    <col min="11021" max="11021" width="8" style="99" customWidth="1"/>
    <col min="11022" max="11264" width="9.140625" style="99"/>
    <col min="11265" max="11265" width="20.28515625" style="99" customWidth="1"/>
    <col min="11266" max="11266" width="11.28515625" style="99" customWidth="1"/>
    <col min="11267" max="11267" width="11" style="99" customWidth="1"/>
    <col min="11268" max="11268" width="8.140625" style="99" customWidth="1"/>
    <col min="11269" max="11270" width="11.140625" style="99" customWidth="1"/>
    <col min="11271" max="11271" width="8.5703125" style="99" customWidth="1"/>
    <col min="11272" max="11272" width="9.140625" style="99" customWidth="1"/>
    <col min="11273" max="11273" width="8.85546875" style="99" customWidth="1"/>
    <col min="11274" max="11274" width="8" style="99" customWidth="1"/>
    <col min="11275" max="11276" width="10.85546875" style="99" customWidth="1"/>
    <col min="11277" max="11277" width="8" style="99" customWidth="1"/>
    <col min="11278" max="11520" width="9.140625" style="99"/>
    <col min="11521" max="11521" width="20.28515625" style="99" customWidth="1"/>
    <col min="11522" max="11522" width="11.28515625" style="99" customWidth="1"/>
    <col min="11523" max="11523" width="11" style="99" customWidth="1"/>
    <col min="11524" max="11524" width="8.140625" style="99" customWidth="1"/>
    <col min="11525" max="11526" width="11.140625" style="99" customWidth="1"/>
    <col min="11527" max="11527" width="8.5703125" style="99" customWidth="1"/>
    <col min="11528" max="11528" width="9.140625" style="99" customWidth="1"/>
    <col min="11529" max="11529" width="8.85546875" style="99" customWidth="1"/>
    <col min="11530" max="11530" width="8" style="99" customWidth="1"/>
    <col min="11531" max="11532" width="10.85546875" style="99" customWidth="1"/>
    <col min="11533" max="11533" width="8" style="99" customWidth="1"/>
    <col min="11534" max="11776" width="9.140625" style="99"/>
    <col min="11777" max="11777" width="20.28515625" style="99" customWidth="1"/>
    <col min="11778" max="11778" width="11.28515625" style="99" customWidth="1"/>
    <col min="11779" max="11779" width="11" style="99" customWidth="1"/>
    <col min="11780" max="11780" width="8.140625" style="99" customWidth="1"/>
    <col min="11781" max="11782" width="11.140625" style="99" customWidth="1"/>
    <col min="11783" max="11783" width="8.5703125" style="99" customWidth="1"/>
    <col min="11784" max="11784" width="9.140625" style="99" customWidth="1"/>
    <col min="11785" max="11785" width="8.85546875" style="99" customWidth="1"/>
    <col min="11786" max="11786" width="8" style="99" customWidth="1"/>
    <col min="11787" max="11788" width="10.85546875" style="99" customWidth="1"/>
    <col min="11789" max="11789" width="8" style="99" customWidth="1"/>
    <col min="11790" max="12032" width="9.140625" style="99"/>
    <col min="12033" max="12033" width="20.28515625" style="99" customWidth="1"/>
    <col min="12034" max="12034" width="11.28515625" style="99" customWidth="1"/>
    <col min="12035" max="12035" width="11" style="99" customWidth="1"/>
    <col min="12036" max="12036" width="8.140625" style="99" customWidth="1"/>
    <col min="12037" max="12038" width="11.140625" style="99" customWidth="1"/>
    <col min="12039" max="12039" width="8.5703125" style="99" customWidth="1"/>
    <col min="12040" max="12040" width="9.140625" style="99" customWidth="1"/>
    <col min="12041" max="12041" width="8.85546875" style="99" customWidth="1"/>
    <col min="12042" max="12042" width="8" style="99" customWidth="1"/>
    <col min="12043" max="12044" width="10.85546875" style="99" customWidth="1"/>
    <col min="12045" max="12045" width="8" style="99" customWidth="1"/>
    <col min="12046" max="12288" width="9.140625" style="99"/>
    <col min="12289" max="12289" width="20.28515625" style="99" customWidth="1"/>
    <col min="12290" max="12290" width="11.28515625" style="99" customWidth="1"/>
    <col min="12291" max="12291" width="11" style="99" customWidth="1"/>
    <col min="12292" max="12292" width="8.140625" style="99" customWidth="1"/>
    <col min="12293" max="12294" width="11.140625" style="99" customWidth="1"/>
    <col min="12295" max="12295" width="8.5703125" style="99" customWidth="1"/>
    <col min="12296" max="12296" width="9.140625" style="99" customWidth="1"/>
    <col min="12297" max="12297" width="8.85546875" style="99" customWidth="1"/>
    <col min="12298" max="12298" width="8" style="99" customWidth="1"/>
    <col min="12299" max="12300" width="10.85546875" style="99" customWidth="1"/>
    <col min="12301" max="12301" width="8" style="99" customWidth="1"/>
    <col min="12302" max="12544" width="9.140625" style="99"/>
    <col min="12545" max="12545" width="20.28515625" style="99" customWidth="1"/>
    <col min="12546" max="12546" width="11.28515625" style="99" customWidth="1"/>
    <col min="12547" max="12547" width="11" style="99" customWidth="1"/>
    <col min="12548" max="12548" width="8.140625" style="99" customWidth="1"/>
    <col min="12549" max="12550" width="11.140625" style="99" customWidth="1"/>
    <col min="12551" max="12551" width="8.5703125" style="99" customWidth="1"/>
    <col min="12552" max="12552" width="9.140625" style="99" customWidth="1"/>
    <col min="12553" max="12553" width="8.85546875" style="99" customWidth="1"/>
    <col min="12554" max="12554" width="8" style="99" customWidth="1"/>
    <col min="12555" max="12556" width="10.85546875" style="99" customWidth="1"/>
    <col min="12557" max="12557" width="8" style="99" customWidth="1"/>
    <col min="12558" max="12800" width="9.140625" style="99"/>
    <col min="12801" max="12801" width="20.28515625" style="99" customWidth="1"/>
    <col min="12802" max="12802" width="11.28515625" style="99" customWidth="1"/>
    <col min="12803" max="12803" width="11" style="99" customWidth="1"/>
    <col min="12804" max="12804" width="8.140625" style="99" customWidth="1"/>
    <col min="12805" max="12806" width="11.140625" style="99" customWidth="1"/>
    <col min="12807" max="12807" width="8.5703125" style="99" customWidth="1"/>
    <col min="12808" max="12808" width="9.140625" style="99" customWidth="1"/>
    <col min="12809" max="12809" width="8.85546875" style="99" customWidth="1"/>
    <col min="12810" max="12810" width="8" style="99" customWidth="1"/>
    <col min="12811" max="12812" width="10.85546875" style="99" customWidth="1"/>
    <col min="12813" max="12813" width="8" style="99" customWidth="1"/>
    <col min="12814" max="13056" width="9.140625" style="99"/>
    <col min="13057" max="13057" width="20.28515625" style="99" customWidth="1"/>
    <col min="13058" max="13058" width="11.28515625" style="99" customWidth="1"/>
    <col min="13059" max="13059" width="11" style="99" customWidth="1"/>
    <col min="13060" max="13060" width="8.140625" style="99" customWidth="1"/>
    <col min="13061" max="13062" width="11.140625" style="99" customWidth="1"/>
    <col min="13063" max="13063" width="8.5703125" style="99" customWidth="1"/>
    <col min="13064" max="13064" width="9.140625" style="99" customWidth="1"/>
    <col min="13065" max="13065" width="8.85546875" style="99" customWidth="1"/>
    <col min="13066" max="13066" width="8" style="99" customWidth="1"/>
    <col min="13067" max="13068" width="10.85546875" style="99" customWidth="1"/>
    <col min="13069" max="13069" width="8" style="99" customWidth="1"/>
    <col min="13070" max="13312" width="9.140625" style="99"/>
    <col min="13313" max="13313" width="20.28515625" style="99" customWidth="1"/>
    <col min="13314" max="13314" width="11.28515625" style="99" customWidth="1"/>
    <col min="13315" max="13315" width="11" style="99" customWidth="1"/>
    <col min="13316" max="13316" width="8.140625" style="99" customWidth="1"/>
    <col min="13317" max="13318" width="11.140625" style="99" customWidth="1"/>
    <col min="13319" max="13319" width="8.5703125" style="99" customWidth="1"/>
    <col min="13320" max="13320" width="9.140625" style="99" customWidth="1"/>
    <col min="13321" max="13321" width="8.85546875" style="99" customWidth="1"/>
    <col min="13322" max="13322" width="8" style="99" customWidth="1"/>
    <col min="13323" max="13324" width="10.85546875" style="99" customWidth="1"/>
    <col min="13325" max="13325" width="8" style="99" customWidth="1"/>
    <col min="13326" max="13568" width="9.140625" style="99"/>
    <col min="13569" max="13569" width="20.28515625" style="99" customWidth="1"/>
    <col min="13570" max="13570" width="11.28515625" style="99" customWidth="1"/>
    <col min="13571" max="13571" width="11" style="99" customWidth="1"/>
    <col min="13572" max="13572" width="8.140625" style="99" customWidth="1"/>
    <col min="13573" max="13574" width="11.140625" style="99" customWidth="1"/>
    <col min="13575" max="13575" width="8.5703125" style="99" customWidth="1"/>
    <col min="13576" max="13576" width="9.140625" style="99" customWidth="1"/>
    <col min="13577" max="13577" width="8.85546875" style="99" customWidth="1"/>
    <col min="13578" max="13578" width="8" style="99" customWidth="1"/>
    <col min="13579" max="13580" width="10.85546875" style="99" customWidth="1"/>
    <col min="13581" max="13581" width="8" style="99" customWidth="1"/>
    <col min="13582" max="13824" width="9.140625" style="99"/>
    <col min="13825" max="13825" width="20.28515625" style="99" customWidth="1"/>
    <col min="13826" max="13826" width="11.28515625" style="99" customWidth="1"/>
    <col min="13827" max="13827" width="11" style="99" customWidth="1"/>
    <col min="13828" max="13828" width="8.140625" style="99" customWidth="1"/>
    <col min="13829" max="13830" width="11.140625" style="99" customWidth="1"/>
    <col min="13831" max="13831" width="8.5703125" style="99" customWidth="1"/>
    <col min="13832" max="13832" width="9.140625" style="99" customWidth="1"/>
    <col min="13833" max="13833" width="8.85546875" style="99" customWidth="1"/>
    <col min="13834" max="13834" width="8" style="99" customWidth="1"/>
    <col min="13835" max="13836" width="10.85546875" style="99" customWidth="1"/>
    <col min="13837" max="13837" width="8" style="99" customWidth="1"/>
    <col min="13838" max="14080" width="9.140625" style="99"/>
    <col min="14081" max="14081" width="20.28515625" style="99" customWidth="1"/>
    <col min="14082" max="14082" width="11.28515625" style="99" customWidth="1"/>
    <col min="14083" max="14083" width="11" style="99" customWidth="1"/>
    <col min="14084" max="14084" width="8.140625" style="99" customWidth="1"/>
    <col min="14085" max="14086" width="11.140625" style="99" customWidth="1"/>
    <col min="14087" max="14087" width="8.5703125" style="99" customWidth="1"/>
    <col min="14088" max="14088" width="9.140625" style="99" customWidth="1"/>
    <col min="14089" max="14089" width="8.85546875" style="99" customWidth="1"/>
    <col min="14090" max="14090" width="8" style="99" customWidth="1"/>
    <col min="14091" max="14092" width="10.85546875" style="99" customWidth="1"/>
    <col min="14093" max="14093" width="8" style="99" customWidth="1"/>
    <col min="14094" max="14336" width="9.140625" style="99"/>
    <col min="14337" max="14337" width="20.28515625" style="99" customWidth="1"/>
    <col min="14338" max="14338" width="11.28515625" style="99" customWidth="1"/>
    <col min="14339" max="14339" width="11" style="99" customWidth="1"/>
    <col min="14340" max="14340" width="8.140625" style="99" customWidth="1"/>
    <col min="14341" max="14342" width="11.140625" style="99" customWidth="1"/>
    <col min="14343" max="14343" width="8.5703125" style="99" customWidth="1"/>
    <col min="14344" max="14344" width="9.140625" style="99" customWidth="1"/>
    <col min="14345" max="14345" width="8.85546875" style="99" customWidth="1"/>
    <col min="14346" max="14346" width="8" style="99" customWidth="1"/>
    <col min="14347" max="14348" width="10.85546875" style="99" customWidth="1"/>
    <col min="14349" max="14349" width="8" style="99" customWidth="1"/>
    <col min="14350" max="14592" width="9.140625" style="99"/>
    <col min="14593" max="14593" width="20.28515625" style="99" customWidth="1"/>
    <col min="14594" max="14594" width="11.28515625" style="99" customWidth="1"/>
    <col min="14595" max="14595" width="11" style="99" customWidth="1"/>
    <col min="14596" max="14596" width="8.140625" style="99" customWidth="1"/>
    <col min="14597" max="14598" width="11.140625" style="99" customWidth="1"/>
    <col min="14599" max="14599" width="8.5703125" style="99" customWidth="1"/>
    <col min="14600" max="14600" width="9.140625" style="99" customWidth="1"/>
    <col min="14601" max="14601" width="8.85546875" style="99" customWidth="1"/>
    <col min="14602" max="14602" width="8" style="99" customWidth="1"/>
    <col min="14603" max="14604" width="10.85546875" style="99" customWidth="1"/>
    <col min="14605" max="14605" width="8" style="99" customWidth="1"/>
    <col min="14606" max="14848" width="9.140625" style="99"/>
    <col min="14849" max="14849" width="20.28515625" style="99" customWidth="1"/>
    <col min="14850" max="14850" width="11.28515625" style="99" customWidth="1"/>
    <col min="14851" max="14851" width="11" style="99" customWidth="1"/>
    <col min="14852" max="14852" width="8.140625" style="99" customWidth="1"/>
    <col min="14853" max="14854" width="11.140625" style="99" customWidth="1"/>
    <col min="14855" max="14855" width="8.5703125" style="99" customWidth="1"/>
    <col min="14856" max="14856" width="9.140625" style="99" customWidth="1"/>
    <col min="14857" max="14857" width="8.85546875" style="99" customWidth="1"/>
    <col min="14858" max="14858" width="8" style="99" customWidth="1"/>
    <col min="14859" max="14860" width="10.85546875" style="99" customWidth="1"/>
    <col min="14861" max="14861" width="8" style="99" customWidth="1"/>
    <col min="14862" max="15104" width="9.140625" style="99"/>
    <col min="15105" max="15105" width="20.28515625" style="99" customWidth="1"/>
    <col min="15106" max="15106" width="11.28515625" style="99" customWidth="1"/>
    <col min="15107" max="15107" width="11" style="99" customWidth="1"/>
    <col min="15108" max="15108" width="8.140625" style="99" customWidth="1"/>
    <col min="15109" max="15110" width="11.140625" style="99" customWidth="1"/>
    <col min="15111" max="15111" width="8.5703125" style="99" customWidth="1"/>
    <col min="15112" max="15112" width="9.140625" style="99" customWidth="1"/>
    <col min="15113" max="15113" width="8.85546875" style="99" customWidth="1"/>
    <col min="15114" max="15114" width="8" style="99" customWidth="1"/>
    <col min="15115" max="15116" width="10.85546875" style="99" customWidth="1"/>
    <col min="15117" max="15117" width="8" style="99" customWidth="1"/>
    <col min="15118" max="15360" width="9.140625" style="99"/>
    <col min="15361" max="15361" width="20.28515625" style="99" customWidth="1"/>
    <col min="15362" max="15362" width="11.28515625" style="99" customWidth="1"/>
    <col min="15363" max="15363" width="11" style="99" customWidth="1"/>
    <col min="15364" max="15364" width="8.140625" style="99" customWidth="1"/>
    <col min="15365" max="15366" width="11.140625" style="99" customWidth="1"/>
    <col min="15367" max="15367" width="8.5703125" style="99" customWidth="1"/>
    <col min="15368" max="15368" width="9.140625" style="99" customWidth="1"/>
    <col min="15369" max="15369" width="8.85546875" style="99" customWidth="1"/>
    <col min="15370" max="15370" width="8" style="99" customWidth="1"/>
    <col min="15371" max="15372" width="10.85546875" style="99" customWidth="1"/>
    <col min="15373" max="15373" width="8" style="99" customWidth="1"/>
    <col min="15374" max="15616" width="9.140625" style="99"/>
    <col min="15617" max="15617" width="20.28515625" style="99" customWidth="1"/>
    <col min="15618" max="15618" width="11.28515625" style="99" customWidth="1"/>
    <col min="15619" max="15619" width="11" style="99" customWidth="1"/>
    <col min="15620" max="15620" width="8.140625" style="99" customWidth="1"/>
    <col min="15621" max="15622" width="11.140625" style="99" customWidth="1"/>
    <col min="15623" max="15623" width="8.5703125" style="99" customWidth="1"/>
    <col min="15624" max="15624" width="9.140625" style="99" customWidth="1"/>
    <col min="15625" max="15625" width="8.85546875" style="99" customWidth="1"/>
    <col min="15626" max="15626" width="8" style="99" customWidth="1"/>
    <col min="15627" max="15628" width="10.85546875" style="99" customWidth="1"/>
    <col min="15629" max="15629" width="8" style="99" customWidth="1"/>
    <col min="15630" max="15872" width="9.140625" style="99"/>
    <col min="15873" max="15873" width="20.28515625" style="99" customWidth="1"/>
    <col min="15874" max="15874" width="11.28515625" style="99" customWidth="1"/>
    <col min="15875" max="15875" width="11" style="99" customWidth="1"/>
    <col min="15876" max="15876" width="8.140625" style="99" customWidth="1"/>
    <col min="15877" max="15878" width="11.140625" style="99" customWidth="1"/>
    <col min="15879" max="15879" width="8.5703125" style="99" customWidth="1"/>
    <col min="15880" max="15880" width="9.140625" style="99" customWidth="1"/>
    <col min="15881" max="15881" width="8.85546875" style="99" customWidth="1"/>
    <col min="15882" max="15882" width="8" style="99" customWidth="1"/>
    <col min="15883" max="15884" width="10.85546875" style="99" customWidth="1"/>
    <col min="15885" max="15885" width="8" style="99" customWidth="1"/>
    <col min="15886" max="16128" width="9.140625" style="99"/>
    <col min="16129" max="16129" width="20.28515625" style="99" customWidth="1"/>
    <col min="16130" max="16130" width="11.28515625" style="99" customWidth="1"/>
    <col min="16131" max="16131" width="11" style="99" customWidth="1"/>
    <col min="16132" max="16132" width="8.140625" style="99" customWidth="1"/>
    <col min="16133" max="16134" width="11.140625" style="99" customWidth="1"/>
    <col min="16135" max="16135" width="8.5703125" style="99" customWidth="1"/>
    <col min="16136" max="16136" width="9.140625" style="99" customWidth="1"/>
    <col min="16137" max="16137" width="8.85546875" style="99" customWidth="1"/>
    <col min="16138" max="16138" width="8" style="99" customWidth="1"/>
    <col min="16139" max="16140" width="10.85546875" style="99" customWidth="1"/>
    <col min="16141" max="16141" width="8" style="99" customWidth="1"/>
    <col min="16142" max="16384" width="9.140625" style="99"/>
  </cols>
  <sheetData>
    <row r="1" spans="1:26" ht="27" customHeight="1" x14ac:dyDescent="0.2">
      <c r="A1" s="400" t="s">
        <v>118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26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P2" s="101" t="s">
        <v>119</v>
      </c>
    </row>
    <row r="3" spans="1:26" ht="15" customHeight="1" x14ac:dyDescent="0.2">
      <c r="A3" s="391"/>
      <c r="B3" s="380" t="s">
        <v>155</v>
      </c>
      <c r="C3" s="380"/>
      <c r="D3" s="380"/>
      <c r="E3" s="381" t="s">
        <v>78</v>
      </c>
      <c r="F3" s="382"/>
      <c r="G3" s="382"/>
      <c r="H3" s="382"/>
      <c r="I3" s="382"/>
      <c r="J3" s="382"/>
      <c r="K3" s="385" t="s">
        <v>186</v>
      </c>
      <c r="L3" s="386"/>
      <c r="M3" s="387"/>
      <c r="N3" s="380" t="s">
        <v>79</v>
      </c>
      <c r="O3" s="380"/>
      <c r="P3" s="381"/>
      <c r="Q3" s="102"/>
    </row>
    <row r="4" spans="1:26" ht="36" customHeight="1" x14ac:dyDescent="0.2">
      <c r="A4" s="391"/>
      <c r="B4" s="380"/>
      <c r="C4" s="380"/>
      <c r="D4" s="380"/>
      <c r="E4" s="380" t="s">
        <v>77</v>
      </c>
      <c r="F4" s="380"/>
      <c r="G4" s="380"/>
      <c r="H4" s="380" t="s">
        <v>76</v>
      </c>
      <c r="I4" s="380"/>
      <c r="J4" s="380"/>
      <c r="K4" s="388"/>
      <c r="L4" s="389"/>
      <c r="M4" s="390"/>
      <c r="N4" s="380"/>
      <c r="O4" s="380"/>
      <c r="P4" s="381"/>
      <c r="Q4" s="102"/>
    </row>
    <row r="5" spans="1:26" ht="42.75" customHeight="1" x14ac:dyDescent="0.2">
      <c r="A5" s="391"/>
      <c r="B5" s="291" t="s">
        <v>153</v>
      </c>
      <c r="C5" s="291" t="s">
        <v>75</v>
      </c>
      <c r="D5" s="291" t="s">
        <v>154</v>
      </c>
      <c r="E5" s="291" t="s">
        <v>153</v>
      </c>
      <c r="F5" s="291" t="s">
        <v>75</v>
      </c>
      <c r="G5" s="291" t="s">
        <v>154</v>
      </c>
      <c r="H5" s="291" t="s">
        <v>153</v>
      </c>
      <c r="I5" s="291" t="s">
        <v>75</v>
      </c>
      <c r="J5" s="291" t="s">
        <v>154</v>
      </c>
      <c r="K5" s="291" t="s">
        <v>153</v>
      </c>
      <c r="L5" s="291" t="s">
        <v>75</v>
      </c>
      <c r="M5" s="292" t="s">
        <v>154</v>
      </c>
      <c r="N5" s="291" t="s">
        <v>153</v>
      </c>
      <c r="O5" s="291" t="s">
        <v>75</v>
      </c>
      <c r="P5" s="292" t="s">
        <v>154</v>
      </c>
      <c r="Q5" s="102"/>
    </row>
    <row r="6" spans="1:26" x14ac:dyDescent="0.2">
      <c r="A6" s="64" t="s">
        <v>83</v>
      </c>
      <c r="B6" s="212">
        <f>SUM(B7:B26)</f>
        <v>1243792.8999999999</v>
      </c>
      <c r="C6" s="212">
        <f>SUM(C7:C26)</f>
        <v>1227099.3</v>
      </c>
      <c r="D6" s="212">
        <f>B6/C6*100</f>
        <v>101.36041150051996</v>
      </c>
      <c r="E6" s="212">
        <f>SUM(E7:E26)</f>
        <v>1237981.9999999998</v>
      </c>
      <c r="F6" s="212">
        <f>SUM(F7:F26)</f>
        <v>1221016.3999999999</v>
      </c>
      <c r="G6" s="212">
        <f>E6/F6*100</f>
        <v>101.38946536672233</v>
      </c>
      <c r="H6" s="212">
        <f>SUM(H7:H26)</f>
        <v>5810.9</v>
      </c>
      <c r="I6" s="212">
        <f>SUM(I7:I26)</f>
        <v>6082.9000000000015</v>
      </c>
      <c r="J6" s="212">
        <f>H6/I6*100</f>
        <v>95.528448601818184</v>
      </c>
      <c r="K6" s="212">
        <f>SUM(K7:K26)</f>
        <v>169822.9</v>
      </c>
      <c r="L6" s="212">
        <f>SUM(L7:L26)</f>
        <v>175520.39999999997</v>
      </c>
      <c r="M6" s="212">
        <f>K6/L6*100</f>
        <v>96.753938573521964</v>
      </c>
      <c r="N6" s="212">
        <f>SUM(N7:N26)</f>
        <v>1413615.8</v>
      </c>
      <c r="O6" s="212">
        <f>SUM(O7:O26)</f>
        <v>1402619.7</v>
      </c>
      <c r="P6" s="212">
        <f>N6/O6*100</f>
        <v>100.78396874077842</v>
      </c>
      <c r="Q6" s="294"/>
      <c r="R6" s="294"/>
      <c r="S6" s="294"/>
      <c r="T6" s="294"/>
      <c r="U6" s="294"/>
      <c r="V6" s="294"/>
      <c r="W6" s="294"/>
      <c r="X6" s="294"/>
      <c r="Y6" s="294"/>
      <c r="Z6" s="294"/>
    </row>
    <row r="7" spans="1:26" x14ac:dyDescent="0.2">
      <c r="A7" s="79" t="s">
        <v>84</v>
      </c>
      <c r="B7" s="212">
        <f>E7+H7</f>
        <v>1318.5</v>
      </c>
      <c r="C7" s="212">
        <f>F7+I7</f>
        <v>1263.2</v>
      </c>
      <c r="D7" s="212">
        <f t="shared" ref="D7:D26" si="0">B7/C7*100</f>
        <v>104.37777074097529</v>
      </c>
      <c r="E7" s="300">
        <v>1095.3</v>
      </c>
      <c r="F7" s="300">
        <v>1038.2</v>
      </c>
      <c r="G7" s="212">
        <f t="shared" ref="G7:G26" si="1">E7/F7*100</f>
        <v>105.4999036794452</v>
      </c>
      <c r="H7" s="212">
        <v>223.2</v>
      </c>
      <c r="I7" s="212">
        <v>225</v>
      </c>
      <c r="J7" s="212">
        <f t="shared" ref="J7:J23" si="2">H7/I7*100</f>
        <v>99.2</v>
      </c>
      <c r="K7" s="212">
        <v>13504</v>
      </c>
      <c r="L7" s="212">
        <v>13458.2</v>
      </c>
      <c r="M7" s="212">
        <f t="shared" ref="M7:M26" si="3">K7/L7*100</f>
        <v>100.34031296904489</v>
      </c>
      <c r="N7" s="215">
        <f>B7+K7</f>
        <v>14822.5</v>
      </c>
      <c r="O7" s="215">
        <f>C7+L7</f>
        <v>14721.400000000001</v>
      </c>
      <c r="P7" s="212">
        <f t="shared" ref="P7:P26" si="4">N7/O7*100</f>
        <v>100.68675533576969</v>
      </c>
      <c r="Q7" s="294"/>
      <c r="R7" s="294"/>
      <c r="S7" s="294"/>
      <c r="T7" s="294"/>
      <c r="U7" s="294"/>
      <c r="V7" s="294"/>
      <c r="W7" s="294"/>
      <c r="X7" s="294"/>
      <c r="Y7" s="294"/>
      <c r="Z7" s="294"/>
    </row>
    <row r="8" spans="1:26" x14ac:dyDescent="0.2">
      <c r="A8" s="70" t="s">
        <v>85</v>
      </c>
      <c r="B8" s="212">
        <f t="shared" ref="B8:B23" si="5">E8+H8</f>
        <v>205122.5</v>
      </c>
      <c r="C8" s="212">
        <f>F8+I8</f>
        <v>212227</v>
      </c>
      <c r="D8" s="212">
        <f t="shared" si="0"/>
        <v>96.65240520763146</v>
      </c>
      <c r="E8" s="300">
        <v>204698.3</v>
      </c>
      <c r="F8" s="300">
        <v>211767.1</v>
      </c>
      <c r="G8" s="212">
        <f t="shared" si="1"/>
        <v>96.661993293575804</v>
      </c>
      <c r="H8" s="212">
        <v>424.2</v>
      </c>
      <c r="I8" s="212">
        <v>459.9</v>
      </c>
      <c r="J8" s="212">
        <f t="shared" si="2"/>
        <v>92.237442922374441</v>
      </c>
      <c r="K8" s="212">
        <v>13735.3</v>
      </c>
      <c r="L8" s="212">
        <v>12935.1</v>
      </c>
      <c r="M8" s="212">
        <f t="shared" si="3"/>
        <v>106.18626837055763</v>
      </c>
      <c r="N8" s="215">
        <f t="shared" ref="N8:O26" si="6">B8+K8</f>
        <v>218857.8</v>
      </c>
      <c r="O8" s="215">
        <f t="shared" si="6"/>
        <v>225162.1</v>
      </c>
      <c r="P8" s="212">
        <f t="shared" si="4"/>
        <v>97.200106056925208</v>
      </c>
      <c r="Q8" s="294"/>
      <c r="R8" s="294"/>
      <c r="S8" s="294"/>
      <c r="T8" s="294"/>
      <c r="U8" s="294"/>
      <c r="V8" s="294"/>
      <c r="W8" s="294"/>
      <c r="X8" s="294"/>
      <c r="Y8" s="294"/>
      <c r="Z8" s="294"/>
    </row>
    <row r="9" spans="1:26" ht="13.5" customHeight="1" x14ac:dyDescent="0.2">
      <c r="A9" s="301" t="s">
        <v>86</v>
      </c>
      <c r="B9" s="302">
        <f t="shared" si="5"/>
        <v>47809.5</v>
      </c>
      <c r="C9" s="212">
        <f t="shared" ref="C9:C23" si="7">F9+I9</f>
        <v>56047.4</v>
      </c>
      <c r="D9" s="212">
        <f t="shared" si="0"/>
        <v>85.301905173121312</v>
      </c>
      <c r="E9" s="300">
        <v>47527</v>
      </c>
      <c r="F9" s="300">
        <v>55935</v>
      </c>
      <c r="G9" s="212">
        <f t="shared" si="1"/>
        <v>84.968266738178244</v>
      </c>
      <c r="H9" s="302">
        <v>282.5</v>
      </c>
      <c r="I9" s="302">
        <v>112.4</v>
      </c>
      <c r="J9" s="212">
        <f t="shared" si="2"/>
        <v>251.33451957295372</v>
      </c>
      <c r="K9" s="302">
        <v>15496.6</v>
      </c>
      <c r="L9" s="302">
        <v>16297</v>
      </c>
      <c r="M9" s="212">
        <f t="shared" si="3"/>
        <v>95.088666625759345</v>
      </c>
      <c r="N9" s="215">
        <f t="shared" si="6"/>
        <v>63306.1</v>
      </c>
      <c r="O9" s="215">
        <f t="shared" si="6"/>
        <v>72344.399999999994</v>
      </c>
      <c r="P9" s="212">
        <f t="shared" si="4"/>
        <v>87.506565815736948</v>
      </c>
      <c r="Q9" s="294"/>
      <c r="R9" s="294"/>
      <c r="S9" s="294"/>
      <c r="T9" s="294"/>
      <c r="U9" s="294"/>
      <c r="V9" s="294"/>
      <c r="W9" s="294"/>
      <c r="X9" s="294"/>
      <c r="Y9" s="294"/>
      <c r="Z9" s="294"/>
    </row>
    <row r="10" spans="1:26" x14ac:dyDescent="0.2">
      <c r="A10" s="70" t="s">
        <v>87</v>
      </c>
      <c r="B10" s="212">
        <f t="shared" si="5"/>
        <v>165619.19999999998</v>
      </c>
      <c r="C10" s="212">
        <f t="shared" si="7"/>
        <v>144824.1</v>
      </c>
      <c r="D10" s="212">
        <f t="shared" si="0"/>
        <v>114.35886706701439</v>
      </c>
      <c r="E10" s="300">
        <v>164132.9</v>
      </c>
      <c r="F10" s="300">
        <v>143050.6</v>
      </c>
      <c r="G10" s="212">
        <f t="shared" si="1"/>
        <v>114.73765227129419</v>
      </c>
      <c r="H10" s="212">
        <v>1486.3</v>
      </c>
      <c r="I10" s="212">
        <v>1773.5</v>
      </c>
      <c r="J10" s="212">
        <f t="shared" si="2"/>
        <v>83.806033267550035</v>
      </c>
      <c r="K10" s="212">
        <v>5298.4</v>
      </c>
      <c r="L10" s="212">
        <v>5256.7</v>
      </c>
      <c r="M10" s="212">
        <f t="shared" si="3"/>
        <v>100.79327334639603</v>
      </c>
      <c r="N10" s="215">
        <f t="shared" si="6"/>
        <v>170917.59999999998</v>
      </c>
      <c r="O10" s="215">
        <f t="shared" si="6"/>
        <v>150080.80000000002</v>
      </c>
      <c r="P10" s="212">
        <f t="shared" si="4"/>
        <v>113.88372130212522</v>
      </c>
      <c r="Q10" s="294"/>
      <c r="R10" s="294"/>
      <c r="S10" s="294"/>
      <c r="T10" s="294"/>
      <c r="U10" s="294"/>
      <c r="V10" s="294"/>
      <c r="W10" s="294"/>
      <c r="X10" s="294"/>
      <c r="Y10" s="294"/>
      <c r="Z10" s="294"/>
    </row>
    <row r="11" spans="1:26" x14ac:dyDescent="0.2">
      <c r="A11" s="70" t="s">
        <v>88</v>
      </c>
      <c r="B11" s="212">
        <f t="shared" si="5"/>
        <v>6541.5</v>
      </c>
      <c r="C11" s="212">
        <f t="shared" si="7"/>
        <v>3083.3</v>
      </c>
      <c r="D11" s="212">
        <f>B11/C11*100</f>
        <v>212.15905036811208</v>
      </c>
      <c r="E11" s="300">
        <v>6495.9</v>
      </c>
      <c r="F11" s="300">
        <v>3042</v>
      </c>
      <c r="G11" s="212">
        <f t="shared" si="1"/>
        <v>213.54043392504929</v>
      </c>
      <c r="H11" s="212">
        <v>45.6</v>
      </c>
      <c r="I11" s="212">
        <v>41.3</v>
      </c>
      <c r="J11" s="212">
        <f t="shared" si="2"/>
        <v>110.41162227602908</v>
      </c>
      <c r="K11" s="212">
        <v>343.4</v>
      </c>
      <c r="L11" s="212">
        <v>305</v>
      </c>
      <c r="M11" s="212">
        <f t="shared" si="3"/>
        <v>112.59016393442623</v>
      </c>
      <c r="N11" s="215">
        <f t="shared" si="6"/>
        <v>6884.9</v>
      </c>
      <c r="O11" s="215">
        <f t="shared" si="6"/>
        <v>3388.3</v>
      </c>
      <c r="P11" s="212">
        <f t="shared" si="4"/>
        <v>203.19629312634652</v>
      </c>
      <c r="Q11" s="294"/>
      <c r="R11" s="294"/>
      <c r="S11" s="294"/>
      <c r="T11" s="294"/>
      <c r="U11" s="294"/>
      <c r="V11" s="294"/>
      <c r="W11" s="294"/>
      <c r="X11" s="294"/>
      <c r="Y11" s="294"/>
      <c r="Z11" s="294"/>
    </row>
    <row r="12" spans="1:26" x14ac:dyDescent="0.2">
      <c r="A12" s="70" t="s">
        <v>89</v>
      </c>
      <c r="B12" s="212">
        <f t="shared" si="5"/>
        <v>38676.400000000001</v>
      </c>
      <c r="C12" s="212">
        <f t="shared" si="7"/>
        <v>42113.2</v>
      </c>
      <c r="D12" s="212">
        <f t="shared" si="0"/>
        <v>91.839138322426223</v>
      </c>
      <c r="E12" s="300">
        <v>38401.5</v>
      </c>
      <c r="F12" s="300">
        <v>41840</v>
      </c>
      <c r="G12" s="212">
        <f t="shared" si="1"/>
        <v>91.781787762906305</v>
      </c>
      <c r="H12" s="212">
        <v>274.89999999999998</v>
      </c>
      <c r="I12" s="212">
        <v>273.2</v>
      </c>
      <c r="J12" s="212">
        <f t="shared" si="2"/>
        <v>100.62225475841873</v>
      </c>
      <c r="K12" s="212">
        <v>7237.4</v>
      </c>
      <c r="L12" s="212">
        <v>7297</v>
      </c>
      <c r="M12" s="212">
        <f t="shared" si="3"/>
        <v>99.183225983280792</v>
      </c>
      <c r="N12" s="215">
        <f t="shared" si="6"/>
        <v>45913.8</v>
      </c>
      <c r="O12" s="215">
        <f t="shared" si="6"/>
        <v>49410.2</v>
      </c>
      <c r="P12" s="212">
        <f t="shared" si="4"/>
        <v>92.923728299015195</v>
      </c>
      <c r="Q12" s="294"/>
      <c r="R12" s="294"/>
      <c r="S12" s="294"/>
      <c r="T12" s="294"/>
      <c r="U12" s="294"/>
      <c r="V12" s="294"/>
      <c r="W12" s="294"/>
      <c r="X12" s="294"/>
      <c r="Y12" s="294"/>
      <c r="Z12" s="294"/>
    </row>
    <row r="13" spans="1:26" x14ac:dyDescent="0.2">
      <c r="A13" s="70" t="s">
        <v>90</v>
      </c>
      <c r="B13" s="212">
        <f t="shared" si="5"/>
        <v>16054.6</v>
      </c>
      <c r="C13" s="212">
        <f t="shared" si="7"/>
        <v>19174</v>
      </c>
      <c r="D13" s="212">
        <f t="shared" si="0"/>
        <v>83.731094190049021</v>
      </c>
      <c r="E13" s="300">
        <v>15442</v>
      </c>
      <c r="F13" s="300">
        <v>18564.599999999999</v>
      </c>
      <c r="G13" s="212">
        <f t="shared" si="1"/>
        <v>83.17981534748931</v>
      </c>
      <c r="H13" s="212">
        <v>612.6</v>
      </c>
      <c r="I13" s="212">
        <v>609.4</v>
      </c>
      <c r="J13" s="212">
        <f t="shared" si="2"/>
        <v>100.52510666229078</v>
      </c>
      <c r="K13" s="212">
        <v>14574.6</v>
      </c>
      <c r="L13" s="212">
        <v>14514.5</v>
      </c>
      <c r="M13" s="212">
        <f t="shared" si="3"/>
        <v>100.41406868993077</v>
      </c>
      <c r="N13" s="215">
        <f t="shared" si="6"/>
        <v>30629.200000000001</v>
      </c>
      <c r="O13" s="215">
        <f t="shared" si="6"/>
        <v>33688.5</v>
      </c>
      <c r="P13" s="212">
        <f t="shared" si="4"/>
        <v>90.918859551478988</v>
      </c>
      <c r="Q13" s="294"/>
      <c r="R13" s="294"/>
      <c r="S13" s="294"/>
      <c r="T13" s="294"/>
      <c r="U13" s="294"/>
      <c r="V13" s="294"/>
      <c r="W13" s="294"/>
      <c r="X13" s="294"/>
      <c r="Y13" s="294"/>
      <c r="Z13" s="294"/>
    </row>
    <row r="14" spans="1:26" x14ac:dyDescent="0.2">
      <c r="A14" s="70" t="s">
        <v>91</v>
      </c>
      <c r="B14" s="212">
        <f t="shared" si="5"/>
        <v>87177.8</v>
      </c>
      <c r="C14" s="212">
        <f t="shared" si="7"/>
        <v>104054.20000000001</v>
      </c>
      <c r="D14" s="212">
        <f t="shared" si="0"/>
        <v>83.781144826446209</v>
      </c>
      <c r="E14" s="300">
        <v>86663</v>
      </c>
      <c r="F14" s="300">
        <v>103542.1</v>
      </c>
      <c r="G14" s="212">
        <f t="shared" si="1"/>
        <v>83.698321745454265</v>
      </c>
      <c r="H14" s="212">
        <v>514.79999999999995</v>
      </c>
      <c r="I14" s="212">
        <v>512.1</v>
      </c>
      <c r="J14" s="212">
        <f t="shared" si="2"/>
        <v>100.52724077328645</v>
      </c>
      <c r="K14" s="212">
        <v>18469.099999999999</v>
      </c>
      <c r="L14" s="212">
        <v>18449.7</v>
      </c>
      <c r="M14" s="212">
        <f t="shared" si="3"/>
        <v>100.10515076125898</v>
      </c>
      <c r="N14" s="215">
        <f t="shared" si="6"/>
        <v>105646.9</v>
      </c>
      <c r="O14" s="215">
        <f t="shared" si="6"/>
        <v>122503.90000000001</v>
      </c>
      <c r="P14" s="212">
        <f t="shared" si="4"/>
        <v>86.239621758980718</v>
      </c>
      <c r="Q14" s="294"/>
      <c r="R14" s="294"/>
      <c r="S14" s="294"/>
      <c r="T14" s="294"/>
      <c r="U14" s="294"/>
      <c r="V14" s="294"/>
      <c r="W14" s="294"/>
      <c r="X14" s="294"/>
      <c r="Y14" s="294"/>
      <c r="Z14" s="294"/>
    </row>
    <row r="15" spans="1:26" x14ac:dyDescent="0.2">
      <c r="A15" s="70" t="s">
        <v>92</v>
      </c>
      <c r="B15" s="212">
        <f t="shared" si="5"/>
        <v>209471.4</v>
      </c>
      <c r="C15" s="212">
        <f t="shared" si="7"/>
        <v>210879.69999999998</v>
      </c>
      <c r="D15" s="212">
        <f t="shared" si="0"/>
        <v>99.332178488493682</v>
      </c>
      <c r="E15" s="300">
        <v>208776.8</v>
      </c>
      <c r="F15" s="300">
        <v>210062.4</v>
      </c>
      <c r="G15" s="212">
        <f t="shared" si="1"/>
        <v>99.38799137780012</v>
      </c>
      <c r="H15" s="212">
        <v>694.6</v>
      </c>
      <c r="I15" s="212">
        <v>817.3</v>
      </c>
      <c r="J15" s="212">
        <f t="shared" si="2"/>
        <v>84.987152820261841</v>
      </c>
      <c r="K15" s="212">
        <v>5504.5</v>
      </c>
      <c r="L15" s="212">
        <v>5557.3</v>
      </c>
      <c r="M15" s="212">
        <f t="shared" si="3"/>
        <v>99.049898331923771</v>
      </c>
      <c r="N15" s="215">
        <f t="shared" si="6"/>
        <v>214975.9</v>
      </c>
      <c r="O15" s="215">
        <f t="shared" si="6"/>
        <v>216436.99999999997</v>
      </c>
      <c r="P15" s="212">
        <f t="shared" si="4"/>
        <v>99.324930580261238</v>
      </c>
      <c r="Q15" s="294"/>
      <c r="R15" s="294"/>
      <c r="S15" s="294"/>
      <c r="T15" s="294"/>
      <c r="U15" s="294"/>
      <c r="V15" s="294"/>
      <c r="W15" s="294"/>
      <c r="X15" s="294"/>
      <c r="Y15" s="294"/>
      <c r="Z15" s="294"/>
    </row>
    <row r="16" spans="1:26" ht="14.25" customHeight="1" x14ac:dyDescent="0.2">
      <c r="A16" s="70" t="s">
        <v>93</v>
      </c>
      <c r="B16" s="212">
        <f t="shared" si="5"/>
        <v>129375.8</v>
      </c>
      <c r="C16" s="212">
        <f t="shared" si="7"/>
        <v>107762.5</v>
      </c>
      <c r="D16" s="212">
        <f t="shared" si="0"/>
        <v>120.05642036886672</v>
      </c>
      <c r="E16" s="300">
        <v>129356.3</v>
      </c>
      <c r="F16" s="300">
        <v>107744</v>
      </c>
      <c r="G16" s="212">
        <f t="shared" si="1"/>
        <v>120.05893599643601</v>
      </c>
      <c r="H16" s="212">
        <v>19.5</v>
      </c>
      <c r="I16" s="212">
        <v>18.5</v>
      </c>
      <c r="J16" s="212">
        <f t="shared" si="2"/>
        <v>105.40540540540539</v>
      </c>
      <c r="K16" s="212">
        <v>8452</v>
      </c>
      <c r="L16" s="212">
        <v>8193.7000000000007</v>
      </c>
      <c r="M16" s="212">
        <f t="shared" si="3"/>
        <v>103.15242198274284</v>
      </c>
      <c r="N16" s="215">
        <f t="shared" si="6"/>
        <v>137827.79999999999</v>
      </c>
      <c r="O16" s="215">
        <f t="shared" si="6"/>
        <v>115956.2</v>
      </c>
      <c r="P16" s="212">
        <f t="shared" si="4"/>
        <v>118.86194959821034</v>
      </c>
      <c r="Q16" s="294"/>
      <c r="R16" s="294"/>
      <c r="S16" s="294"/>
      <c r="T16" s="294"/>
      <c r="U16" s="294"/>
      <c r="V16" s="294"/>
      <c r="W16" s="294"/>
      <c r="X16" s="294"/>
      <c r="Y16" s="294"/>
      <c r="Z16" s="294"/>
    </row>
    <row r="17" spans="1:26" ht="14.25" customHeight="1" x14ac:dyDescent="0.2">
      <c r="A17" s="70" t="s">
        <v>94</v>
      </c>
      <c r="B17" s="212">
        <f>H17</f>
        <v>26.3</v>
      </c>
      <c r="C17" s="212">
        <f>I17</f>
        <v>10.6</v>
      </c>
      <c r="D17" s="212">
        <f t="shared" si="0"/>
        <v>248.11320754716982</v>
      </c>
      <c r="E17" s="303" t="s">
        <v>160</v>
      </c>
      <c r="F17" s="303" t="s">
        <v>160</v>
      </c>
      <c r="G17" s="212" t="s">
        <v>160</v>
      </c>
      <c r="H17" s="212">
        <v>26.3</v>
      </c>
      <c r="I17" s="212">
        <v>10.6</v>
      </c>
      <c r="J17" s="212">
        <f t="shared" si="2"/>
        <v>248.11320754716982</v>
      </c>
      <c r="K17" s="212">
        <v>1507</v>
      </c>
      <c r="L17" s="212">
        <v>1540.9</v>
      </c>
      <c r="M17" s="212">
        <f t="shared" si="3"/>
        <v>97.799987020572388</v>
      </c>
      <c r="N17" s="215">
        <f>B17+K17</f>
        <v>1533.3</v>
      </c>
      <c r="O17" s="215">
        <f t="shared" si="6"/>
        <v>1551.5</v>
      </c>
      <c r="P17" s="212">
        <f>N17/O17*100</f>
        <v>98.826941669352237</v>
      </c>
      <c r="Q17" s="294"/>
      <c r="R17" s="294"/>
      <c r="S17" s="294"/>
      <c r="T17" s="294"/>
      <c r="U17" s="294"/>
      <c r="V17" s="294"/>
      <c r="W17" s="294"/>
      <c r="X17" s="294"/>
      <c r="Y17" s="294"/>
      <c r="Z17" s="294"/>
    </row>
    <row r="18" spans="1:26" ht="14.25" customHeight="1" x14ac:dyDescent="0.2">
      <c r="A18" s="70" t="s">
        <v>95</v>
      </c>
      <c r="B18" s="212">
        <f>H18</f>
        <v>28.8</v>
      </c>
      <c r="C18" s="212">
        <f>I18</f>
        <v>28.8</v>
      </c>
      <c r="D18" s="212">
        <f t="shared" si="0"/>
        <v>100</v>
      </c>
      <c r="E18" s="303" t="s">
        <v>160</v>
      </c>
      <c r="F18" s="303" t="s">
        <v>160</v>
      </c>
      <c r="G18" s="212" t="s">
        <v>160</v>
      </c>
      <c r="H18" s="212">
        <v>28.8</v>
      </c>
      <c r="I18" s="212">
        <v>28.8</v>
      </c>
      <c r="J18" s="212">
        <f t="shared" si="2"/>
        <v>100</v>
      </c>
      <c r="K18" s="212">
        <v>132.4</v>
      </c>
      <c r="L18" s="212">
        <v>132.4</v>
      </c>
      <c r="M18" s="212">
        <f t="shared" si="3"/>
        <v>100</v>
      </c>
      <c r="N18" s="215">
        <f t="shared" si="6"/>
        <v>161.20000000000002</v>
      </c>
      <c r="O18" s="215">
        <f t="shared" si="6"/>
        <v>161.20000000000002</v>
      </c>
      <c r="P18" s="212">
        <f t="shared" si="4"/>
        <v>100</v>
      </c>
      <c r="Q18" s="294"/>
      <c r="R18" s="294"/>
      <c r="S18" s="294"/>
      <c r="T18" s="294"/>
      <c r="U18" s="294"/>
      <c r="V18" s="294"/>
      <c r="W18" s="294"/>
      <c r="X18" s="294"/>
      <c r="Y18" s="294"/>
      <c r="Z18" s="294"/>
    </row>
    <row r="19" spans="1:26" ht="14.25" customHeight="1" x14ac:dyDescent="0.2">
      <c r="A19" s="70" t="s">
        <v>96</v>
      </c>
      <c r="B19" s="212">
        <f t="shared" si="5"/>
        <v>59257.8</v>
      </c>
      <c r="C19" s="212">
        <f t="shared" si="7"/>
        <v>58593.599999999999</v>
      </c>
      <c r="D19" s="212">
        <f t="shared" si="0"/>
        <v>101.13357090194152</v>
      </c>
      <c r="E19" s="300">
        <v>59084.3</v>
      </c>
      <c r="F19" s="300">
        <v>58339</v>
      </c>
      <c r="G19" s="212">
        <f t="shared" si="1"/>
        <v>101.27753303964757</v>
      </c>
      <c r="H19" s="212">
        <v>173.5</v>
      </c>
      <c r="I19" s="212">
        <v>254.6</v>
      </c>
      <c r="J19" s="212">
        <f t="shared" si="2"/>
        <v>68.146111547525535</v>
      </c>
      <c r="K19" s="212">
        <v>5445.8</v>
      </c>
      <c r="L19" s="212">
        <v>7239.1</v>
      </c>
      <c r="M19" s="212">
        <f t="shared" si="3"/>
        <v>75.227583539390253</v>
      </c>
      <c r="N19" s="215">
        <f t="shared" si="6"/>
        <v>64703.600000000006</v>
      </c>
      <c r="O19" s="215">
        <f t="shared" si="6"/>
        <v>65832.7</v>
      </c>
      <c r="P19" s="212">
        <f t="shared" si="4"/>
        <v>98.284894892659736</v>
      </c>
      <c r="Q19" s="294"/>
      <c r="R19" s="294"/>
      <c r="S19" s="160"/>
      <c r="T19" s="160"/>
      <c r="U19" s="294"/>
      <c r="V19" s="294"/>
      <c r="W19" s="294"/>
      <c r="X19" s="294"/>
      <c r="Y19" s="294"/>
      <c r="Z19" s="294"/>
    </row>
    <row r="20" spans="1:26" ht="14.25" customHeight="1" x14ac:dyDescent="0.2">
      <c r="A20" s="70" t="s">
        <v>97</v>
      </c>
      <c r="B20" s="212">
        <f t="shared" si="5"/>
        <v>175352.9</v>
      </c>
      <c r="C20" s="212">
        <f t="shared" si="7"/>
        <v>164647.20000000001</v>
      </c>
      <c r="D20" s="212">
        <f t="shared" si="0"/>
        <v>106.50220592879805</v>
      </c>
      <c r="E20" s="300">
        <v>175335.9</v>
      </c>
      <c r="F20" s="300">
        <v>164634</v>
      </c>
      <c r="G20" s="212">
        <f t="shared" si="1"/>
        <v>106.50041911148365</v>
      </c>
      <c r="H20" s="212">
        <v>17</v>
      </c>
      <c r="I20" s="212">
        <v>13.2</v>
      </c>
      <c r="J20" s="212">
        <f t="shared" si="2"/>
        <v>128.78787878787878</v>
      </c>
      <c r="K20" s="212">
        <v>9559.9</v>
      </c>
      <c r="L20" s="212">
        <v>9535.2999999999993</v>
      </c>
      <c r="M20" s="212">
        <f t="shared" si="3"/>
        <v>100.25798873658931</v>
      </c>
      <c r="N20" s="215">
        <f t="shared" si="6"/>
        <v>184912.8</v>
      </c>
      <c r="O20" s="215">
        <f t="shared" si="6"/>
        <v>174182.5</v>
      </c>
      <c r="P20" s="212">
        <f t="shared" si="4"/>
        <v>106.16037776470083</v>
      </c>
      <c r="Q20" s="294"/>
      <c r="R20" s="294"/>
      <c r="S20" s="294"/>
      <c r="T20" s="294"/>
      <c r="U20" s="294"/>
      <c r="V20" s="294"/>
      <c r="W20" s="294"/>
      <c r="X20" s="294"/>
      <c r="Y20" s="294"/>
      <c r="Z20" s="294"/>
    </row>
    <row r="21" spans="1:26" ht="14.25" customHeight="1" x14ac:dyDescent="0.2">
      <c r="A21" s="70" t="s">
        <v>98</v>
      </c>
      <c r="B21" s="212">
        <f t="shared" si="5"/>
        <v>41348.9</v>
      </c>
      <c r="C21" s="212">
        <f t="shared" si="7"/>
        <v>40268.9</v>
      </c>
      <c r="D21" s="212">
        <f t="shared" si="0"/>
        <v>102.68197045362551</v>
      </c>
      <c r="E21" s="300">
        <v>40577.5</v>
      </c>
      <c r="F21" s="300">
        <v>39529.4</v>
      </c>
      <c r="G21" s="212">
        <f t="shared" si="1"/>
        <v>102.65144424150125</v>
      </c>
      <c r="H21" s="212">
        <v>771.4</v>
      </c>
      <c r="I21" s="212">
        <v>739.5</v>
      </c>
      <c r="J21" s="212">
        <f t="shared" si="2"/>
        <v>104.31372549019609</v>
      </c>
      <c r="K21" s="212">
        <v>33666.5</v>
      </c>
      <c r="L21" s="212">
        <v>38226.5</v>
      </c>
      <c r="M21" s="212">
        <f t="shared" si="3"/>
        <v>88.071102507422864</v>
      </c>
      <c r="N21" s="215">
        <f t="shared" si="6"/>
        <v>75015.399999999994</v>
      </c>
      <c r="O21" s="215">
        <f t="shared" si="6"/>
        <v>78495.399999999994</v>
      </c>
      <c r="P21" s="212">
        <f t="shared" si="4"/>
        <v>95.566619190423893</v>
      </c>
      <c r="Q21" s="294"/>
      <c r="R21" s="294"/>
      <c r="S21" s="294"/>
      <c r="T21" s="294"/>
      <c r="U21" s="294"/>
      <c r="V21" s="294"/>
      <c r="W21" s="294"/>
      <c r="X21" s="294"/>
      <c r="Y21" s="294"/>
      <c r="Z21" s="294"/>
    </row>
    <row r="22" spans="1:26" ht="14.25" customHeight="1" x14ac:dyDescent="0.2">
      <c r="A22" s="79" t="s">
        <v>99</v>
      </c>
      <c r="B22" s="212">
        <f t="shared" si="5"/>
        <v>3403.8999999999996</v>
      </c>
      <c r="C22" s="212">
        <f t="shared" si="7"/>
        <v>4187.3</v>
      </c>
      <c r="D22" s="212">
        <f t="shared" si="0"/>
        <v>81.291046736560531</v>
      </c>
      <c r="E22" s="300">
        <v>3241.7</v>
      </c>
      <c r="F22" s="300">
        <v>4023</v>
      </c>
      <c r="G22" s="212">
        <f t="shared" si="1"/>
        <v>80.579169773800643</v>
      </c>
      <c r="H22" s="212">
        <v>162.19999999999999</v>
      </c>
      <c r="I22" s="212">
        <v>164.3</v>
      </c>
      <c r="J22" s="212">
        <f>H22/I22*100</f>
        <v>98.721850273889217</v>
      </c>
      <c r="K22" s="212">
        <v>1923.8</v>
      </c>
      <c r="L22" s="212">
        <v>1860.9</v>
      </c>
      <c r="M22" s="212">
        <f t="shared" si="3"/>
        <v>103.3800849051534</v>
      </c>
      <c r="N22" s="215">
        <f t="shared" si="6"/>
        <v>5327.7</v>
      </c>
      <c r="O22" s="215">
        <f t="shared" si="6"/>
        <v>6048.2000000000007</v>
      </c>
      <c r="P22" s="212">
        <f t="shared" si="4"/>
        <v>88.087364835818903</v>
      </c>
      <c r="Q22" s="294"/>
      <c r="R22" s="294"/>
      <c r="S22" s="294"/>
      <c r="T22" s="294"/>
      <c r="U22" s="294"/>
      <c r="V22" s="294"/>
      <c r="W22" s="294"/>
      <c r="X22" s="294"/>
      <c r="Y22" s="294"/>
      <c r="Z22" s="294"/>
    </row>
    <row r="23" spans="1:26" ht="14.25" customHeight="1" x14ac:dyDescent="0.2">
      <c r="A23" s="70" t="s">
        <v>100</v>
      </c>
      <c r="B23" s="212">
        <f t="shared" si="5"/>
        <v>2371.4</v>
      </c>
      <c r="C23" s="212">
        <f t="shared" si="7"/>
        <v>2204.6000000000004</v>
      </c>
      <c r="D23" s="212">
        <f t="shared" si="0"/>
        <v>107.5659983670507</v>
      </c>
      <c r="E23" s="300">
        <v>2317.9</v>
      </c>
      <c r="F23" s="300">
        <v>2175.3000000000002</v>
      </c>
      <c r="G23" s="212">
        <f t="shared" si="1"/>
        <v>106.55541764354342</v>
      </c>
      <c r="H23" s="212">
        <v>53.5</v>
      </c>
      <c r="I23" s="212">
        <v>29.3</v>
      </c>
      <c r="J23" s="212">
        <f t="shared" si="2"/>
        <v>182.5938566552901</v>
      </c>
      <c r="K23" s="212">
        <v>13442.9</v>
      </c>
      <c r="L23" s="212">
        <v>13181.5</v>
      </c>
      <c r="M23" s="212">
        <f t="shared" si="3"/>
        <v>101.98308235026363</v>
      </c>
      <c r="N23" s="215">
        <f t="shared" si="6"/>
        <v>15814.3</v>
      </c>
      <c r="O23" s="215">
        <f t="shared" si="6"/>
        <v>15386.1</v>
      </c>
      <c r="P23" s="212">
        <f t="shared" si="4"/>
        <v>102.78303143746628</v>
      </c>
      <c r="Q23" s="294"/>
      <c r="R23" s="294"/>
      <c r="S23" s="294"/>
      <c r="T23" s="294"/>
      <c r="U23" s="294"/>
      <c r="V23" s="294"/>
      <c r="W23" s="294"/>
      <c r="X23" s="294"/>
      <c r="Y23" s="294"/>
      <c r="Z23" s="294"/>
    </row>
    <row r="24" spans="1:26" ht="14.25" customHeight="1" x14ac:dyDescent="0.2">
      <c r="A24" s="70" t="s">
        <v>101</v>
      </c>
      <c r="B24" s="212" t="s">
        <v>160</v>
      </c>
      <c r="C24" s="212" t="s">
        <v>160</v>
      </c>
      <c r="D24" s="212" t="s">
        <v>160</v>
      </c>
      <c r="E24" s="303" t="s">
        <v>160</v>
      </c>
      <c r="F24" s="303" t="s">
        <v>160</v>
      </c>
      <c r="G24" s="212" t="s">
        <v>160</v>
      </c>
      <c r="H24" s="212" t="s">
        <v>160</v>
      </c>
      <c r="I24" s="212" t="s">
        <v>160</v>
      </c>
      <c r="J24" s="212" t="s">
        <v>160</v>
      </c>
      <c r="K24" s="212">
        <v>0.8</v>
      </c>
      <c r="L24" s="212">
        <v>0.8</v>
      </c>
      <c r="M24" s="212">
        <f>K24/L24*100</f>
        <v>100</v>
      </c>
      <c r="N24" s="215">
        <f>K24</f>
        <v>0.8</v>
      </c>
      <c r="O24" s="215">
        <f>L24</f>
        <v>0.8</v>
      </c>
      <c r="P24" s="212">
        <f>N24/O24*100</f>
        <v>100</v>
      </c>
      <c r="Q24" s="294"/>
      <c r="R24" s="294"/>
      <c r="S24" s="294"/>
      <c r="T24" s="294"/>
      <c r="U24" s="294"/>
      <c r="V24" s="294"/>
      <c r="W24" s="294"/>
      <c r="X24" s="294"/>
      <c r="Y24" s="294"/>
      <c r="Z24" s="294"/>
    </row>
    <row r="25" spans="1:26" x14ac:dyDescent="0.2">
      <c r="A25" s="70" t="s">
        <v>102</v>
      </c>
      <c r="B25" s="212">
        <f>E25</f>
        <v>0.2</v>
      </c>
      <c r="C25" s="212">
        <f>F25</f>
        <v>0.4</v>
      </c>
      <c r="D25" s="212">
        <f t="shared" si="0"/>
        <v>50</v>
      </c>
      <c r="E25" s="300">
        <v>0.2</v>
      </c>
      <c r="F25" s="300">
        <v>0.4</v>
      </c>
      <c r="G25" s="212">
        <f t="shared" si="1"/>
        <v>50</v>
      </c>
      <c r="H25" s="212" t="s">
        <v>160</v>
      </c>
      <c r="I25" s="212" t="s">
        <v>160</v>
      </c>
      <c r="J25" s="212" t="s">
        <v>160</v>
      </c>
      <c r="K25" s="212">
        <v>66.7</v>
      </c>
      <c r="L25" s="212">
        <v>77.5</v>
      </c>
      <c r="M25" s="212">
        <f t="shared" si="3"/>
        <v>86.06451612903227</v>
      </c>
      <c r="N25" s="215">
        <f>B25+K25</f>
        <v>66.900000000000006</v>
      </c>
      <c r="O25" s="215">
        <f t="shared" si="6"/>
        <v>77.900000000000006</v>
      </c>
      <c r="P25" s="212">
        <f t="shared" si="4"/>
        <v>85.8793324775353</v>
      </c>
      <c r="Q25" s="294"/>
      <c r="R25" s="160"/>
      <c r="S25" s="160"/>
      <c r="T25" s="160"/>
      <c r="U25" s="160"/>
      <c r="V25" s="160"/>
      <c r="W25" s="160"/>
      <c r="X25" s="294"/>
      <c r="Y25" s="294"/>
      <c r="Z25" s="294"/>
    </row>
    <row r="26" spans="1:26" x14ac:dyDescent="0.2">
      <c r="A26" s="72" t="s">
        <v>103</v>
      </c>
      <c r="B26" s="213">
        <f>E26</f>
        <v>54835.5</v>
      </c>
      <c r="C26" s="213">
        <f>F26</f>
        <v>55729.3</v>
      </c>
      <c r="D26" s="213">
        <f t="shared" si="0"/>
        <v>98.396175799803686</v>
      </c>
      <c r="E26" s="304">
        <v>54835.5</v>
      </c>
      <c r="F26" s="304">
        <v>55729.3</v>
      </c>
      <c r="G26" s="213">
        <f t="shared" si="1"/>
        <v>98.396175799803686</v>
      </c>
      <c r="H26" s="213" t="s">
        <v>160</v>
      </c>
      <c r="I26" s="213" t="s">
        <v>160</v>
      </c>
      <c r="J26" s="213" t="s">
        <v>160</v>
      </c>
      <c r="K26" s="213">
        <v>1461.8</v>
      </c>
      <c r="L26" s="213">
        <v>1461.3</v>
      </c>
      <c r="M26" s="213">
        <f t="shared" si="3"/>
        <v>100.03421610894409</v>
      </c>
      <c r="N26" s="213">
        <f t="shared" si="6"/>
        <v>56297.3</v>
      </c>
      <c r="O26" s="213">
        <f t="shared" si="6"/>
        <v>57190.600000000006</v>
      </c>
      <c r="P26" s="213">
        <f t="shared" si="4"/>
        <v>98.438030025913349</v>
      </c>
      <c r="Q26" s="294"/>
      <c r="R26" s="294"/>
      <c r="S26" s="294"/>
      <c r="T26" s="294"/>
      <c r="U26" s="160"/>
      <c r="V26" s="160"/>
      <c r="W26" s="160"/>
      <c r="X26" s="294"/>
      <c r="Y26" s="294"/>
      <c r="Z26" s="294"/>
    </row>
    <row r="27" spans="1:26" x14ac:dyDescent="0.2">
      <c r="O27" s="294"/>
      <c r="P27" s="294"/>
      <c r="Q27" s="294"/>
      <c r="R27" s="294"/>
      <c r="S27" s="294"/>
      <c r="T27" s="294"/>
      <c r="U27" s="160"/>
      <c r="V27" s="160"/>
      <c r="W27" s="160"/>
      <c r="X27" s="294"/>
      <c r="Y27" s="294"/>
      <c r="Z27" s="294"/>
    </row>
    <row r="28" spans="1:26" x14ac:dyDescent="0.2">
      <c r="A28" s="290"/>
      <c r="B28" s="103"/>
      <c r="C28" s="103"/>
      <c r="D28" s="105"/>
      <c r="E28" s="103"/>
      <c r="F28" s="103"/>
      <c r="G28" s="103"/>
      <c r="H28" s="103"/>
      <c r="I28" s="103"/>
      <c r="J28" s="103"/>
      <c r="K28" s="103"/>
      <c r="L28" s="212"/>
      <c r="M28" s="103"/>
    </row>
    <row r="29" spans="1:26" x14ac:dyDescent="0.2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26" x14ac:dyDescent="0.2"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3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A3" sqref="A3:A5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01" t="s">
        <v>120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</row>
    <row r="2" spans="1:26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6"/>
      <c r="N2" s="106"/>
      <c r="O2" s="106"/>
      <c r="P2" s="108" t="s">
        <v>121</v>
      </c>
    </row>
    <row r="3" spans="1:26" ht="15" customHeight="1" x14ac:dyDescent="0.2">
      <c r="A3" s="378"/>
      <c r="B3" s="376" t="s">
        <v>155</v>
      </c>
      <c r="C3" s="376"/>
      <c r="D3" s="376"/>
      <c r="E3" s="377" t="s">
        <v>78</v>
      </c>
      <c r="F3" s="379"/>
      <c r="G3" s="379"/>
      <c r="H3" s="379"/>
      <c r="I3" s="379"/>
      <c r="J3" s="379"/>
      <c r="K3" s="370" t="s">
        <v>186</v>
      </c>
      <c r="L3" s="371"/>
      <c r="M3" s="372"/>
      <c r="N3" s="376" t="s">
        <v>79</v>
      </c>
      <c r="O3" s="376"/>
      <c r="P3" s="377"/>
      <c r="Q3" s="11"/>
    </row>
    <row r="4" spans="1:26" ht="34.5" customHeight="1" x14ac:dyDescent="0.2">
      <c r="A4" s="378"/>
      <c r="B4" s="376"/>
      <c r="C4" s="376"/>
      <c r="D4" s="376"/>
      <c r="E4" s="376" t="s">
        <v>77</v>
      </c>
      <c r="F4" s="376"/>
      <c r="G4" s="376"/>
      <c r="H4" s="376" t="s">
        <v>76</v>
      </c>
      <c r="I4" s="376"/>
      <c r="J4" s="376"/>
      <c r="K4" s="373"/>
      <c r="L4" s="374"/>
      <c r="M4" s="375"/>
      <c r="N4" s="376"/>
      <c r="O4" s="376"/>
      <c r="P4" s="377"/>
      <c r="Q4" s="11"/>
    </row>
    <row r="5" spans="1:26" ht="36.75" customHeight="1" x14ac:dyDescent="0.2">
      <c r="A5" s="378"/>
      <c r="B5" s="20" t="s">
        <v>153</v>
      </c>
      <c r="C5" s="20" t="s">
        <v>75</v>
      </c>
      <c r="D5" s="20" t="s">
        <v>154</v>
      </c>
      <c r="E5" s="20" t="s">
        <v>153</v>
      </c>
      <c r="F5" s="20" t="s">
        <v>75</v>
      </c>
      <c r="G5" s="20" t="s">
        <v>154</v>
      </c>
      <c r="H5" s="20" t="s">
        <v>153</v>
      </c>
      <c r="I5" s="20" t="s">
        <v>75</v>
      </c>
      <c r="J5" s="20" t="s">
        <v>154</v>
      </c>
      <c r="K5" s="20" t="s">
        <v>153</v>
      </c>
      <c r="L5" s="20" t="s">
        <v>75</v>
      </c>
      <c r="M5" s="21" t="s">
        <v>154</v>
      </c>
      <c r="N5" s="20" t="s">
        <v>153</v>
      </c>
      <c r="O5" s="20" t="s">
        <v>75</v>
      </c>
      <c r="P5" s="21" t="s">
        <v>154</v>
      </c>
      <c r="Q5" s="11"/>
    </row>
    <row r="6" spans="1:26" ht="12.75" customHeight="1" x14ac:dyDescent="0.2">
      <c r="A6" s="64" t="s">
        <v>83</v>
      </c>
      <c r="B6" s="205">
        <f>SUM(B7:B26)</f>
        <v>264957</v>
      </c>
      <c r="C6" s="205">
        <f>SUM(C7:C26)</f>
        <v>231564</v>
      </c>
      <c r="D6" s="66">
        <f t="shared" ref="D6:D26" si="0">B6/C6*100</f>
        <v>114.42063533191688</v>
      </c>
      <c r="E6" s="205">
        <f>SUM(E7:E26)</f>
        <v>77900</v>
      </c>
      <c r="F6" s="205">
        <f>SUM(F7:F26)</f>
        <v>66971</v>
      </c>
      <c r="G6" s="66">
        <f t="shared" ref="G6:G23" si="1">E6/F6*100</f>
        <v>116.31900374789087</v>
      </c>
      <c r="H6" s="205">
        <f>SUM(H7:H26)</f>
        <v>187057</v>
      </c>
      <c r="I6" s="205">
        <f>SUM(I7:I26)</f>
        <v>164593</v>
      </c>
      <c r="J6" s="66">
        <f t="shared" ref="J6:J26" si="2">H6/I6*100</f>
        <v>113.64821104178185</v>
      </c>
      <c r="K6" s="205">
        <f>SUM(K7:K26)</f>
        <v>435444</v>
      </c>
      <c r="L6" s="205">
        <f>SUM(L7:L26)</f>
        <v>403063</v>
      </c>
      <c r="M6" s="66">
        <f>K6/L6*100</f>
        <v>108.03373169951101</v>
      </c>
      <c r="N6" s="205">
        <f>SUM(N7:N26)</f>
        <v>700401</v>
      </c>
      <c r="O6" s="205">
        <f>SUM(O7:O26)</f>
        <v>634627</v>
      </c>
      <c r="P6" s="66">
        <f t="shared" ref="P6:P26" si="3">N6/O6*100</f>
        <v>110.36419818255447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69" t="s">
        <v>84</v>
      </c>
      <c r="B7" s="205">
        <f t="shared" ref="B7:C23" si="4">E7+H7</f>
        <v>34064</v>
      </c>
      <c r="C7" s="205">
        <f t="shared" si="4"/>
        <v>24879</v>
      </c>
      <c r="D7" s="66">
        <f t="shared" si="0"/>
        <v>136.91868644238113</v>
      </c>
      <c r="E7" s="205">
        <v>373</v>
      </c>
      <c r="F7" s="205">
        <v>399</v>
      </c>
      <c r="G7" s="66">
        <f t="shared" si="1"/>
        <v>93.483709273182953</v>
      </c>
      <c r="H7" s="205">
        <v>33691</v>
      </c>
      <c r="I7" s="205">
        <v>24480</v>
      </c>
      <c r="J7" s="66">
        <f t="shared" si="2"/>
        <v>137.62663398692811</v>
      </c>
      <c r="K7" s="205">
        <v>21964</v>
      </c>
      <c r="L7" s="205">
        <v>21121</v>
      </c>
      <c r="M7" s="66">
        <f t="shared" ref="M7:M26" si="5">K7/L7*100</f>
        <v>103.99128829127409</v>
      </c>
      <c r="N7" s="209">
        <f t="shared" ref="N7:O26" si="6">B7+K7</f>
        <v>56028</v>
      </c>
      <c r="O7" s="209">
        <f t="shared" si="6"/>
        <v>46000</v>
      </c>
      <c r="P7" s="66">
        <f t="shared" si="3"/>
        <v>121.8</v>
      </c>
      <c r="Q7" s="244"/>
      <c r="R7" s="244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70" t="s">
        <v>85</v>
      </c>
      <c r="B8" s="205">
        <f t="shared" si="4"/>
        <v>8764</v>
      </c>
      <c r="C8" s="205">
        <f t="shared" si="4"/>
        <v>9054</v>
      </c>
      <c r="D8" s="66">
        <f t="shared" si="0"/>
        <v>96.796995802960012</v>
      </c>
      <c r="E8" s="205">
        <v>3720</v>
      </c>
      <c r="F8" s="205">
        <v>5183</v>
      </c>
      <c r="G8" s="66">
        <f t="shared" si="1"/>
        <v>71.773104379702886</v>
      </c>
      <c r="H8" s="205">
        <v>5044</v>
      </c>
      <c r="I8" s="205">
        <v>3871</v>
      </c>
      <c r="J8" s="66">
        <f t="shared" si="2"/>
        <v>130.302247481271</v>
      </c>
      <c r="K8" s="205">
        <v>37240</v>
      </c>
      <c r="L8" s="205">
        <v>37830</v>
      </c>
      <c r="M8" s="66">
        <f t="shared" si="5"/>
        <v>98.440391223896384</v>
      </c>
      <c r="N8" s="209">
        <f t="shared" si="6"/>
        <v>46004</v>
      </c>
      <c r="O8" s="209">
        <f t="shared" si="6"/>
        <v>46884</v>
      </c>
      <c r="P8" s="66">
        <f t="shared" si="3"/>
        <v>98.123027045473933</v>
      </c>
      <c r="Q8" s="244"/>
      <c r="R8" s="244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70" t="s">
        <v>86</v>
      </c>
      <c r="B9" s="205">
        <f t="shared" si="4"/>
        <v>26593</v>
      </c>
      <c r="C9" s="205">
        <f t="shared" si="4"/>
        <v>27982</v>
      </c>
      <c r="D9" s="66">
        <f t="shared" si="0"/>
        <v>95.036094632263598</v>
      </c>
      <c r="E9" s="205">
        <v>13053</v>
      </c>
      <c r="F9" s="205">
        <v>15370</v>
      </c>
      <c r="G9" s="66">
        <f t="shared" si="1"/>
        <v>84.925178919973973</v>
      </c>
      <c r="H9" s="205">
        <v>13540</v>
      </c>
      <c r="I9" s="205">
        <v>12612</v>
      </c>
      <c r="J9" s="66">
        <f t="shared" si="2"/>
        <v>107.35807167776721</v>
      </c>
      <c r="K9" s="205">
        <v>48994</v>
      </c>
      <c r="L9" s="205">
        <v>51545</v>
      </c>
      <c r="M9" s="66">
        <f t="shared" si="5"/>
        <v>95.050926375012125</v>
      </c>
      <c r="N9" s="209">
        <f t="shared" si="6"/>
        <v>75587</v>
      </c>
      <c r="O9" s="209">
        <f t="shared" si="6"/>
        <v>79527</v>
      </c>
      <c r="P9" s="66">
        <f t="shared" si="3"/>
        <v>95.045707747054465</v>
      </c>
      <c r="Q9" s="244"/>
      <c r="R9" s="244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70" t="s">
        <v>87</v>
      </c>
      <c r="B10" s="205">
        <f t="shared" si="4"/>
        <v>21947</v>
      </c>
      <c r="C10" s="205">
        <f t="shared" si="4"/>
        <v>17995</v>
      </c>
      <c r="D10" s="66">
        <f t="shared" si="0"/>
        <v>121.96165601555988</v>
      </c>
      <c r="E10" s="205">
        <v>938</v>
      </c>
      <c r="F10" s="205">
        <v>1498</v>
      </c>
      <c r="G10" s="66">
        <f t="shared" si="1"/>
        <v>62.616822429906534</v>
      </c>
      <c r="H10" s="205">
        <v>21009</v>
      </c>
      <c r="I10" s="205">
        <v>16497</v>
      </c>
      <c r="J10" s="66">
        <f t="shared" si="2"/>
        <v>127.35042735042734</v>
      </c>
      <c r="K10" s="205">
        <v>37284</v>
      </c>
      <c r="L10" s="205">
        <v>31764</v>
      </c>
      <c r="M10" s="66">
        <f t="shared" si="5"/>
        <v>117.37816395919909</v>
      </c>
      <c r="N10" s="209">
        <f t="shared" si="6"/>
        <v>59231</v>
      </c>
      <c r="O10" s="209">
        <f t="shared" si="6"/>
        <v>49759</v>
      </c>
      <c r="P10" s="66">
        <f t="shared" si="3"/>
        <v>119.03575232621235</v>
      </c>
      <c r="Q10" s="244"/>
      <c r="R10" s="244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70" t="s">
        <v>88</v>
      </c>
      <c r="B11" s="205">
        <f>E11+H11</f>
        <v>1115</v>
      </c>
      <c r="C11" s="205">
        <f>F11+I11</f>
        <v>764</v>
      </c>
      <c r="D11" s="66">
        <f t="shared" si="0"/>
        <v>145.94240837696336</v>
      </c>
      <c r="E11" s="205">
        <v>1</v>
      </c>
      <c r="F11" s="205">
        <v>1</v>
      </c>
      <c r="G11" s="66">
        <f t="shared" si="1"/>
        <v>100</v>
      </c>
      <c r="H11" s="205">
        <v>1114</v>
      </c>
      <c r="I11" s="205">
        <v>763</v>
      </c>
      <c r="J11" s="66">
        <f t="shared" si="2"/>
        <v>146.00262123197902</v>
      </c>
      <c r="K11" s="205">
        <v>3939</v>
      </c>
      <c r="L11" s="205">
        <v>2726</v>
      </c>
      <c r="M11" s="66">
        <f t="shared" si="5"/>
        <v>144.49743213499633</v>
      </c>
      <c r="N11" s="209">
        <f t="shared" si="6"/>
        <v>5054</v>
      </c>
      <c r="O11" s="209">
        <f t="shared" si="6"/>
        <v>3490</v>
      </c>
      <c r="P11" s="66">
        <f t="shared" si="3"/>
        <v>144.8137535816619</v>
      </c>
      <c r="Q11" s="244"/>
      <c r="R11" s="244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70" t="s">
        <v>89</v>
      </c>
      <c r="B12" s="205">
        <f t="shared" si="4"/>
        <v>26775</v>
      </c>
      <c r="C12" s="205">
        <f t="shared" si="4"/>
        <v>21746</v>
      </c>
      <c r="D12" s="66">
        <f t="shared" si="0"/>
        <v>123.12609215487906</v>
      </c>
      <c r="E12" s="205">
        <v>4676</v>
      </c>
      <c r="F12" s="205">
        <v>3810</v>
      </c>
      <c r="G12" s="66">
        <f t="shared" si="1"/>
        <v>122.72965879265092</v>
      </c>
      <c r="H12" s="205">
        <v>22099</v>
      </c>
      <c r="I12" s="205">
        <v>17936</v>
      </c>
      <c r="J12" s="66">
        <f t="shared" si="2"/>
        <v>123.21030330062443</v>
      </c>
      <c r="K12" s="205">
        <v>26371</v>
      </c>
      <c r="L12" s="205">
        <v>28311</v>
      </c>
      <c r="M12" s="66">
        <f t="shared" si="5"/>
        <v>93.147539825509512</v>
      </c>
      <c r="N12" s="209">
        <f t="shared" si="6"/>
        <v>53146</v>
      </c>
      <c r="O12" s="209">
        <f t="shared" si="6"/>
        <v>50057</v>
      </c>
      <c r="P12" s="66">
        <f t="shared" si="3"/>
        <v>106.17096509978626</v>
      </c>
      <c r="Q12" s="244"/>
      <c r="R12" s="244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70" t="s">
        <v>90</v>
      </c>
      <c r="B13" s="205">
        <f t="shared" si="4"/>
        <v>14370</v>
      </c>
      <c r="C13" s="205">
        <f t="shared" si="4"/>
        <v>10326</v>
      </c>
      <c r="D13" s="66">
        <f t="shared" si="0"/>
        <v>139.16327716443928</v>
      </c>
      <c r="E13" s="205">
        <v>4023</v>
      </c>
      <c r="F13" s="205">
        <v>2813</v>
      </c>
      <c r="G13" s="66">
        <f t="shared" si="1"/>
        <v>143.01457518663349</v>
      </c>
      <c r="H13" s="205">
        <v>10347</v>
      </c>
      <c r="I13" s="205">
        <v>7513</v>
      </c>
      <c r="J13" s="66">
        <f t="shared" si="2"/>
        <v>137.72128310927724</v>
      </c>
      <c r="K13" s="205">
        <v>24617</v>
      </c>
      <c r="L13" s="205">
        <v>32728</v>
      </c>
      <c r="M13" s="66">
        <f t="shared" si="5"/>
        <v>75.216939623563917</v>
      </c>
      <c r="N13" s="209">
        <f t="shared" si="6"/>
        <v>38987</v>
      </c>
      <c r="O13" s="209">
        <f t="shared" si="6"/>
        <v>43054</v>
      </c>
      <c r="P13" s="66">
        <f t="shared" si="3"/>
        <v>90.553723231290945</v>
      </c>
      <c r="Q13" s="244"/>
      <c r="R13" s="244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70" t="s">
        <v>91</v>
      </c>
      <c r="B14" s="205">
        <f t="shared" si="4"/>
        <v>21390</v>
      </c>
      <c r="C14" s="205">
        <f t="shared" si="4"/>
        <v>26317</v>
      </c>
      <c r="D14" s="66">
        <f t="shared" si="0"/>
        <v>81.278261199984797</v>
      </c>
      <c r="E14" s="205">
        <v>992</v>
      </c>
      <c r="F14" s="205">
        <v>604</v>
      </c>
      <c r="G14" s="66">
        <f t="shared" si="1"/>
        <v>164.23841059602648</v>
      </c>
      <c r="H14" s="205">
        <v>20398</v>
      </c>
      <c r="I14" s="205">
        <v>25713</v>
      </c>
      <c r="J14" s="66">
        <f t="shared" si="2"/>
        <v>79.329522031657135</v>
      </c>
      <c r="K14" s="205">
        <v>25559</v>
      </c>
      <c r="L14" s="205">
        <v>34044</v>
      </c>
      <c r="M14" s="66">
        <f t="shared" si="5"/>
        <v>75.076371754200437</v>
      </c>
      <c r="N14" s="209">
        <f t="shared" si="6"/>
        <v>46949</v>
      </c>
      <c r="O14" s="209">
        <f t="shared" si="6"/>
        <v>60361</v>
      </c>
      <c r="P14" s="66">
        <f t="shared" si="3"/>
        <v>77.780354864896211</v>
      </c>
      <c r="Q14" s="244"/>
      <c r="R14" s="244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70" t="s">
        <v>92</v>
      </c>
      <c r="B15" s="205">
        <f t="shared" si="4"/>
        <v>15213</v>
      </c>
      <c r="C15" s="205">
        <f t="shared" si="4"/>
        <v>15922</v>
      </c>
      <c r="D15" s="66">
        <f t="shared" si="0"/>
        <v>95.547041828915965</v>
      </c>
      <c r="E15" s="205">
        <v>2580</v>
      </c>
      <c r="F15" s="205">
        <v>3746</v>
      </c>
      <c r="G15" s="66">
        <f t="shared" si="1"/>
        <v>68.873465029364652</v>
      </c>
      <c r="H15" s="205">
        <v>12633</v>
      </c>
      <c r="I15" s="205">
        <v>12176</v>
      </c>
      <c r="J15" s="66">
        <f t="shared" si="2"/>
        <v>103.75328515111694</v>
      </c>
      <c r="K15" s="205">
        <v>21530</v>
      </c>
      <c r="L15" s="205">
        <v>21484</v>
      </c>
      <c r="M15" s="66">
        <f t="shared" si="5"/>
        <v>100.21411282815119</v>
      </c>
      <c r="N15" s="209">
        <f t="shared" si="6"/>
        <v>36743</v>
      </c>
      <c r="O15" s="209">
        <f t="shared" si="6"/>
        <v>37406</v>
      </c>
      <c r="P15" s="66">
        <f t="shared" si="3"/>
        <v>98.227557076404864</v>
      </c>
      <c r="Q15" s="244"/>
      <c r="R15" s="244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70" t="s">
        <v>93</v>
      </c>
      <c r="B16" s="205">
        <f t="shared" si="4"/>
        <v>6319</v>
      </c>
      <c r="C16" s="205">
        <f>F16+I16</f>
        <v>6998</v>
      </c>
      <c r="D16" s="66">
        <f t="shared" si="0"/>
        <v>90.297227779365528</v>
      </c>
      <c r="E16" s="205">
        <v>6060</v>
      </c>
      <c r="F16" s="205">
        <v>6748</v>
      </c>
      <c r="G16" s="66">
        <f t="shared" si="1"/>
        <v>89.804386484884418</v>
      </c>
      <c r="H16" s="205">
        <v>259</v>
      </c>
      <c r="I16" s="205">
        <v>250</v>
      </c>
      <c r="J16" s="66">
        <f t="shared" si="2"/>
        <v>103.60000000000001</v>
      </c>
      <c r="K16" s="205">
        <v>10181</v>
      </c>
      <c r="L16" s="205">
        <v>10111</v>
      </c>
      <c r="M16" s="66">
        <f t="shared" si="5"/>
        <v>100.69231530016813</v>
      </c>
      <c r="N16" s="209">
        <f t="shared" si="6"/>
        <v>16500</v>
      </c>
      <c r="O16" s="209">
        <f>C16+L16</f>
        <v>17109</v>
      </c>
      <c r="P16" s="66">
        <f t="shared" si="3"/>
        <v>96.440469928108001</v>
      </c>
      <c r="Q16" s="244"/>
      <c r="R16" s="244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70" t="s">
        <v>94</v>
      </c>
      <c r="B17" s="205">
        <f t="shared" si="4"/>
        <v>2679</v>
      </c>
      <c r="C17" s="205">
        <f t="shared" si="4"/>
        <v>2166</v>
      </c>
      <c r="D17" s="66">
        <f t="shared" si="0"/>
        <v>123.68421052631579</v>
      </c>
      <c r="E17" s="205">
        <v>767</v>
      </c>
      <c r="F17" s="205">
        <v>735</v>
      </c>
      <c r="G17" s="66">
        <f t="shared" si="1"/>
        <v>104.35374149659864</v>
      </c>
      <c r="H17" s="205">
        <v>1912</v>
      </c>
      <c r="I17" s="205">
        <v>1431</v>
      </c>
      <c r="J17" s="66">
        <f t="shared" si="2"/>
        <v>133.61285814116002</v>
      </c>
      <c r="K17" s="205">
        <v>17029</v>
      </c>
      <c r="L17" s="205">
        <v>11942</v>
      </c>
      <c r="M17" s="66">
        <f t="shared" si="5"/>
        <v>142.5975548484341</v>
      </c>
      <c r="N17" s="209">
        <f t="shared" si="6"/>
        <v>19708</v>
      </c>
      <c r="O17" s="209">
        <f t="shared" si="6"/>
        <v>14108</v>
      </c>
      <c r="P17" s="66">
        <f t="shared" si="3"/>
        <v>139.6937907570173</v>
      </c>
      <c r="Q17" s="244"/>
      <c r="R17" s="244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70" t="s">
        <v>95</v>
      </c>
      <c r="B18" s="205">
        <f t="shared" si="4"/>
        <v>910</v>
      </c>
      <c r="C18" s="205">
        <f t="shared" si="4"/>
        <v>925</v>
      </c>
      <c r="D18" s="66">
        <f t="shared" si="0"/>
        <v>98.378378378378386</v>
      </c>
      <c r="E18" s="205">
        <v>5</v>
      </c>
      <c r="F18" s="205">
        <v>18</v>
      </c>
      <c r="G18" s="66">
        <f t="shared" si="1"/>
        <v>27.777777777777779</v>
      </c>
      <c r="H18" s="205">
        <v>905</v>
      </c>
      <c r="I18" s="205">
        <v>907</v>
      </c>
      <c r="J18" s="66">
        <f t="shared" si="2"/>
        <v>99.779492833517097</v>
      </c>
      <c r="K18" s="205">
        <v>2040</v>
      </c>
      <c r="L18" s="205">
        <v>2038</v>
      </c>
      <c r="M18" s="66">
        <f t="shared" si="5"/>
        <v>100.0981354268891</v>
      </c>
      <c r="N18" s="209">
        <f t="shared" si="6"/>
        <v>2950</v>
      </c>
      <c r="O18" s="209">
        <f t="shared" si="6"/>
        <v>2963</v>
      </c>
      <c r="P18" s="66">
        <f t="shared" si="3"/>
        <v>99.561255484306443</v>
      </c>
      <c r="Q18" s="244"/>
      <c r="R18" s="244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70" t="s">
        <v>96</v>
      </c>
      <c r="B19" s="205">
        <f t="shared" si="4"/>
        <v>19549</v>
      </c>
      <c r="C19" s="205">
        <f t="shared" si="4"/>
        <v>16559</v>
      </c>
      <c r="D19" s="66">
        <f t="shared" si="0"/>
        <v>118.0566459327254</v>
      </c>
      <c r="E19" s="205">
        <v>5761</v>
      </c>
      <c r="F19" s="205">
        <v>7362</v>
      </c>
      <c r="G19" s="66">
        <f t="shared" si="1"/>
        <v>78.253192067373007</v>
      </c>
      <c r="H19" s="205">
        <v>13788</v>
      </c>
      <c r="I19" s="205">
        <v>9197</v>
      </c>
      <c r="J19" s="66">
        <f t="shared" si="2"/>
        <v>149.91845166902252</v>
      </c>
      <c r="K19" s="205">
        <v>22766</v>
      </c>
      <c r="L19" s="205">
        <v>14015</v>
      </c>
      <c r="M19" s="66">
        <f t="shared" si="5"/>
        <v>162.44024259721726</v>
      </c>
      <c r="N19" s="209">
        <f t="shared" si="6"/>
        <v>42315</v>
      </c>
      <c r="O19" s="209">
        <f t="shared" si="6"/>
        <v>30574</v>
      </c>
      <c r="P19" s="66">
        <f t="shared" si="3"/>
        <v>138.40191011970956</v>
      </c>
      <c r="Q19" s="244"/>
      <c r="R19" s="244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70" t="s">
        <v>97</v>
      </c>
      <c r="B20" s="205">
        <f t="shared" si="4"/>
        <v>7029</v>
      </c>
      <c r="C20" s="205">
        <f t="shared" si="4"/>
        <v>5198</v>
      </c>
      <c r="D20" s="66">
        <f t="shared" si="0"/>
        <v>135.22508657175837</v>
      </c>
      <c r="E20" s="205">
        <v>699</v>
      </c>
      <c r="F20" s="205">
        <v>600</v>
      </c>
      <c r="G20" s="66">
        <f t="shared" si="1"/>
        <v>116.5</v>
      </c>
      <c r="H20" s="205">
        <v>6330</v>
      </c>
      <c r="I20" s="205">
        <v>4598</v>
      </c>
      <c r="J20" s="66">
        <f t="shared" si="2"/>
        <v>137.66855154414964</v>
      </c>
      <c r="K20" s="205">
        <v>20145</v>
      </c>
      <c r="L20" s="205">
        <v>16979</v>
      </c>
      <c r="M20" s="66">
        <f t="shared" si="5"/>
        <v>118.64656340184933</v>
      </c>
      <c r="N20" s="209">
        <f t="shared" si="6"/>
        <v>27174</v>
      </c>
      <c r="O20" s="209">
        <f t="shared" si="6"/>
        <v>22177</v>
      </c>
      <c r="P20" s="66">
        <f t="shared" si="3"/>
        <v>122.53235333904496</v>
      </c>
      <c r="Q20" s="244"/>
      <c r="R20" s="244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70" t="s">
        <v>98</v>
      </c>
      <c r="B21" s="205">
        <f t="shared" si="4"/>
        <v>38955</v>
      </c>
      <c r="C21" s="205">
        <f t="shared" si="4"/>
        <v>20647</v>
      </c>
      <c r="D21" s="66">
        <f t="shared" si="0"/>
        <v>188.67147769651766</v>
      </c>
      <c r="E21" s="205">
        <v>33540</v>
      </c>
      <c r="F21" s="205">
        <v>16624</v>
      </c>
      <c r="G21" s="66">
        <f t="shared" si="1"/>
        <v>201.75649663137634</v>
      </c>
      <c r="H21" s="205">
        <v>5415</v>
      </c>
      <c r="I21" s="205">
        <v>4023</v>
      </c>
      <c r="J21" s="66">
        <f t="shared" si="2"/>
        <v>134.60104399701714</v>
      </c>
      <c r="K21" s="205">
        <v>79950</v>
      </c>
      <c r="L21" s="205">
        <v>55906</v>
      </c>
      <c r="M21" s="66">
        <f t="shared" si="5"/>
        <v>143.00790612814367</v>
      </c>
      <c r="N21" s="209">
        <f t="shared" si="6"/>
        <v>118905</v>
      </c>
      <c r="O21" s="209">
        <f t="shared" si="6"/>
        <v>76553</v>
      </c>
      <c r="P21" s="66">
        <f t="shared" si="3"/>
        <v>155.32376262197431</v>
      </c>
      <c r="Q21" s="244"/>
      <c r="R21" s="244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69" t="s">
        <v>99</v>
      </c>
      <c r="B22" s="205">
        <f t="shared" si="4"/>
        <v>6439</v>
      </c>
      <c r="C22" s="205">
        <f t="shared" si="4"/>
        <v>7252</v>
      </c>
      <c r="D22" s="66">
        <f t="shared" si="0"/>
        <v>88.789299503585212</v>
      </c>
      <c r="E22" s="205">
        <v>41</v>
      </c>
      <c r="F22" s="205">
        <v>339</v>
      </c>
      <c r="G22" s="66">
        <f t="shared" si="1"/>
        <v>12.094395280235988</v>
      </c>
      <c r="H22" s="205">
        <v>6398</v>
      </c>
      <c r="I22" s="205">
        <v>6913</v>
      </c>
      <c r="J22" s="66">
        <f t="shared" si="2"/>
        <v>92.55026761174598</v>
      </c>
      <c r="K22" s="205">
        <v>12305</v>
      </c>
      <c r="L22" s="205">
        <v>9233</v>
      </c>
      <c r="M22" s="66">
        <f t="shared" si="5"/>
        <v>133.27195927650817</v>
      </c>
      <c r="N22" s="209">
        <f t="shared" si="6"/>
        <v>18744</v>
      </c>
      <c r="O22" s="209">
        <f t="shared" si="6"/>
        <v>16485</v>
      </c>
      <c r="P22" s="66">
        <f t="shared" si="3"/>
        <v>113.70336669699728</v>
      </c>
      <c r="Q22" s="244"/>
      <c r="R22" s="244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70" t="s">
        <v>100</v>
      </c>
      <c r="B23" s="205">
        <f t="shared" si="4"/>
        <v>11903</v>
      </c>
      <c r="C23" s="205">
        <f t="shared" si="4"/>
        <v>15906</v>
      </c>
      <c r="D23" s="66">
        <f t="shared" si="0"/>
        <v>74.833396202690807</v>
      </c>
      <c r="E23" s="205">
        <v>671</v>
      </c>
      <c r="F23" s="205">
        <v>1121</v>
      </c>
      <c r="G23" s="66">
        <f t="shared" si="1"/>
        <v>59.857270294380015</v>
      </c>
      <c r="H23" s="205">
        <v>11232</v>
      </c>
      <c r="I23" s="205">
        <v>14785</v>
      </c>
      <c r="J23" s="66">
        <f t="shared" si="2"/>
        <v>75.968887385864051</v>
      </c>
      <c r="K23" s="205">
        <v>18243</v>
      </c>
      <c r="L23" s="205">
        <v>15995</v>
      </c>
      <c r="M23" s="66">
        <f t="shared" si="5"/>
        <v>114.05439199749922</v>
      </c>
      <c r="N23" s="209">
        <f t="shared" si="6"/>
        <v>30146</v>
      </c>
      <c r="O23" s="209">
        <f t="shared" si="6"/>
        <v>31901</v>
      </c>
      <c r="P23" s="66">
        <f t="shared" si="3"/>
        <v>94.498605059402536</v>
      </c>
      <c r="Q23" s="244"/>
      <c r="R23" s="244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70" t="s">
        <v>101</v>
      </c>
      <c r="B24" s="205" t="s">
        <v>160</v>
      </c>
      <c r="C24" s="205" t="s">
        <v>160</v>
      </c>
      <c r="D24" s="66" t="s">
        <v>160</v>
      </c>
      <c r="E24" s="205" t="s">
        <v>160</v>
      </c>
      <c r="F24" s="205" t="s">
        <v>160</v>
      </c>
      <c r="G24" s="66" t="s">
        <v>160</v>
      </c>
      <c r="H24" s="205" t="s">
        <v>160</v>
      </c>
      <c r="I24" s="205" t="s">
        <v>160</v>
      </c>
      <c r="J24" s="66" t="s">
        <v>160</v>
      </c>
      <c r="K24" s="205">
        <v>41</v>
      </c>
      <c r="L24" s="205">
        <v>45</v>
      </c>
      <c r="M24" s="66">
        <f>K24/L24*100</f>
        <v>91.111111111111114</v>
      </c>
      <c r="N24" s="209">
        <f>K24</f>
        <v>41</v>
      </c>
      <c r="O24" s="209">
        <f>L24</f>
        <v>45</v>
      </c>
      <c r="P24" s="66">
        <f t="shared" si="3"/>
        <v>91.111111111111114</v>
      </c>
      <c r="Q24" s="244"/>
      <c r="R24" s="244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70" t="s">
        <v>102</v>
      </c>
      <c r="B25" s="205" t="s">
        <v>160</v>
      </c>
      <c r="C25" s="205" t="s">
        <v>160</v>
      </c>
      <c r="D25" s="66" t="s">
        <v>160</v>
      </c>
      <c r="E25" s="205" t="s">
        <v>160</v>
      </c>
      <c r="F25" s="205" t="s">
        <v>160</v>
      </c>
      <c r="G25" s="66" t="s">
        <v>160</v>
      </c>
      <c r="H25" s="205" t="s">
        <v>160</v>
      </c>
      <c r="I25" s="205" t="s">
        <v>160</v>
      </c>
      <c r="J25" s="66" t="s">
        <v>160</v>
      </c>
      <c r="K25" s="205">
        <v>3</v>
      </c>
      <c r="L25" s="205">
        <v>22</v>
      </c>
      <c r="M25" s="66">
        <f t="shared" si="5"/>
        <v>13.636363636363635</v>
      </c>
      <c r="N25" s="209">
        <f>K25</f>
        <v>3</v>
      </c>
      <c r="O25" s="209">
        <f>L25</f>
        <v>22</v>
      </c>
      <c r="P25" s="66">
        <f t="shared" si="3"/>
        <v>13.636363636363635</v>
      </c>
      <c r="Q25" s="244"/>
      <c r="R25" s="244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72" t="s">
        <v>103</v>
      </c>
      <c r="B26" s="206">
        <f>H26</f>
        <v>943</v>
      </c>
      <c r="C26" s="206">
        <f>I26</f>
        <v>928</v>
      </c>
      <c r="D26" s="74">
        <f t="shared" si="0"/>
        <v>101.61637931034481</v>
      </c>
      <c r="E26" s="206" t="s">
        <v>160</v>
      </c>
      <c r="F26" s="206" t="s">
        <v>160</v>
      </c>
      <c r="G26" s="74" t="s">
        <v>160</v>
      </c>
      <c r="H26" s="206">
        <v>943</v>
      </c>
      <c r="I26" s="206">
        <v>928</v>
      </c>
      <c r="J26" s="74">
        <f t="shared" si="2"/>
        <v>101.61637931034481</v>
      </c>
      <c r="K26" s="206">
        <v>5243</v>
      </c>
      <c r="L26" s="206">
        <v>5224</v>
      </c>
      <c r="M26" s="74">
        <f t="shared" si="5"/>
        <v>100.36370597243491</v>
      </c>
      <c r="N26" s="206">
        <f t="shared" si="6"/>
        <v>6186</v>
      </c>
      <c r="O26" s="206">
        <f t="shared" si="6"/>
        <v>6152</v>
      </c>
      <c r="P26" s="74">
        <f t="shared" si="3"/>
        <v>100.55266579973991</v>
      </c>
      <c r="Q26" s="244"/>
      <c r="R26" s="244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204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09"/>
      <c r="I29" s="205"/>
    </row>
    <row r="31" spans="1:27" x14ac:dyDescent="0.2">
      <c r="H31" s="10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3" sqref="A3:A5"/>
    </sheetView>
  </sheetViews>
  <sheetFormatPr defaultRowHeight="12.75" x14ac:dyDescent="0.2"/>
  <cols>
    <col min="1" max="1" width="21.7109375" style="110" customWidth="1"/>
    <col min="2" max="2" width="9.7109375" style="110" customWidth="1"/>
    <col min="3" max="3" width="9.5703125" style="110" customWidth="1"/>
    <col min="4" max="6" width="8.85546875" style="110" customWidth="1"/>
    <col min="7" max="7" width="10.140625" style="110" customWidth="1"/>
    <col min="8" max="8" width="9.85546875" style="110" customWidth="1"/>
    <col min="9" max="9" width="9.7109375" style="110" customWidth="1"/>
    <col min="10" max="10" width="10.5703125" style="110" customWidth="1"/>
    <col min="11" max="12" width="9.7109375" style="110" customWidth="1"/>
    <col min="13" max="13" width="8.7109375" style="110" customWidth="1"/>
    <col min="14" max="256" width="9.140625" style="110"/>
    <col min="257" max="257" width="21.7109375" style="110" customWidth="1"/>
    <col min="258" max="258" width="9.7109375" style="110" customWidth="1"/>
    <col min="259" max="259" width="9.5703125" style="110" customWidth="1"/>
    <col min="260" max="262" width="8.85546875" style="110" customWidth="1"/>
    <col min="263" max="263" width="10.140625" style="110" customWidth="1"/>
    <col min="264" max="264" width="9.85546875" style="110" customWidth="1"/>
    <col min="265" max="265" width="9.7109375" style="110" customWidth="1"/>
    <col min="266" max="266" width="10.5703125" style="110" customWidth="1"/>
    <col min="267" max="268" width="9.7109375" style="110" customWidth="1"/>
    <col min="269" max="269" width="8.7109375" style="110" customWidth="1"/>
    <col min="270" max="512" width="9.140625" style="110"/>
    <col min="513" max="513" width="21.7109375" style="110" customWidth="1"/>
    <col min="514" max="514" width="9.7109375" style="110" customWidth="1"/>
    <col min="515" max="515" width="9.5703125" style="110" customWidth="1"/>
    <col min="516" max="518" width="8.85546875" style="110" customWidth="1"/>
    <col min="519" max="519" width="10.140625" style="110" customWidth="1"/>
    <col min="520" max="520" width="9.85546875" style="110" customWidth="1"/>
    <col min="521" max="521" width="9.7109375" style="110" customWidth="1"/>
    <col min="522" max="522" width="10.5703125" style="110" customWidth="1"/>
    <col min="523" max="524" width="9.7109375" style="110" customWidth="1"/>
    <col min="525" max="525" width="8.7109375" style="110" customWidth="1"/>
    <col min="526" max="768" width="9.140625" style="110"/>
    <col min="769" max="769" width="21.7109375" style="110" customWidth="1"/>
    <col min="770" max="770" width="9.7109375" style="110" customWidth="1"/>
    <col min="771" max="771" width="9.5703125" style="110" customWidth="1"/>
    <col min="772" max="774" width="8.85546875" style="110" customWidth="1"/>
    <col min="775" max="775" width="10.140625" style="110" customWidth="1"/>
    <col min="776" max="776" width="9.85546875" style="110" customWidth="1"/>
    <col min="777" max="777" width="9.7109375" style="110" customWidth="1"/>
    <col min="778" max="778" width="10.5703125" style="110" customWidth="1"/>
    <col min="779" max="780" width="9.7109375" style="110" customWidth="1"/>
    <col min="781" max="781" width="8.7109375" style="110" customWidth="1"/>
    <col min="782" max="1024" width="9.140625" style="110"/>
    <col min="1025" max="1025" width="21.7109375" style="110" customWidth="1"/>
    <col min="1026" max="1026" width="9.7109375" style="110" customWidth="1"/>
    <col min="1027" max="1027" width="9.5703125" style="110" customWidth="1"/>
    <col min="1028" max="1030" width="8.85546875" style="110" customWidth="1"/>
    <col min="1031" max="1031" width="10.140625" style="110" customWidth="1"/>
    <col min="1032" max="1032" width="9.85546875" style="110" customWidth="1"/>
    <col min="1033" max="1033" width="9.7109375" style="110" customWidth="1"/>
    <col min="1034" max="1034" width="10.5703125" style="110" customWidth="1"/>
    <col min="1035" max="1036" width="9.7109375" style="110" customWidth="1"/>
    <col min="1037" max="1037" width="8.7109375" style="110" customWidth="1"/>
    <col min="1038" max="1280" width="9.140625" style="110"/>
    <col min="1281" max="1281" width="21.7109375" style="110" customWidth="1"/>
    <col min="1282" max="1282" width="9.7109375" style="110" customWidth="1"/>
    <col min="1283" max="1283" width="9.5703125" style="110" customWidth="1"/>
    <col min="1284" max="1286" width="8.85546875" style="110" customWidth="1"/>
    <col min="1287" max="1287" width="10.140625" style="110" customWidth="1"/>
    <col min="1288" max="1288" width="9.85546875" style="110" customWidth="1"/>
    <col min="1289" max="1289" width="9.7109375" style="110" customWidth="1"/>
    <col min="1290" max="1290" width="10.5703125" style="110" customWidth="1"/>
    <col min="1291" max="1292" width="9.7109375" style="110" customWidth="1"/>
    <col min="1293" max="1293" width="8.7109375" style="110" customWidth="1"/>
    <col min="1294" max="1536" width="9.140625" style="110"/>
    <col min="1537" max="1537" width="21.7109375" style="110" customWidth="1"/>
    <col min="1538" max="1538" width="9.7109375" style="110" customWidth="1"/>
    <col min="1539" max="1539" width="9.5703125" style="110" customWidth="1"/>
    <col min="1540" max="1542" width="8.85546875" style="110" customWidth="1"/>
    <col min="1543" max="1543" width="10.140625" style="110" customWidth="1"/>
    <col min="1544" max="1544" width="9.85546875" style="110" customWidth="1"/>
    <col min="1545" max="1545" width="9.7109375" style="110" customWidth="1"/>
    <col min="1546" max="1546" width="10.5703125" style="110" customWidth="1"/>
    <col min="1547" max="1548" width="9.7109375" style="110" customWidth="1"/>
    <col min="1549" max="1549" width="8.7109375" style="110" customWidth="1"/>
    <col min="1550" max="1792" width="9.140625" style="110"/>
    <col min="1793" max="1793" width="21.7109375" style="110" customWidth="1"/>
    <col min="1794" max="1794" width="9.7109375" style="110" customWidth="1"/>
    <col min="1795" max="1795" width="9.5703125" style="110" customWidth="1"/>
    <col min="1796" max="1798" width="8.85546875" style="110" customWidth="1"/>
    <col min="1799" max="1799" width="10.140625" style="110" customWidth="1"/>
    <col min="1800" max="1800" width="9.85546875" style="110" customWidth="1"/>
    <col min="1801" max="1801" width="9.7109375" style="110" customWidth="1"/>
    <col min="1802" max="1802" width="10.5703125" style="110" customWidth="1"/>
    <col min="1803" max="1804" width="9.7109375" style="110" customWidth="1"/>
    <col min="1805" max="1805" width="8.7109375" style="110" customWidth="1"/>
    <col min="1806" max="2048" width="9.140625" style="110"/>
    <col min="2049" max="2049" width="21.7109375" style="110" customWidth="1"/>
    <col min="2050" max="2050" width="9.7109375" style="110" customWidth="1"/>
    <col min="2051" max="2051" width="9.5703125" style="110" customWidth="1"/>
    <col min="2052" max="2054" width="8.85546875" style="110" customWidth="1"/>
    <col min="2055" max="2055" width="10.140625" style="110" customWidth="1"/>
    <col min="2056" max="2056" width="9.85546875" style="110" customWidth="1"/>
    <col min="2057" max="2057" width="9.7109375" style="110" customWidth="1"/>
    <col min="2058" max="2058" width="10.5703125" style="110" customWidth="1"/>
    <col min="2059" max="2060" width="9.7109375" style="110" customWidth="1"/>
    <col min="2061" max="2061" width="8.7109375" style="110" customWidth="1"/>
    <col min="2062" max="2304" width="9.140625" style="110"/>
    <col min="2305" max="2305" width="21.7109375" style="110" customWidth="1"/>
    <col min="2306" max="2306" width="9.7109375" style="110" customWidth="1"/>
    <col min="2307" max="2307" width="9.5703125" style="110" customWidth="1"/>
    <col min="2308" max="2310" width="8.85546875" style="110" customWidth="1"/>
    <col min="2311" max="2311" width="10.140625" style="110" customWidth="1"/>
    <col min="2312" max="2312" width="9.85546875" style="110" customWidth="1"/>
    <col min="2313" max="2313" width="9.7109375" style="110" customWidth="1"/>
    <col min="2314" max="2314" width="10.5703125" style="110" customWidth="1"/>
    <col min="2315" max="2316" width="9.7109375" style="110" customWidth="1"/>
    <col min="2317" max="2317" width="8.7109375" style="110" customWidth="1"/>
    <col min="2318" max="2560" width="9.140625" style="110"/>
    <col min="2561" max="2561" width="21.7109375" style="110" customWidth="1"/>
    <col min="2562" max="2562" width="9.7109375" style="110" customWidth="1"/>
    <col min="2563" max="2563" width="9.5703125" style="110" customWidth="1"/>
    <col min="2564" max="2566" width="8.85546875" style="110" customWidth="1"/>
    <col min="2567" max="2567" width="10.140625" style="110" customWidth="1"/>
    <col min="2568" max="2568" width="9.85546875" style="110" customWidth="1"/>
    <col min="2569" max="2569" width="9.7109375" style="110" customWidth="1"/>
    <col min="2570" max="2570" width="10.5703125" style="110" customWidth="1"/>
    <col min="2571" max="2572" width="9.7109375" style="110" customWidth="1"/>
    <col min="2573" max="2573" width="8.7109375" style="110" customWidth="1"/>
    <col min="2574" max="2816" width="9.140625" style="110"/>
    <col min="2817" max="2817" width="21.7109375" style="110" customWidth="1"/>
    <col min="2818" max="2818" width="9.7109375" style="110" customWidth="1"/>
    <col min="2819" max="2819" width="9.5703125" style="110" customWidth="1"/>
    <col min="2820" max="2822" width="8.85546875" style="110" customWidth="1"/>
    <col min="2823" max="2823" width="10.140625" style="110" customWidth="1"/>
    <col min="2824" max="2824" width="9.85546875" style="110" customWidth="1"/>
    <col min="2825" max="2825" width="9.7109375" style="110" customWidth="1"/>
    <col min="2826" max="2826" width="10.5703125" style="110" customWidth="1"/>
    <col min="2827" max="2828" width="9.7109375" style="110" customWidth="1"/>
    <col min="2829" max="2829" width="8.7109375" style="110" customWidth="1"/>
    <col min="2830" max="3072" width="9.140625" style="110"/>
    <col min="3073" max="3073" width="21.7109375" style="110" customWidth="1"/>
    <col min="3074" max="3074" width="9.7109375" style="110" customWidth="1"/>
    <col min="3075" max="3075" width="9.5703125" style="110" customWidth="1"/>
    <col min="3076" max="3078" width="8.85546875" style="110" customWidth="1"/>
    <col min="3079" max="3079" width="10.140625" style="110" customWidth="1"/>
    <col min="3080" max="3080" width="9.85546875" style="110" customWidth="1"/>
    <col min="3081" max="3081" width="9.7109375" style="110" customWidth="1"/>
    <col min="3082" max="3082" width="10.5703125" style="110" customWidth="1"/>
    <col min="3083" max="3084" width="9.7109375" style="110" customWidth="1"/>
    <col min="3085" max="3085" width="8.7109375" style="110" customWidth="1"/>
    <col min="3086" max="3328" width="9.140625" style="110"/>
    <col min="3329" max="3329" width="21.7109375" style="110" customWidth="1"/>
    <col min="3330" max="3330" width="9.7109375" style="110" customWidth="1"/>
    <col min="3331" max="3331" width="9.5703125" style="110" customWidth="1"/>
    <col min="3332" max="3334" width="8.85546875" style="110" customWidth="1"/>
    <col min="3335" max="3335" width="10.140625" style="110" customWidth="1"/>
    <col min="3336" max="3336" width="9.85546875" style="110" customWidth="1"/>
    <col min="3337" max="3337" width="9.7109375" style="110" customWidth="1"/>
    <col min="3338" max="3338" width="10.5703125" style="110" customWidth="1"/>
    <col min="3339" max="3340" width="9.7109375" style="110" customWidth="1"/>
    <col min="3341" max="3341" width="8.7109375" style="110" customWidth="1"/>
    <col min="3342" max="3584" width="9.140625" style="110"/>
    <col min="3585" max="3585" width="21.7109375" style="110" customWidth="1"/>
    <col min="3586" max="3586" width="9.7109375" style="110" customWidth="1"/>
    <col min="3587" max="3587" width="9.5703125" style="110" customWidth="1"/>
    <col min="3588" max="3590" width="8.85546875" style="110" customWidth="1"/>
    <col min="3591" max="3591" width="10.140625" style="110" customWidth="1"/>
    <col min="3592" max="3592" width="9.85546875" style="110" customWidth="1"/>
    <col min="3593" max="3593" width="9.7109375" style="110" customWidth="1"/>
    <col min="3594" max="3594" width="10.5703125" style="110" customWidth="1"/>
    <col min="3595" max="3596" width="9.7109375" style="110" customWidth="1"/>
    <col min="3597" max="3597" width="8.7109375" style="110" customWidth="1"/>
    <col min="3598" max="3840" width="9.140625" style="110"/>
    <col min="3841" max="3841" width="21.7109375" style="110" customWidth="1"/>
    <col min="3842" max="3842" width="9.7109375" style="110" customWidth="1"/>
    <col min="3843" max="3843" width="9.5703125" style="110" customWidth="1"/>
    <col min="3844" max="3846" width="8.85546875" style="110" customWidth="1"/>
    <col min="3847" max="3847" width="10.140625" style="110" customWidth="1"/>
    <col min="3848" max="3848" width="9.85546875" style="110" customWidth="1"/>
    <col min="3849" max="3849" width="9.7109375" style="110" customWidth="1"/>
    <col min="3850" max="3850" width="10.5703125" style="110" customWidth="1"/>
    <col min="3851" max="3852" width="9.7109375" style="110" customWidth="1"/>
    <col min="3853" max="3853" width="8.7109375" style="110" customWidth="1"/>
    <col min="3854" max="4096" width="9.140625" style="110"/>
    <col min="4097" max="4097" width="21.7109375" style="110" customWidth="1"/>
    <col min="4098" max="4098" width="9.7109375" style="110" customWidth="1"/>
    <col min="4099" max="4099" width="9.5703125" style="110" customWidth="1"/>
    <col min="4100" max="4102" width="8.85546875" style="110" customWidth="1"/>
    <col min="4103" max="4103" width="10.140625" style="110" customWidth="1"/>
    <col min="4104" max="4104" width="9.85546875" style="110" customWidth="1"/>
    <col min="4105" max="4105" width="9.7109375" style="110" customWidth="1"/>
    <col min="4106" max="4106" width="10.5703125" style="110" customWidth="1"/>
    <col min="4107" max="4108" width="9.7109375" style="110" customWidth="1"/>
    <col min="4109" max="4109" width="8.7109375" style="110" customWidth="1"/>
    <col min="4110" max="4352" width="9.140625" style="110"/>
    <col min="4353" max="4353" width="21.7109375" style="110" customWidth="1"/>
    <col min="4354" max="4354" width="9.7109375" style="110" customWidth="1"/>
    <col min="4355" max="4355" width="9.5703125" style="110" customWidth="1"/>
    <col min="4356" max="4358" width="8.85546875" style="110" customWidth="1"/>
    <col min="4359" max="4359" width="10.140625" style="110" customWidth="1"/>
    <col min="4360" max="4360" width="9.85546875" style="110" customWidth="1"/>
    <col min="4361" max="4361" width="9.7109375" style="110" customWidth="1"/>
    <col min="4362" max="4362" width="10.5703125" style="110" customWidth="1"/>
    <col min="4363" max="4364" width="9.7109375" style="110" customWidth="1"/>
    <col min="4365" max="4365" width="8.7109375" style="110" customWidth="1"/>
    <col min="4366" max="4608" width="9.140625" style="110"/>
    <col min="4609" max="4609" width="21.7109375" style="110" customWidth="1"/>
    <col min="4610" max="4610" width="9.7109375" style="110" customWidth="1"/>
    <col min="4611" max="4611" width="9.5703125" style="110" customWidth="1"/>
    <col min="4612" max="4614" width="8.85546875" style="110" customWidth="1"/>
    <col min="4615" max="4615" width="10.140625" style="110" customWidth="1"/>
    <col min="4616" max="4616" width="9.85546875" style="110" customWidth="1"/>
    <col min="4617" max="4617" width="9.7109375" style="110" customWidth="1"/>
    <col min="4618" max="4618" width="10.5703125" style="110" customWidth="1"/>
    <col min="4619" max="4620" width="9.7109375" style="110" customWidth="1"/>
    <col min="4621" max="4621" width="8.7109375" style="110" customWidth="1"/>
    <col min="4622" max="4864" width="9.140625" style="110"/>
    <col min="4865" max="4865" width="21.7109375" style="110" customWidth="1"/>
    <col min="4866" max="4866" width="9.7109375" style="110" customWidth="1"/>
    <col min="4867" max="4867" width="9.5703125" style="110" customWidth="1"/>
    <col min="4868" max="4870" width="8.85546875" style="110" customWidth="1"/>
    <col min="4871" max="4871" width="10.140625" style="110" customWidth="1"/>
    <col min="4872" max="4872" width="9.85546875" style="110" customWidth="1"/>
    <col min="4873" max="4873" width="9.7109375" style="110" customWidth="1"/>
    <col min="4874" max="4874" width="10.5703125" style="110" customWidth="1"/>
    <col min="4875" max="4876" width="9.7109375" style="110" customWidth="1"/>
    <col min="4877" max="4877" width="8.7109375" style="110" customWidth="1"/>
    <col min="4878" max="5120" width="9.140625" style="110"/>
    <col min="5121" max="5121" width="21.7109375" style="110" customWidth="1"/>
    <col min="5122" max="5122" width="9.7109375" style="110" customWidth="1"/>
    <col min="5123" max="5123" width="9.5703125" style="110" customWidth="1"/>
    <col min="5124" max="5126" width="8.85546875" style="110" customWidth="1"/>
    <col min="5127" max="5127" width="10.140625" style="110" customWidth="1"/>
    <col min="5128" max="5128" width="9.85546875" style="110" customWidth="1"/>
    <col min="5129" max="5129" width="9.7109375" style="110" customWidth="1"/>
    <col min="5130" max="5130" width="10.5703125" style="110" customWidth="1"/>
    <col min="5131" max="5132" width="9.7109375" style="110" customWidth="1"/>
    <col min="5133" max="5133" width="8.7109375" style="110" customWidth="1"/>
    <col min="5134" max="5376" width="9.140625" style="110"/>
    <col min="5377" max="5377" width="21.7109375" style="110" customWidth="1"/>
    <col min="5378" max="5378" width="9.7109375" style="110" customWidth="1"/>
    <col min="5379" max="5379" width="9.5703125" style="110" customWidth="1"/>
    <col min="5380" max="5382" width="8.85546875" style="110" customWidth="1"/>
    <col min="5383" max="5383" width="10.140625" style="110" customWidth="1"/>
    <col min="5384" max="5384" width="9.85546875" style="110" customWidth="1"/>
    <col min="5385" max="5385" width="9.7109375" style="110" customWidth="1"/>
    <col min="5386" max="5386" width="10.5703125" style="110" customWidth="1"/>
    <col min="5387" max="5388" width="9.7109375" style="110" customWidth="1"/>
    <col min="5389" max="5389" width="8.7109375" style="110" customWidth="1"/>
    <col min="5390" max="5632" width="9.140625" style="110"/>
    <col min="5633" max="5633" width="21.7109375" style="110" customWidth="1"/>
    <col min="5634" max="5634" width="9.7109375" style="110" customWidth="1"/>
    <col min="5635" max="5635" width="9.5703125" style="110" customWidth="1"/>
    <col min="5636" max="5638" width="8.85546875" style="110" customWidth="1"/>
    <col min="5639" max="5639" width="10.140625" style="110" customWidth="1"/>
    <col min="5640" max="5640" width="9.85546875" style="110" customWidth="1"/>
    <col min="5641" max="5641" width="9.7109375" style="110" customWidth="1"/>
    <col min="5642" max="5642" width="10.5703125" style="110" customWidth="1"/>
    <col min="5643" max="5644" width="9.7109375" style="110" customWidth="1"/>
    <col min="5645" max="5645" width="8.7109375" style="110" customWidth="1"/>
    <col min="5646" max="5888" width="9.140625" style="110"/>
    <col min="5889" max="5889" width="21.7109375" style="110" customWidth="1"/>
    <col min="5890" max="5890" width="9.7109375" style="110" customWidth="1"/>
    <col min="5891" max="5891" width="9.5703125" style="110" customWidth="1"/>
    <col min="5892" max="5894" width="8.85546875" style="110" customWidth="1"/>
    <col min="5895" max="5895" width="10.140625" style="110" customWidth="1"/>
    <col min="5896" max="5896" width="9.85546875" style="110" customWidth="1"/>
    <col min="5897" max="5897" width="9.7109375" style="110" customWidth="1"/>
    <col min="5898" max="5898" width="10.5703125" style="110" customWidth="1"/>
    <col min="5899" max="5900" width="9.7109375" style="110" customWidth="1"/>
    <col min="5901" max="5901" width="8.7109375" style="110" customWidth="1"/>
    <col min="5902" max="6144" width="9.140625" style="110"/>
    <col min="6145" max="6145" width="21.7109375" style="110" customWidth="1"/>
    <col min="6146" max="6146" width="9.7109375" style="110" customWidth="1"/>
    <col min="6147" max="6147" width="9.5703125" style="110" customWidth="1"/>
    <col min="6148" max="6150" width="8.85546875" style="110" customWidth="1"/>
    <col min="6151" max="6151" width="10.140625" style="110" customWidth="1"/>
    <col min="6152" max="6152" width="9.85546875" style="110" customWidth="1"/>
    <col min="6153" max="6153" width="9.7109375" style="110" customWidth="1"/>
    <col min="6154" max="6154" width="10.5703125" style="110" customWidth="1"/>
    <col min="6155" max="6156" width="9.7109375" style="110" customWidth="1"/>
    <col min="6157" max="6157" width="8.7109375" style="110" customWidth="1"/>
    <col min="6158" max="6400" width="9.140625" style="110"/>
    <col min="6401" max="6401" width="21.7109375" style="110" customWidth="1"/>
    <col min="6402" max="6402" width="9.7109375" style="110" customWidth="1"/>
    <col min="6403" max="6403" width="9.5703125" style="110" customWidth="1"/>
    <col min="6404" max="6406" width="8.85546875" style="110" customWidth="1"/>
    <col min="6407" max="6407" width="10.140625" style="110" customWidth="1"/>
    <col min="6408" max="6408" width="9.85546875" style="110" customWidth="1"/>
    <col min="6409" max="6409" width="9.7109375" style="110" customWidth="1"/>
    <col min="6410" max="6410" width="10.5703125" style="110" customWidth="1"/>
    <col min="6411" max="6412" width="9.7109375" style="110" customWidth="1"/>
    <col min="6413" max="6413" width="8.7109375" style="110" customWidth="1"/>
    <col min="6414" max="6656" width="9.140625" style="110"/>
    <col min="6657" max="6657" width="21.7109375" style="110" customWidth="1"/>
    <col min="6658" max="6658" width="9.7109375" style="110" customWidth="1"/>
    <col min="6659" max="6659" width="9.5703125" style="110" customWidth="1"/>
    <col min="6660" max="6662" width="8.85546875" style="110" customWidth="1"/>
    <col min="6663" max="6663" width="10.140625" style="110" customWidth="1"/>
    <col min="6664" max="6664" width="9.85546875" style="110" customWidth="1"/>
    <col min="6665" max="6665" width="9.7109375" style="110" customWidth="1"/>
    <col min="6666" max="6666" width="10.5703125" style="110" customWidth="1"/>
    <col min="6667" max="6668" width="9.7109375" style="110" customWidth="1"/>
    <col min="6669" max="6669" width="8.7109375" style="110" customWidth="1"/>
    <col min="6670" max="6912" width="9.140625" style="110"/>
    <col min="6913" max="6913" width="21.7109375" style="110" customWidth="1"/>
    <col min="6914" max="6914" width="9.7109375" style="110" customWidth="1"/>
    <col min="6915" max="6915" width="9.5703125" style="110" customWidth="1"/>
    <col min="6916" max="6918" width="8.85546875" style="110" customWidth="1"/>
    <col min="6919" max="6919" width="10.140625" style="110" customWidth="1"/>
    <col min="6920" max="6920" width="9.85546875" style="110" customWidth="1"/>
    <col min="6921" max="6921" width="9.7109375" style="110" customWidth="1"/>
    <col min="6922" max="6922" width="10.5703125" style="110" customWidth="1"/>
    <col min="6923" max="6924" width="9.7109375" style="110" customWidth="1"/>
    <col min="6925" max="6925" width="8.7109375" style="110" customWidth="1"/>
    <col min="6926" max="7168" width="9.140625" style="110"/>
    <col min="7169" max="7169" width="21.7109375" style="110" customWidth="1"/>
    <col min="7170" max="7170" width="9.7109375" style="110" customWidth="1"/>
    <col min="7171" max="7171" width="9.5703125" style="110" customWidth="1"/>
    <col min="7172" max="7174" width="8.85546875" style="110" customWidth="1"/>
    <col min="7175" max="7175" width="10.140625" style="110" customWidth="1"/>
    <col min="7176" max="7176" width="9.85546875" style="110" customWidth="1"/>
    <col min="7177" max="7177" width="9.7109375" style="110" customWidth="1"/>
    <col min="7178" max="7178" width="10.5703125" style="110" customWidth="1"/>
    <col min="7179" max="7180" width="9.7109375" style="110" customWidth="1"/>
    <col min="7181" max="7181" width="8.7109375" style="110" customWidth="1"/>
    <col min="7182" max="7424" width="9.140625" style="110"/>
    <col min="7425" max="7425" width="21.7109375" style="110" customWidth="1"/>
    <col min="7426" max="7426" width="9.7109375" style="110" customWidth="1"/>
    <col min="7427" max="7427" width="9.5703125" style="110" customWidth="1"/>
    <col min="7428" max="7430" width="8.85546875" style="110" customWidth="1"/>
    <col min="7431" max="7431" width="10.140625" style="110" customWidth="1"/>
    <col min="7432" max="7432" width="9.85546875" style="110" customWidth="1"/>
    <col min="7433" max="7433" width="9.7109375" style="110" customWidth="1"/>
    <col min="7434" max="7434" width="10.5703125" style="110" customWidth="1"/>
    <col min="7435" max="7436" width="9.7109375" style="110" customWidth="1"/>
    <col min="7437" max="7437" width="8.7109375" style="110" customWidth="1"/>
    <col min="7438" max="7680" width="9.140625" style="110"/>
    <col min="7681" max="7681" width="21.7109375" style="110" customWidth="1"/>
    <col min="7682" max="7682" width="9.7109375" style="110" customWidth="1"/>
    <col min="7683" max="7683" width="9.5703125" style="110" customWidth="1"/>
    <col min="7684" max="7686" width="8.85546875" style="110" customWidth="1"/>
    <col min="7687" max="7687" width="10.140625" style="110" customWidth="1"/>
    <col min="7688" max="7688" width="9.85546875" style="110" customWidth="1"/>
    <col min="7689" max="7689" width="9.7109375" style="110" customWidth="1"/>
    <col min="7690" max="7690" width="10.5703125" style="110" customWidth="1"/>
    <col min="7691" max="7692" width="9.7109375" style="110" customWidth="1"/>
    <col min="7693" max="7693" width="8.7109375" style="110" customWidth="1"/>
    <col min="7694" max="7936" width="9.140625" style="110"/>
    <col min="7937" max="7937" width="21.7109375" style="110" customWidth="1"/>
    <col min="7938" max="7938" width="9.7109375" style="110" customWidth="1"/>
    <col min="7939" max="7939" width="9.5703125" style="110" customWidth="1"/>
    <col min="7940" max="7942" width="8.85546875" style="110" customWidth="1"/>
    <col min="7943" max="7943" width="10.140625" style="110" customWidth="1"/>
    <col min="7944" max="7944" width="9.85546875" style="110" customWidth="1"/>
    <col min="7945" max="7945" width="9.7109375" style="110" customWidth="1"/>
    <col min="7946" max="7946" width="10.5703125" style="110" customWidth="1"/>
    <col min="7947" max="7948" width="9.7109375" style="110" customWidth="1"/>
    <col min="7949" max="7949" width="8.7109375" style="110" customWidth="1"/>
    <col min="7950" max="8192" width="9.140625" style="110"/>
    <col min="8193" max="8193" width="21.7109375" style="110" customWidth="1"/>
    <col min="8194" max="8194" width="9.7109375" style="110" customWidth="1"/>
    <col min="8195" max="8195" width="9.5703125" style="110" customWidth="1"/>
    <col min="8196" max="8198" width="8.85546875" style="110" customWidth="1"/>
    <col min="8199" max="8199" width="10.140625" style="110" customWidth="1"/>
    <col min="8200" max="8200" width="9.85546875" style="110" customWidth="1"/>
    <col min="8201" max="8201" width="9.7109375" style="110" customWidth="1"/>
    <col min="8202" max="8202" width="10.5703125" style="110" customWidth="1"/>
    <col min="8203" max="8204" width="9.7109375" style="110" customWidth="1"/>
    <col min="8205" max="8205" width="8.7109375" style="110" customWidth="1"/>
    <col min="8206" max="8448" width="9.140625" style="110"/>
    <col min="8449" max="8449" width="21.7109375" style="110" customWidth="1"/>
    <col min="8450" max="8450" width="9.7109375" style="110" customWidth="1"/>
    <col min="8451" max="8451" width="9.5703125" style="110" customWidth="1"/>
    <col min="8452" max="8454" width="8.85546875" style="110" customWidth="1"/>
    <col min="8455" max="8455" width="10.140625" style="110" customWidth="1"/>
    <col min="8456" max="8456" width="9.85546875" style="110" customWidth="1"/>
    <col min="8457" max="8457" width="9.7109375" style="110" customWidth="1"/>
    <col min="8458" max="8458" width="10.5703125" style="110" customWidth="1"/>
    <col min="8459" max="8460" width="9.7109375" style="110" customWidth="1"/>
    <col min="8461" max="8461" width="8.7109375" style="110" customWidth="1"/>
    <col min="8462" max="8704" width="9.140625" style="110"/>
    <col min="8705" max="8705" width="21.7109375" style="110" customWidth="1"/>
    <col min="8706" max="8706" width="9.7109375" style="110" customWidth="1"/>
    <col min="8707" max="8707" width="9.5703125" style="110" customWidth="1"/>
    <col min="8708" max="8710" width="8.85546875" style="110" customWidth="1"/>
    <col min="8711" max="8711" width="10.140625" style="110" customWidth="1"/>
    <col min="8712" max="8712" width="9.85546875" style="110" customWidth="1"/>
    <col min="8713" max="8713" width="9.7109375" style="110" customWidth="1"/>
    <col min="8714" max="8714" width="10.5703125" style="110" customWidth="1"/>
    <col min="8715" max="8716" width="9.7109375" style="110" customWidth="1"/>
    <col min="8717" max="8717" width="8.7109375" style="110" customWidth="1"/>
    <col min="8718" max="8960" width="9.140625" style="110"/>
    <col min="8961" max="8961" width="21.7109375" style="110" customWidth="1"/>
    <col min="8962" max="8962" width="9.7109375" style="110" customWidth="1"/>
    <col min="8963" max="8963" width="9.5703125" style="110" customWidth="1"/>
    <col min="8964" max="8966" width="8.85546875" style="110" customWidth="1"/>
    <col min="8967" max="8967" width="10.140625" style="110" customWidth="1"/>
    <col min="8968" max="8968" width="9.85546875" style="110" customWidth="1"/>
    <col min="8969" max="8969" width="9.7109375" style="110" customWidth="1"/>
    <col min="8970" max="8970" width="10.5703125" style="110" customWidth="1"/>
    <col min="8971" max="8972" width="9.7109375" style="110" customWidth="1"/>
    <col min="8973" max="8973" width="8.7109375" style="110" customWidth="1"/>
    <col min="8974" max="9216" width="9.140625" style="110"/>
    <col min="9217" max="9217" width="21.7109375" style="110" customWidth="1"/>
    <col min="9218" max="9218" width="9.7109375" style="110" customWidth="1"/>
    <col min="9219" max="9219" width="9.5703125" style="110" customWidth="1"/>
    <col min="9220" max="9222" width="8.85546875" style="110" customWidth="1"/>
    <col min="9223" max="9223" width="10.140625" style="110" customWidth="1"/>
    <col min="9224" max="9224" width="9.85546875" style="110" customWidth="1"/>
    <col min="9225" max="9225" width="9.7109375" style="110" customWidth="1"/>
    <col min="9226" max="9226" width="10.5703125" style="110" customWidth="1"/>
    <col min="9227" max="9228" width="9.7109375" style="110" customWidth="1"/>
    <col min="9229" max="9229" width="8.7109375" style="110" customWidth="1"/>
    <col min="9230" max="9472" width="9.140625" style="110"/>
    <col min="9473" max="9473" width="21.7109375" style="110" customWidth="1"/>
    <col min="9474" max="9474" width="9.7109375" style="110" customWidth="1"/>
    <col min="9475" max="9475" width="9.5703125" style="110" customWidth="1"/>
    <col min="9476" max="9478" width="8.85546875" style="110" customWidth="1"/>
    <col min="9479" max="9479" width="10.140625" style="110" customWidth="1"/>
    <col min="9480" max="9480" width="9.85546875" style="110" customWidth="1"/>
    <col min="9481" max="9481" width="9.7109375" style="110" customWidth="1"/>
    <col min="9482" max="9482" width="10.5703125" style="110" customWidth="1"/>
    <col min="9483" max="9484" width="9.7109375" style="110" customWidth="1"/>
    <col min="9485" max="9485" width="8.7109375" style="110" customWidth="1"/>
    <col min="9486" max="9728" width="9.140625" style="110"/>
    <col min="9729" max="9729" width="21.7109375" style="110" customWidth="1"/>
    <col min="9730" max="9730" width="9.7109375" style="110" customWidth="1"/>
    <col min="9731" max="9731" width="9.5703125" style="110" customWidth="1"/>
    <col min="9732" max="9734" width="8.85546875" style="110" customWidth="1"/>
    <col min="9735" max="9735" width="10.140625" style="110" customWidth="1"/>
    <col min="9736" max="9736" width="9.85546875" style="110" customWidth="1"/>
    <col min="9737" max="9737" width="9.7109375" style="110" customWidth="1"/>
    <col min="9738" max="9738" width="10.5703125" style="110" customWidth="1"/>
    <col min="9739" max="9740" width="9.7109375" style="110" customWidth="1"/>
    <col min="9741" max="9741" width="8.7109375" style="110" customWidth="1"/>
    <col min="9742" max="9984" width="9.140625" style="110"/>
    <col min="9985" max="9985" width="21.7109375" style="110" customWidth="1"/>
    <col min="9986" max="9986" width="9.7109375" style="110" customWidth="1"/>
    <col min="9987" max="9987" width="9.5703125" style="110" customWidth="1"/>
    <col min="9988" max="9990" width="8.85546875" style="110" customWidth="1"/>
    <col min="9991" max="9991" width="10.140625" style="110" customWidth="1"/>
    <col min="9992" max="9992" width="9.85546875" style="110" customWidth="1"/>
    <col min="9993" max="9993" width="9.7109375" style="110" customWidth="1"/>
    <col min="9994" max="9994" width="10.5703125" style="110" customWidth="1"/>
    <col min="9995" max="9996" width="9.7109375" style="110" customWidth="1"/>
    <col min="9997" max="9997" width="8.7109375" style="110" customWidth="1"/>
    <col min="9998" max="10240" width="9.140625" style="110"/>
    <col min="10241" max="10241" width="21.7109375" style="110" customWidth="1"/>
    <col min="10242" max="10242" width="9.7109375" style="110" customWidth="1"/>
    <col min="10243" max="10243" width="9.5703125" style="110" customWidth="1"/>
    <col min="10244" max="10246" width="8.85546875" style="110" customWidth="1"/>
    <col min="10247" max="10247" width="10.140625" style="110" customWidth="1"/>
    <col min="10248" max="10248" width="9.85546875" style="110" customWidth="1"/>
    <col min="10249" max="10249" width="9.7109375" style="110" customWidth="1"/>
    <col min="10250" max="10250" width="10.5703125" style="110" customWidth="1"/>
    <col min="10251" max="10252" width="9.7109375" style="110" customWidth="1"/>
    <col min="10253" max="10253" width="8.7109375" style="110" customWidth="1"/>
    <col min="10254" max="10496" width="9.140625" style="110"/>
    <col min="10497" max="10497" width="21.7109375" style="110" customWidth="1"/>
    <col min="10498" max="10498" width="9.7109375" style="110" customWidth="1"/>
    <col min="10499" max="10499" width="9.5703125" style="110" customWidth="1"/>
    <col min="10500" max="10502" width="8.85546875" style="110" customWidth="1"/>
    <col min="10503" max="10503" width="10.140625" style="110" customWidth="1"/>
    <col min="10504" max="10504" width="9.85546875" style="110" customWidth="1"/>
    <col min="10505" max="10505" width="9.7109375" style="110" customWidth="1"/>
    <col min="10506" max="10506" width="10.5703125" style="110" customWidth="1"/>
    <col min="10507" max="10508" width="9.7109375" style="110" customWidth="1"/>
    <col min="10509" max="10509" width="8.7109375" style="110" customWidth="1"/>
    <col min="10510" max="10752" width="9.140625" style="110"/>
    <col min="10753" max="10753" width="21.7109375" style="110" customWidth="1"/>
    <col min="10754" max="10754" width="9.7109375" style="110" customWidth="1"/>
    <col min="10755" max="10755" width="9.5703125" style="110" customWidth="1"/>
    <col min="10756" max="10758" width="8.85546875" style="110" customWidth="1"/>
    <col min="10759" max="10759" width="10.140625" style="110" customWidth="1"/>
    <col min="10760" max="10760" width="9.85546875" style="110" customWidth="1"/>
    <col min="10761" max="10761" width="9.7109375" style="110" customWidth="1"/>
    <col min="10762" max="10762" width="10.5703125" style="110" customWidth="1"/>
    <col min="10763" max="10764" width="9.7109375" style="110" customWidth="1"/>
    <col min="10765" max="10765" width="8.7109375" style="110" customWidth="1"/>
    <col min="10766" max="11008" width="9.140625" style="110"/>
    <col min="11009" max="11009" width="21.7109375" style="110" customWidth="1"/>
    <col min="11010" max="11010" width="9.7109375" style="110" customWidth="1"/>
    <col min="11011" max="11011" width="9.5703125" style="110" customWidth="1"/>
    <col min="11012" max="11014" width="8.85546875" style="110" customWidth="1"/>
    <col min="11015" max="11015" width="10.140625" style="110" customWidth="1"/>
    <col min="11016" max="11016" width="9.85546875" style="110" customWidth="1"/>
    <col min="11017" max="11017" width="9.7109375" style="110" customWidth="1"/>
    <col min="11018" max="11018" width="10.5703125" style="110" customWidth="1"/>
    <col min="11019" max="11020" width="9.7109375" style="110" customWidth="1"/>
    <col min="11021" max="11021" width="8.7109375" style="110" customWidth="1"/>
    <col min="11022" max="11264" width="9.140625" style="110"/>
    <col min="11265" max="11265" width="21.7109375" style="110" customWidth="1"/>
    <col min="11266" max="11266" width="9.7109375" style="110" customWidth="1"/>
    <col min="11267" max="11267" width="9.5703125" style="110" customWidth="1"/>
    <col min="11268" max="11270" width="8.85546875" style="110" customWidth="1"/>
    <col min="11271" max="11271" width="10.140625" style="110" customWidth="1"/>
    <col min="11272" max="11272" width="9.85546875" style="110" customWidth="1"/>
    <col min="11273" max="11273" width="9.7109375" style="110" customWidth="1"/>
    <col min="11274" max="11274" width="10.5703125" style="110" customWidth="1"/>
    <col min="11275" max="11276" width="9.7109375" style="110" customWidth="1"/>
    <col min="11277" max="11277" width="8.7109375" style="110" customWidth="1"/>
    <col min="11278" max="11520" width="9.140625" style="110"/>
    <col min="11521" max="11521" width="21.7109375" style="110" customWidth="1"/>
    <col min="11522" max="11522" width="9.7109375" style="110" customWidth="1"/>
    <col min="11523" max="11523" width="9.5703125" style="110" customWidth="1"/>
    <col min="11524" max="11526" width="8.85546875" style="110" customWidth="1"/>
    <col min="11527" max="11527" width="10.140625" style="110" customWidth="1"/>
    <col min="11528" max="11528" width="9.85546875" style="110" customWidth="1"/>
    <col min="11529" max="11529" width="9.7109375" style="110" customWidth="1"/>
    <col min="11530" max="11530" width="10.5703125" style="110" customWidth="1"/>
    <col min="11531" max="11532" width="9.7109375" style="110" customWidth="1"/>
    <col min="11533" max="11533" width="8.7109375" style="110" customWidth="1"/>
    <col min="11534" max="11776" width="9.140625" style="110"/>
    <col min="11777" max="11777" width="21.7109375" style="110" customWidth="1"/>
    <col min="11778" max="11778" width="9.7109375" style="110" customWidth="1"/>
    <col min="11779" max="11779" width="9.5703125" style="110" customWidth="1"/>
    <col min="11780" max="11782" width="8.85546875" style="110" customWidth="1"/>
    <col min="11783" max="11783" width="10.140625" style="110" customWidth="1"/>
    <col min="11784" max="11784" width="9.85546875" style="110" customWidth="1"/>
    <col min="11785" max="11785" width="9.7109375" style="110" customWidth="1"/>
    <col min="11786" max="11786" width="10.5703125" style="110" customWidth="1"/>
    <col min="11787" max="11788" width="9.7109375" style="110" customWidth="1"/>
    <col min="11789" max="11789" width="8.7109375" style="110" customWidth="1"/>
    <col min="11790" max="12032" width="9.140625" style="110"/>
    <col min="12033" max="12033" width="21.7109375" style="110" customWidth="1"/>
    <col min="12034" max="12034" width="9.7109375" style="110" customWidth="1"/>
    <col min="12035" max="12035" width="9.5703125" style="110" customWidth="1"/>
    <col min="12036" max="12038" width="8.85546875" style="110" customWidth="1"/>
    <col min="12039" max="12039" width="10.140625" style="110" customWidth="1"/>
    <col min="12040" max="12040" width="9.85546875" style="110" customWidth="1"/>
    <col min="12041" max="12041" width="9.7109375" style="110" customWidth="1"/>
    <col min="12042" max="12042" width="10.5703125" style="110" customWidth="1"/>
    <col min="12043" max="12044" width="9.7109375" style="110" customWidth="1"/>
    <col min="12045" max="12045" width="8.7109375" style="110" customWidth="1"/>
    <col min="12046" max="12288" width="9.140625" style="110"/>
    <col min="12289" max="12289" width="21.7109375" style="110" customWidth="1"/>
    <col min="12290" max="12290" width="9.7109375" style="110" customWidth="1"/>
    <col min="12291" max="12291" width="9.5703125" style="110" customWidth="1"/>
    <col min="12292" max="12294" width="8.85546875" style="110" customWidth="1"/>
    <col min="12295" max="12295" width="10.140625" style="110" customWidth="1"/>
    <col min="12296" max="12296" width="9.85546875" style="110" customWidth="1"/>
    <col min="12297" max="12297" width="9.7109375" style="110" customWidth="1"/>
    <col min="12298" max="12298" width="10.5703125" style="110" customWidth="1"/>
    <col min="12299" max="12300" width="9.7109375" style="110" customWidth="1"/>
    <col min="12301" max="12301" width="8.7109375" style="110" customWidth="1"/>
    <col min="12302" max="12544" width="9.140625" style="110"/>
    <col min="12545" max="12545" width="21.7109375" style="110" customWidth="1"/>
    <col min="12546" max="12546" width="9.7109375" style="110" customWidth="1"/>
    <col min="12547" max="12547" width="9.5703125" style="110" customWidth="1"/>
    <col min="12548" max="12550" width="8.85546875" style="110" customWidth="1"/>
    <col min="12551" max="12551" width="10.140625" style="110" customWidth="1"/>
    <col min="12552" max="12552" width="9.85546875" style="110" customWidth="1"/>
    <col min="12553" max="12553" width="9.7109375" style="110" customWidth="1"/>
    <col min="12554" max="12554" width="10.5703125" style="110" customWidth="1"/>
    <col min="12555" max="12556" width="9.7109375" style="110" customWidth="1"/>
    <col min="12557" max="12557" width="8.7109375" style="110" customWidth="1"/>
    <col min="12558" max="12800" width="9.140625" style="110"/>
    <col min="12801" max="12801" width="21.7109375" style="110" customWidth="1"/>
    <col min="12802" max="12802" width="9.7109375" style="110" customWidth="1"/>
    <col min="12803" max="12803" width="9.5703125" style="110" customWidth="1"/>
    <col min="12804" max="12806" width="8.85546875" style="110" customWidth="1"/>
    <col min="12807" max="12807" width="10.140625" style="110" customWidth="1"/>
    <col min="12808" max="12808" width="9.85546875" style="110" customWidth="1"/>
    <col min="12809" max="12809" width="9.7109375" style="110" customWidth="1"/>
    <col min="12810" max="12810" width="10.5703125" style="110" customWidth="1"/>
    <col min="12811" max="12812" width="9.7109375" style="110" customWidth="1"/>
    <col min="12813" max="12813" width="8.7109375" style="110" customWidth="1"/>
    <col min="12814" max="13056" width="9.140625" style="110"/>
    <col min="13057" max="13057" width="21.7109375" style="110" customWidth="1"/>
    <col min="13058" max="13058" width="9.7109375" style="110" customWidth="1"/>
    <col min="13059" max="13059" width="9.5703125" style="110" customWidth="1"/>
    <col min="13060" max="13062" width="8.85546875" style="110" customWidth="1"/>
    <col min="13063" max="13063" width="10.140625" style="110" customWidth="1"/>
    <col min="13064" max="13064" width="9.85546875" style="110" customWidth="1"/>
    <col min="13065" max="13065" width="9.7109375" style="110" customWidth="1"/>
    <col min="13066" max="13066" width="10.5703125" style="110" customWidth="1"/>
    <col min="13067" max="13068" width="9.7109375" style="110" customWidth="1"/>
    <col min="13069" max="13069" width="8.7109375" style="110" customWidth="1"/>
    <col min="13070" max="13312" width="9.140625" style="110"/>
    <col min="13313" max="13313" width="21.7109375" style="110" customWidth="1"/>
    <col min="13314" max="13314" width="9.7109375" style="110" customWidth="1"/>
    <col min="13315" max="13315" width="9.5703125" style="110" customWidth="1"/>
    <col min="13316" max="13318" width="8.85546875" style="110" customWidth="1"/>
    <col min="13319" max="13319" width="10.140625" style="110" customWidth="1"/>
    <col min="13320" max="13320" width="9.85546875" style="110" customWidth="1"/>
    <col min="13321" max="13321" width="9.7109375" style="110" customWidth="1"/>
    <col min="13322" max="13322" width="10.5703125" style="110" customWidth="1"/>
    <col min="13323" max="13324" width="9.7109375" style="110" customWidth="1"/>
    <col min="13325" max="13325" width="8.7109375" style="110" customWidth="1"/>
    <col min="13326" max="13568" width="9.140625" style="110"/>
    <col min="13569" max="13569" width="21.7109375" style="110" customWidth="1"/>
    <col min="13570" max="13570" width="9.7109375" style="110" customWidth="1"/>
    <col min="13571" max="13571" width="9.5703125" style="110" customWidth="1"/>
    <col min="13572" max="13574" width="8.85546875" style="110" customWidth="1"/>
    <col min="13575" max="13575" width="10.140625" style="110" customWidth="1"/>
    <col min="13576" max="13576" width="9.85546875" style="110" customWidth="1"/>
    <col min="13577" max="13577" width="9.7109375" style="110" customWidth="1"/>
    <col min="13578" max="13578" width="10.5703125" style="110" customWidth="1"/>
    <col min="13579" max="13580" width="9.7109375" style="110" customWidth="1"/>
    <col min="13581" max="13581" width="8.7109375" style="110" customWidth="1"/>
    <col min="13582" max="13824" width="9.140625" style="110"/>
    <col min="13825" max="13825" width="21.7109375" style="110" customWidth="1"/>
    <col min="13826" max="13826" width="9.7109375" style="110" customWidth="1"/>
    <col min="13827" max="13827" width="9.5703125" style="110" customWidth="1"/>
    <col min="13828" max="13830" width="8.85546875" style="110" customWidth="1"/>
    <col min="13831" max="13831" width="10.140625" style="110" customWidth="1"/>
    <col min="13832" max="13832" width="9.85546875" style="110" customWidth="1"/>
    <col min="13833" max="13833" width="9.7109375" style="110" customWidth="1"/>
    <col min="13834" max="13834" width="10.5703125" style="110" customWidth="1"/>
    <col min="13835" max="13836" width="9.7109375" style="110" customWidth="1"/>
    <col min="13837" max="13837" width="8.7109375" style="110" customWidth="1"/>
    <col min="13838" max="14080" width="9.140625" style="110"/>
    <col min="14081" max="14081" width="21.7109375" style="110" customWidth="1"/>
    <col min="14082" max="14082" width="9.7109375" style="110" customWidth="1"/>
    <col min="14083" max="14083" width="9.5703125" style="110" customWidth="1"/>
    <col min="14084" max="14086" width="8.85546875" style="110" customWidth="1"/>
    <col min="14087" max="14087" width="10.140625" style="110" customWidth="1"/>
    <col min="14088" max="14088" width="9.85546875" style="110" customWidth="1"/>
    <col min="14089" max="14089" width="9.7109375" style="110" customWidth="1"/>
    <col min="14090" max="14090" width="10.5703125" style="110" customWidth="1"/>
    <col min="14091" max="14092" width="9.7109375" style="110" customWidth="1"/>
    <col min="14093" max="14093" width="8.7109375" style="110" customWidth="1"/>
    <col min="14094" max="14336" width="9.140625" style="110"/>
    <col min="14337" max="14337" width="21.7109375" style="110" customWidth="1"/>
    <col min="14338" max="14338" width="9.7109375" style="110" customWidth="1"/>
    <col min="14339" max="14339" width="9.5703125" style="110" customWidth="1"/>
    <col min="14340" max="14342" width="8.85546875" style="110" customWidth="1"/>
    <col min="14343" max="14343" width="10.140625" style="110" customWidth="1"/>
    <col min="14344" max="14344" width="9.85546875" style="110" customWidth="1"/>
    <col min="14345" max="14345" width="9.7109375" style="110" customWidth="1"/>
    <col min="14346" max="14346" width="10.5703125" style="110" customWidth="1"/>
    <col min="14347" max="14348" width="9.7109375" style="110" customWidth="1"/>
    <col min="14349" max="14349" width="8.7109375" style="110" customWidth="1"/>
    <col min="14350" max="14592" width="9.140625" style="110"/>
    <col min="14593" max="14593" width="21.7109375" style="110" customWidth="1"/>
    <col min="14594" max="14594" width="9.7109375" style="110" customWidth="1"/>
    <col min="14595" max="14595" width="9.5703125" style="110" customWidth="1"/>
    <col min="14596" max="14598" width="8.85546875" style="110" customWidth="1"/>
    <col min="14599" max="14599" width="10.140625" style="110" customWidth="1"/>
    <col min="14600" max="14600" width="9.85546875" style="110" customWidth="1"/>
    <col min="14601" max="14601" width="9.7109375" style="110" customWidth="1"/>
    <col min="14602" max="14602" width="10.5703125" style="110" customWidth="1"/>
    <col min="14603" max="14604" width="9.7109375" style="110" customWidth="1"/>
    <col min="14605" max="14605" width="8.7109375" style="110" customWidth="1"/>
    <col min="14606" max="14848" width="9.140625" style="110"/>
    <col min="14849" max="14849" width="21.7109375" style="110" customWidth="1"/>
    <col min="14850" max="14850" width="9.7109375" style="110" customWidth="1"/>
    <col min="14851" max="14851" width="9.5703125" style="110" customWidth="1"/>
    <col min="14852" max="14854" width="8.85546875" style="110" customWidth="1"/>
    <col min="14855" max="14855" width="10.140625" style="110" customWidth="1"/>
    <col min="14856" max="14856" width="9.85546875" style="110" customWidth="1"/>
    <col min="14857" max="14857" width="9.7109375" style="110" customWidth="1"/>
    <col min="14858" max="14858" width="10.5703125" style="110" customWidth="1"/>
    <col min="14859" max="14860" width="9.7109375" style="110" customWidth="1"/>
    <col min="14861" max="14861" width="8.7109375" style="110" customWidth="1"/>
    <col min="14862" max="15104" width="9.140625" style="110"/>
    <col min="15105" max="15105" width="21.7109375" style="110" customWidth="1"/>
    <col min="15106" max="15106" width="9.7109375" style="110" customWidth="1"/>
    <col min="15107" max="15107" width="9.5703125" style="110" customWidth="1"/>
    <col min="15108" max="15110" width="8.85546875" style="110" customWidth="1"/>
    <col min="15111" max="15111" width="10.140625" style="110" customWidth="1"/>
    <col min="15112" max="15112" width="9.85546875" style="110" customWidth="1"/>
    <col min="15113" max="15113" width="9.7109375" style="110" customWidth="1"/>
    <col min="15114" max="15114" width="10.5703125" style="110" customWidth="1"/>
    <col min="15115" max="15116" width="9.7109375" style="110" customWidth="1"/>
    <col min="15117" max="15117" width="8.7109375" style="110" customWidth="1"/>
    <col min="15118" max="15360" width="9.140625" style="110"/>
    <col min="15361" max="15361" width="21.7109375" style="110" customWidth="1"/>
    <col min="15362" max="15362" width="9.7109375" style="110" customWidth="1"/>
    <col min="15363" max="15363" width="9.5703125" style="110" customWidth="1"/>
    <col min="15364" max="15366" width="8.85546875" style="110" customWidth="1"/>
    <col min="15367" max="15367" width="10.140625" style="110" customWidth="1"/>
    <col min="15368" max="15368" width="9.85546875" style="110" customWidth="1"/>
    <col min="15369" max="15369" width="9.7109375" style="110" customWidth="1"/>
    <col min="15370" max="15370" width="10.5703125" style="110" customWidth="1"/>
    <col min="15371" max="15372" width="9.7109375" style="110" customWidth="1"/>
    <col min="15373" max="15373" width="8.7109375" style="110" customWidth="1"/>
    <col min="15374" max="15616" width="9.140625" style="110"/>
    <col min="15617" max="15617" width="21.7109375" style="110" customWidth="1"/>
    <col min="15618" max="15618" width="9.7109375" style="110" customWidth="1"/>
    <col min="15619" max="15619" width="9.5703125" style="110" customWidth="1"/>
    <col min="15620" max="15622" width="8.85546875" style="110" customWidth="1"/>
    <col min="15623" max="15623" width="10.140625" style="110" customWidth="1"/>
    <col min="15624" max="15624" width="9.85546875" style="110" customWidth="1"/>
    <col min="15625" max="15625" width="9.7109375" style="110" customWidth="1"/>
    <col min="15626" max="15626" width="10.5703125" style="110" customWidth="1"/>
    <col min="15627" max="15628" width="9.7109375" style="110" customWidth="1"/>
    <col min="15629" max="15629" width="8.7109375" style="110" customWidth="1"/>
    <col min="15630" max="15872" width="9.140625" style="110"/>
    <col min="15873" max="15873" width="21.7109375" style="110" customWidth="1"/>
    <col min="15874" max="15874" width="9.7109375" style="110" customWidth="1"/>
    <col min="15875" max="15875" width="9.5703125" style="110" customWidth="1"/>
    <col min="15876" max="15878" width="8.85546875" style="110" customWidth="1"/>
    <col min="15879" max="15879" width="10.140625" style="110" customWidth="1"/>
    <col min="15880" max="15880" width="9.85546875" style="110" customWidth="1"/>
    <col min="15881" max="15881" width="9.7109375" style="110" customWidth="1"/>
    <col min="15882" max="15882" width="10.5703125" style="110" customWidth="1"/>
    <col min="15883" max="15884" width="9.7109375" style="110" customWidth="1"/>
    <col min="15885" max="15885" width="8.7109375" style="110" customWidth="1"/>
    <col min="15886" max="16128" width="9.140625" style="110"/>
    <col min="16129" max="16129" width="21.7109375" style="110" customWidth="1"/>
    <col min="16130" max="16130" width="9.7109375" style="110" customWidth="1"/>
    <col min="16131" max="16131" width="9.5703125" style="110" customWidth="1"/>
    <col min="16132" max="16134" width="8.85546875" style="110" customWidth="1"/>
    <col min="16135" max="16135" width="10.140625" style="110" customWidth="1"/>
    <col min="16136" max="16136" width="9.85546875" style="110" customWidth="1"/>
    <col min="16137" max="16137" width="9.7109375" style="110" customWidth="1"/>
    <col min="16138" max="16138" width="10.5703125" style="110" customWidth="1"/>
    <col min="16139" max="16140" width="9.7109375" style="110" customWidth="1"/>
    <col min="16141" max="16141" width="8.7109375" style="110" customWidth="1"/>
    <col min="16142" max="16384" width="9.140625" style="110"/>
  </cols>
  <sheetData>
    <row r="1" spans="1:24" ht="29.25" customHeight="1" x14ac:dyDescent="0.2">
      <c r="A1" s="402" t="s">
        <v>122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24" x14ac:dyDescent="0.2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P2" s="112" t="s">
        <v>121</v>
      </c>
    </row>
    <row r="3" spans="1:24" ht="14.25" customHeight="1" x14ac:dyDescent="0.2">
      <c r="A3" s="378"/>
      <c r="B3" s="376" t="s">
        <v>155</v>
      </c>
      <c r="C3" s="376"/>
      <c r="D3" s="376"/>
      <c r="E3" s="377" t="s">
        <v>78</v>
      </c>
      <c r="F3" s="379"/>
      <c r="G3" s="379"/>
      <c r="H3" s="379"/>
      <c r="I3" s="379"/>
      <c r="J3" s="379"/>
      <c r="K3" s="370" t="s">
        <v>186</v>
      </c>
      <c r="L3" s="371"/>
      <c r="M3" s="372"/>
      <c r="N3" s="376" t="s">
        <v>79</v>
      </c>
      <c r="O3" s="376"/>
      <c r="P3" s="377"/>
      <c r="Q3" s="113"/>
    </row>
    <row r="4" spans="1:24" ht="31.5" customHeight="1" x14ac:dyDescent="0.2">
      <c r="A4" s="378"/>
      <c r="B4" s="376"/>
      <c r="C4" s="376"/>
      <c r="D4" s="376"/>
      <c r="E4" s="376" t="s">
        <v>77</v>
      </c>
      <c r="F4" s="376"/>
      <c r="G4" s="376"/>
      <c r="H4" s="376" t="s">
        <v>76</v>
      </c>
      <c r="I4" s="376"/>
      <c r="J4" s="376"/>
      <c r="K4" s="373"/>
      <c r="L4" s="374"/>
      <c r="M4" s="375"/>
      <c r="N4" s="376"/>
      <c r="O4" s="376"/>
      <c r="P4" s="377"/>
      <c r="Q4" s="113"/>
    </row>
    <row r="5" spans="1:24" ht="36" customHeight="1" x14ac:dyDescent="0.2">
      <c r="A5" s="378"/>
      <c r="B5" s="20" t="s">
        <v>153</v>
      </c>
      <c r="C5" s="20" t="s">
        <v>75</v>
      </c>
      <c r="D5" s="20" t="s">
        <v>154</v>
      </c>
      <c r="E5" s="20" t="s">
        <v>153</v>
      </c>
      <c r="F5" s="20" t="s">
        <v>75</v>
      </c>
      <c r="G5" s="20" t="s">
        <v>154</v>
      </c>
      <c r="H5" s="20" t="s">
        <v>153</v>
      </c>
      <c r="I5" s="20" t="s">
        <v>75</v>
      </c>
      <c r="J5" s="20" t="s">
        <v>154</v>
      </c>
      <c r="K5" s="20" t="s">
        <v>153</v>
      </c>
      <c r="L5" s="20" t="s">
        <v>75</v>
      </c>
      <c r="M5" s="21" t="s">
        <v>154</v>
      </c>
      <c r="N5" s="20" t="s">
        <v>153</v>
      </c>
      <c r="O5" s="20" t="s">
        <v>75</v>
      </c>
      <c r="P5" s="21" t="s">
        <v>154</v>
      </c>
      <c r="Q5" s="113"/>
    </row>
    <row r="6" spans="1:24" x14ac:dyDescent="0.2">
      <c r="A6" s="64" t="s">
        <v>83</v>
      </c>
      <c r="B6" s="114">
        <f>E6+H6</f>
        <v>426813</v>
      </c>
      <c r="C6" s="114">
        <f>SUM(C7:C26)</f>
        <v>415308</v>
      </c>
      <c r="D6" s="115">
        <f>B6/C6*100</f>
        <v>102.77023317634142</v>
      </c>
      <c r="E6" s="114">
        <f>SUM(E7:E21)</f>
        <v>41182</v>
      </c>
      <c r="F6" s="114">
        <f>SUM(F7:F22)</f>
        <v>29255</v>
      </c>
      <c r="G6" s="116">
        <f>E6/F6*100</f>
        <v>140.76909929926509</v>
      </c>
      <c r="H6" s="114">
        <f>SUM(H7:H26)</f>
        <v>385631</v>
      </c>
      <c r="I6" s="114">
        <f>SUM(I7:I26)</f>
        <v>386053</v>
      </c>
      <c r="J6" s="116">
        <f>H6/I6*100</f>
        <v>99.89068858420994</v>
      </c>
      <c r="K6" s="114">
        <f>SUM(K7:K26)</f>
        <v>1176081</v>
      </c>
      <c r="L6" s="114">
        <f>SUM(L7:L26)</f>
        <v>1361715</v>
      </c>
      <c r="M6" s="116">
        <f>K6/L6%</f>
        <v>86.36763199347881</v>
      </c>
      <c r="N6" s="114">
        <f>E6+H6+K6</f>
        <v>1602894</v>
      </c>
      <c r="O6" s="114">
        <f>F6+I6+L6</f>
        <v>1777023</v>
      </c>
      <c r="P6" s="116">
        <f>N6/O6%</f>
        <v>90.201083497512414</v>
      </c>
      <c r="Q6" s="117"/>
      <c r="R6" s="118"/>
      <c r="S6" s="117"/>
      <c r="T6" s="117"/>
      <c r="U6" s="67"/>
      <c r="V6" s="117"/>
      <c r="W6" s="117"/>
      <c r="X6" s="67"/>
    </row>
    <row r="7" spans="1:24" x14ac:dyDescent="0.2">
      <c r="A7" s="69" t="s">
        <v>84</v>
      </c>
      <c r="B7" s="114">
        <f>E7+H7</f>
        <v>56839</v>
      </c>
      <c r="C7" s="114">
        <f>F7+I7</f>
        <v>46766</v>
      </c>
      <c r="D7" s="115">
        <f t="shared" ref="D7:D23" si="0">B7/C7*100</f>
        <v>121.53915237565754</v>
      </c>
      <c r="E7" s="114">
        <v>392</v>
      </c>
      <c r="F7" s="114">
        <v>296</v>
      </c>
      <c r="G7" s="116">
        <f t="shared" ref="G7:G21" si="1">E7/F7*100</f>
        <v>132.43243243243242</v>
      </c>
      <c r="H7" s="114">
        <v>56447</v>
      </c>
      <c r="I7" s="114">
        <v>46470</v>
      </c>
      <c r="J7" s="116">
        <f t="shared" ref="J7:J23" si="2">H7/I7*100</f>
        <v>121.46976544006887</v>
      </c>
      <c r="K7" s="114">
        <v>45229</v>
      </c>
      <c r="L7" s="114">
        <v>36629</v>
      </c>
      <c r="M7" s="116">
        <f t="shared" ref="M7:M23" si="3">K7/L7%</f>
        <v>123.47866444620382</v>
      </c>
      <c r="N7" s="114">
        <f>E7+H7+K7</f>
        <v>102068</v>
      </c>
      <c r="O7" s="114">
        <f>F7+I7+L7</f>
        <v>83395</v>
      </c>
      <c r="P7" s="116">
        <f t="shared" ref="P7:P24" si="4">N7/O7%</f>
        <v>122.39103063732837</v>
      </c>
      <c r="Q7" s="117"/>
      <c r="R7" s="67"/>
      <c r="S7" s="117"/>
      <c r="T7" s="117"/>
      <c r="U7" s="67"/>
      <c r="V7" s="117"/>
      <c r="W7" s="117"/>
      <c r="X7" s="67"/>
    </row>
    <row r="8" spans="1:24" x14ac:dyDescent="0.2">
      <c r="A8" s="70" t="s">
        <v>85</v>
      </c>
      <c r="B8" s="114">
        <f t="shared" ref="B8:B21" si="5">E8+H8</f>
        <v>4513</v>
      </c>
      <c r="C8" s="114">
        <f t="shared" ref="C8:C21" si="6">F8+I8</f>
        <v>5353</v>
      </c>
      <c r="D8" s="115">
        <f t="shared" si="0"/>
        <v>84.307864748739021</v>
      </c>
      <c r="E8" s="114">
        <v>644</v>
      </c>
      <c r="F8" s="114">
        <v>940</v>
      </c>
      <c r="G8" s="116">
        <f t="shared" si="1"/>
        <v>68.510638297872333</v>
      </c>
      <c r="H8" s="114">
        <v>3869</v>
      </c>
      <c r="I8" s="114">
        <v>4413</v>
      </c>
      <c r="J8" s="116">
        <f t="shared" si="2"/>
        <v>87.672784953546341</v>
      </c>
      <c r="K8" s="114">
        <v>44622</v>
      </c>
      <c r="L8" s="114">
        <v>44451</v>
      </c>
      <c r="M8" s="116">
        <f t="shared" si="3"/>
        <v>100.38469325774449</v>
      </c>
      <c r="N8" s="114">
        <f t="shared" ref="N8:N21" si="7">E8+H8+K8</f>
        <v>49135</v>
      </c>
      <c r="O8" s="114">
        <f t="shared" ref="O8:O22" si="8">F8+I8+L8</f>
        <v>49804</v>
      </c>
      <c r="P8" s="116">
        <f>N8/O8%</f>
        <v>98.656734398843469</v>
      </c>
      <c r="Q8" s="117"/>
      <c r="R8" s="67"/>
      <c r="S8" s="117"/>
      <c r="T8" s="117"/>
      <c r="U8" s="67"/>
      <c r="V8" s="117"/>
      <c r="W8" s="117"/>
      <c r="X8" s="67"/>
    </row>
    <row r="9" spans="1:24" x14ac:dyDescent="0.2">
      <c r="A9" s="70" t="s">
        <v>86</v>
      </c>
      <c r="B9" s="114">
        <f t="shared" si="5"/>
        <v>38494</v>
      </c>
      <c r="C9" s="114">
        <f t="shared" si="6"/>
        <v>33115</v>
      </c>
      <c r="D9" s="115">
        <f t="shared" si="0"/>
        <v>116.24339423222105</v>
      </c>
      <c r="E9" s="114">
        <v>5533</v>
      </c>
      <c r="F9" s="114">
        <v>4968</v>
      </c>
      <c r="G9" s="116">
        <f t="shared" si="1"/>
        <v>111.37278582930756</v>
      </c>
      <c r="H9" s="114">
        <v>32961</v>
      </c>
      <c r="I9" s="114">
        <v>28147</v>
      </c>
      <c r="J9" s="116">
        <f t="shared" si="2"/>
        <v>117.10306604611505</v>
      </c>
      <c r="K9" s="114">
        <v>102631</v>
      </c>
      <c r="L9" s="114">
        <v>102245</v>
      </c>
      <c r="M9" s="116">
        <f t="shared" si="3"/>
        <v>100.37752457332877</v>
      </c>
      <c r="N9" s="114">
        <f t="shared" si="7"/>
        <v>141125</v>
      </c>
      <c r="O9" s="114">
        <f t="shared" si="8"/>
        <v>135360</v>
      </c>
      <c r="P9" s="116">
        <f t="shared" si="4"/>
        <v>104.25901300236407</v>
      </c>
      <c r="Q9" s="117"/>
      <c r="R9" s="67"/>
      <c r="S9" s="117"/>
      <c r="T9" s="117"/>
      <c r="U9" s="67"/>
      <c r="V9" s="117"/>
      <c r="W9" s="117"/>
      <c r="X9" s="67"/>
    </row>
    <row r="10" spans="1:24" x14ac:dyDescent="0.2">
      <c r="A10" s="70" t="s">
        <v>87</v>
      </c>
      <c r="B10" s="114">
        <f t="shared" si="5"/>
        <v>56659</v>
      </c>
      <c r="C10" s="114">
        <f t="shared" si="6"/>
        <v>43991</v>
      </c>
      <c r="D10" s="115">
        <f t="shared" si="0"/>
        <v>128.79679934532064</v>
      </c>
      <c r="E10" s="114">
        <v>114</v>
      </c>
      <c r="F10" s="114">
        <v>294</v>
      </c>
      <c r="G10" s="116">
        <f t="shared" si="1"/>
        <v>38.775510204081634</v>
      </c>
      <c r="H10" s="114">
        <v>56545</v>
      </c>
      <c r="I10" s="114">
        <v>43697</v>
      </c>
      <c r="J10" s="116">
        <f t="shared" si="2"/>
        <v>129.40247614252695</v>
      </c>
      <c r="K10" s="114">
        <v>103370</v>
      </c>
      <c r="L10" s="114">
        <v>105284</v>
      </c>
      <c r="M10" s="116">
        <f t="shared" si="3"/>
        <v>98.182059952129492</v>
      </c>
      <c r="N10" s="114">
        <f t="shared" si="7"/>
        <v>160029</v>
      </c>
      <c r="O10" s="114">
        <f t="shared" si="8"/>
        <v>149275</v>
      </c>
      <c r="P10" s="116">
        <f t="shared" si="4"/>
        <v>107.20415340813933</v>
      </c>
      <c r="Q10" s="117"/>
      <c r="R10" s="67"/>
      <c r="S10" s="117"/>
      <c r="T10" s="117"/>
      <c r="U10" s="67"/>
      <c r="V10" s="117"/>
      <c r="W10" s="117"/>
      <c r="X10" s="67"/>
    </row>
    <row r="11" spans="1:24" x14ac:dyDescent="0.2">
      <c r="A11" s="70" t="s">
        <v>88</v>
      </c>
      <c r="B11" s="114">
        <f t="shared" si="5"/>
        <v>3619</v>
      </c>
      <c r="C11" s="114">
        <f t="shared" si="6"/>
        <v>4106</v>
      </c>
      <c r="D11" s="115">
        <f t="shared" si="0"/>
        <v>88.139308329274229</v>
      </c>
      <c r="E11" s="114">
        <v>12</v>
      </c>
      <c r="F11" s="114">
        <v>11</v>
      </c>
      <c r="G11" s="116">
        <f t="shared" si="1"/>
        <v>109.09090909090908</v>
      </c>
      <c r="H11" s="114">
        <v>3607</v>
      </c>
      <c r="I11" s="114">
        <v>4095</v>
      </c>
      <c r="J11" s="116">
        <f t="shared" si="2"/>
        <v>88.083028083028083</v>
      </c>
      <c r="K11" s="114">
        <v>11910</v>
      </c>
      <c r="L11" s="114">
        <v>11426</v>
      </c>
      <c r="M11" s="116">
        <f t="shared" si="3"/>
        <v>104.23595308944512</v>
      </c>
      <c r="N11" s="114">
        <f t="shared" si="7"/>
        <v>15529</v>
      </c>
      <c r="O11" s="114">
        <f t="shared" si="8"/>
        <v>15532</v>
      </c>
      <c r="P11" s="116">
        <f t="shared" si="4"/>
        <v>99.980685037342269</v>
      </c>
      <c r="Q11" s="117"/>
      <c r="R11" s="67"/>
      <c r="S11" s="117"/>
      <c r="T11" s="117"/>
      <c r="U11" s="67"/>
      <c r="V11" s="117"/>
      <c r="W11" s="117"/>
      <c r="X11" s="67"/>
    </row>
    <row r="12" spans="1:24" x14ac:dyDescent="0.2">
      <c r="A12" s="70" t="s">
        <v>89</v>
      </c>
      <c r="B12" s="114">
        <f t="shared" si="5"/>
        <v>35801</v>
      </c>
      <c r="C12" s="114">
        <f t="shared" si="6"/>
        <v>35954</v>
      </c>
      <c r="D12" s="115">
        <f t="shared" si="0"/>
        <v>99.574456249652329</v>
      </c>
      <c r="E12" s="114">
        <v>1125</v>
      </c>
      <c r="F12" s="114">
        <v>1647</v>
      </c>
      <c r="G12" s="116">
        <f t="shared" si="1"/>
        <v>68.30601092896174</v>
      </c>
      <c r="H12" s="114">
        <v>34676</v>
      </c>
      <c r="I12" s="114">
        <v>34307</v>
      </c>
      <c r="J12" s="116">
        <f t="shared" si="2"/>
        <v>101.075582242691</v>
      </c>
      <c r="K12" s="114">
        <v>49707</v>
      </c>
      <c r="L12" s="114">
        <v>51076</v>
      </c>
      <c r="M12" s="116">
        <f t="shared" si="3"/>
        <v>97.319680476153181</v>
      </c>
      <c r="N12" s="114">
        <f t="shared" si="7"/>
        <v>85508</v>
      </c>
      <c r="O12" s="114">
        <f t="shared" si="8"/>
        <v>87030</v>
      </c>
      <c r="P12" s="116">
        <f t="shared" si="4"/>
        <v>98.251177754797197</v>
      </c>
      <c r="Q12" s="117"/>
      <c r="R12" s="67"/>
      <c r="S12" s="117"/>
      <c r="T12" s="117"/>
      <c r="U12" s="67"/>
      <c r="V12" s="117"/>
      <c r="W12" s="117"/>
      <c r="X12" s="67"/>
    </row>
    <row r="13" spans="1:24" x14ac:dyDescent="0.2">
      <c r="A13" s="70" t="s">
        <v>90</v>
      </c>
      <c r="B13" s="114">
        <f t="shared" si="5"/>
        <v>48951</v>
      </c>
      <c r="C13" s="114">
        <f t="shared" si="6"/>
        <v>75218</v>
      </c>
      <c r="D13" s="115">
        <f t="shared" si="0"/>
        <v>65.078837512297596</v>
      </c>
      <c r="E13" s="114">
        <v>1866</v>
      </c>
      <c r="F13" s="242">
        <v>2433</v>
      </c>
      <c r="G13" s="116">
        <f t="shared" si="1"/>
        <v>76.695437731196066</v>
      </c>
      <c r="H13" s="114">
        <v>47085</v>
      </c>
      <c r="I13" s="114">
        <v>72785</v>
      </c>
      <c r="J13" s="116">
        <f t="shared" si="2"/>
        <v>64.690526894277667</v>
      </c>
      <c r="K13" s="114">
        <v>124895</v>
      </c>
      <c r="L13" s="114">
        <v>143604</v>
      </c>
      <c r="M13" s="116">
        <f t="shared" si="3"/>
        <v>86.971811370156829</v>
      </c>
      <c r="N13" s="114">
        <f t="shared" si="7"/>
        <v>173846</v>
      </c>
      <c r="O13" s="114">
        <f>F13+I13+L13</f>
        <v>218822</v>
      </c>
      <c r="P13" s="116">
        <f t="shared" si="4"/>
        <v>79.446307958066384</v>
      </c>
      <c r="Q13" s="117"/>
      <c r="R13" s="67"/>
      <c r="S13" s="117"/>
      <c r="T13" s="117"/>
      <c r="U13" s="67"/>
      <c r="V13" s="117"/>
      <c r="W13" s="117"/>
      <c r="X13" s="67"/>
    </row>
    <row r="14" spans="1:24" x14ac:dyDescent="0.2">
      <c r="A14" s="70" t="s">
        <v>91</v>
      </c>
      <c r="B14" s="114">
        <f t="shared" si="5"/>
        <v>38677</v>
      </c>
      <c r="C14" s="114">
        <f t="shared" si="6"/>
        <v>44367</v>
      </c>
      <c r="D14" s="115">
        <f t="shared" si="0"/>
        <v>87.175152703586008</v>
      </c>
      <c r="E14" s="114">
        <v>4191</v>
      </c>
      <c r="F14" s="114">
        <v>3899</v>
      </c>
      <c r="G14" s="116">
        <f t="shared" si="1"/>
        <v>107.48909976917159</v>
      </c>
      <c r="H14" s="114">
        <v>34486</v>
      </c>
      <c r="I14" s="114">
        <v>40468</v>
      </c>
      <c r="J14" s="116">
        <f t="shared" si="2"/>
        <v>85.217949985173476</v>
      </c>
      <c r="K14" s="114">
        <v>95676</v>
      </c>
      <c r="L14" s="114">
        <v>111632</v>
      </c>
      <c r="M14" s="116">
        <f t="shared" si="3"/>
        <v>85.706607424394448</v>
      </c>
      <c r="N14" s="114">
        <f t="shared" si="7"/>
        <v>134353</v>
      </c>
      <c r="O14" s="114">
        <f t="shared" si="8"/>
        <v>155999</v>
      </c>
      <c r="P14" s="116">
        <f t="shared" si="4"/>
        <v>86.124270027371963</v>
      </c>
      <c r="Q14" s="117"/>
      <c r="R14" s="67"/>
      <c r="S14" s="117"/>
      <c r="T14" s="117"/>
      <c r="U14" s="67"/>
      <c r="V14" s="117"/>
      <c r="W14" s="117"/>
      <c r="X14" s="67"/>
    </row>
    <row r="15" spans="1:24" x14ac:dyDescent="0.2">
      <c r="A15" s="70" t="s">
        <v>92</v>
      </c>
      <c r="B15" s="114">
        <f t="shared" si="5"/>
        <v>15602</v>
      </c>
      <c r="C15" s="114">
        <f t="shared" si="6"/>
        <v>13556</v>
      </c>
      <c r="D15" s="115">
        <f t="shared" si="0"/>
        <v>115.09294777220418</v>
      </c>
      <c r="E15" s="114">
        <v>2382</v>
      </c>
      <c r="F15" s="114">
        <v>1247</v>
      </c>
      <c r="G15" s="116">
        <f t="shared" si="1"/>
        <v>191.01844426623899</v>
      </c>
      <c r="H15" s="114">
        <v>13220</v>
      </c>
      <c r="I15" s="114">
        <v>12309</v>
      </c>
      <c r="J15" s="116">
        <f t="shared" si="2"/>
        <v>107.4010886343326</v>
      </c>
      <c r="K15" s="114">
        <v>29206</v>
      </c>
      <c r="L15" s="114">
        <v>30662</v>
      </c>
      <c r="M15" s="116">
        <f t="shared" si="3"/>
        <v>95.251451307807713</v>
      </c>
      <c r="N15" s="114">
        <f t="shared" si="7"/>
        <v>44808</v>
      </c>
      <c r="O15" s="114">
        <f t="shared" si="8"/>
        <v>44218</v>
      </c>
      <c r="P15" s="116">
        <f t="shared" si="4"/>
        <v>101.33429824958162</v>
      </c>
      <c r="Q15" s="117"/>
      <c r="R15" s="67"/>
      <c r="S15" s="117"/>
      <c r="T15" s="117"/>
      <c r="U15" s="67"/>
      <c r="V15" s="117"/>
      <c r="W15" s="117"/>
      <c r="X15" s="67"/>
    </row>
    <row r="16" spans="1:24" ht="14.25" customHeight="1" x14ac:dyDescent="0.2">
      <c r="A16" s="70" t="s">
        <v>93</v>
      </c>
      <c r="B16" s="114">
        <f t="shared" si="5"/>
        <v>1161</v>
      </c>
      <c r="C16" s="114">
        <f t="shared" si="6"/>
        <v>727</v>
      </c>
      <c r="D16" s="115">
        <f t="shared" si="0"/>
        <v>159.69738651994498</v>
      </c>
      <c r="E16" s="114">
        <v>418</v>
      </c>
      <c r="F16" s="242">
        <v>7</v>
      </c>
      <c r="G16" s="116">
        <f>E16/F16*100</f>
        <v>5971.4285714285716</v>
      </c>
      <c r="H16" s="114">
        <v>743</v>
      </c>
      <c r="I16" s="114">
        <v>720</v>
      </c>
      <c r="J16" s="116">
        <f t="shared" si="2"/>
        <v>103.19444444444446</v>
      </c>
      <c r="K16" s="114">
        <v>13606</v>
      </c>
      <c r="L16" s="114">
        <v>14602</v>
      </c>
      <c r="M16" s="116">
        <f t="shared" si="3"/>
        <v>93.179016573072175</v>
      </c>
      <c r="N16" s="114">
        <f t="shared" si="7"/>
        <v>14767</v>
      </c>
      <c r="O16" s="114">
        <f t="shared" si="8"/>
        <v>15329</v>
      </c>
      <c r="P16" s="116">
        <f t="shared" si="4"/>
        <v>96.333746493574282</v>
      </c>
      <c r="Q16" s="117"/>
      <c r="R16" s="67"/>
      <c r="S16" s="117"/>
      <c r="T16" s="117"/>
      <c r="U16" s="67"/>
      <c r="V16" s="117"/>
      <c r="W16" s="117"/>
      <c r="X16" s="67"/>
    </row>
    <row r="17" spans="1:24" ht="14.25" customHeight="1" x14ac:dyDescent="0.2">
      <c r="A17" s="70" t="s">
        <v>94</v>
      </c>
      <c r="B17" s="114">
        <f t="shared" si="5"/>
        <v>4014</v>
      </c>
      <c r="C17" s="114">
        <f t="shared" si="6"/>
        <v>3211</v>
      </c>
      <c r="D17" s="115">
        <f t="shared" si="0"/>
        <v>125.00778573653068</v>
      </c>
      <c r="E17" s="114">
        <v>161</v>
      </c>
      <c r="F17" s="114">
        <v>330</v>
      </c>
      <c r="G17" s="116">
        <f t="shared" si="1"/>
        <v>48.787878787878789</v>
      </c>
      <c r="H17" s="114">
        <v>3853</v>
      </c>
      <c r="I17" s="114">
        <v>2881</v>
      </c>
      <c r="J17" s="116">
        <f t="shared" si="2"/>
        <v>133.73828531759807</v>
      </c>
      <c r="K17" s="114">
        <v>34875</v>
      </c>
      <c r="L17" s="114">
        <v>36838</v>
      </c>
      <c r="M17" s="116">
        <f t="shared" si="3"/>
        <v>94.671263369346875</v>
      </c>
      <c r="N17" s="114">
        <f t="shared" si="7"/>
        <v>38889</v>
      </c>
      <c r="O17" s="114">
        <f t="shared" si="8"/>
        <v>40049</v>
      </c>
      <c r="P17" s="116">
        <f t="shared" si="4"/>
        <v>97.103548153511952</v>
      </c>
      <c r="Q17" s="117"/>
      <c r="R17" s="67"/>
      <c r="S17" s="117"/>
      <c r="T17" s="117"/>
      <c r="U17" s="67"/>
      <c r="V17" s="117"/>
      <c r="W17" s="117"/>
      <c r="X17" s="67"/>
    </row>
    <row r="18" spans="1:24" s="120" customFormat="1" ht="12" x14ac:dyDescent="0.2">
      <c r="A18" s="70" t="s">
        <v>95</v>
      </c>
      <c r="B18" s="114">
        <f t="shared" si="5"/>
        <v>3500</v>
      </c>
      <c r="C18" s="114">
        <f t="shared" si="6"/>
        <v>3445</v>
      </c>
      <c r="D18" s="115">
        <f t="shared" si="0"/>
        <v>101.59651669085632</v>
      </c>
      <c r="E18" s="242">
        <v>326</v>
      </c>
      <c r="F18" s="114">
        <v>89</v>
      </c>
      <c r="G18" s="116">
        <f t="shared" si="1"/>
        <v>366.29213483146066</v>
      </c>
      <c r="H18" s="114">
        <v>3174</v>
      </c>
      <c r="I18" s="114">
        <v>3356</v>
      </c>
      <c r="J18" s="116">
        <f t="shared" si="2"/>
        <v>94.576877234803334</v>
      </c>
      <c r="K18" s="114">
        <v>10181</v>
      </c>
      <c r="L18" s="114">
        <v>10574</v>
      </c>
      <c r="M18" s="116">
        <f t="shared" si="3"/>
        <v>96.283336485719701</v>
      </c>
      <c r="N18" s="114">
        <f t="shared" si="7"/>
        <v>13681</v>
      </c>
      <c r="O18" s="114">
        <f t="shared" si="8"/>
        <v>14019</v>
      </c>
      <c r="P18" s="116">
        <f t="shared" si="4"/>
        <v>97.58898637563307</v>
      </c>
      <c r="Q18" s="117"/>
      <c r="R18" s="67"/>
      <c r="S18" s="117"/>
      <c r="T18" s="117"/>
      <c r="U18" s="67"/>
      <c r="V18" s="117"/>
      <c r="W18" s="117"/>
      <c r="X18" s="67"/>
    </row>
    <row r="19" spans="1:24" ht="14.25" customHeight="1" x14ac:dyDescent="0.2">
      <c r="A19" s="70" t="s">
        <v>96</v>
      </c>
      <c r="B19" s="114">
        <f t="shared" si="5"/>
        <v>21022</v>
      </c>
      <c r="C19" s="114">
        <f t="shared" si="6"/>
        <v>26353</v>
      </c>
      <c r="D19" s="115">
        <f t="shared" si="0"/>
        <v>79.770804083026604</v>
      </c>
      <c r="E19" s="242">
        <v>501</v>
      </c>
      <c r="F19" s="114">
        <v>362</v>
      </c>
      <c r="G19" s="116">
        <f t="shared" si="1"/>
        <v>138.39779005524861</v>
      </c>
      <c r="H19" s="114">
        <v>20521</v>
      </c>
      <c r="I19" s="114">
        <v>25991</v>
      </c>
      <c r="J19" s="116">
        <f t="shared" si="2"/>
        <v>78.954253395406099</v>
      </c>
      <c r="K19" s="114">
        <v>28797</v>
      </c>
      <c r="L19" s="114">
        <v>31842</v>
      </c>
      <c r="M19" s="116">
        <f t="shared" si="3"/>
        <v>90.437158469945345</v>
      </c>
      <c r="N19" s="114">
        <f t="shared" si="7"/>
        <v>49819</v>
      </c>
      <c r="O19" s="114">
        <f t="shared" si="8"/>
        <v>58195</v>
      </c>
      <c r="P19" s="116">
        <f t="shared" si="4"/>
        <v>85.607010911590336</v>
      </c>
      <c r="Q19" s="117"/>
      <c r="R19" s="67"/>
      <c r="S19" s="117"/>
      <c r="T19" s="117"/>
      <c r="U19" s="67"/>
      <c r="V19" s="117"/>
      <c r="W19" s="117"/>
      <c r="X19" s="67"/>
    </row>
    <row r="20" spans="1:24" ht="14.25" customHeight="1" x14ac:dyDescent="0.2">
      <c r="A20" s="70" t="s">
        <v>97</v>
      </c>
      <c r="B20" s="114">
        <f t="shared" si="5"/>
        <v>4966</v>
      </c>
      <c r="C20" s="114">
        <f t="shared" si="6"/>
        <v>4116</v>
      </c>
      <c r="D20" s="115">
        <f t="shared" si="0"/>
        <v>120.6511175898931</v>
      </c>
      <c r="E20" s="114">
        <v>188</v>
      </c>
      <c r="F20" s="114">
        <v>16</v>
      </c>
      <c r="G20" s="116">
        <f t="shared" si="1"/>
        <v>1175</v>
      </c>
      <c r="H20" s="114">
        <v>4778</v>
      </c>
      <c r="I20" s="114">
        <v>4100</v>
      </c>
      <c r="J20" s="116">
        <f t="shared" si="2"/>
        <v>116.53658536585365</v>
      </c>
      <c r="K20" s="114">
        <v>17229</v>
      </c>
      <c r="L20" s="114">
        <v>17012</v>
      </c>
      <c r="M20" s="116">
        <f t="shared" si="3"/>
        <v>101.27557018575123</v>
      </c>
      <c r="N20" s="114">
        <f t="shared" si="7"/>
        <v>22195</v>
      </c>
      <c r="O20" s="114">
        <f t="shared" si="8"/>
        <v>21128</v>
      </c>
      <c r="P20" s="116">
        <f t="shared" si="4"/>
        <v>105.05017039000379</v>
      </c>
      <c r="Q20" s="117"/>
      <c r="R20" s="67"/>
      <c r="S20" s="117"/>
      <c r="T20" s="117"/>
      <c r="U20" s="67"/>
      <c r="V20" s="117"/>
      <c r="W20" s="117"/>
      <c r="X20" s="67"/>
    </row>
    <row r="21" spans="1:24" ht="14.25" customHeight="1" x14ac:dyDescent="0.2">
      <c r="A21" s="70" t="s">
        <v>98</v>
      </c>
      <c r="B21" s="114">
        <f t="shared" si="5"/>
        <v>57787</v>
      </c>
      <c r="C21" s="114">
        <f t="shared" si="6"/>
        <v>39704</v>
      </c>
      <c r="D21" s="115">
        <f t="shared" si="0"/>
        <v>145.54452951843643</v>
      </c>
      <c r="E21" s="114">
        <v>23329</v>
      </c>
      <c r="F21" s="114">
        <v>12706</v>
      </c>
      <c r="G21" s="116">
        <f t="shared" si="1"/>
        <v>183.60617031323784</v>
      </c>
      <c r="H21" s="114">
        <v>34458</v>
      </c>
      <c r="I21" s="114">
        <v>26998</v>
      </c>
      <c r="J21" s="116">
        <f t="shared" si="2"/>
        <v>127.6316764204756</v>
      </c>
      <c r="K21" s="114">
        <v>396902</v>
      </c>
      <c r="L21" s="114">
        <v>539163</v>
      </c>
      <c r="M21" s="116">
        <f t="shared" si="3"/>
        <v>73.614472803215349</v>
      </c>
      <c r="N21" s="114">
        <f t="shared" si="7"/>
        <v>454689</v>
      </c>
      <c r="O21" s="114">
        <f t="shared" si="8"/>
        <v>578867</v>
      </c>
      <c r="P21" s="116">
        <f t="shared" si="4"/>
        <v>78.548094812798098</v>
      </c>
      <c r="Q21" s="117"/>
      <c r="R21" s="67"/>
      <c r="S21" s="117"/>
      <c r="T21" s="117"/>
      <c r="U21" s="67"/>
      <c r="V21" s="117"/>
      <c r="W21" s="117"/>
      <c r="X21" s="67"/>
    </row>
    <row r="22" spans="1:24" ht="14.25" customHeight="1" x14ac:dyDescent="0.2">
      <c r="A22" s="69" t="s">
        <v>99</v>
      </c>
      <c r="B22" s="114">
        <f>H22</f>
        <v>12700</v>
      </c>
      <c r="C22" s="114">
        <f>F22+I22</f>
        <v>13021</v>
      </c>
      <c r="D22" s="115">
        <f t="shared" si="0"/>
        <v>97.534751555180094</v>
      </c>
      <c r="E22" s="242" t="s">
        <v>160</v>
      </c>
      <c r="F22" s="242">
        <v>10</v>
      </c>
      <c r="G22" s="119" t="s">
        <v>160</v>
      </c>
      <c r="H22" s="114">
        <v>12700</v>
      </c>
      <c r="I22" s="114">
        <v>13011</v>
      </c>
      <c r="J22" s="116">
        <f t="shared" si="2"/>
        <v>97.60971485665975</v>
      </c>
      <c r="K22" s="114">
        <v>16337</v>
      </c>
      <c r="L22" s="114">
        <v>12661</v>
      </c>
      <c r="M22" s="116">
        <f t="shared" si="3"/>
        <v>129.03404154490167</v>
      </c>
      <c r="N22" s="114">
        <f>H22+K22</f>
        <v>29037</v>
      </c>
      <c r="O22" s="114">
        <f t="shared" si="8"/>
        <v>25682</v>
      </c>
      <c r="P22" s="116">
        <f t="shared" si="4"/>
        <v>113.06362432832334</v>
      </c>
      <c r="Q22" s="117"/>
      <c r="R22" s="71"/>
      <c r="S22" s="117"/>
      <c r="T22" s="117"/>
      <c r="U22" s="67"/>
      <c r="V22" s="117"/>
      <c r="W22" s="117"/>
      <c r="X22" s="67"/>
    </row>
    <row r="23" spans="1:24" ht="14.25" customHeight="1" x14ac:dyDescent="0.2">
      <c r="A23" s="70" t="s">
        <v>100</v>
      </c>
      <c r="B23" s="114">
        <f>H23</f>
        <v>21554</v>
      </c>
      <c r="C23" s="114">
        <f>I23</f>
        <v>21351</v>
      </c>
      <c r="D23" s="115">
        <f t="shared" si="0"/>
        <v>100.95077513933775</v>
      </c>
      <c r="E23" s="242" t="s">
        <v>160</v>
      </c>
      <c r="F23" s="242" t="s">
        <v>160</v>
      </c>
      <c r="G23" s="119" t="s">
        <v>160</v>
      </c>
      <c r="H23" s="114">
        <v>21554</v>
      </c>
      <c r="I23" s="114">
        <v>21351</v>
      </c>
      <c r="J23" s="116">
        <f t="shared" si="2"/>
        <v>100.95077513933775</v>
      </c>
      <c r="K23" s="114">
        <v>42789</v>
      </c>
      <c r="L23" s="147">
        <v>53882</v>
      </c>
      <c r="M23" s="116">
        <f t="shared" si="3"/>
        <v>79.412419732006967</v>
      </c>
      <c r="N23" s="114">
        <f>H23+K23</f>
        <v>64343</v>
      </c>
      <c r="O23" s="114">
        <f>I23+L23</f>
        <v>75233</v>
      </c>
      <c r="P23" s="116">
        <f t="shared" si="4"/>
        <v>85.524969096008391</v>
      </c>
      <c r="Q23" s="117"/>
      <c r="R23" s="71"/>
      <c r="S23" s="117"/>
      <c r="T23" s="117"/>
      <c r="U23" s="67"/>
      <c r="V23" s="117"/>
      <c r="W23" s="117"/>
      <c r="X23" s="67"/>
    </row>
    <row r="24" spans="1:24" x14ac:dyDescent="0.2">
      <c r="A24" s="70" t="s">
        <v>101</v>
      </c>
      <c r="B24" s="119" t="s">
        <v>160</v>
      </c>
      <c r="C24" s="114" t="s">
        <v>160</v>
      </c>
      <c r="D24" s="115" t="s">
        <v>160</v>
      </c>
      <c r="E24" s="242" t="s">
        <v>160</v>
      </c>
      <c r="F24" s="242" t="s">
        <v>160</v>
      </c>
      <c r="G24" s="119" t="s">
        <v>160</v>
      </c>
      <c r="H24" s="242" t="s">
        <v>160</v>
      </c>
      <c r="I24" s="242" t="s">
        <v>160</v>
      </c>
      <c r="J24" s="116" t="s">
        <v>160</v>
      </c>
      <c r="K24" s="114">
        <v>57</v>
      </c>
      <c r="L24" s="147">
        <v>60</v>
      </c>
      <c r="M24" s="116">
        <f>K24/L24%</f>
        <v>95</v>
      </c>
      <c r="N24" s="114">
        <f>K24</f>
        <v>57</v>
      </c>
      <c r="O24" s="114">
        <f>L24</f>
        <v>60</v>
      </c>
      <c r="P24" s="116">
        <f t="shared" si="4"/>
        <v>95</v>
      </c>
      <c r="Q24" s="117"/>
      <c r="R24" s="71"/>
      <c r="S24" s="71"/>
      <c r="T24" s="117"/>
      <c r="U24" s="71"/>
      <c r="V24" s="117"/>
      <c r="W24" s="117"/>
      <c r="X24" s="67"/>
    </row>
    <row r="25" spans="1:24" x14ac:dyDescent="0.2">
      <c r="A25" s="70" t="s">
        <v>102</v>
      </c>
      <c r="B25" s="119" t="s">
        <v>160</v>
      </c>
      <c r="C25" s="114" t="s">
        <v>160</v>
      </c>
      <c r="D25" s="115" t="s">
        <v>160</v>
      </c>
      <c r="E25" s="242" t="s">
        <v>160</v>
      </c>
      <c r="F25" s="242" t="s">
        <v>160</v>
      </c>
      <c r="G25" s="119" t="s">
        <v>160</v>
      </c>
      <c r="H25" s="242" t="s">
        <v>160</v>
      </c>
      <c r="I25" s="242" t="s">
        <v>160</v>
      </c>
      <c r="J25" s="116" t="s">
        <v>160</v>
      </c>
      <c r="K25" s="114" t="s">
        <v>160</v>
      </c>
      <c r="L25" s="147">
        <v>10</v>
      </c>
      <c r="M25" s="116" t="s">
        <v>160</v>
      </c>
      <c r="N25" s="114" t="s">
        <v>160</v>
      </c>
      <c r="O25" s="114">
        <f>L25</f>
        <v>10</v>
      </c>
      <c r="P25" s="116" t="s">
        <v>160</v>
      </c>
      <c r="Q25" s="117"/>
      <c r="R25" s="71"/>
      <c r="S25" s="71"/>
      <c r="T25" s="117"/>
      <c r="U25" s="71"/>
      <c r="V25" s="117"/>
      <c r="W25" s="117"/>
      <c r="X25" s="67"/>
    </row>
    <row r="26" spans="1:24" x14ac:dyDescent="0.2">
      <c r="A26" s="72" t="s">
        <v>103</v>
      </c>
      <c r="B26" s="121">
        <f>H26</f>
        <v>954</v>
      </c>
      <c r="C26" s="121">
        <f>I26</f>
        <v>954</v>
      </c>
      <c r="D26" s="150">
        <f>B26/C26*100</f>
        <v>100</v>
      </c>
      <c r="E26" s="122" t="s">
        <v>160</v>
      </c>
      <c r="F26" s="122" t="s">
        <v>160</v>
      </c>
      <c r="G26" s="122" t="s">
        <v>160</v>
      </c>
      <c r="H26" s="121">
        <v>954</v>
      </c>
      <c r="I26" s="121">
        <v>954</v>
      </c>
      <c r="J26" s="135">
        <v>100</v>
      </c>
      <c r="K26" s="121">
        <v>8062</v>
      </c>
      <c r="L26" s="121">
        <v>8062</v>
      </c>
      <c r="M26" s="135">
        <v>100</v>
      </c>
      <c r="N26" s="121">
        <f>H26+K26</f>
        <v>9016</v>
      </c>
      <c r="O26" s="121">
        <f>I26+L26</f>
        <v>9016</v>
      </c>
      <c r="P26" s="135">
        <v>100</v>
      </c>
      <c r="Q26" s="117"/>
      <c r="R26" s="71"/>
      <c r="S26" s="71"/>
      <c r="T26" s="71"/>
      <c r="U26" s="71"/>
      <c r="V26" s="117"/>
      <c r="W26" s="117"/>
      <c r="X26" s="67"/>
    </row>
    <row r="27" spans="1:24" x14ac:dyDescent="0.2">
      <c r="A27" s="103"/>
      <c r="B27" s="71"/>
      <c r="C27" s="117"/>
      <c r="D27" s="117"/>
      <c r="E27" s="67"/>
      <c r="F27" s="117"/>
      <c r="G27" s="117"/>
      <c r="H27" s="67"/>
    </row>
    <row r="28" spans="1:24" x14ac:dyDescent="0.2">
      <c r="A28" s="204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</row>
    <row r="29" spans="1:24" ht="18.75" customHeight="1" x14ac:dyDescent="0.2">
      <c r="G29" s="221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zoomScaleNormal="100" workbookViewId="0">
      <selection activeCell="A4" sqref="A4:A5"/>
    </sheetView>
  </sheetViews>
  <sheetFormatPr defaultRowHeight="12.75" x14ac:dyDescent="0.2"/>
  <cols>
    <col min="1" max="1" width="20.7109375" style="123" customWidth="1"/>
    <col min="2" max="2" width="17.5703125" style="123" customWidth="1"/>
    <col min="3" max="3" width="22.5703125" style="123" customWidth="1"/>
    <col min="4" max="4" width="22" style="123" customWidth="1"/>
    <col min="5" max="5" width="15.42578125" style="123" customWidth="1"/>
    <col min="6" max="6" width="21.5703125" style="123" customWidth="1"/>
    <col min="7" max="256" width="9.140625" style="123"/>
    <col min="257" max="257" width="20.7109375" style="123" customWidth="1"/>
    <col min="258" max="258" width="17.5703125" style="123" customWidth="1"/>
    <col min="259" max="259" width="22.5703125" style="123" customWidth="1"/>
    <col min="260" max="260" width="22" style="123" customWidth="1"/>
    <col min="261" max="261" width="15.42578125" style="123" customWidth="1"/>
    <col min="262" max="262" width="21.5703125" style="123" customWidth="1"/>
    <col min="263" max="512" width="9.140625" style="123"/>
    <col min="513" max="513" width="20.7109375" style="123" customWidth="1"/>
    <col min="514" max="514" width="17.5703125" style="123" customWidth="1"/>
    <col min="515" max="515" width="22.5703125" style="123" customWidth="1"/>
    <col min="516" max="516" width="22" style="123" customWidth="1"/>
    <col min="517" max="517" width="15.42578125" style="123" customWidth="1"/>
    <col min="518" max="518" width="21.5703125" style="123" customWidth="1"/>
    <col min="519" max="768" width="9.140625" style="123"/>
    <col min="769" max="769" width="20.7109375" style="123" customWidth="1"/>
    <col min="770" max="770" width="17.5703125" style="123" customWidth="1"/>
    <col min="771" max="771" width="22.5703125" style="123" customWidth="1"/>
    <col min="772" max="772" width="22" style="123" customWidth="1"/>
    <col min="773" max="773" width="15.42578125" style="123" customWidth="1"/>
    <col min="774" max="774" width="21.5703125" style="123" customWidth="1"/>
    <col min="775" max="1024" width="9.140625" style="123"/>
    <col min="1025" max="1025" width="20.7109375" style="123" customWidth="1"/>
    <col min="1026" max="1026" width="17.5703125" style="123" customWidth="1"/>
    <col min="1027" max="1027" width="22.5703125" style="123" customWidth="1"/>
    <col min="1028" max="1028" width="22" style="123" customWidth="1"/>
    <col min="1029" max="1029" width="15.42578125" style="123" customWidth="1"/>
    <col min="1030" max="1030" width="21.5703125" style="123" customWidth="1"/>
    <col min="1031" max="1280" width="9.140625" style="123"/>
    <col min="1281" max="1281" width="20.7109375" style="123" customWidth="1"/>
    <col min="1282" max="1282" width="17.5703125" style="123" customWidth="1"/>
    <col min="1283" max="1283" width="22.5703125" style="123" customWidth="1"/>
    <col min="1284" max="1284" width="22" style="123" customWidth="1"/>
    <col min="1285" max="1285" width="15.42578125" style="123" customWidth="1"/>
    <col min="1286" max="1286" width="21.5703125" style="123" customWidth="1"/>
    <col min="1287" max="1536" width="9.140625" style="123"/>
    <col min="1537" max="1537" width="20.7109375" style="123" customWidth="1"/>
    <col min="1538" max="1538" width="17.5703125" style="123" customWidth="1"/>
    <col min="1539" max="1539" width="22.5703125" style="123" customWidth="1"/>
    <col min="1540" max="1540" width="22" style="123" customWidth="1"/>
    <col min="1541" max="1541" width="15.42578125" style="123" customWidth="1"/>
    <col min="1542" max="1542" width="21.5703125" style="123" customWidth="1"/>
    <col min="1543" max="1792" width="9.140625" style="123"/>
    <col min="1793" max="1793" width="20.7109375" style="123" customWidth="1"/>
    <col min="1794" max="1794" width="17.5703125" style="123" customWidth="1"/>
    <col min="1795" max="1795" width="22.5703125" style="123" customWidth="1"/>
    <col min="1796" max="1796" width="22" style="123" customWidth="1"/>
    <col min="1797" max="1797" width="15.42578125" style="123" customWidth="1"/>
    <col min="1798" max="1798" width="21.5703125" style="123" customWidth="1"/>
    <col min="1799" max="2048" width="9.140625" style="123"/>
    <col min="2049" max="2049" width="20.7109375" style="123" customWidth="1"/>
    <col min="2050" max="2050" width="17.5703125" style="123" customWidth="1"/>
    <col min="2051" max="2051" width="22.5703125" style="123" customWidth="1"/>
    <col min="2052" max="2052" width="22" style="123" customWidth="1"/>
    <col min="2053" max="2053" width="15.42578125" style="123" customWidth="1"/>
    <col min="2054" max="2054" width="21.5703125" style="123" customWidth="1"/>
    <col min="2055" max="2304" width="9.140625" style="123"/>
    <col min="2305" max="2305" width="20.7109375" style="123" customWidth="1"/>
    <col min="2306" max="2306" width="17.5703125" style="123" customWidth="1"/>
    <col min="2307" max="2307" width="22.5703125" style="123" customWidth="1"/>
    <col min="2308" max="2308" width="22" style="123" customWidth="1"/>
    <col min="2309" max="2309" width="15.42578125" style="123" customWidth="1"/>
    <col min="2310" max="2310" width="21.5703125" style="123" customWidth="1"/>
    <col min="2311" max="2560" width="9.140625" style="123"/>
    <col min="2561" max="2561" width="20.7109375" style="123" customWidth="1"/>
    <col min="2562" max="2562" width="17.5703125" style="123" customWidth="1"/>
    <col min="2563" max="2563" width="22.5703125" style="123" customWidth="1"/>
    <col min="2564" max="2564" width="22" style="123" customWidth="1"/>
    <col min="2565" max="2565" width="15.42578125" style="123" customWidth="1"/>
    <col min="2566" max="2566" width="21.5703125" style="123" customWidth="1"/>
    <col min="2567" max="2816" width="9.140625" style="123"/>
    <col min="2817" max="2817" width="20.7109375" style="123" customWidth="1"/>
    <col min="2818" max="2818" width="17.5703125" style="123" customWidth="1"/>
    <col min="2819" max="2819" width="22.5703125" style="123" customWidth="1"/>
    <col min="2820" max="2820" width="22" style="123" customWidth="1"/>
    <col min="2821" max="2821" width="15.42578125" style="123" customWidth="1"/>
    <col min="2822" max="2822" width="21.5703125" style="123" customWidth="1"/>
    <col min="2823" max="3072" width="9.140625" style="123"/>
    <col min="3073" max="3073" width="20.7109375" style="123" customWidth="1"/>
    <col min="3074" max="3074" width="17.5703125" style="123" customWidth="1"/>
    <col min="3075" max="3075" width="22.5703125" style="123" customWidth="1"/>
    <col min="3076" max="3076" width="22" style="123" customWidth="1"/>
    <col min="3077" max="3077" width="15.42578125" style="123" customWidth="1"/>
    <col min="3078" max="3078" width="21.5703125" style="123" customWidth="1"/>
    <col min="3079" max="3328" width="9.140625" style="123"/>
    <col min="3329" max="3329" width="20.7109375" style="123" customWidth="1"/>
    <col min="3330" max="3330" width="17.5703125" style="123" customWidth="1"/>
    <col min="3331" max="3331" width="22.5703125" style="123" customWidth="1"/>
    <col min="3332" max="3332" width="22" style="123" customWidth="1"/>
    <col min="3333" max="3333" width="15.42578125" style="123" customWidth="1"/>
    <col min="3334" max="3334" width="21.5703125" style="123" customWidth="1"/>
    <col min="3335" max="3584" width="9.140625" style="123"/>
    <col min="3585" max="3585" width="20.7109375" style="123" customWidth="1"/>
    <col min="3586" max="3586" width="17.5703125" style="123" customWidth="1"/>
    <col min="3587" max="3587" width="22.5703125" style="123" customWidth="1"/>
    <col min="3588" max="3588" width="22" style="123" customWidth="1"/>
    <col min="3589" max="3589" width="15.42578125" style="123" customWidth="1"/>
    <col min="3590" max="3590" width="21.5703125" style="123" customWidth="1"/>
    <col min="3591" max="3840" width="9.140625" style="123"/>
    <col min="3841" max="3841" width="20.7109375" style="123" customWidth="1"/>
    <col min="3842" max="3842" width="17.5703125" style="123" customWidth="1"/>
    <col min="3843" max="3843" width="22.5703125" style="123" customWidth="1"/>
    <col min="3844" max="3844" width="22" style="123" customWidth="1"/>
    <col min="3845" max="3845" width="15.42578125" style="123" customWidth="1"/>
    <col min="3846" max="3846" width="21.5703125" style="123" customWidth="1"/>
    <col min="3847" max="4096" width="9.140625" style="123"/>
    <col min="4097" max="4097" width="20.7109375" style="123" customWidth="1"/>
    <col min="4098" max="4098" width="17.5703125" style="123" customWidth="1"/>
    <col min="4099" max="4099" width="22.5703125" style="123" customWidth="1"/>
    <col min="4100" max="4100" width="22" style="123" customWidth="1"/>
    <col min="4101" max="4101" width="15.42578125" style="123" customWidth="1"/>
    <col min="4102" max="4102" width="21.5703125" style="123" customWidth="1"/>
    <col min="4103" max="4352" width="9.140625" style="123"/>
    <col min="4353" max="4353" width="20.7109375" style="123" customWidth="1"/>
    <col min="4354" max="4354" width="17.5703125" style="123" customWidth="1"/>
    <col min="4355" max="4355" width="22.5703125" style="123" customWidth="1"/>
    <col min="4356" max="4356" width="22" style="123" customWidth="1"/>
    <col min="4357" max="4357" width="15.42578125" style="123" customWidth="1"/>
    <col min="4358" max="4358" width="21.5703125" style="123" customWidth="1"/>
    <col min="4359" max="4608" width="9.140625" style="123"/>
    <col min="4609" max="4609" width="20.7109375" style="123" customWidth="1"/>
    <col min="4610" max="4610" width="17.5703125" style="123" customWidth="1"/>
    <col min="4611" max="4611" width="22.5703125" style="123" customWidth="1"/>
    <col min="4612" max="4612" width="22" style="123" customWidth="1"/>
    <col min="4613" max="4613" width="15.42578125" style="123" customWidth="1"/>
    <col min="4614" max="4614" width="21.5703125" style="123" customWidth="1"/>
    <col min="4615" max="4864" width="9.140625" style="123"/>
    <col min="4865" max="4865" width="20.7109375" style="123" customWidth="1"/>
    <col min="4866" max="4866" width="17.5703125" style="123" customWidth="1"/>
    <col min="4867" max="4867" width="22.5703125" style="123" customWidth="1"/>
    <col min="4868" max="4868" width="22" style="123" customWidth="1"/>
    <col min="4869" max="4869" width="15.42578125" style="123" customWidth="1"/>
    <col min="4870" max="4870" width="21.5703125" style="123" customWidth="1"/>
    <col min="4871" max="5120" width="9.140625" style="123"/>
    <col min="5121" max="5121" width="20.7109375" style="123" customWidth="1"/>
    <col min="5122" max="5122" width="17.5703125" style="123" customWidth="1"/>
    <col min="5123" max="5123" width="22.5703125" style="123" customWidth="1"/>
    <col min="5124" max="5124" width="22" style="123" customWidth="1"/>
    <col min="5125" max="5125" width="15.42578125" style="123" customWidth="1"/>
    <col min="5126" max="5126" width="21.5703125" style="123" customWidth="1"/>
    <col min="5127" max="5376" width="9.140625" style="123"/>
    <col min="5377" max="5377" width="20.7109375" style="123" customWidth="1"/>
    <col min="5378" max="5378" width="17.5703125" style="123" customWidth="1"/>
    <col min="5379" max="5379" width="22.5703125" style="123" customWidth="1"/>
    <col min="5380" max="5380" width="22" style="123" customWidth="1"/>
    <col min="5381" max="5381" width="15.42578125" style="123" customWidth="1"/>
    <col min="5382" max="5382" width="21.5703125" style="123" customWidth="1"/>
    <col min="5383" max="5632" width="9.140625" style="123"/>
    <col min="5633" max="5633" width="20.7109375" style="123" customWidth="1"/>
    <col min="5634" max="5634" width="17.5703125" style="123" customWidth="1"/>
    <col min="5635" max="5635" width="22.5703125" style="123" customWidth="1"/>
    <col min="5636" max="5636" width="22" style="123" customWidth="1"/>
    <col min="5637" max="5637" width="15.42578125" style="123" customWidth="1"/>
    <col min="5638" max="5638" width="21.5703125" style="123" customWidth="1"/>
    <col min="5639" max="5888" width="9.140625" style="123"/>
    <col min="5889" max="5889" width="20.7109375" style="123" customWidth="1"/>
    <col min="5890" max="5890" width="17.5703125" style="123" customWidth="1"/>
    <col min="5891" max="5891" width="22.5703125" style="123" customWidth="1"/>
    <col min="5892" max="5892" width="22" style="123" customWidth="1"/>
    <col min="5893" max="5893" width="15.42578125" style="123" customWidth="1"/>
    <col min="5894" max="5894" width="21.5703125" style="123" customWidth="1"/>
    <col min="5895" max="6144" width="9.140625" style="123"/>
    <col min="6145" max="6145" width="20.7109375" style="123" customWidth="1"/>
    <col min="6146" max="6146" width="17.5703125" style="123" customWidth="1"/>
    <col min="6147" max="6147" width="22.5703125" style="123" customWidth="1"/>
    <col min="6148" max="6148" width="22" style="123" customWidth="1"/>
    <col min="6149" max="6149" width="15.42578125" style="123" customWidth="1"/>
    <col min="6150" max="6150" width="21.5703125" style="123" customWidth="1"/>
    <col min="6151" max="6400" width="9.140625" style="123"/>
    <col min="6401" max="6401" width="20.7109375" style="123" customWidth="1"/>
    <col min="6402" max="6402" width="17.5703125" style="123" customWidth="1"/>
    <col min="6403" max="6403" width="22.5703125" style="123" customWidth="1"/>
    <col min="6404" max="6404" width="22" style="123" customWidth="1"/>
    <col min="6405" max="6405" width="15.42578125" style="123" customWidth="1"/>
    <col min="6406" max="6406" width="21.5703125" style="123" customWidth="1"/>
    <col min="6407" max="6656" width="9.140625" style="123"/>
    <col min="6657" max="6657" width="20.7109375" style="123" customWidth="1"/>
    <col min="6658" max="6658" width="17.5703125" style="123" customWidth="1"/>
    <col min="6659" max="6659" width="22.5703125" style="123" customWidth="1"/>
    <col min="6660" max="6660" width="22" style="123" customWidth="1"/>
    <col min="6661" max="6661" width="15.42578125" style="123" customWidth="1"/>
    <col min="6662" max="6662" width="21.5703125" style="123" customWidth="1"/>
    <col min="6663" max="6912" width="9.140625" style="123"/>
    <col min="6913" max="6913" width="20.7109375" style="123" customWidth="1"/>
    <col min="6914" max="6914" width="17.5703125" style="123" customWidth="1"/>
    <col min="6915" max="6915" width="22.5703125" style="123" customWidth="1"/>
    <col min="6916" max="6916" width="22" style="123" customWidth="1"/>
    <col min="6917" max="6917" width="15.42578125" style="123" customWidth="1"/>
    <col min="6918" max="6918" width="21.5703125" style="123" customWidth="1"/>
    <col min="6919" max="7168" width="9.140625" style="123"/>
    <col min="7169" max="7169" width="20.7109375" style="123" customWidth="1"/>
    <col min="7170" max="7170" width="17.5703125" style="123" customWidth="1"/>
    <col min="7171" max="7171" width="22.5703125" style="123" customWidth="1"/>
    <col min="7172" max="7172" width="22" style="123" customWidth="1"/>
    <col min="7173" max="7173" width="15.42578125" style="123" customWidth="1"/>
    <col min="7174" max="7174" width="21.5703125" style="123" customWidth="1"/>
    <col min="7175" max="7424" width="9.140625" style="123"/>
    <col min="7425" max="7425" width="20.7109375" style="123" customWidth="1"/>
    <col min="7426" max="7426" width="17.5703125" style="123" customWidth="1"/>
    <col min="7427" max="7427" width="22.5703125" style="123" customWidth="1"/>
    <col min="7428" max="7428" width="22" style="123" customWidth="1"/>
    <col min="7429" max="7429" width="15.42578125" style="123" customWidth="1"/>
    <col min="7430" max="7430" width="21.5703125" style="123" customWidth="1"/>
    <col min="7431" max="7680" width="9.140625" style="123"/>
    <col min="7681" max="7681" width="20.7109375" style="123" customWidth="1"/>
    <col min="7682" max="7682" width="17.5703125" style="123" customWidth="1"/>
    <col min="7683" max="7683" width="22.5703125" style="123" customWidth="1"/>
    <col min="7684" max="7684" width="22" style="123" customWidth="1"/>
    <col min="7685" max="7685" width="15.42578125" style="123" customWidth="1"/>
    <col min="7686" max="7686" width="21.5703125" style="123" customWidth="1"/>
    <col min="7687" max="7936" width="9.140625" style="123"/>
    <col min="7937" max="7937" width="20.7109375" style="123" customWidth="1"/>
    <col min="7938" max="7938" width="17.5703125" style="123" customWidth="1"/>
    <col min="7939" max="7939" width="22.5703125" style="123" customWidth="1"/>
    <col min="7940" max="7940" width="22" style="123" customWidth="1"/>
    <col min="7941" max="7941" width="15.42578125" style="123" customWidth="1"/>
    <col min="7942" max="7942" width="21.5703125" style="123" customWidth="1"/>
    <col min="7943" max="8192" width="9.140625" style="123"/>
    <col min="8193" max="8193" width="20.7109375" style="123" customWidth="1"/>
    <col min="8194" max="8194" width="17.5703125" style="123" customWidth="1"/>
    <col min="8195" max="8195" width="22.5703125" style="123" customWidth="1"/>
    <col min="8196" max="8196" width="22" style="123" customWidth="1"/>
    <col min="8197" max="8197" width="15.42578125" style="123" customWidth="1"/>
    <col min="8198" max="8198" width="21.5703125" style="123" customWidth="1"/>
    <col min="8199" max="8448" width="9.140625" style="123"/>
    <col min="8449" max="8449" width="20.7109375" style="123" customWidth="1"/>
    <col min="8450" max="8450" width="17.5703125" style="123" customWidth="1"/>
    <col min="8451" max="8451" width="22.5703125" style="123" customWidth="1"/>
    <col min="8452" max="8452" width="22" style="123" customWidth="1"/>
    <col min="8453" max="8453" width="15.42578125" style="123" customWidth="1"/>
    <col min="8454" max="8454" width="21.5703125" style="123" customWidth="1"/>
    <col min="8455" max="8704" width="9.140625" style="123"/>
    <col min="8705" max="8705" width="20.7109375" style="123" customWidth="1"/>
    <col min="8706" max="8706" width="17.5703125" style="123" customWidth="1"/>
    <col min="8707" max="8707" width="22.5703125" style="123" customWidth="1"/>
    <col min="8708" max="8708" width="22" style="123" customWidth="1"/>
    <col min="8709" max="8709" width="15.42578125" style="123" customWidth="1"/>
    <col min="8710" max="8710" width="21.5703125" style="123" customWidth="1"/>
    <col min="8711" max="8960" width="9.140625" style="123"/>
    <col min="8961" max="8961" width="20.7109375" style="123" customWidth="1"/>
    <col min="8962" max="8962" width="17.5703125" style="123" customWidth="1"/>
    <col min="8963" max="8963" width="22.5703125" style="123" customWidth="1"/>
    <col min="8964" max="8964" width="22" style="123" customWidth="1"/>
    <col min="8965" max="8965" width="15.42578125" style="123" customWidth="1"/>
    <col min="8966" max="8966" width="21.5703125" style="123" customWidth="1"/>
    <col min="8967" max="9216" width="9.140625" style="123"/>
    <col min="9217" max="9217" width="20.7109375" style="123" customWidth="1"/>
    <col min="9218" max="9218" width="17.5703125" style="123" customWidth="1"/>
    <col min="9219" max="9219" width="22.5703125" style="123" customWidth="1"/>
    <col min="9220" max="9220" width="22" style="123" customWidth="1"/>
    <col min="9221" max="9221" width="15.42578125" style="123" customWidth="1"/>
    <col min="9222" max="9222" width="21.5703125" style="123" customWidth="1"/>
    <col min="9223" max="9472" width="9.140625" style="123"/>
    <col min="9473" max="9473" width="20.7109375" style="123" customWidth="1"/>
    <col min="9474" max="9474" width="17.5703125" style="123" customWidth="1"/>
    <col min="9475" max="9475" width="22.5703125" style="123" customWidth="1"/>
    <col min="9476" max="9476" width="22" style="123" customWidth="1"/>
    <col min="9477" max="9477" width="15.42578125" style="123" customWidth="1"/>
    <col min="9478" max="9478" width="21.5703125" style="123" customWidth="1"/>
    <col min="9479" max="9728" width="9.140625" style="123"/>
    <col min="9729" max="9729" width="20.7109375" style="123" customWidth="1"/>
    <col min="9730" max="9730" width="17.5703125" style="123" customWidth="1"/>
    <col min="9731" max="9731" width="22.5703125" style="123" customWidth="1"/>
    <col min="9732" max="9732" width="22" style="123" customWidth="1"/>
    <col min="9733" max="9733" width="15.42578125" style="123" customWidth="1"/>
    <col min="9734" max="9734" width="21.5703125" style="123" customWidth="1"/>
    <col min="9735" max="9984" width="9.140625" style="123"/>
    <col min="9985" max="9985" width="20.7109375" style="123" customWidth="1"/>
    <col min="9986" max="9986" width="17.5703125" style="123" customWidth="1"/>
    <col min="9987" max="9987" width="22.5703125" style="123" customWidth="1"/>
    <col min="9988" max="9988" width="22" style="123" customWidth="1"/>
    <col min="9989" max="9989" width="15.42578125" style="123" customWidth="1"/>
    <col min="9990" max="9990" width="21.5703125" style="123" customWidth="1"/>
    <col min="9991" max="10240" width="9.140625" style="123"/>
    <col min="10241" max="10241" width="20.7109375" style="123" customWidth="1"/>
    <col min="10242" max="10242" width="17.5703125" style="123" customWidth="1"/>
    <col min="10243" max="10243" width="22.5703125" style="123" customWidth="1"/>
    <col min="10244" max="10244" width="22" style="123" customWidth="1"/>
    <col min="10245" max="10245" width="15.42578125" style="123" customWidth="1"/>
    <col min="10246" max="10246" width="21.5703125" style="123" customWidth="1"/>
    <col min="10247" max="10496" width="9.140625" style="123"/>
    <col min="10497" max="10497" width="20.7109375" style="123" customWidth="1"/>
    <col min="10498" max="10498" width="17.5703125" style="123" customWidth="1"/>
    <col min="10499" max="10499" width="22.5703125" style="123" customWidth="1"/>
    <col min="10500" max="10500" width="22" style="123" customWidth="1"/>
    <col min="10501" max="10501" width="15.42578125" style="123" customWidth="1"/>
    <col min="10502" max="10502" width="21.5703125" style="123" customWidth="1"/>
    <col min="10503" max="10752" width="9.140625" style="123"/>
    <col min="10753" max="10753" width="20.7109375" style="123" customWidth="1"/>
    <col min="10754" max="10754" width="17.5703125" style="123" customWidth="1"/>
    <col min="10755" max="10755" width="22.5703125" style="123" customWidth="1"/>
    <col min="10756" max="10756" width="22" style="123" customWidth="1"/>
    <col min="10757" max="10757" width="15.42578125" style="123" customWidth="1"/>
    <col min="10758" max="10758" width="21.5703125" style="123" customWidth="1"/>
    <col min="10759" max="11008" width="9.140625" style="123"/>
    <col min="11009" max="11009" width="20.7109375" style="123" customWidth="1"/>
    <col min="11010" max="11010" width="17.5703125" style="123" customWidth="1"/>
    <col min="11011" max="11011" width="22.5703125" style="123" customWidth="1"/>
    <col min="11012" max="11012" width="22" style="123" customWidth="1"/>
    <col min="11013" max="11013" width="15.42578125" style="123" customWidth="1"/>
    <col min="11014" max="11014" width="21.5703125" style="123" customWidth="1"/>
    <col min="11015" max="11264" width="9.140625" style="123"/>
    <col min="11265" max="11265" width="20.7109375" style="123" customWidth="1"/>
    <col min="11266" max="11266" width="17.5703125" style="123" customWidth="1"/>
    <col min="11267" max="11267" width="22.5703125" style="123" customWidth="1"/>
    <col min="11268" max="11268" width="22" style="123" customWidth="1"/>
    <col min="11269" max="11269" width="15.42578125" style="123" customWidth="1"/>
    <col min="11270" max="11270" width="21.5703125" style="123" customWidth="1"/>
    <col min="11271" max="11520" width="9.140625" style="123"/>
    <col min="11521" max="11521" width="20.7109375" style="123" customWidth="1"/>
    <col min="11522" max="11522" width="17.5703125" style="123" customWidth="1"/>
    <col min="11523" max="11523" width="22.5703125" style="123" customWidth="1"/>
    <col min="11524" max="11524" width="22" style="123" customWidth="1"/>
    <col min="11525" max="11525" width="15.42578125" style="123" customWidth="1"/>
    <col min="11526" max="11526" width="21.5703125" style="123" customWidth="1"/>
    <col min="11527" max="11776" width="9.140625" style="123"/>
    <col min="11777" max="11777" width="20.7109375" style="123" customWidth="1"/>
    <col min="11778" max="11778" width="17.5703125" style="123" customWidth="1"/>
    <col min="11779" max="11779" width="22.5703125" style="123" customWidth="1"/>
    <col min="11780" max="11780" width="22" style="123" customWidth="1"/>
    <col min="11781" max="11781" width="15.42578125" style="123" customWidth="1"/>
    <col min="11782" max="11782" width="21.5703125" style="123" customWidth="1"/>
    <col min="11783" max="12032" width="9.140625" style="123"/>
    <col min="12033" max="12033" width="20.7109375" style="123" customWidth="1"/>
    <col min="12034" max="12034" width="17.5703125" style="123" customWidth="1"/>
    <col min="12035" max="12035" width="22.5703125" style="123" customWidth="1"/>
    <col min="12036" max="12036" width="22" style="123" customWidth="1"/>
    <col min="12037" max="12037" width="15.42578125" style="123" customWidth="1"/>
    <col min="12038" max="12038" width="21.5703125" style="123" customWidth="1"/>
    <col min="12039" max="12288" width="9.140625" style="123"/>
    <col min="12289" max="12289" width="20.7109375" style="123" customWidth="1"/>
    <col min="12290" max="12290" width="17.5703125" style="123" customWidth="1"/>
    <col min="12291" max="12291" width="22.5703125" style="123" customWidth="1"/>
    <col min="12292" max="12292" width="22" style="123" customWidth="1"/>
    <col min="12293" max="12293" width="15.42578125" style="123" customWidth="1"/>
    <col min="12294" max="12294" width="21.5703125" style="123" customWidth="1"/>
    <col min="12295" max="12544" width="9.140625" style="123"/>
    <col min="12545" max="12545" width="20.7109375" style="123" customWidth="1"/>
    <col min="12546" max="12546" width="17.5703125" style="123" customWidth="1"/>
    <col min="12547" max="12547" width="22.5703125" style="123" customWidth="1"/>
    <col min="12548" max="12548" width="22" style="123" customWidth="1"/>
    <col min="12549" max="12549" width="15.42578125" style="123" customWidth="1"/>
    <col min="12550" max="12550" width="21.5703125" style="123" customWidth="1"/>
    <col min="12551" max="12800" width="9.140625" style="123"/>
    <col min="12801" max="12801" width="20.7109375" style="123" customWidth="1"/>
    <col min="12802" max="12802" width="17.5703125" style="123" customWidth="1"/>
    <col min="12803" max="12803" width="22.5703125" style="123" customWidth="1"/>
    <col min="12804" max="12804" width="22" style="123" customWidth="1"/>
    <col min="12805" max="12805" width="15.42578125" style="123" customWidth="1"/>
    <col min="12806" max="12806" width="21.5703125" style="123" customWidth="1"/>
    <col min="12807" max="13056" width="9.140625" style="123"/>
    <col min="13057" max="13057" width="20.7109375" style="123" customWidth="1"/>
    <col min="13058" max="13058" width="17.5703125" style="123" customWidth="1"/>
    <col min="13059" max="13059" width="22.5703125" style="123" customWidth="1"/>
    <col min="13060" max="13060" width="22" style="123" customWidth="1"/>
    <col min="13061" max="13061" width="15.42578125" style="123" customWidth="1"/>
    <col min="13062" max="13062" width="21.5703125" style="123" customWidth="1"/>
    <col min="13063" max="13312" width="9.140625" style="123"/>
    <col min="13313" max="13313" width="20.7109375" style="123" customWidth="1"/>
    <col min="13314" max="13314" width="17.5703125" style="123" customWidth="1"/>
    <col min="13315" max="13315" width="22.5703125" style="123" customWidth="1"/>
    <col min="13316" max="13316" width="22" style="123" customWidth="1"/>
    <col min="13317" max="13317" width="15.42578125" style="123" customWidth="1"/>
    <col min="13318" max="13318" width="21.5703125" style="123" customWidth="1"/>
    <col min="13319" max="13568" width="9.140625" style="123"/>
    <col min="13569" max="13569" width="20.7109375" style="123" customWidth="1"/>
    <col min="13570" max="13570" width="17.5703125" style="123" customWidth="1"/>
    <col min="13571" max="13571" width="22.5703125" style="123" customWidth="1"/>
    <col min="13572" max="13572" width="22" style="123" customWidth="1"/>
    <col min="13573" max="13573" width="15.42578125" style="123" customWidth="1"/>
    <col min="13574" max="13574" width="21.5703125" style="123" customWidth="1"/>
    <col min="13575" max="13824" width="9.140625" style="123"/>
    <col min="13825" max="13825" width="20.7109375" style="123" customWidth="1"/>
    <col min="13826" max="13826" width="17.5703125" style="123" customWidth="1"/>
    <col min="13827" max="13827" width="22.5703125" style="123" customWidth="1"/>
    <col min="13828" max="13828" width="22" style="123" customWidth="1"/>
    <col min="13829" max="13829" width="15.42578125" style="123" customWidth="1"/>
    <col min="13830" max="13830" width="21.5703125" style="123" customWidth="1"/>
    <col min="13831" max="14080" width="9.140625" style="123"/>
    <col min="14081" max="14081" width="20.7109375" style="123" customWidth="1"/>
    <col min="14082" max="14082" width="17.5703125" style="123" customWidth="1"/>
    <col min="14083" max="14083" width="22.5703125" style="123" customWidth="1"/>
    <col min="14084" max="14084" width="22" style="123" customWidth="1"/>
    <col min="14085" max="14085" width="15.42578125" style="123" customWidth="1"/>
    <col min="14086" max="14086" width="21.5703125" style="123" customWidth="1"/>
    <col min="14087" max="14336" width="9.140625" style="123"/>
    <col min="14337" max="14337" width="20.7109375" style="123" customWidth="1"/>
    <col min="14338" max="14338" width="17.5703125" style="123" customWidth="1"/>
    <col min="14339" max="14339" width="22.5703125" style="123" customWidth="1"/>
    <col min="14340" max="14340" width="22" style="123" customWidth="1"/>
    <col min="14341" max="14341" width="15.42578125" style="123" customWidth="1"/>
    <col min="14342" max="14342" width="21.5703125" style="123" customWidth="1"/>
    <col min="14343" max="14592" width="9.140625" style="123"/>
    <col min="14593" max="14593" width="20.7109375" style="123" customWidth="1"/>
    <col min="14594" max="14594" width="17.5703125" style="123" customWidth="1"/>
    <col min="14595" max="14595" width="22.5703125" style="123" customWidth="1"/>
    <col min="14596" max="14596" width="22" style="123" customWidth="1"/>
    <col min="14597" max="14597" width="15.42578125" style="123" customWidth="1"/>
    <col min="14598" max="14598" width="21.5703125" style="123" customWidth="1"/>
    <col min="14599" max="14848" width="9.140625" style="123"/>
    <col min="14849" max="14849" width="20.7109375" style="123" customWidth="1"/>
    <col min="14850" max="14850" width="17.5703125" style="123" customWidth="1"/>
    <col min="14851" max="14851" width="22.5703125" style="123" customWidth="1"/>
    <col min="14852" max="14852" width="22" style="123" customWidth="1"/>
    <col min="14853" max="14853" width="15.42578125" style="123" customWidth="1"/>
    <col min="14854" max="14854" width="21.5703125" style="123" customWidth="1"/>
    <col min="14855" max="15104" width="9.140625" style="123"/>
    <col min="15105" max="15105" width="20.7109375" style="123" customWidth="1"/>
    <col min="15106" max="15106" width="17.5703125" style="123" customWidth="1"/>
    <col min="15107" max="15107" width="22.5703125" style="123" customWidth="1"/>
    <col min="15108" max="15108" width="22" style="123" customWidth="1"/>
    <col min="15109" max="15109" width="15.42578125" style="123" customWidth="1"/>
    <col min="15110" max="15110" width="21.5703125" style="123" customWidth="1"/>
    <col min="15111" max="15360" width="9.140625" style="123"/>
    <col min="15361" max="15361" width="20.7109375" style="123" customWidth="1"/>
    <col min="15362" max="15362" width="17.5703125" style="123" customWidth="1"/>
    <col min="15363" max="15363" width="22.5703125" style="123" customWidth="1"/>
    <col min="15364" max="15364" width="22" style="123" customWidth="1"/>
    <col min="15365" max="15365" width="15.42578125" style="123" customWidth="1"/>
    <col min="15366" max="15366" width="21.5703125" style="123" customWidth="1"/>
    <col min="15367" max="15616" width="9.140625" style="123"/>
    <col min="15617" max="15617" width="20.7109375" style="123" customWidth="1"/>
    <col min="15618" max="15618" width="17.5703125" style="123" customWidth="1"/>
    <col min="15619" max="15619" width="22.5703125" style="123" customWidth="1"/>
    <col min="15620" max="15620" width="22" style="123" customWidth="1"/>
    <col min="15621" max="15621" width="15.42578125" style="123" customWidth="1"/>
    <col min="15622" max="15622" width="21.5703125" style="123" customWidth="1"/>
    <col min="15623" max="15872" width="9.140625" style="123"/>
    <col min="15873" max="15873" width="20.7109375" style="123" customWidth="1"/>
    <col min="15874" max="15874" width="17.5703125" style="123" customWidth="1"/>
    <col min="15875" max="15875" width="22.5703125" style="123" customWidth="1"/>
    <col min="15876" max="15876" width="22" style="123" customWidth="1"/>
    <col min="15877" max="15877" width="15.42578125" style="123" customWidth="1"/>
    <col min="15878" max="15878" width="21.5703125" style="123" customWidth="1"/>
    <col min="15879" max="16128" width="9.140625" style="123"/>
    <col min="16129" max="16129" width="20.7109375" style="123" customWidth="1"/>
    <col min="16130" max="16130" width="17.5703125" style="123" customWidth="1"/>
    <col min="16131" max="16131" width="22.5703125" style="123" customWidth="1"/>
    <col min="16132" max="16132" width="22" style="123" customWidth="1"/>
    <col min="16133" max="16133" width="15.42578125" style="123" customWidth="1"/>
    <col min="16134" max="16134" width="21.5703125" style="123" customWidth="1"/>
    <col min="16135" max="16384" width="9.140625" style="123"/>
  </cols>
  <sheetData>
    <row r="1" spans="1:11" ht="33" customHeight="1" x14ac:dyDescent="0.2">
      <c r="A1" s="412" t="s">
        <v>123</v>
      </c>
      <c r="B1" s="412"/>
      <c r="C1" s="412"/>
      <c r="D1" s="412"/>
      <c r="E1" s="412"/>
      <c r="F1" s="413"/>
    </row>
    <row r="2" spans="1:11" ht="27" customHeight="1" x14ac:dyDescent="0.2">
      <c r="A2" s="414" t="s">
        <v>124</v>
      </c>
      <c r="B2" s="414"/>
      <c r="C2" s="414"/>
      <c r="D2" s="414"/>
      <c r="E2" s="414"/>
      <c r="F2" s="414"/>
    </row>
    <row r="3" spans="1:11" x14ac:dyDescent="0.2">
      <c r="A3" s="124"/>
      <c r="B3" s="125"/>
      <c r="C3" s="125"/>
      <c r="D3" s="125"/>
      <c r="E3" s="125"/>
      <c r="F3" s="126" t="s">
        <v>125</v>
      </c>
    </row>
    <row r="4" spans="1:11" ht="12.75" customHeight="1" x14ac:dyDescent="0.2">
      <c r="A4" s="411"/>
      <c r="B4" s="403" t="s">
        <v>126</v>
      </c>
      <c r="C4" s="403"/>
      <c r="D4" s="403"/>
      <c r="E4" s="403"/>
      <c r="F4" s="405" t="s">
        <v>127</v>
      </c>
    </row>
    <row r="5" spans="1:11" ht="22.5" x14ac:dyDescent="0.2">
      <c r="A5" s="411"/>
      <c r="B5" s="127" t="s">
        <v>128</v>
      </c>
      <c r="C5" s="127" t="s">
        <v>129</v>
      </c>
      <c r="D5" s="127" t="s">
        <v>130</v>
      </c>
      <c r="E5" s="127" t="s">
        <v>131</v>
      </c>
      <c r="F5" s="405"/>
    </row>
    <row r="6" spans="1:11" ht="14.25" customHeight="1" x14ac:dyDescent="0.2">
      <c r="A6" s="128" t="s">
        <v>83</v>
      </c>
      <c r="B6" s="66">
        <v>2242.89</v>
      </c>
      <c r="C6" s="66">
        <v>15241.56</v>
      </c>
      <c r="D6" s="66">
        <v>149678.10999999999</v>
      </c>
      <c r="E6" s="66">
        <v>2096.42</v>
      </c>
      <c r="F6" s="89">
        <v>2111.63</v>
      </c>
      <c r="H6" s="68"/>
      <c r="I6" s="68"/>
      <c r="J6" s="68"/>
      <c r="K6" s="68"/>
    </row>
    <row r="7" spans="1:11" x14ac:dyDescent="0.2">
      <c r="A7" s="128" t="s">
        <v>84</v>
      </c>
      <c r="B7" s="66">
        <v>36</v>
      </c>
      <c r="C7" s="66" t="s">
        <v>160</v>
      </c>
      <c r="D7" s="66">
        <v>6284.07</v>
      </c>
      <c r="E7" s="66">
        <v>2.02</v>
      </c>
      <c r="F7" s="91">
        <v>71.36</v>
      </c>
      <c r="H7" s="71"/>
      <c r="I7" s="68"/>
      <c r="J7" s="68"/>
      <c r="K7" s="68"/>
    </row>
    <row r="8" spans="1:11" x14ac:dyDescent="0.2">
      <c r="A8" s="128" t="s">
        <v>85</v>
      </c>
      <c r="B8" s="66">
        <v>40.4</v>
      </c>
      <c r="C8" s="66">
        <v>1007.47</v>
      </c>
      <c r="D8" s="66">
        <v>29926.31</v>
      </c>
      <c r="E8" s="66" t="s">
        <v>160</v>
      </c>
      <c r="F8" s="91">
        <v>186.35</v>
      </c>
      <c r="H8" s="68"/>
      <c r="I8" s="68"/>
      <c r="J8" s="71"/>
      <c r="K8" s="68"/>
    </row>
    <row r="9" spans="1:11" x14ac:dyDescent="0.2">
      <c r="A9" s="128" t="s">
        <v>86</v>
      </c>
      <c r="B9" s="66" t="s">
        <v>160</v>
      </c>
      <c r="C9" s="66">
        <v>41.5</v>
      </c>
      <c r="D9" s="66">
        <v>5630.16</v>
      </c>
      <c r="E9" s="66">
        <v>97.6</v>
      </c>
      <c r="F9" s="91">
        <v>16.82</v>
      </c>
      <c r="H9" s="68"/>
      <c r="I9" s="68"/>
      <c r="J9" s="71"/>
      <c r="K9" s="71"/>
    </row>
    <row r="10" spans="1:11" x14ac:dyDescent="0.2">
      <c r="A10" s="128" t="s">
        <v>87</v>
      </c>
      <c r="B10" s="66">
        <v>91.8</v>
      </c>
      <c r="C10" s="66" t="s">
        <v>213</v>
      </c>
      <c r="D10" s="66">
        <v>34904.839999999997</v>
      </c>
      <c r="E10" s="66">
        <v>109.53</v>
      </c>
      <c r="F10" s="91">
        <v>486.1</v>
      </c>
      <c r="H10" s="68"/>
      <c r="I10" s="68"/>
      <c r="J10" s="68"/>
      <c r="K10" s="68"/>
    </row>
    <row r="11" spans="1:11" x14ac:dyDescent="0.2">
      <c r="A11" s="128" t="s">
        <v>88</v>
      </c>
      <c r="B11" s="66" t="s">
        <v>160</v>
      </c>
      <c r="C11" s="66" t="s">
        <v>160</v>
      </c>
      <c r="D11" s="66">
        <v>202.59</v>
      </c>
      <c r="E11" s="66" t="s">
        <v>160</v>
      </c>
      <c r="F11" s="91">
        <v>6.02</v>
      </c>
      <c r="H11" s="71"/>
      <c r="I11" s="68"/>
      <c r="J11" s="71"/>
      <c r="K11" s="71"/>
    </row>
    <row r="12" spans="1:11" x14ac:dyDescent="0.2">
      <c r="A12" s="128" t="s">
        <v>89</v>
      </c>
      <c r="B12" s="66" t="s">
        <v>160</v>
      </c>
      <c r="C12" s="66" t="s">
        <v>160</v>
      </c>
      <c r="D12" s="66">
        <v>5991.96</v>
      </c>
      <c r="E12" s="66">
        <v>148.1</v>
      </c>
      <c r="F12" s="91">
        <v>35.35</v>
      </c>
      <c r="H12" s="68"/>
      <c r="I12" s="68"/>
      <c r="J12" s="71"/>
      <c r="K12" s="68"/>
    </row>
    <row r="13" spans="1:11" x14ac:dyDescent="0.2">
      <c r="A13" s="128" t="s">
        <v>90</v>
      </c>
      <c r="B13" s="66" t="s">
        <v>160</v>
      </c>
      <c r="C13" s="66" t="s">
        <v>160</v>
      </c>
      <c r="D13" s="66">
        <v>3757.11</v>
      </c>
      <c r="E13" s="66">
        <v>498.93</v>
      </c>
      <c r="F13" s="91">
        <v>20</v>
      </c>
      <c r="H13" s="68"/>
      <c r="I13" s="68"/>
      <c r="J13" s="68"/>
      <c r="K13" s="68"/>
    </row>
    <row r="14" spans="1:11" x14ac:dyDescent="0.2">
      <c r="A14" s="128" t="s">
        <v>91</v>
      </c>
      <c r="B14" s="66" t="s">
        <v>160</v>
      </c>
      <c r="C14" s="66" t="s">
        <v>160</v>
      </c>
      <c r="D14" s="66">
        <v>1675.36</v>
      </c>
      <c r="E14" s="66" t="s">
        <v>160</v>
      </c>
      <c r="F14" s="91">
        <v>71.400000000000006</v>
      </c>
      <c r="H14" s="71"/>
      <c r="I14" s="68"/>
      <c r="J14" s="71"/>
      <c r="K14" s="68"/>
    </row>
    <row r="15" spans="1:11" x14ac:dyDescent="0.2">
      <c r="A15" s="128" t="s">
        <v>92</v>
      </c>
      <c r="B15" s="66">
        <v>622.4</v>
      </c>
      <c r="C15" s="66">
        <v>723.32</v>
      </c>
      <c r="D15" s="66">
        <v>4600.1000000000004</v>
      </c>
      <c r="E15" s="66" t="s">
        <v>160</v>
      </c>
      <c r="F15" s="91">
        <v>1091.83</v>
      </c>
      <c r="H15" s="68"/>
      <c r="I15" s="68"/>
      <c r="J15" s="71"/>
      <c r="K15" s="68"/>
    </row>
    <row r="16" spans="1:11" x14ac:dyDescent="0.2">
      <c r="A16" s="128" t="s">
        <v>93</v>
      </c>
      <c r="B16" s="66" t="s">
        <v>160</v>
      </c>
      <c r="C16" s="66">
        <v>1886.83</v>
      </c>
      <c r="D16" s="66">
        <v>7369.93</v>
      </c>
      <c r="E16" s="66" t="s">
        <v>160</v>
      </c>
      <c r="F16" s="91">
        <v>18.73</v>
      </c>
      <c r="H16" s="68"/>
      <c r="I16" s="68"/>
      <c r="J16" s="71"/>
      <c r="K16" s="71"/>
    </row>
    <row r="17" spans="1:11" x14ac:dyDescent="0.2">
      <c r="A17" s="128" t="s">
        <v>94</v>
      </c>
      <c r="B17" s="66" t="s">
        <v>160</v>
      </c>
      <c r="C17" s="66">
        <v>12.68</v>
      </c>
      <c r="D17" s="66">
        <v>401.4</v>
      </c>
      <c r="E17" s="66" t="s">
        <v>160</v>
      </c>
      <c r="F17" s="91">
        <v>9.5</v>
      </c>
      <c r="H17" s="68"/>
      <c r="I17" s="68"/>
      <c r="J17" s="71"/>
      <c r="K17" s="68"/>
    </row>
    <row r="18" spans="1:11" x14ac:dyDescent="0.2">
      <c r="A18" s="128" t="s">
        <v>95</v>
      </c>
      <c r="B18" s="66" t="s">
        <v>160</v>
      </c>
      <c r="C18" s="66" t="s">
        <v>160</v>
      </c>
      <c r="D18" s="66">
        <v>3256.47</v>
      </c>
      <c r="E18" s="66" t="s">
        <v>160</v>
      </c>
      <c r="F18" s="91" t="s">
        <v>160</v>
      </c>
      <c r="H18" s="71"/>
      <c r="I18" s="68"/>
      <c r="J18" s="71"/>
      <c r="K18" s="71"/>
    </row>
    <row r="19" spans="1:11" x14ac:dyDescent="0.2">
      <c r="A19" s="128" t="s">
        <v>96</v>
      </c>
      <c r="B19" s="66">
        <v>1450.19</v>
      </c>
      <c r="C19" s="66">
        <v>6236.47</v>
      </c>
      <c r="D19" s="66">
        <v>3208.4</v>
      </c>
      <c r="E19" s="66">
        <v>356.94</v>
      </c>
      <c r="F19" s="91">
        <v>39.090000000000003</v>
      </c>
      <c r="H19" s="68"/>
      <c r="I19" s="68"/>
      <c r="J19" s="71"/>
      <c r="K19" s="68"/>
    </row>
    <row r="20" spans="1:11" x14ac:dyDescent="0.2">
      <c r="A20" s="128" t="s">
        <v>97</v>
      </c>
      <c r="B20" s="66" t="s">
        <v>213</v>
      </c>
      <c r="C20" s="66">
        <v>5310.28</v>
      </c>
      <c r="D20" s="66">
        <v>2530.64</v>
      </c>
      <c r="E20" s="66" t="s">
        <v>160</v>
      </c>
      <c r="F20" s="91">
        <v>2.4</v>
      </c>
      <c r="H20" s="68"/>
      <c r="I20" s="68"/>
      <c r="J20" s="71"/>
      <c r="K20" s="71"/>
    </row>
    <row r="21" spans="1:11" x14ac:dyDescent="0.2">
      <c r="A21" s="128" t="s">
        <v>161</v>
      </c>
      <c r="B21" s="66" t="s">
        <v>160</v>
      </c>
      <c r="C21" s="66" t="s">
        <v>160</v>
      </c>
      <c r="D21" s="66">
        <v>12905.87</v>
      </c>
      <c r="E21" s="66">
        <v>883.3</v>
      </c>
      <c r="F21" s="91" t="s">
        <v>160</v>
      </c>
      <c r="H21" s="68"/>
      <c r="I21" s="68"/>
      <c r="J21" s="68"/>
      <c r="K21" s="68"/>
    </row>
    <row r="22" spans="1:11" x14ac:dyDescent="0.2">
      <c r="A22" s="128" t="s">
        <v>99</v>
      </c>
      <c r="B22" s="66" t="s">
        <v>160</v>
      </c>
      <c r="C22" s="66" t="s">
        <v>160</v>
      </c>
      <c r="D22" s="66">
        <v>4.2</v>
      </c>
      <c r="E22" s="66" t="s">
        <v>160</v>
      </c>
      <c r="F22" s="91" t="s">
        <v>160</v>
      </c>
      <c r="H22" s="68"/>
      <c r="I22" s="68"/>
      <c r="J22" s="68"/>
      <c r="K22" s="68"/>
    </row>
    <row r="23" spans="1:11" x14ac:dyDescent="0.2">
      <c r="A23" s="128" t="s">
        <v>100</v>
      </c>
      <c r="B23" s="91" t="s">
        <v>160</v>
      </c>
      <c r="C23" s="91" t="s">
        <v>160</v>
      </c>
      <c r="D23" s="91">
        <v>26258.82</v>
      </c>
      <c r="E23" s="91" t="s">
        <v>160</v>
      </c>
      <c r="F23" s="91">
        <v>3.58</v>
      </c>
      <c r="H23" s="68"/>
      <c r="I23" s="68"/>
      <c r="J23" s="71"/>
      <c r="K23" s="68"/>
    </row>
    <row r="24" spans="1:11" x14ac:dyDescent="0.2">
      <c r="A24" s="128" t="s">
        <v>102</v>
      </c>
      <c r="B24" s="91" t="s">
        <v>160</v>
      </c>
      <c r="C24" s="91" t="s">
        <v>160</v>
      </c>
      <c r="D24" s="91" t="s">
        <v>160</v>
      </c>
      <c r="E24" s="91" t="s">
        <v>160</v>
      </c>
      <c r="F24" s="91">
        <v>3.1</v>
      </c>
      <c r="H24" s="68"/>
      <c r="I24" s="68"/>
      <c r="J24" s="71"/>
      <c r="K24" s="68"/>
    </row>
    <row r="25" spans="1:11" x14ac:dyDescent="0.2">
      <c r="A25" s="129" t="s">
        <v>103</v>
      </c>
      <c r="B25" s="74" t="s">
        <v>160</v>
      </c>
      <c r="C25" s="74" t="s">
        <v>160</v>
      </c>
      <c r="D25" s="74">
        <v>769.9</v>
      </c>
      <c r="E25" s="74" t="s">
        <v>160</v>
      </c>
      <c r="F25" s="74" t="s">
        <v>213</v>
      </c>
      <c r="H25" s="68"/>
      <c r="I25" s="71"/>
      <c r="J25" s="71"/>
      <c r="K25" s="71"/>
    </row>
    <row r="26" spans="1:11" x14ac:dyDescent="0.2">
      <c r="A26" s="130"/>
      <c r="B26" s="91"/>
      <c r="C26" s="91"/>
      <c r="D26" s="91"/>
      <c r="E26" s="91"/>
      <c r="F26" s="91"/>
      <c r="G26" s="71"/>
      <c r="H26" s="68"/>
      <c r="I26" s="71"/>
      <c r="J26" s="71"/>
      <c r="K26" s="71"/>
    </row>
    <row r="27" spans="1:11" x14ac:dyDescent="0.2">
      <c r="A27" s="130"/>
      <c r="H27" s="68"/>
      <c r="I27" s="71"/>
      <c r="J27" s="71"/>
      <c r="K27" s="71"/>
    </row>
    <row r="28" spans="1:11" ht="27" customHeight="1" x14ac:dyDescent="0.2">
      <c r="A28" s="408" t="s">
        <v>132</v>
      </c>
      <c r="B28" s="408"/>
      <c r="C28" s="408"/>
      <c r="D28" s="408"/>
      <c r="E28" s="408"/>
      <c r="F28" s="408"/>
    </row>
    <row r="29" spans="1:11" x14ac:dyDescent="0.2">
      <c r="A29" s="131"/>
      <c r="B29" s="131"/>
      <c r="C29" s="131"/>
      <c r="D29" s="131"/>
      <c r="E29" s="131"/>
      <c r="F29" s="132" t="s">
        <v>125</v>
      </c>
      <c r="G29" s="133"/>
    </row>
    <row r="30" spans="1:11" ht="16.5" customHeight="1" x14ac:dyDescent="0.2">
      <c r="A30" s="411"/>
      <c r="B30" s="405" t="s">
        <v>126</v>
      </c>
      <c r="C30" s="415"/>
      <c r="D30" s="411"/>
      <c r="E30" s="416" t="s">
        <v>133</v>
      </c>
      <c r="F30" s="406" t="s">
        <v>127</v>
      </c>
      <c r="G30" s="133"/>
    </row>
    <row r="31" spans="1:11" ht="22.5" x14ac:dyDescent="0.2">
      <c r="A31" s="411"/>
      <c r="B31" s="127" t="s">
        <v>128</v>
      </c>
      <c r="C31" s="127" t="s">
        <v>129</v>
      </c>
      <c r="D31" s="127" t="s">
        <v>130</v>
      </c>
      <c r="E31" s="417"/>
      <c r="F31" s="407"/>
      <c r="G31" s="133"/>
    </row>
    <row r="32" spans="1:11" ht="12" customHeight="1" x14ac:dyDescent="0.2">
      <c r="A32" s="128" t="s">
        <v>83</v>
      </c>
      <c r="B32" s="89">
        <v>1982.1</v>
      </c>
      <c r="C32" s="89">
        <v>123972.4</v>
      </c>
      <c r="D32" s="89">
        <v>57008.7</v>
      </c>
      <c r="E32" s="89">
        <v>18399.099999999999</v>
      </c>
      <c r="F32" s="89">
        <v>347.8</v>
      </c>
      <c r="G32" s="133"/>
      <c r="H32" s="133"/>
      <c r="I32" s="134"/>
      <c r="J32" s="133"/>
      <c r="K32" s="133"/>
    </row>
    <row r="33" spans="1:11" x14ac:dyDescent="0.2">
      <c r="A33" s="128" t="s">
        <v>84</v>
      </c>
      <c r="B33" s="91" t="s">
        <v>160</v>
      </c>
      <c r="C33" s="91">
        <v>1786</v>
      </c>
      <c r="D33" s="91">
        <v>4.8</v>
      </c>
      <c r="E33" s="91">
        <v>388.9</v>
      </c>
      <c r="F33" s="91">
        <v>14.2</v>
      </c>
      <c r="G33" s="133"/>
      <c r="H33" s="133"/>
      <c r="I33" s="134"/>
      <c r="J33" s="133"/>
      <c r="K33" s="133"/>
    </row>
    <row r="34" spans="1:11" x14ac:dyDescent="0.2">
      <c r="A34" s="128" t="s">
        <v>85</v>
      </c>
      <c r="B34" s="91">
        <v>287.8</v>
      </c>
      <c r="C34" s="91">
        <v>4964.3999999999996</v>
      </c>
      <c r="D34" s="91">
        <v>14263.5</v>
      </c>
      <c r="E34" s="91">
        <v>3514.7</v>
      </c>
      <c r="F34" s="91">
        <v>71.099999999999994</v>
      </c>
      <c r="G34" s="134"/>
      <c r="H34" s="133"/>
      <c r="I34" s="134"/>
      <c r="J34" s="133"/>
      <c r="K34" s="133"/>
    </row>
    <row r="35" spans="1:11" x14ac:dyDescent="0.2">
      <c r="A35" s="128" t="s">
        <v>86</v>
      </c>
      <c r="B35" s="91" t="s">
        <v>160</v>
      </c>
      <c r="C35" s="91">
        <v>4503.8999999999996</v>
      </c>
      <c r="D35" s="91">
        <v>94.5</v>
      </c>
      <c r="E35" s="91">
        <v>285.3</v>
      </c>
      <c r="F35" s="91" t="s">
        <v>160</v>
      </c>
      <c r="G35" s="133"/>
      <c r="H35" s="133"/>
      <c r="I35" s="134"/>
      <c r="J35" s="133"/>
      <c r="K35" s="134"/>
    </row>
    <row r="36" spans="1:11" x14ac:dyDescent="0.2">
      <c r="A36" s="128" t="s">
        <v>87</v>
      </c>
      <c r="B36" s="91">
        <v>721</v>
      </c>
      <c r="C36" s="91">
        <v>12697.9</v>
      </c>
      <c r="D36" s="91">
        <v>178.5</v>
      </c>
      <c r="E36" s="91">
        <v>586.9</v>
      </c>
      <c r="F36" s="91">
        <v>25.4</v>
      </c>
      <c r="G36" s="133"/>
      <c r="H36" s="133"/>
      <c r="I36" s="134"/>
      <c r="J36" s="133"/>
      <c r="K36" s="133"/>
    </row>
    <row r="37" spans="1:11" x14ac:dyDescent="0.2">
      <c r="A37" s="128" t="s">
        <v>88</v>
      </c>
      <c r="B37" s="91" t="s">
        <v>160</v>
      </c>
      <c r="C37" s="91" t="s">
        <v>160</v>
      </c>
      <c r="D37" s="91">
        <v>1017.1</v>
      </c>
      <c r="E37" s="259" t="s">
        <v>160</v>
      </c>
      <c r="F37" s="259" t="s">
        <v>160</v>
      </c>
      <c r="G37" s="133"/>
      <c r="H37" s="133"/>
      <c r="I37" s="134"/>
      <c r="J37" s="134"/>
      <c r="K37" s="134"/>
    </row>
    <row r="38" spans="1:11" x14ac:dyDescent="0.2">
      <c r="A38" s="128" t="s">
        <v>89</v>
      </c>
      <c r="B38" s="91" t="s">
        <v>160</v>
      </c>
      <c r="C38" s="91">
        <v>353</v>
      </c>
      <c r="D38" s="91">
        <v>58.6</v>
      </c>
      <c r="E38" s="91">
        <v>1552</v>
      </c>
      <c r="F38" s="91">
        <v>82.6</v>
      </c>
      <c r="G38" s="133"/>
      <c r="H38" s="133"/>
      <c r="I38" s="134"/>
      <c r="J38" s="133"/>
      <c r="K38" s="133"/>
    </row>
    <row r="39" spans="1:11" x14ac:dyDescent="0.2">
      <c r="A39" s="128" t="s">
        <v>90</v>
      </c>
      <c r="B39" s="91" t="s">
        <v>160</v>
      </c>
      <c r="C39" s="91">
        <v>554.70000000000005</v>
      </c>
      <c r="D39" s="91">
        <v>83.3</v>
      </c>
      <c r="E39" s="91">
        <v>569.9</v>
      </c>
      <c r="F39" s="91" t="s">
        <v>160</v>
      </c>
      <c r="G39" s="133"/>
      <c r="H39" s="133"/>
      <c r="I39" s="134"/>
      <c r="J39" s="133"/>
      <c r="K39" s="133"/>
    </row>
    <row r="40" spans="1:11" x14ac:dyDescent="0.2">
      <c r="A40" s="128" t="s">
        <v>91</v>
      </c>
      <c r="B40" s="91" t="s">
        <v>160</v>
      </c>
      <c r="C40" s="91">
        <v>3625</v>
      </c>
      <c r="D40" s="91">
        <v>1966.1</v>
      </c>
      <c r="E40" s="91">
        <v>266.89999999999998</v>
      </c>
      <c r="F40" s="91">
        <v>11.1</v>
      </c>
      <c r="G40" s="133"/>
      <c r="H40" s="133"/>
      <c r="I40" s="134"/>
      <c r="J40" s="133"/>
      <c r="K40" s="133"/>
    </row>
    <row r="41" spans="1:11" x14ac:dyDescent="0.2">
      <c r="A41" s="128" t="s">
        <v>92</v>
      </c>
      <c r="B41" s="91" t="s">
        <v>160</v>
      </c>
      <c r="C41" s="91">
        <v>381</v>
      </c>
      <c r="D41" s="91">
        <v>204.8</v>
      </c>
      <c r="E41" s="91">
        <v>614.9</v>
      </c>
      <c r="F41" s="91">
        <v>22</v>
      </c>
      <c r="G41" s="133"/>
      <c r="H41" s="133"/>
      <c r="I41" s="134"/>
      <c r="J41" s="133"/>
      <c r="K41" s="133"/>
    </row>
    <row r="42" spans="1:11" x14ac:dyDescent="0.2">
      <c r="A42" s="128" t="s">
        <v>93</v>
      </c>
      <c r="B42" s="91" t="s">
        <v>160</v>
      </c>
      <c r="C42" s="91">
        <v>20727.099999999999</v>
      </c>
      <c r="D42" s="91">
        <v>302.2</v>
      </c>
      <c r="E42" s="91">
        <v>1630.7</v>
      </c>
      <c r="F42" s="91">
        <v>95.4</v>
      </c>
      <c r="G42" s="133"/>
      <c r="H42" s="133"/>
      <c r="I42" s="134"/>
      <c r="J42" s="133"/>
      <c r="K42" s="134"/>
    </row>
    <row r="43" spans="1:11" x14ac:dyDescent="0.2">
      <c r="A43" s="128" t="s">
        <v>94</v>
      </c>
      <c r="B43" s="91" t="s">
        <v>160</v>
      </c>
      <c r="C43" s="91">
        <v>1777</v>
      </c>
      <c r="D43" s="91">
        <v>602.29999999999995</v>
      </c>
      <c r="E43" s="91">
        <v>8.5</v>
      </c>
      <c r="F43" s="91" t="s">
        <v>160</v>
      </c>
      <c r="G43" s="133"/>
      <c r="H43" s="133"/>
      <c r="I43" s="134"/>
      <c r="J43" s="133"/>
      <c r="K43" s="133"/>
    </row>
    <row r="44" spans="1:11" x14ac:dyDescent="0.2">
      <c r="A44" s="128" t="s">
        <v>96</v>
      </c>
      <c r="B44" s="91">
        <v>881.7</v>
      </c>
      <c r="C44" s="91">
        <v>26173.8</v>
      </c>
      <c r="D44" s="91">
        <v>98.4</v>
      </c>
      <c r="E44" s="91">
        <v>2401.9</v>
      </c>
      <c r="F44" s="91" t="s">
        <v>160</v>
      </c>
      <c r="G44" s="133"/>
      <c r="H44" s="133"/>
      <c r="I44" s="134"/>
      <c r="J44" s="133"/>
      <c r="K44" s="133"/>
    </row>
    <row r="45" spans="1:11" x14ac:dyDescent="0.2">
      <c r="A45" s="128" t="s">
        <v>97</v>
      </c>
      <c r="B45" s="91">
        <v>91.5</v>
      </c>
      <c r="C45" s="91">
        <v>34015.199999999997</v>
      </c>
      <c r="D45" s="91">
        <v>8334.2000000000007</v>
      </c>
      <c r="E45" s="91">
        <v>5761.8</v>
      </c>
      <c r="F45" s="91" t="s">
        <v>160</v>
      </c>
      <c r="G45" s="134"/>
      <c r="H45" s="133"/>
      <c r="I45" s="134"/>
      <c r="J45" s="133"/>
      <c r="K45" s="134"/>
    </row>
    <row r="46" spans="1:11" x14ac:dyDescent="0.2">
      <c r="A46" s="128" t="s">
        <v>161</v>
      </c>
      <c r="B46" s="91" t="s">
        <v>160</v>
      </c>
      <c r="C46" s="91">
        <v>1741.3</v>
      </c>
      <c r="D46" s="91">
        <v>24921.5</v>
      </c>
      <c r="E46" s="91">
        <v>121.8</v>
      </c>
      <c r="F46" s="91">
        <v>16.2</v>
      </c>
      <c r="H46" s="133"/>
      <c r="I46" s="134"/>
      <c r="J46" s="133"/>
      <c r="K46" s="134"/>
    </row>
    <row r="47" spans="1:11" x14ac:dyDescent="0.2">
      <c r="A47" s="128" t="s">
        <v>100</v>
      </c>
      <c r="B47" s="91" t="s">
        <v>160</v>
      </c>
      <c r="C47" s="91">
        <v>9600.7999999999993</v>
      </c>
      <c r="D47" s="91">
        <v>10.4</v>
      </c>
      <c r="E47" s="91">
        <v>668.6</v>
      </c>
      <c r="F47" s="91">
        <v>9.6</v>
      </c>
      <c r="H47" s="133"/>
      <c r="I47" s="134"/>
      <c r="J47" s="133"/>
      <c r="K47" s="133"/>
    </row>
    <row r="48" spans="1:11" x14ac:dyDescent="0.2">
      <c r="A48" s="129" t="s">
        <v>103</v>
      </c>
      <c r="B48" s="74" t="s">
        <v>160</v>
      </c>
      <c r="C48" s="74">
        <v>1071.2</v>
      </c>
      <c r="D48" s="74">
        <v>4868.6000000000004</v>
      </c>
      <c r="E48" s="74">
        <v>26.2</v>
      </c>
      <c r="F48" s="222" t="s">
        <v>160</v>
      </c>
      <c r="H48" s="134"/>
      <c r="I48" s="134"/>
      <c r="J48" s="134"/>
      <c r="K48" s="134"/>
    </row>
    <row r="49" spans="1:12" x14ac:dyDescent="0.2">
      <c r="H49" s="134"/>
      <c r="I49" s="134"/>
      <c r="J49" s="134"/>
      <c r="K49" s="134"/>
      <c r="L49" s="134"/>
    </row>
    <row r="50" spans="1:12" ht="27" customHeight="1" x14ac:dyDescent="0.2">
      <c r="A50" s="409" t="s">
        <v>134</v>
      </c>
      <c r="B50" s="409"/>
      <c r="C50" s="409"/>
      <c r="D50" s="409"/>
      <c r="E50" s="409"/>
      <c r="F50" s="409"/>
      <c r="H50" s="133"/>
      <c r="I50" s="133"/>
      <c r="J50" s="134"/>
      <c r="K50" s="133"/>
      <c r="L50" s="133"/>
    </row>
    <row r="51" spans="1:12" ht="12.75" customHeight="1" x14ac:dyDescent="0.2">
      <c r="A51" s="136"/>
      <c r="B51" s="116"/>
      <c r="C51" s="116"/>
      <c r="D51" s="116"/>
      <c r="E51" s="116"/>
      <c r="F51" s="138" t="s">
        <v>135</v>
      </c>
      <c r="G51" s="117"/>
      <c r="H51" s="55"/>
      <c r="I51" s="55"/>
      <c r="J51" s="55"/>
      <c r="K51" s="55"/>
      <c r="L51" s="55"/>
    </row>
    <row r="52" spans="1:12" ht="14.25" customHeight="1" x14ac:dyDescent="0.2">
      <c r="A52" s="411"/>
      <c r="B52" s="405" t="s">
        <v>126</v>
      </c>
      <c r="C52" s="415"/>
      <c r="D52" s="411"/>
      <c r="E52" s="403" t="s">
        <v>133</v>
      </c>
      <c r="F52" s="405" t="s">
        <v>127</v>
      </c>
      <c r="G52" s="117"/>
    </row>
    <row r="53" spans="1:12" ht="22.5" x14ac:dyDescent="0.2">
      <c r="A53" s="411"/>
      <c r="B53" s="127" t="s">
        <v>129</v>
      </c>
      <c r="C53" s="127" t="s">
        <v>130</v>
      </c>
      <c r="D53" s="127" t="s">
        <v>131</v>
      </c>
      <c r="E53" s="403"/>
      <c r="F53" s="405"/>
      <c r="G53" s="71"/>
    </row>
    <row r="54" spans="1:12" x14ac:dyDescent="0.2">
      <c r="A54" s="128" t="s">
        <v>83</v>
      </c>
      <c r="B54" s="66">
        <v>2094.1999999999998</v>
      </c>
      <c r="C54" s="66">
        <v>1078339.2</v>
      </c>
      <c r="D54" s="66">
        <v>9191.2999999999993</v>
      </c>
      <c r="E54" s="66">
        <v>57164.5</v>
      </c>
      <c r="F54" s="66">
        <v>4329.7</v>
      </c>
      <c r="G54" s="71"/>
      <c r="H54" s="117"/>
      <c r="I54" s="117"/>
      <c r="J54" s="67"/>
      <c r="K54" s="67"/>
    </row>
    <row r="55" spans="1:12" x14ac:dyDescent="0.2">
      <c r="A55" s="128" t="s">
        <v>84</v>
      </c>
      <c r="B55" s="66" t="s">
        <v>160</v>
      </c>
      <c r="C55" s="66">
        <v>1070.9000000000001</v>
      </c>
      <c r="D55" s="66" t="s">
        <v>160</v>
      </c>
      <c r="E55" s="66" t="s">
        <v>160</v>
      </c>
      <c r="F55" s="66" t="s">
        <v>160</v>
      </c>
      <c r="G55" s="71"/>
      <c r="H55" s="117"/>
      <c r="I55" s="117"/>
      <c r="J55" s="67"/>
      <c r="K55" s="67"/>
    </row>
    <row r="56" spans="1:12" x14ac:dyDescent="0.2">
      <c r="A56" s="128" t="s">
        <v>85</v>
      </c>
      <c r="B56" s="66" t="s">
        <v>160</v>
      </c>
      <c r="C56" s="66">
        <v>170101.5</v>
      </c>
      <c r="D56" s="66" t="s">
        <v>160</v>
      </c>
      <c r="E56" s="66">
        <v>3197</v>
      </c>
      <c r="F56" s="66">
        <v>563</v>
      </c>
      <c r="G56" s="71"/>
      <c r="H56" s="117"/>
      <c r="I56" s="117"/>
      <c r="J56" s="67"/>
      <c r="K56" s="67"/>
    </row>
    <row r="57" spans="1:12" x14ac:dyDescent="0.2">
      <c r="A57" s="128" t="s">
        <v>86</v>
      </c>
      <c r="B57" s="66" t="s">
        <v>160</v>
      </c>
      <c r="C57" s="66">
        <v>44564</v>
      </c>
      <c r="D57" s="66" t="s">
        <v>160</v>
      </c>
      <c r="E57" s="66">
        <v>1408</v>
      </c>
      <c r="F57" s="66" t="s">
        <v>160</v>
      </c>
      <c r="G57" s="71"/>
      <c r="H57" s="117"/>
      <c r="I57" s="71"/>
      <c r="J57" s="67"/>
      <c r="K57" s="71"/>
    </row>
    <row r="58" spans="1:12" x14ac:dyDescent="0.2">
      <c r="A58" s="128" t="s">
        <v>87</v>
      </c>
      <c r="B58" s="66" t="s">
        <v>160</v>
      </c>
      <c r="C58" s="66">
        <v>112353.9</v>
      </c>
      <c r="D58" s="66">
        <v>2538.3000000000002</v>
      </c>
      <c r="E58" s="66">
        <v>45018</v>
      </c>
      <c r="F58" s="66">
        <v>1355</v>
      </c>
      <c r="G58" s="71"/>
      <c r="H58" s="117"/>
      <c r="I58" s="117"/>
      <c r="J58" s="67"/>
      <c r="K58" s="71"/>
    </row>
    <row r="59" spans="1:12" x14ac:dyDescent="0.2">
      <c r="A59" s="128" t="s">
        <v>89</v>
      </c>
      <c r="B59" s="66" t="s">
        <v>160</v>
      </c>
      <c r="C59" s="66">
        <v>36725</v>
      </c>
      <c r="D59" s="66" t="s">
        <v>160</v>
      </c>
      <c r="E59" s="66">
        <v>15</v>
      </c>
      <c r="F59" s="66" t="s">
        <v>160</v>
      </c>
      <c r="G59" s="71"/>
      <c r="H59" s="117"/>
      <c r="I59" s="117"/>
      <c r="J59" s="67"/>
      <c r="K59" s="71"/>
    </row>
    <row r="60" spans="1:12" x14ac:dyDescent="0.2">
      <c r="A60" s="128" t="s">
        <v>90</v>
      </c>
      <c r="B60" s="66" t="s">
        <v>160</v>
      </c>
      <c r="C60" s="66">
        <v>10260</v>
      </c>
      <c r="D60" s="66" t="s">
        <v>160</v>
      </c>
      <c r="E60" s="66" t="s">
        <v>160</v>
      </c>
      <c r="F60" s="66" t="s">
        <v>160</v>
      </c>
      <c r="G60" s="71"/>
      <c r="H60" s="117"/>
      <c r="I60" s="71"/>
      <c r="J60" s="71"/>
      <c r="K60" s="71"/>
    </row>
    <row r="61" spans="1:12" x14ac:dyDescent="0.2">
      <c r="A61" s="128" t="s">
        <v>91</v>
      </c>
      <c r="B61" s="66" t="s">
        <v>160</v>
      </c>
      <c r="C61" s="66">
        <v>84060</v>
      </c>
      <c r="D61" s="66" t="s">
        <v>160</v>
      </c>
      <c r="E61" s="66">
        <v>2603</v>
      </c>
      <c r="F61" s="66" t="s">
        <v>160</v>
      </c>
      <c r="G61" s="71"/>
      <c r="H61" s="117"/>
      <c r="I61" s="71"/>
      <c r="J61" s="71"/>
      <c r="K61" s="71"/>
    </row>
    <row r="62" spans="1:12" x14ac:dyDescent="0.2">
      <c r="A62" s="128" t="s">
        <v>92</v>
      </c>
      <c r="B62" s="66" t="s">
        <v>160</v>
      </c>
      <c r="C62" s="66">
        <v>187556.7</v>
      </c>
      <c r="D62" s="66">
        <v>6048</v>
      </c>
      <c r="E62" s="66">
        <v>2772</v>
      </c>
      <c r="F62" s="66">
        <v>2411.6999999999998</v>
      </c>
      <c r="G62" s="71"/>
      <c r="H62" s="117"/>
      <c r="I62" s="117"/>
      <c r="J62" s="67"/>
      <c r="K62" s="67"/>
    </row>
    <row r="63" spans="1:12" x14ac:dyDescent="0.2">
      <c r="A63" s="128" t="s">
        <v>93</v>
      </c>
      <c r="B63" s="66" t="s">
        <v>160</v>
      </c>
      <c r="C63" s="66">
        <v>118807.1</v>
      </c>
      <c r="D63" s="66">
        <v>605</v>
      </c>
      <c r="E63" s="66" t="s">
        <v>160</v>
      </c>
      <c r="F63" s="66" t="s">
        <v>160</v>
      </c>
      <c r="G63" s="71"/>
      <c r="H63" s="117"/>
      <c r="I63" s="117"/>
      <c r="J63" s="71"/>
      <c r="K63" s="71"/>
    </row>
    <row r="64" spans="1:12" x14ac:dyDescent="0.2">
      <c r="A64" s="128" t="s">
        <v>96</v>
      </c>
      <c r="B64" s="66" t="s">
        <v>160</v>
      </c>
      <c r="C64" s="66">
        <v>47309.3</v>
      </c>
      <c r="D64" s="66" t="s">
        <v>160</v>
      </c>
      <c r="E64" s="66" t="s">
        <v>160</v>
      </c>
      <c r="F64" s="66" t="s">
        <v>160</v>
      </c>
      <c r="G64" s="71"/>
      <c r="H64" s="117"/>
      <c r="I64" s="71"/>
      <c r="J64" s="71"/>
      <c r="K64" s="71"/>
    </row>
    <row r="65" spans="1:12" x14ac:dyDescent="0.2">
      <c r="A65" s="128" t="s">
        <v>97</v>
      </c>
      <c r="B65" s="66" t="s">
        <v>160</v>
      </c>
      <c r="C65" s="66">
        <v>169038.8</v>
      </c>
      <c r="D65" s="66" t="s">
        <v>160</v>
      </c>
      <c r="E65" s="66">
        <v>549</v>
      </c>
      <c r="F65" s="66" t="s">
        <v>160</v>
      </c>
      <c r="G65" s="71"/>
      <c r="H65" s="117"/>
      <c r="I65" s="117"/>
      <c r="J65" s="67"/>
      <c r="K65" s="71"/>
    </row>
    <row r="66" spans="1:12" x14ac:dyDescent="0.2">
      <c r="A66" s="128" t="s">
        <v>161</v>
      </c>
      <c r="B66" s="91" t="s">
        <v>160</v>
      </c>
      <c r="C66" s="91">
        <v>40350.6</v>
      </c>
      <c r="D66" s="91" t="s">
        <v>160</v>
      </c>
      <c r="E66" s="91" t="s">
        <v>160</v>
      </c>
      <c r="F66" s="91" t="s">
        <v>160</v>
      </c>
      <c r="G66" s="71"/>
      <c r="H66" s="117"/>
      <c r="I66" s="71"/>
      <c r="J66" s="71"/>
      <c r="K66" s="71"/>
    </row>
    <row r="67" spans="1:12" x14ac:dyDescent="0.2">
      <c r="A67" s="128" t="s">
        <v>99</v>
      </c>
      <c r="B67" s="252" t="s">
        <v>160</v>
      </c>
      <c r="C67" s="252">
        <v>1690.5</v>
      </c>
      <c r="D67" s="252" t="s">
        <v>160</v>
      </c>
      <c r="E67" s="252">
        <v>1551.2</v>
      </c>
      <c r="F67" s="252" t="s">
        <v>160</v>
      </c>
      <c r="H67" s="71"/>
      <c r="I67" s="71"/>
      <c r="J67" s="71"/>
      <c r="K67" s="71"/>
    </row>
    <row r="68" spans="1:12" x14ac:dyDescent="0.2">
      <c r="A68" s="128" t="s">
        <v>100</v>
      </c>
      <c r="B68" s="252">
        <v>2094.1999999999998</v>
      </c>
      <c r="C68" s="252">
        <v>216.2</v>
      </c>
      <c r="D68" s="252" t="s">
        <v>160</v>
      </c>
      <c r="E68" s="252" t="s">
        <v>160</v>
      </c>
      <c r="F68" s="252" t="s">
        <v>160</v>
      </c>
      <c r="H68" s="71"/>
      <c r="I68" s="71"/>
      <c r="J68" s="71"/>
      <c r="K68" s="71"/>
    </row>
    <row r="69" spans="1:12" x14ac:dyDescent="0.2">
      <c r="A69" s="129" t="s">
        <v>103</v>
      </c>
      <c r="B69" s="223" t="s">
        <v>160</v>
      </c>
      <c r="C69" s="223">
        <v>54234.7</v>
      </c>
      <c r="D69" s="223" t="s">
        <v>160</v>
      </c>
      <c r="E69" s="223">
        <v>51.3</v>
      </c>
      <c r="F69" s="224" t="s">
        <v>160</v>
      </c>
      <c r="H69" s="71"/>
      <c r="I69" s="71"/>
      <c r="J69" s="71"/>
      <c r="K69" s="71"/>
    </row>
    <row r="70" spans="1:12" x14ac:dyDescent="0.2">
      <c r="E70" s="141"/>
      <c r="H70" s="71"/>
      <c r="I70" s="71"/>
      <c r="J70" s="71"/>
      <c r="K70" s="71"/>
      <c r="L70" s="71"/>
    </row>
    <row r="71" spans="1:12" ht="12.75" customHeight="1" x14ac:dyDescent="0.2">
      <c r="H71" s="71"/>
      <c r="I71" s="117"/>
      <c r="J71" s="71"/>
      <c r="K71" s="67"/>
      <c r="L71" s="71"/>
    </row>
    <row r="72" spans="1:12" ht="27" customHeight="1" x14ac:dyDescent="0.2">
      <c r="A72" s="404" t="s">
        <v>136</v>
      </c>
      <c r="B72" s="404"/>
      <c r="C72" s="404"/>
      <c r="D72" s="404"/>
    </row>
    <row r="73" spans="1:12" x14ac:dyDescent="0.2">
      <c r="A73" s="139"/>
      <c r="B73" s="139"/>
      <c r="C73" s="139"/>
      <c r="D73" s="140" t="s">
        <v>137</v>
      </c>
    </row>
    <row r="74" spans="1:12" ht="16.5" customHeight="1" x14ac:dyDescent="0.2">
      <c r="A74" s="411"/>
      <c r="B74" s="405" t="s">
        <v>126</v>
      </c>
      <c r="C74" s="411"/>
      <c r="D74" s="405" t="s">
        <v>133</v>
      </c>
      <c r="E74" s="141"/>
    </row>
    <row r="75" spans="1:12" ht="22.5" x14ac:dyDescent="0.2">
      <c r="A75" s="411"/>
      <c r="B75" s="248" t="s">
        <v>128</v>
      </c>
      <c r="C75" s="127" t="s">
        <v>130</v>
      </c>
      <c r="D75" s="405"/>
      <c r="E75" s="141"/>
    </row>
    <row r="76" spans="1:12" x14ac:dyDescent="0.2">
      <c r="A76" s="128" t="s">
        <v>83</v>
      </c>
      <c r="B76" s="114">
        <v>4212</v>
      </c>
      <c r="C76" s="114">
        <v>14574</v>
      </c>
      <c r="D76" s="114">
        <v>501</v>
      </c>
    </row>
    <row r="77" spans="1:12" x14ac:dyDescent="0.2">
      <c r="A77" s="128" t="s">
        <v>84</v>
      </c>
      <c r="B77" s="119">
        <v>112</v>
      </c>
      <c r="C77" s="114">
        <v>98</v>
      </c>
      <c r="D77" s="119">
        <v>40</v>
      </c>
    </row>
    <row r="78" spans="1:12" x14ac:dyDescent="0.2">
      <c r="A78" s="128" t="s">
        <v>85</v>
      </c>
      <c r="B78" s="114" t="s">
        <v>160</v>
      </c>
      <c r="C78" s="119">
        <v>797</v>
      </c>
      <c r="D78" s="119">
        <v>162</v>
      </c>
    </row>
    <row r="79" spans="1:12" x14ac:dyDescent="0.2">
      <c r="A79" s="128" t="s">
        <v>86</v>
      </c>
      <c r="B79" s="119">
        <v>5</v>
      </c>
      <c r="C79" s="114" t="s">
        <v>160</v>
      </c>
      <c r="D79" s="119">
        <v>229</v>
      </c>
    </row>
    <row r="80" spans="1:12" x14ac:dyDescent="0.2">
      <c r="A80" s="128" t="s">
        <v>87</v>
      </c>
      <c r="B80" s="119" t="s">
        <v>160</v>
      </c>
      <c r="C80" s="114">
        <v>527</v>
      </c>
      <c r="D80" s="114" t="s">
        <v>160</v>
      </c>
    </row>
    <row r="81" spans="1:4" x14ac:dyDescent="0.2">
      <c r="A81" s="128" t="s">
        <v>89</v>
      </c>
      <c r="B81" s="119">
        <v>190</v>
      </c>
      <c r="C81" s="114" t="s">
        <v>160</v>
      </c>
      <c r="D81" s="119" t="s">
        <v>160</v>
      </c>
    </row>
    <row r="82" spans="1:4" x14ac:dyDescent="0.2">
      <c r="A82" s="128" t="s">
        <v>90</v>
      </c>
      <c r="B82" s="119" t="s">
        <v>160</v>
      </c>
      <c r="C82" s="114">
        <v>9</v>
      </c>
      <c r="D82" s="119" t="s">
        <v>160</v>
      </c>
    </row>
    <row r="83" spans="1:4" x14ac:dyDescent="0.2">
      <c r="A83" s="128" t="s">
        <v>91</v>
      </c>
      <c r="B83" s="119" t="s">
        <v>160</v>
      </c>
      <c r="C83" s="114">
        <v>763</v>
      </c>
      <c r="D83" s="119">
        <v>70</v>
      </c>
    </row>
    <row r="84" spans="1:4" x14ac:dyDescent="0.2">
      <c r="A84" s="128" t="s">
        <v>92</v>
      </c>
      <c r="B84" s="114" t="s">
        <v>160</v>
      </c>
      <c r="C84" s="114">
        <v>81</v>
      </c>
      <c r="D84" s="114" t="s">
        <v>160</v>
      </c>
    </row>
    <row r="85" spans="1:4" x14ac:dyDescent="0.2">
      <c r="A85" s="128" t="s">
        <v>93</v>
      </c>
      <c r="B85" s="114" t="s">
        <v>160</v>
      </c>
      <c r="C85" s="114">
        <v>5726</v>
      </c>
      <c r="D85" s="114" t="s">
        <v>160</v>
      </c>
    </row>
    <row r="86" spans="1:4" x14ac:dyDescent="0.2">
      <c r="A86" s="128" t="s">
        <v>94</v>
      </c>
      <c r="B86" s="114" t="s">
        <v>160</v>
      </c>
      <c r="C86" s="114">
        <v>639</v>
      </c>
      <c r="D86" s="114" t="s">
        <v>160</v>
      </c>
    </row>
    <row r="87" spans="1:4" x14ac:dyDescent="0.2">
      <c r="A87" s="128" t="s">
        <v>96</v>
      </c>
      <c r="B87" s="114">
        <v>3905</v>
      </c>
      <c r="C87" s="114">
        <v>91</v>
      </c>
      <c r="D87" s="114" t="s">
        <v>160</v>
      </c>
    </row>
    <row r="88" spans="1:4" x14ac:dyDescent="0.2">
      <c r="A88" s="128" t="s">
        <v>97</v>
      </c>
      <c r="B88" s="114" t="s">
        <v>160</v>
      </c>
      <c r="C88" s="114">
        <v>615</v>
      </c>
      <c r="D88" s="114" t="s">
        <v>160</v>
      </c>
    </row>
    <row r="89" spans="1:4" x14ac:dyDescent="0.2">
      <c r="A89" s="128" t="s">
        <v>161</v>
      </c>
      <c r="B89" s="114" t="s">
        <v>160</v>
      </c>
      <c r="C89" s="114">
        <v>4241</v>
      </c>
      <c r="D89" s="114" t="s">
        <v>160</v>
      </c>
    </row>
    <row r="90" spans="1:4" x14ac:dyDescent="0.2">
      <c r="A90" s="129" t="s">
        <v>100</v>
      </c>
      <c r="B90" s="121" t="s">
        <v>160</v>
      </c>
      <c r="C90" s="121">
        <v>987</v>
      </c>
      <c r="D90" s="121" t="s">
        <v>160</v>
      </c>
    </row>
    <row r="91" spans="1:4" x14ac:dyDescent="0.2">
      <c r="A91" s="130"/>
      <c r="B91" s="226"/>
      <c r="C91" s="225"/>
      <c r="D91" s="226"/>
    </row>
    <row r="92" spans="1:4" x14ac:dyDescent="0.2">
      <c r="A92" s="128"/>
      <c r="B92" s="226"/>
      <c r="C92" s="225"/>
      <c r="D92" s="226"/>
    </row>
    <row r="93" spans="1:4" ht="29.25" customHeight="1" x14ac:dyDescent="0.2">
      <c r="A93" s="410" t="s">
        <v>138</v>
      </c>
      <c r="B93" s="410"/>
      <c r="C93" s="410"/>
      <c r="D93" s="410"/>
    </row>
    <row r="94" spans="1:4" x14ac:dyDescent="0.2">
      <c r="A94" s="139"/>
      <c r="B94" s="114"/>
      <c r="C94" s="142"/>
      <c r="D94" s="142" t="s">
        <v>137</v>
      </c>
    </row>
    <row r="95" spans="1:4" ht="18.75" customHeight="1" x14ac:dyDescent="0.2">
      <c r="A95" s="411"/>
      <c r="B95" s="405" t="s">
        <v>126</v>
      </c>
      <c r="C95" s="411"/>
      <c r="D95" s="406" t="s">
        <v>133</v>
      </c>
    </row>
    <row r="96" spans="1:4" ht="22.5" x14ac:dyDescent="0.2">
      <c r="A96" s="411"/>
      <c r="B96" s="248" t="s">
        <v>128</v>
      </c>
      <c r="C96" s="127" t="s">
        <v>130</v>
      </c>
      <c r="D96" s="407"/>
    </row>
    <row r="97" spans="1:4" x14ac:dyDescent="0.2">
      <c r="A97" s="128" t="s">
        <v>83</v>
      </c>
      <c r="B97" s="241">
        <v>395</v>
      </c>
      <c r="C97" s="241">
        <v>19465</v>
      </c>
      <c r="D97" s="241">
        <v>173</v>
      </c>
    </row>
    <row r="98" spans="1:4" x14ac:dyDescent="0.2">
      <c r="A98" s="128" t="s">
        <v>84</v>
      </c>
      <c r="B98" s="147" t="s">
        <v>160</v>
      </c>
      <c r="C98" s="147">
        <v>61</v>
      </c>
      <c r="D98" s="147">
        <v>20</v>
      </c>
    </row>
    <row r="99" spans="1:4" x14ac:dyDescent="0.2">
      <c r="A99" s="128" t="s">
        <v>85</v>
      </c>
      <c r="B99" s="147" t="s">
        <v>160</v>
      </c>
      <c r="C99" s="147">
        <v>61</v>
      </c>
      <c r="D99" s="147">
        <v>150</v>
      </c>
    </row>
    <row r="100" spans="1:4" x14ac:dyDescent="0.2">
      <c r="A100" s="128" t="s">
        <v>87</v>
      </c>
      <c r="B100" s="261" t="s">
        <v>160</v>
      </c>
      <c r="C100" s="264">
        <v>74</v>
      </c>
      <c r="D100" s="261" t="s">
        <v>160</v>
      </c>
    </row>
    <row r="101" spans="1:4" x14ac:dyDescent="0.2">
      <c r="A101" s="128" t="s">
        <v>90</v>
      </c>
      <c r="B101" s="147" t="s">
        <v>160</v>
      </c>
      <c r="C101" s="147">
        <v>151</v>
      </c>
      <c r="D101" s="147" t="s">
        <v>160</v>
      </c>
    </row>
    <row r="102" spans="1:4" x14ac:dyDescent="0.2">
      <c r="A102" s="128" t="s">
        <v>91</v>
      </c>
      <c r="B102" s="147" t="s">
        <v>160</v>
      </c>
      <c r="C102" s="147">
        <v>1546</v>
      </c>
      <c r="D102" s="147" t="s">
        <v>160</v>
      </c>
    </row>
    <row r="103" spans="1:4" x14ac:dyDescent="0.2">
      <c r="A103" s="128" t="s">
        <v>92</v>
      </c>
      <c r="B103" s="147" t="s">
        <v>160</v>
      </c>
      <c r="C103" s="147" t="s">
        <v>160</v>
      </c>
      <c r="D103" s="147" t="s">
        <v>213</v>
      </c>
    </row>
    <row r="104" spans="1:4" x14ac:dyDescent="0.2">
      <c r="A104" s="128" t="s">
        <v>93</v>
      </c>
      <c r="B104" s="147" t="s">
        <v>160</v>
      </c>
      <c r="C104" s="147">
        <v>387</v>
      </c>
      <c r="D104" s="147" t="s">
        <v>160</v>
      </c>
    </row>
    <row r="105" spans="1:4" x14ac:dyDescent="0.2">
      <c r="A105" s="128" t="s">
        <v>94</v>
      </c>
      <c r="B105" s="147" t="s">
        <v>160</v>
      </c>
      <c r="C105" s="147">
        <v>151</v>
      </c>
      <c r="D105" s="147" t="s">
        <v>160</v>
      </c>
    </row>
    <row r="106" spans="1:4" x14ac:dyDescent="0.2">
      <c r="A106" s="128" t="s">
        <v>96</v>
      </c>
      <c r="B106" s="147">
        <v>395</v>
      </c>
      <c r="C106" s="147" t="s">
        <v>160</v>
      </c>
      <c r="D106" s="147" t="s">
        <v>160</v>
      </c>
    </row>
    <row r="107" spans="1:4" x14ac:dyDescent="0.2">
      <c r="A107" s="129" t="s">
        <v>161</v>
      </c>
      <c r="B107" s="121" t="s">
        <v>160</v>
      </c>
      <c r="C107" s="121">
        <v>17034</v>
      </c>
      <c r="D107" s="121" t="s">
        <v>160</v>
      </c>
    </row>
  </sheetData>
  <mergeCells count="23">
    <mergeCell ref="D95:D96"/>
    <mergeCell ref="D74:D75"/>
    <mergeCell ref="A93:D93"/>
    <mergeCell ref="B95:C95"/>
    <mergeCell ref="A1:F1"/>
    <mergeCell ref="A2:F2"/>
    <mergeCell ref="A4:A5"/>
    <mergeCell ref="B4:E4"/>
    <mergeCell ref="A95:A96"/>
    <mergeCell ref="A30:A31"/>
    <mergeCell ref="B30:D30"/>
    <mergeCell ref="A74:A75"/>
    <mergeCell ref="B74:C74"/>
    <mergeCell ref="E30:E31"/>
    <mergeCell ref="A52:A53"/>
    <mergeCell ref="B52:D52"/>
    <mergeCell ref="E52:E53"/>
    <mergeCell ref="A72:D72"/>
    <mergeCell ref="F52:F53"/>
    <mergeCell ref="F30:F31"/>
    <mergeCell ref="F4:F5"/>
    <mergeCell ref="A28:F28"/>
    <mergeCell ref="A50:F50"/>
  </mergeCells>
  <pageMargins left="0.74803149606299213" right="0.59055118110236227" top="0.59055118110236227" bottom="0.59055118110236227" header="0" footer="0.39370078740157483"/>
  <pageSetup paperSize="9" scale="98" firstPageNumber="16" orientation="landscape" useFirstPageNumber="1" r:id="rId1"/>
  <headerFooter alignWithMargins="0">
    <oddFooter>&amp;R&amp;P</oddFooter>
  </headerFooter>
  <rowBreaks count="3" manualBreakCount="3">
    <brk id="26" max="5" man="1"/>
    <brk id="49" max="5" man="1"/>
    <brk id="7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77"/>
  <sheetViews>
    <sheetView zoomScaleNormal="100" workbookViewId="0">
      <selection activeCell="A5" sqref="A5:A7"/>
    </sheetView>
  </sheetViews>
  <sheetFormatPr defaultRowHeight="12.75" x14ac:dyDescent="0.2"/>
  <cols>
    <col min="1" max="1" width="18.85546875" style="143" customWidth="1"/>
    <col min="2" max="2" width="9.42578125" style="143" customWidth="1"/>
    <col min="3" max="3" width="11.140625" style="143" customWidth="1"/>
    <col min="4" max="4" width="10" style="143" customWidth="1"/>
    <col min="5" max="5" width="9" style="143" customWidth="1"/>
    <col min="6" max="6" width="8.85546875" style="143" customWidth="1"/>
    <col min="7" max="7" width="9.28515625" style="143" customWidth="1"/>
    <col min="8" max="9" width="9.5703125" style="143" customWidth="1"/>
    <col min="10" max="10" width="9.140625" style="143" customWidth="1"/>
    <col min="11" max="12" width="9.85546875" style="143" customWidth="1"/>
    <col min="13" max="13" width="9.42578125" style="143" customWidth="1"/>
    <col min="14" max="14" width="10.140625" style="143" customWidth="1"/>
    <col min="15" max="235" width="9.140625" style="143"/>
    <col min="236" max="236" width="18.85546875" style="143" customWidth="1"/>
    <col min="237" max="237" width="9.42578125" style="143" customWidth="1"/>
    <col min="238" max="238" width="9.7109375" style="143" customWidth="1"/>
    <col min="239" max="239" width="10" style="143" customWidth="1"/>
    <col min="240" max="240" width="9" style="143" customWidth="1"/>
    <col min="241" max="241" width="8.85546875" style="143" customWidth="1"/>
    <col min="242" max="242" width="9.28515625" style="143" customWidth="1"/>
    <col min="243" max="244" width="9.5703125" style="143" customWidth="1"/>
    <col min="245" max="245" width="9.140625" style="143" customWidth="1"/>
    <col min="246" max="247" width="9.85546875" style="143" customWidth="1"/>
    <col min="248" max="248" width="9.42578125" style="143" customWidth="1"/>
    <col min="249" max="249" width="10.140625" style="143" customWidth="1"/>
    <col min="250" max="253" width="9.140625" style="143"/>
    <col min="254" max="254" width="10.7109375" style="143" bestFit="1" customWidth="1"/>
    <col min="255" max="491" width="9.140625" style="143"/>
    <col min="492" max="492" width="18.85546875" style="143" customWidth="1"/>
    <col min="493" max="493" width="9.42578125" style="143" customWidth="1"/>
    <col min="494" max="494" width="9.7109375" style="143" customWidth="1"/>
    <col min="495" max="495" width="10" style="143" customWidth="1"/>
    <col min="496" max="496" width="9" style="143" customWidth="1"/>
    <col min="497" max="497" width="8.85546875" style="143" customWidth="1"/>
    <col min="498" max="498" width="9.28515625" style="143" customWidth="1"/>
    <col min="499" max="500" width="9.5703125" style="143" customWidth="1"/>
    <col min="501" max="501" width="9.140625" style="143" customWidth="1"/>
    <col min="502" max="503" width="9.85546875" style="143" customWidth="1"/>
    <col min="504" max="504" width="9.42578125" style="143" customWidth="1"/>
    <col min="505" max="505" width="10.140625" style="143" customWidth="1"/>
    <col min="506" max="509" width="9.140625" style="143"/>
    <col min="510" max="510" width="10.7109375" style="143" bestFit="1" customWidth="1"/>
    <col min="511" max="747" width="9.140625" style="143"/>
    <col min="748" max="748" width="18.85546875" style="143" customWidth="1"/>
    <col min="749" max="749" width="9.42578125" style="143" customWidth="1"/>
    <col min="750" max="750" width="9.7109375" style="143" customWidth="1"/>
    <col min="751" max="751" width="10" style="143" customWidth="1"/>
    <col min="752" max="752" width="9" style="143" customWidth="1"/>
    <col min="753" max="753" width="8.85546875" style="143" customWidth="1"/>
    <col min="754" max="754" width="9.28515625" style="143" customWidth="1"/>
    <col min="755" max="756" width="9.5703125" style="143" customWidth="1"/>
    <col min="757" max="757" width="9.140625" style="143" customWidth="1"/>
    <col min="758" max="759" width="9.85546875" style="143" customWidth="1"/>
    <col min="760" max="760" width="9.42578125" style="143" customWidth="1"/>
    <col min="761" max="761" width="10.140625" style="143" customWidth="1"/>
    <col min="762" max="765" width="9.140625" style="143"/>
    <col min="766" max="766" width="10.7109375" style="143" bestFit="1" customWidth="1"/>
    <col min="767" max="1003" width="9.140625" style="143"/>
    <col min="1004" max="1004" width="18.85546875" style="143" customWidth="1"/>
    <col min="1005" max="1005" width="9.42578125" style="143" customWidth="1"/>
    <col min="1006" max="1006" width="9.7109375" style="143" customWidth="1"/>
    <col min="1007" max="1007" width="10" style="143" customWidth="1"/>
    <col min="1008" max="1008" width="9" style="143" customWidth="1"/>
    <col min="1009" max="1009" width="8.85546875" style="143" customWidth="1"/>
    <col min="1010" max="1010" width="9.28515625" style="143" customWidth="1"/>
    <col min="1011" max="1012" width="9.5703125" style="143" customWidth="1"/>
    <col min="1013" max="1013" width="9.140625" style="143" customWidth="1"/>
    <col min="1014" max="1015" width="9.85546875" style="143" customWidth="1"/>
    <col min="1016" max="1016" width="9.42578125" style="143" customWidth="1"/>
    <col min="1017" max="1017" width="10.140625" style="143" customWidth="1"/>
    <col min="1018" max="1021" width="9.140625" style="143"/>
    <col min="1022" max="1022" width="10.7109375" style="143" bestFit="1" customWidth="1"/>
    <col min="1023" max="1259" width="9.140625" style="143"/>
    <col min="1260" max="1260" width="18.85546875" style="143" customWidth="1"/>
    <col min="1261" max="1261" width="9.42578125" style="143" customWidth="1"/>
    <col min="1262" max="1262" width="9.7109375" style="143" customWidth="1"/>
    <col min="1263" max="1263" width="10" style="143" customWidth="1"/>
    <col min="1264" max="1264" width="9" style="143" customWidth="1"/>
    <col min="1265" max="1265" width="8.85546875" style="143" customWidth="1"/>
    <col min="1266" max="1266" width="9.28515625" style="143" customWidth="1"/>
    <col min="1267" max="1268" width="9.5703125" style="143" customWidth="1"/>
    <col min="1269" max="1269" width="9.140625" style="143" customWidth="1"/>
    <col min="1270" max="1271" width="9.85546875" style="143" customWidth="1"/>
    <col min="1272" max="1272" width="9.42578125" style="143" customWidth="1"/>
    <col min="1273" max="1273" width="10.140625" style="143" customWidth="1"/>
    <col min="1274" max="1277" width="9.140625" style="143"/>
    <col min="1278" max="1278" width="10.7109375" style="143" bestFit="1" customWidth="1"/>
    <col min="1279" max="1515" width="9.140625" style="143"/>
    <col min="1516" max="1516" width="18.85546875" style="143" customWidth="1"/>
    <col min="1517" max="1517" width="9.42578125" style="143" customWidth="1"/>
    <col min="1518" max="1518" width="9.7109375" style="143" customWidth="1"/>
    <col min="1519" max="1519" width="10" style="143" customWidth="1"/>
    <col min="1520" max="1520" width="9" style="143" customWidth="1"/>
    <col min="1521" max="1521" width="8.85546875" style="143" customWidth="1"/>
    <col min="1522" max="1522" width="9.28515625" style="143" customWidth="1"/>
    <col min="1523" max="1524" width="9.5703125" style="143" customWidth="1"/>
    <col min="1525" max="1525" width="9.140625" style="143" customWidth="1"/>
    <col min="1526" max="1527" width="9.85546875" style="143" customWidth="1"/>
    <col min="1528" max="1528" width="9.42578125" style="143" customWidth="1"/>
    <col min="1529" max="1529" width="10.140625" style="143" customWidth="1"/>
    <col min="1530" max="1533" width="9.140625" style="143"/>
    <col min="1534" max="1534" width="10.7109375" style="143" bestFit="1" customWidth="1"/>
    <col min="1535" max="1771" width="9.140625" style="143"/>
    <col min="1772" max="1772" width="18.85546875" style="143" customWidth="1"/>
    <col min="1773" max="1773" width="9.42578125" style="143" customWidth="1"/>
    <col min="1774" max="1774" width="9.7109375" style="143" customWidth="1"/>
    <col min="1775" max="1775" width="10" style="143" customWidth="1"/>
    <col min="1776" max="1776" width="9" style="143" customWidth="1"/>
    <col min="1777" max="1777" width="8.85546875" style="143" customWidth="1"/>
    <col min="1778" max="1778" width="9.28515625" style="143" customWidth="1"/>
    <col min="1779" max="1780" width="9.5703125" style="143" customWidth="1"/>
    <col min="1781" max="1781" width="9.140625" style="143" customWidth="1"/>
    <col min="1782" max="1783" width="9.85546875" style="143" customWidth="1"/>
    <col min="1784" max="1784" width="9.42578125" style="143" customWidth="1"/>
    <col min="1785" max="1785" width="10.140625" style="143" customWidth="1"/>
    <col min="1786" max="1789" width="9.140625" style="143"/>
    <col min="1790" max="1790" width="10.7109375" style="143" bestFit="1" customWidth="1"/>
    <col min="1791" max="2027" width="9.140625" style="143"/>
    <col min="2028" max="2028" width="18.85546875" style="143" customWidth="1"/>
    <col min="2029" max="2029" width="9.42578125" style="143" customWidth="1"/>
    <col min="2030" max="2030" width="9.7109375" style="143" customWidth="1"/>
    <col min="2031" max="2031" width="10" style="143" customWidth="1"/>
    <col min="2032" max="2032" width="9" style="143" customWidth="1"/>
    <col min="2033" max="2033" width="8.85546875" style="143" customWidth="1"/>
    <col min="2034" max="2034" width="9.28515625" style="143" customWidth="1"/>
    <col min="2035" max="2036" width="9.5703125" style="143" customWidth="1"/>
    <col min="2037" max="2037" width="9.140625" style="143" customWidth="1"/>
    <col min="2038" max="2039" width="9.85546875" style="143" customWidth="1"/>
    <col min="2040" max="2040" width="9.42578125" style="143" customWidth="1"/>
    <col min="2041" max="2041" width="10.140625" style="143" customWidth="1"/>
    <col min="2042" max="2045" width="9.140625" style="143"/>
    <col min="2046" max="2046" width="10.7109375" style="143" bestFit="1" customWidth="1"/>
    <col min="2047" max="2283" width="9.140625" style="143"/>
    <col min="2284" max="2284" width="18.85546875" style="143" customWidth="1"/>
    <col min="2285" max="2285" width="9.42578125" style="143" customWidth="1"/>
    <col min="2286" max="2286" width="9.7109375" style="143" customWidth="1"/>
    <col min="2287" max="2287" width="10" style="143" customWidth="1"/>
    <col min="2288" max="2288" width="9" style="143" customWidth="1"/>
    <col min="2289" max="2289" width="8.85546875" style="143" customWidth="1"/>
    <col min="2290" max="2290" width="9.28515625" style="143" customWidth="1"/>
    <col min="2291" max="2292" width="9.5703125" style="143" customWidth="1"/>
    <col min="2293" max="2293" width="9.140625" style="143" customWidth="1"/>
    <col min="2294" max="2295" width="9.85546875" style="143" customWidth="1"/>
    <col min="2296" max="2296" width="9.42578125" style="143" customWidth="1"/>
    <col min="2297" max="2297" width="10.140625" style="143" customWidth="1"/>
    <col min="2298" max="2301" width="9.140625" style="143"/>
    <col min="2302" max="2302" width="10.7109375" style="143" bestFit="1" customWidth="1"/>
    <col min="2303" max="2539" width="9.140625" style="143"/>
    <col min="2540" max="2540" width="18.85546875" style="143" customWidth="1"/>
    <col min="2541" max="2541" width="9.42578125" style="143" customWidth="1"/>
    <col min="2542" max="2542" width="9.7109375" style="143" customWidth="1"/>
    <col min="2543" max="2543" width="10" style="143" customWidth="1"/>
    <col min="2544" max="2544" width="9" style="143" customWidth="1"/>
    <col min="2545" max="2545" width="8.85546875" style="143" customWidth="1"/>
    <col min="2546" max="2546" width="9.28515625" style="143" customWidth="1"/>
    <col min="2547" max="2548" width="9.5703125" style="143" customWidth="1"/>
    <col min="2549" max="2549" width="9.140625" style="143" customWidth="1"/>
    <col min="2550" max="2551" width="9.85546875" style="143" customWidth="1"/>
    <col min="2552" max="2552" width="9.42578125" style="143" customWidth="1"/>
    <col min="2553" max="2553" width="10.140625" style="143" customWidth="1"/>
    <col min="2554" max="2557" width="9.140625" style="143"/>
    <col min="2558" max="2558" width="10.7109375" style="143" bestFit="1" customWidth="1"/>
    <col min="2559" max="2795" width="9.140625" style="143"/>
    <col min="2796" max="2796" width="18.85546875" style="143" customWidth="1"/>
    <col min="2797" max="2797" width="9.42578125" style="143" customWidth="1"/>
    <col min="2798" max="2798" width="9.7109375" style="143" customWidth="1"/>
    <col min="2799" max="2799" width="10" style="143" customWidth="1"/>
    <col min="2800" max="2800" width="9" style="143" customWidth="1"/>
    <col min="2801" max="2801" width="8.85546875" style="143" customWidth="1"/>
    <col min="2802" max="2802" width="9.28515625" style="143" customWidth="1"/>
    <col min="2803" max="2804" width="9.5703125" style="143" customWidth="1"/>
    <col min="2805" max="2805" width="9.140625" style="143" customWidth="1"/>
    <col min="2806" max="2807" width="9.85546875" style="143" customWidth="1"/>
    <col min="2808" max="2808" width="9.42578125" style="143" customWidth="1"/>
    <col min="2809" max="2809" width="10.140625" style="143" customWidth="1"/>
    <col min="2810" max="2813" width="9.140625" style="143"/>
    <col min="2814" max="2814" width="10.7109375" style="143" bestFit="1" customWidth="1"/>
    <col min="2815" max="3051" width="9.140625" style="143"/>
    <col min="3052" max="3052" width="18.85546875" style="143" customWidth="1"/>
    <col min="3053" max="3053" width="9.42578125" style="143" customWidth="1"/>
    <col min="3054" max="3054" width="9.7109375" style="143" customWidth="1"/>
    <col min="3055" max="3055" width="10" style="143" customWidth="1"/>
    <col min="3056" max="3056" width="9" style="143" customWidth="1"/>
    <col min="3057" max="3057" width="8.85546875" style="143" customWidth="1"/>
    <col min="3058" max="3058" width="9.28515625" style="143" customWidth="1"/>
    <col min="3059" max="3060" width="9.5703125" style="143" customWidth="1"/>
    <col min="3061" max="3061" width="9.140625" style="143" customWidth="1"/>
    <col min="3062" max="3063" width="9.85546875" style="143" customWidth="1"/>
    <col min="3064" max="3064" width="9.42578125" style="143" customWidth="1"/>
    <col min="3065" max="3065" width="10.140625" style="143" customWidth="1"/>
    <col min="3066" max="3069" width="9.140625" style="143"/>
    <col min="3070" max="3070" width="10.7109375" style="143" bestFit="1" customWidth="1"/>
    <col min="3071" max="3307" width="9.140625" style="143"/>
    <col min="3308" max="3308" width="18.85546875" style="143" customWidth="1"/>
    <col min="3309" max="3309" width="9.42578125" style="143" customWidth="1"/>
    <col min="3310" max="3310" width="9.7109375" style="143" customWidth="1"/>
    <col min="3311" max="3311" width="10" style="143" customWidth="1"/>
    <col min="3312" max="3312" width="9" style="143" customWidth="1"/>
    <col min="3313" max="3313" width="8.85546875" style="143" customWidth="1"/>
    <col min="3314" max="3314" width="9.28515625" style="143" customWidth="1"/>
    <col min="3315" max="3316" width="9.5703125" style="143" customWidth="1"/>
    <col min="3317" max="3317" width="9.140625" style="143" customWidth="1"/>
    <col min="3318" max="3319" width="9.85546875" style="143" customWidth="1"/>
    <col min="3320" max="3320" width="9.42578125" style="143" customWidth="1"/>
    <col min="3321" max="3321" width="10.140625" style="143" customWidth="1"/>
    <col min="3322" max="3325" width="9.140625" style="143"/>
    <col min="3326" max="3326" width="10.7109375" style="143" bestFit="1" customWidth="1"/>
    <col min="3327" max="3563" width="9.140625" style="143"/>
    <col min="3564" max="3564" width="18.85546875" style="143" customWidth="1"/>
    <col min="3565" max="3565" width="9.42578125" style="143" customWidth="1"/>
    <col min="3566" max="3566" width="9.7109375" style="143" customWidth="1"/>
    <col min="3567" max="3567" width="10" style="143" customWidth="1"/>
    <col min="3568" max="3568" width="9" style="143" customWidth="1"/>
    <col min="3569" max="3569" width="8.85546875" style="143" customWidth="1"/>
    <col min="3570" max="3570" width="9.28515625" style="143" customWidth="1"/>
    <col min="3571" max="3572" width="9.5703125" style="143" customWidth="1"/>
    <col min="3573" max="3573" width="9.140625" style="143" customWidth="1"/>
    <col min="3574" max="3575" width="9.85546875" style="143" customWidth="1"/>
    <col min="3576" max="3576" width="9.42578125" style="143" customWidth="1"/>
    <col min="3577" max="3577" width="10.140625" style="143" customWidth="1"/>
    <col min="3578" max="3581" width="9.140625" style="143"/>
    <col min="3582" max="3582" width="10.7109375" style="143" bestFit="1" customWidth="1"/>
    <col min="3583" max="3819" width="9.140625" style="143"/>
    <col min="3820" max="3820" width="18.85546875" style="143" customWidth="1"/>
    <col min="3821" max="3821" width="9.42578125" style="143" customWidth="1"/>
    <col min="3822" max="3822" width="9.7109375" style="143" customWidth="1"/>
    <col min="3823" max="3823" width="10" style="143" customWidth="1"/>
    <col min="3824" max="3824" width="9" style="143" customWidth="1"/>
    <col min="3825" max="3825" width="8.85546875" style="143" customWidth="1"/>
    <col min="3826" max="3826" width="9.28515625" style="143" customWidth="1"/>
    <col min="3827" max="3828" width="9.5703125" style="143" customWidth="1"/>
    <col min="3829" max="3829" width="9.140625" style="143" customWidth="1"/>
    <col min="3830" max="3831" width="9.85546875" style="143" customWidth="1"/>
    <col min="3832" max="3832" width="9.42578125" style="143" customWidth="1"/>
    <col min="3833" max="3833" width="10.140625" style="143" customWidth="1"/>
    <col min="3834" max="3837" width="9.140625" style="143"/>
    <col min="3838" max="3838" width="10.7109375" style="143" bestFit="1" customWidth="1"/>
    <col min="3839" max="4075" width="9.140625" style="143"/>
    <col min="4076" max="4076" width="18.85546875" style="143" customWidth="1"/>
    <col min="4077" max="4077" width="9.42578125" style="143" customWidth="1"/>
    <col min="4078" max="4078" width="9.7109375" style="143" customWidth="1"/>
    <col min="4079" max="4079" width="10" style="143" customWidth="1"/>
    <col min="4080" max="4080" width="9" style="143" customWidth="1"/>
    <col min="4081" max="4081" width="8.85546875" style="143" customWidth="1"/>
    <col min="4082" max="4082" width="9.28515625" style="143" customWidth="1"/>
    <col min="4083" max="4084" width="9.5703125" style="143" customWidth="1"/>
    <col min="4085" max="4085" width="9.140625" style="143" customWidth="1"/>
    <col min="4086" max="4087" width="9.85546875" style="143" customWidth="1"/>
    <col min="4088" max="4088" width="9.42578125" style="143" customWidth="1"/>
    <col min="4089" max="4089" width="10.140625" style="143" customWidth="1"/>
    <col min="4090" max="4093" width="9.140625" style="143"/>
    <col min="4094" max="4094" width="10.7109375" style="143" bestFit="1" customWidth="1"/>
    <col min="4095" max="4331" width="9.140625" style="143"/>
    <col min="4332" max="4332" width="18.85546875" style="143" customWidth="1"/>
    <col min="4333" max="4333" width="9.42578125" style="143" customWidth="1"/>
    <col min="4334" max="4334" width="9.7109375" style="143" customWidth="1"/>
    <col min="4335" max="4335" width="10" style="143" customWidth="1"/>
    <col min="4336" max="4336" width="9" style="143" customWidth="1"/>
    <col min="4337" max="4337" width="8.85546875" style="143" customWidth="1"/>
    <col min="4338" max="4338" width="9.28515625" style="143" customWidth="1"/>
    <col min="4339" max="4340" width="9.5703125" style="143" customWidth="1"/>
    <col min="4341" max="4341" width="9.140625" style="143" customWidth="1"/>
    <col min="4342" max="4343" width="9.85546875" style="143" customWidth="1"/>
    <col min="4344" max="4344" width="9.42578125" style="143" customWidth="1"/>
    <col min="4345" max="4345" width="10.140625" style="143" customWidth="1"/>
    <col min="4346" max="4349" width="9.140625" style="143"/>
    <col min="4350" max="4350" width="10.7109375" style="143" bestFit="1" customWidth="1"/>
    <col min="4351" max="4587" width="9.140625" style="143"/>
    <col min="4588" max="4588" width="18.85546875" style="143" customWidth="1"/>
    <col min="4589" max="4589" width="9.42578125" style="143" customWidth="1"/>
    <col min="4590" max="4590" width="9.7109375" style="143" customWidth="1"/>
    <col min="4591" max="4591" width="10" style="143" customWidth="1"/>
    <col min="4592" max="4592" width="9" style="143" customWidth="1"/>
    <col min="4593" max="4593" width="8.85546875" style="143" customWidth="1"/>
    <col min="4594" max="4594" width="9.28515625" style="143" customWidth="1"/>
    <col min="4595" max="4596" width="9.5703125" style="143" customWidth="1"/>
    <col min="4597" max="4597" width="9.140625" style="143" customWidth="1"/>
    <col min="4598" max="4599" width="9.85546875" style="143" customWidth="1"/>
    <col min="4600" max="4600" width="9.42578125" style="143" customWidth="1"/>
    <col min="4601" max="4601" width="10.140625" style="143" customWidth="1"/>
    <col min="4602" max="4605" width="9.140625" style="143"/>
    <col min="4606" max="4606" width="10.7109375" style="143" bestFit="1" customWidth="1"/>
    <col min="4607" max="4843" width="9.140625" style="143"/>
    <col min="4844" max="4844" width="18.85546875" style="143" customWidth="1"/>
    <col min="4845" max="4845" width="9.42578125" style="143" customWidth="1"/>
    <col min="4846" max="4846" width="9.7109375" style="143" customWidth="1"/>
    <col min="4847" max="4847" width="10" style="143" customWidth="1"/>
    <col min="4848" max="4848" width="9" style="143" customWidth="1"/>
    <col min="4849" max="4849" width="8.85546875" style="143" customWidth="1"/>
    <col min="4850" max="4850" width="9.28515625" style="143" customWidth="1"/>
    <col min="4851" max="4852" width="9.5703125" style="143" customWidth="1"/>
    <col min="4853" max="4853" width="9.140625" style="143" customWidth="1"/>
    <col min="4854" max="4855" width="9.85546875" style="143" customWidth="1"/>
    <col min="4856" max="4856" width="9.42578125" style="143" customWidth="1"/>
    <col min="4857" max="4857" width="10.140625" style="143" customWidth="1"/>
    <col min="4858" max="4861" width="9.140625" style="143"/>
    <col min="4862" max="4862" width="10.7109375" style="143" bestFit="1" customWidth="1"/>
    <col min="4863" max="5099" width="9.140625" style="143"/>
    <col min="5100" max="5100" width="18.85546875" style="143" customWidth="1"/>
    <col min="5101" max="5101" width="9.42578125" style="143" customWidth="1"/>
    <col min="5102" max="5102" width="9.7109375" style="143" customWidth="1"/>
    <col min="5103" max="5103" width="10" style="143" customWidth="1"/>
    <col min="5104" max="5104" width="9" style="143" customWidth="1"/>
    <col min="5105" max="5105" width="8.85546875" style="143" customWidth="1"/>
    <col min="5106" max="5106" width="9.28515625" style="143" customWidth="1"/>
    <col min="5107" max="5108" width="9.5703125" style="143" customWidth="1"/>
    <col min="5109" max="5109" width="9.140625" style="143" customWidth="1"/>
    <col min="5110" max="5111" width="9.85546875" style="143" customWidth="1"/>
    <col min="5112" max="5112" width="9.42578125" style="143" customWidth="1"/>
    <col min="5113" max="5113" width="10.140625" style="143" customWidth="1"/>
    <col min="5114" max="5117" width="9.140625" style="143"/>
    <col min="5118" max="5118" width="10.7109375" style="143" bestFit="1" customWidth="1"/>
    <col min="5119" max="5355" width="9.140625" style="143"/>
    <col min="5356" max="5356" width="18.85546875" style="143" customWidth="1"/>
    <col min="5357" max="5357" width="9.42578125" style="143" customWidth="1"/>
    <col min="5358" max="5358" width="9.7109375" style="143" customWidth="1"/>
    <col min="5359" max="5359" width="10" style="143" customWidth="1"/>
    <col min="5360" max="5360" width="9" style="143" customWidth="1"/>
    <col min="5361" max="5361" width="8.85546875" style="143" customWidth="1"/>
    <col min="5362" max="5362" width="9.28515625" style="143" customWidth="1"/>
    <col min="5363" max="5364" width="9.5703125" style="143" customWidth="1"/>
    <col min="5365" max="5365" width="9.140625" style="143" customWidth="1"/>
    <col min="5366" max="5367" width="9.85546875" style="143" customWidth="1"/>
    <col min="5368" max="5368" width="9.42578125" style="143" customWidth="1"/>
    <col min="5369" max="5369" width="10.140625" style="143" customWidth="1"/>
    <col min="5370" max="5373" width="9.140625" style="143"/>
    <col min="5374" max="5374" width="10.7109375" style="143" bestFit="1" customWidth="1"/>
    <col min="5375" max="5611" width="9.140625" style="143"/>
    <col min="5612" max="5612" width="18.85546875" style="143" customWidth="1"/>
    <col min="5613" max="5613" width="9.42578125" style="143" customWidth="1"/>
    <col min="5614" max="5614" width="9.7109375" style="143" customWidth="1"/>
    <col min="5615" max="5615" width="10" style="143" customWidth="1"/>
    <col min="5616" max="5616" width="9" style="143" customWidth="1"/>
    <col min="5617" max="5617" width="8.85546875" style="143" customWidth="1"/>
    <col min="5618" max="5618" width="9.28515625" style="143" customWidth="1"/>
    <col min="5619" max="5620" width="9.5703125" style="143" customWidth="1"/>
    <col min="5621" max="5621" width="9.140625" style="143" customWidth="1"/>
    <col min="5622" max="5623" width="9.85546875" style="143" customWidth="1"/>
    <col min="5624" max="5624" width="9.42578125" style="143" customWidth="1"/>
    <col min="5625" max="5625" width="10.140625" style="143" customWidth="1"/>
    <col min="5626" max="5629" width="9.140625" style="143"/>
    <col min="5630" max="5630" width="10.7109375" style="143" bestFit="1" customWidth="1"/>
    <col min="5631" max="5867" width="9.140625" style="143"/>
    <col min="5868" max="5868" width="18.85546875" style="143" customWidth="1"/>
    <col min="5869" max="5869" width="9.42578125" style="143" customWidth="1"/>
    <col min="5870" max="5870" width="9.7109375" style="143" customWidth="1"/>
    <col min="5871" max="5871" width="10" style="143" customWidth="1"/>
    <col min="5872" max="5872" width="9" style="143" customWidth="1"/>
    <col min="5873" max="5873" width="8.85546875" style="143" customWidth="1"/>
    <col min="5874" max="5874" width="9.28515625" style="143" customWidth="1"/>
    <col min="5875" max="5876" width="9.5703125" style="143" customWidth="1"/>
    <col min="5877" max="5877" width="9.140625" style="143" customWidth="1"/>
    <col min="5878" max="5879" width="9.85546875" style="143" customWidth="1"/>
    <col min="5880" max="5880" width="9.42578125" style="143" customWidth="1"/>
    <col min="5881" max="5881" width="10.140625" style="143" customWidth="1"/>
    <col min="5882" max="5885" width="9.140625" style="143"/>
    <col min="5886" max="5886" width="10.7109375" style="143" bestFit="1" customWidth="1"/>
    <col min="5887" max="6123" width="9.140625" style="143"/>
    <col min="6124" max="6124" width="18.85546875" style="143" customWidth="1"/>
    <col min="6125" max="6125" width="9.42578125" style="143" customWidth="1"/>
    <col min="6126" max="6126" width="9.7109375" style="143" customWidth="1"/>
    <col min="6127" max="6127" width="10" style="143" customWidth="1"/>
    <col min="6128" max="6128" width="9" style="143" customWidth="1"/>
    <col min="6129" max="6129" width="8.85546875" style="143" customWidth="1"/>
    <col min="6130" max="6130" width="9.28515625" style="143" customWidth="1"/>
    <col min="6131" max="6132" width="9.5703125" style="143" customWidth="1"/>
    <col min="6133" max="6133" width="9.140625" style="143" customWidth="1"/>
    <col min="6134" max="6135" width="9.85546875" style="143" customWidth="1"/>
    <col min="6136" max="6136" width="9.42578125" style="143" customWidth="1"/>
    <col min="6137" max="6137" width="10.140625" style="143" customWidth="1"/>
    <col min="6138" max="6141" width="9.140625" style="143"/>
    <col min="6142" max="6142" width="10.7109375" style="143" bestFit="1" customWidth="1"/>
    <col min="6143" max="6379" width="9.140625" style="143"/>
    <col min="6380" max="6380" width="18.85546875" style="143" customWidth="1"/>
    <col min="6381" max="6381" width="9.42578125" style="143" customWidth="1"/>
    <col min="6382" max="6382" width="9.7109375" style="143" customWidth="1"/>
    <col min="6383" max="6383" width="10" style="143" customWidth="1"/>
    <col min="6384" max="6384" width="9" style="143" customWidth="1"/>
    <col min="6385" max="6385" width="8.85546875" style="143" customWidth="1"/>
    <col min="6386" max="6386" width="9.28515625" style="143" customWidth="1"/>
    <col min="6387" max="6388" width="9.5703125" style="143" customWidth="1"/>
    <col min="6389" max="6389" width="9.140625" style="143" customWidth="1"/>
    <col min="6390" max="6391" width="9.85546875" style="143" customWidth="1"/>
    <col min="6392" max="6392" width="9.42578125" style="143" customWidth="1"/>
    <col min="6393" max="6393" width="10.140625" style="143" customWidth="1"/>
    <col min="6394" max="6397" width="9.140625" style="143"/>
    <col min="6398" max="6398" width="10.7109375" style="143" bestFit="1" customWidth="1"/>
    <col min="6399" max="6635" width="9.140625" style="143"/>
    <col min="6636" max="6636" width="18.85546875" style="143" customWidth="1"/>
    <col min="6637" max="6637" width="9.42578125" style="143" customWidth="1"/>
    <col min="6638" max="6638" width="9.7109375" style="143" customWidth="1"/>
    <col min="6639" max="6639" width="10" style="143" customWidth="1"/>
    <col min="6640" max="6640" width="9" style="143" customWidth="1"/>
    <col min="6641" max="6641" width="8.85546875" style="143" customWidth="1"/>
    <col min="6642" max="6642" width="9.28515625" style="143" customWidth="1"/>
    <col min="6643" max="6644" width="9.5703125" style="143" customWidth="1"/>
    <col min="6645" max="6645" width="9.140625" style="143" customWidth="1"/>
    <col min="6646" max="6647" width="9.85546875" style="143" customWidth="1"/>
    <col min="6648" max="6648" width="9.42578125" style="143" customWidth="1"/>
    <col min="6649" max="6649" width="10.140625" style="143" customWidth="1"/>
    <col min="6650" max="6653" width="9.140625" style="143"/>
    <col min="6654" max="6654" width="10.7109375" style="143" bestFit="1" customWidth="1"/>
    <col min="6655" max="6891" width="9.140625" style="143"/>
    <col min="6892" max="6892" width="18.85546875" style="143" customWidth="1"/>
    <col min="6893" max="6893" width="9.42578125" style="143" customWidth="1"/>
    <col min="6894" max="6894" width="9.7109375" style="143" customWidth="1"/>
    <col min="6895" max="6895" width="10" style="143" customWidth="1"/>
    <col min="6896" max="6896" width="9" style="143" customWidth="1"/>
    <col min="6897" max="6897" width="8.85546875" style="143" customWidth="1"/>
    <col min="6898" max="6898" width="9.28515625" style="143" customWidth="1"/>
    <col min="6899" max="6900" width="9.5703125" style="143" customWidth="1"/>
    <col min="6901" max="6901" width="9.140625" style="143" customWidth="1"/>
    <col min="6902" max="6903" width="9.85546875" style="143" customWidth="1"/>
    <col min="6904" max="6904" width="9.42578125" style="143" customWidth="1"/>
    <col min="6905" max="6905" width="10.140625" style="143" customWidth="1"/>
    <col min="6906" max="6909" width="9.140625" style="143"/>
    <col min="6910" max="6910" width="10.7109375" style="143" bestFit="1" customWidth="1"/>
    <col min="6911" max="7147" width="9.140625" style="143"/>
    <col min="7148" max="7148" width="18.85546875" style="143" customWidth="1"/>
    <col min="7149" max="7149" width="9.42578125" style="143" customWidth="1"/>
    <col min="7150" max="7150" width="9.7109375" style="143" customWidth="1"/>
    <col min="7151" max="7151" width="10" style="143" customWidth="1"/>
    <col min="7152" max="7152" width="9" style="143" customWidth="1"/>
    <col min="7153" max="7153" width="8.85546875" style="143" customWidth="1"/>
    <col min="7154" max="7154" width="9.28515625" style="143" customWidth="1"/>
    <col min="7155" max="7156" width="9.5703125" style="143" customWidth="1"/>
    <col min="7157" max="7157" width="9.140625" style="143" customWidth="1"/>
    <col min="7158" max="7159" width="9.85546875" style="143" customWidth="1"/>
    <col min="7160" max="7160" width="9.42578125" style="143" customWidth="1"/>
    <col min="7161" max="7161" width="10.140625" style="143" customWidth="1"/>
    <col min="7162" max="7165" width="9.140625" style="143"/>
    <col min="7166" max="7166" width="10.7109375" style="143" bestFit="1" customWidth="1"/>
    <col min="7167" max="7403" width="9.140625" style="143"/>
    <col min="7404" max="7404" width="18.85546875" style="143" customWidth="1"/>
    <col min="7405" max="7405" width="9.42578125" style="143" customWidth="1"/>
    <col min="7406" max="7406" width="9.7109375" style="143" customWidth="1"/>
    <col min="7407" max="7407" width="10" style="143" customWidth="1"/>
    <col min="7408" max="7408" width="9" style="143" customWidth="1"/>
    <col min="7409" max="7409" width="8.85546875" style="143" customWidth="1"/>
    <col min="7410" max="7410" width="9.28515625" style="143" customWidth="1"/>
    <col min="7411" max="7412" width="9.5703125" style="143" customWidth="1"/>
    <col min="7413" max="7413" width="9.140625" style="143" customWidth="1"/>
    <col min="7414" max="7415" width="9.85546875" style="143" customWidth="1"/>
    <col min="7416" max="7416" width="9.42578125" style="143" customWidth="1"/>
    <col min="7417" max="7417" width="10.140625" style="143" customWidth="1"/>
    <col min="7418" max="7421" width="9.140625" style="143"/>
    <col min="7422" max="7422" width="10.7109375" style="143" bestFit="1" customWidth="1"/>
    <col min="7423" max="7659" width="9.140625" style="143"/>
    <col min="7660" max="7660" width="18.85546875" style="143" customWidth="1"/>
    <col min="7661" max="7661" width="9.42578125" style="143" customWidth="1"/>
    <col min="7662" max="7662" width="9.7109375" style="143" customWidth="1"/>
    <col min="7663" max="7663" width="10" style="143" customWidth="1"/>
    <col min="7664" max="7664" width="9" style="143" customWidth="1"/>
    <col min="7665" max="7665" width="8.85546875" style="143" customWidth="1"/>
    <col min="7666" max="7666" width="9.28515625" style="143" customWidth="1"/>
    <col min="7667" max="7668" width="9.5703125" style="143" customWidth="1"/>
    <col min="7669" max="7669" width="9.140625" style="143" customWidth="1"/>
    <col min="7670" max="7671" width="9.85546875" style="143" customWidth="1"/>
    <col min="7672" max="7672" width="9.42578125" style="143" customWidth="1"/>
    <col min="7673" max="7673" width="10.140625" style="143" customWidth="1"/>
    <col min="7674" max="7677" width="9.140625" style="143"/>
    <col min="7678" max="7678" width="10.7109375" style="143" bestFit="1" customWidth="1"/>
    <col min="7679" max="7915" width="9.140625" style="143"/>
    <col min="7916" max="7916" width="18.85546875" style="143" customWidth="1"/>
    <col min="7917" max="7917" width="9.42578125" style="143" customWidth="1"/>
    <col min="7918" max="7918" width="9.7109375" style="143" customWidth="1"/>
    <col min="7919" max="7919" width="10" style="143" customWidth="1"/>
    <col min="7920" max="7920" width="9" style="143" customWidth="1"/>
    <col min="7921" max="7921" width="8.85546875" style="143" customWidth="1"/>
    <col min="7922" max="7922" width="9.28515625" style="143" customWidth="1"/>
    <col min="7923" max="7924" width="9.5703125" style="143" customWidth="1"/>
    <col min="7925" max="7925" width="9.140625" style="143" customWidth="1"/>
    <col min="7926" max="7927" width="9.85546875" style="143" customWidth="1"/>
    <col min="7928" max="7928" width="9.42578125" style="143" customWidth="1"/>
    <col min="7929" max="7929" width="10.140625" style="143" customWidth="1"/>
    <col min="7930" max="7933" width="9.140625" style="143"/>
    <col min="7934" max="7934" width="10.7109375" style="143" bestFit="1" customWidth="1"/>
    <col min="7935" max="8171" width="9.140625" style="143"/>
    <col min="8172" max="8172" width="18.85546875" style="143" customWidth="1"/>
    <col min="8173" max="8173" width="9.42578125" style="143" customWidth="1"/>
    <col min="8174" max="8174" width="9.7109375" style="143" customWidth="1"/>
    <col min="8175" max="8175" width="10" style="143" customWidth="1"/>
    <col min="8176" max="8176" width="9" style="143" customWidth="1"/>
    <col min="8177" max="8177" width="8.85546875" style="143" customWidth="1"/>
    <col min="8178" max="8178" width="9.28515625" style="143" customWidth="1"/>
    <col min="8179" max="8180" width="9.5703125" style="143" customWidth="1"/>
    <col min="8181" max="8181" width="9.140625" style="143" customWidth="1"/>
    <col min="8182" max="8183" width="9.85546875" style="143" customWidth="1"/>
    <col min="8184" max="8184" width="9.42578125" style="143" customWidth="1"/>
    <col min="8185" max="8185" width="10.140625" style="143" customWidth="1"/>
    <col min="8186" max="8189" width="9.140625" style="143"/>
    <col min="8190" max="8190" width="10.7109375" style="143" bestFit="1" customWidth="1"/>
    <col min="8191" max="8427" width="9.140625" style="143"/>
    <col min="8428" max="8428" width="18.85546875" style="143" customWidth="1"/>
    <col min="8429" max="8429" width="9.42578125" style="143" customWidth="1"/>
    <col min="8430" max="8430" width="9.7109375" style="143" customWidth="1"/>
    <col min="8431" max="8431" width="10" style="143" customWidth="1"/>
    <col min="8432" max="8432" width="9" style="143" customWidth="1"/>
    <col min="8433" max="8433" width="8.85546875" style="143" customWidth="1"/>
    <col min="8434" max="8434" width="9.28515625" style="143" customWidth="1"/>
    <col min="8435" max="8436" width="9.5703125" style="143" customWidth="1"/>
    <col min="8437" max="8437" width="9.140625" style="143" customWidth="1"/>
    <col min="8438" max="8439" width="9.85546875" style="143" customWidth="1"/>
    <col min="8440" max="8440" width="9.42578125" style="143" customWidth="1"/>
    <col min="8441" max="8441" width="10.140625" style="143" customWidth="1"/>
    <col min="8442" max="8445" width="9.140625" style="143"/>
    <col min="8446" max="8446" width="10.7109375" style="143" bestFit="1" customWidth="1"/>
    <col min="8447" max="8683" width="9.140625" style="143"/>
    <col min="8684" max="8684" width="18.85546875" style="143" customWidth="1"/>
    <col min="8685" max="8685" width="9.42578125" style="143" customWidth="1"/>
    <col min="8686" max="8686" width="9.7109375" style="143" customWidth="1"/>
    <col min="8687" max="8687" width="10" style="143" customWidth="1"/>
    <col min="8688" max="8688" width="9" style="143" customWidth="1"/>
    <col min="8689" max="8689" width="8.85546875" style="143" customWidth="1"/>
    <col min="8690" max="8690" width="9.28515625" style="143" customWidth="1"/>
    <col min="8691" max="8692" width="9.5703125" style="143" customWidth="1"/>
    <col min="8693" max="8693" width="9.140625" style="143" customWidth="1"/>
    <col min="8694" max="8695" width="9.85546875" style="143" customWidth="1"/>
    <col min="8696" max="8696" width="9.42578125" style="143" customWidth="1"/>
    <col min="8697" max="8697" width="10.140625" style="143" customWidth="1"/>
    <col min="8698" max="8701" width="9.140625" style="143"/>
    <col min="8702" max="8702" width="10.7109375" style="143" bestFit="1" customWidth="1"/>
    <col min="8703" max="8939" width="9.140625" style="143"/>
    <col min="8940" max="8940" width="18.85546875" style="143" customWidth="1"/>
    <col min="8941" max="8941" width="9.42578125" style="143" customWidth="1"/>
    <col min="8942" max="8942" width="9.7109375" style="143" customWidth="1"/>
    <col min="8943" max="8943" width="10" style="143" customWidth="1"/>
    <col min="8944" max="8944" width="9" style="143" customWidth="1"/>
    <col min="8945" max="8945" width="8.85546875" style="143" customWidth="1"/>
    <col min="8946" max="8946" width="9.28515625" style="143" customWidth="1"/>
    <col min="8947" max="8948" width="9.5703125" style="143" customWidth="1"/>
    <col min="8949" max="8949" width="9.140625" style="143" customWidth="1"/>
    <col min="8950" max="8951" width="9.85546875" style="143" customWidth="1"/>
    <col min="8952" max="8952" width="9.42578125" style="143" customWidth="1"/>
    <col min="8953" max="8953" width="10.140625" style="143" customWidth="1"/>
    <col min="8954" max="8957" width="9.140625" style="143"/>
    <col min="8958" max="8958" width="10.7109375" style="143" bestFit="1" customWidth="1"/>
    <col min="8959" max="9195" width="9.140625" style="143"/>
    <col min="9196" max="9196" width="18.85546875" style="143" customWidth="1"/>
    <col min="9197" max="9197" width="9.42578125" style="143" customWidth="1"/>
    <col min="9198" max="9198" width="9.7109375" style="143" customWidth="1"/>
    <col min="9199" max="9199" width="10" style="143" customWidth="1"/>
    <col min="9200" max="9200" width="9" style="143" customWidth="1"/>
    <col min="9201" max="9201" width="8.85546875" style="143" customWidth="1"/>
    <col min="9202" max="9202" width="9.28515625" style="143" customWidth="1"/>
    <col min="9203" max="9204" width="9.5703125" style="143" customWidth="1"/>
    <col min="9205" max="9205" width="9.140625" style="143" customWidth="1"/>
    <col min="9206" max="9207" width="9.85546875" style="143" customWidth="1"/>
    <col min="9208" max="9208" width="9.42578125" style="143" customWidth="1"/>
    <col min="9209" max="9209" width="10.140625" style="143" customWidth="1"/>
    <col min="9210" max="9213" width="9.140625" style="143"/>
    <col min="9214" max="9214" width="10.7109375" style="143" bestFit="1" customWidth="1"/>
    <col min="9215" max="9451" width="9.140625" style="143"/>
    <col min="9452" max="9452" width="18.85546875" style="143" customWidth="1"/>
    <col min="9453" max="9453" width="9.42578125" style="143" customWidth="1"/>
    <col min="9454" max="9454" width="9.7109375" style="143" customWidth="1"/>
    <col min="9455" max="9455" width="10" style="143" customWidth="1"/>
    <col min="9456" max="9456" width="9" style="143" customWidth="1"/>
    <col min="9457" max="9457" width="8.85546875" style="143" customWidth="1"/>
    <col min="9458" max="9458" width="9.28515625" style="143" customWidth="1"/>
    <col min="9459" max="9460" width="9.5703125" style="143" customWidth="1"/>
    <col min="9461" max="9461" width="9.140625" style="143" customWidth="1"/>
    <col min="9462" max="9463" width="9.85546875" style="143" customWidth="1"/>
    <col min="9464" max="9464" width="9.42578125" style="143" customWidth="1"/>
    <col min="9465" max="9465" width="10.140625" style="143" customWidth="1"/>
    <col min="9466" max="9469" width="9.140625" style="143"/>
    <col min="9470" max="9470" width="10.7109375" style="143" bestFit="1" customWidth="1"/>
    <col min="9471" max="9707" width="9.140625" style="143"/>
    <col min="9708" max="9708" width="18.85546875" style="143" customWidth="1"/>
    <col min="9709" max="9709" width="9.42578125" style="143" customWidth="1"/>
    <col min="9710" max="9710" width="9.7109375" style="143" customWidth="1"/>
    <col min="9711" max="9711" width="10" style="143" customWidth="1"/>
    <col min="9712" max="9712" width="9" style="143" customWidth="1"/>
    <col min="9713" max="9713" width="8.85546875" style="143" customWidth="1"/>
    <col min="9714" max="9714" width="9.28515625" style="143" customWidth="1"/>
    <col min="9715" max="9716" width="9.5703125" style="143" customWidth="1"/>
    <col min="9717" max="9717" width="9.140625" style="143" customWidth="1"/>
    <col min="9718" max="9719" width="9.85546875" style="143" customWidth="1"/>
    <col min="9720" max="9720" width="9.42578125" style="143" customWidth="1"/>
    <col min="9721" max="9721" width="10.140625" style="143" customWidth="1"/>
    <col min="9722" max="9725" width="9.140625" style="143"/>
    <col min="9726" max="9726" width="10.7109375" style="143" bestFit="1" customWidth="1"/>
    <col min="9727" max="9963" width="9.140625" style="143"/>
    <col min="9964" max="9964" width="18.85546875" style="143" customWidth="1"/>
    <col min="9965" max="9965" width="9.42578125" style="143" customWidth="1"/>
    <col min="9966" max="9966" width="9.7109375" style="143" customWidth="1"/>
    <col min="9967" max="9967" width="10" style="143" customWidth="1"/>
    <col min="9968" max="9968" width="9" style="143" customWidth="1"/>
    <col min="9969" max="9969" width="8.85546875" style="143" customWidth="1"/>
    <col min="9970" max="9970" width="9.28515625" style="143" customWidth="1"/>
    <col min="9971" max="9972" width="9.5703125" style="143" customWidth="1"/>
    <col min="9973" max="9973" width="9.140625" style="143" customWidth="1"/>
    <col min="9974" max="9975" width="9.85546875" style="143" customWidth="1"/>
    <col min="9976" max="9976" width="9.42578125" style="143" customWidth="1"/>
    <col min="9977" max="9977" width="10.140625" style="143" customWidth="1"/>
    <col min="9978" max="9981" width="9.140625" style="143"/>
    <col min="9982" max="9982" width="10.7109375" style="143" bestFit="1" customWidth="1"/>
    <col min="9983" max="10219" width="9.140625" style="143"/>
    <col min="10220" max="10220" width="18.85546875" style="143" customWidth="1"/>
    <col min="10221" max="10221" width="9.42578125" style="143" customWidth="1"/>
    <col min="10222" max="10222" width="9.7109375" style="143" customWidth="1"/>
    <col min="10223" max="10223" width="10" style="143" customWidth="1"/>
    <col min="10224" max="10224" width="9" style="143" customWidth="1"/>
    <col min="10225" max="10225" width="8.85546875" style="143" customWidth="1"/>
    <col min="10226" max="10226" width="9.28515625" style="143" customWidth="1"/>
    <col min="10227" max="10228" width="9.5703125" style="143" customWidth="1"/>
    <col min="10229" max="10229" width="9.140625" style="143" customWidth="1"/>
    <col min="10230" max="10231" width="9.85546875" style="143" customWidth="1"/>
    <col min="10232" max="10232" width="9.42578125" style="143" customWidth="1"/>
    <col min="10233" max="10233" width="10.140625" style="143" customWidth="1"/>
    <col min="10234" max="10237" width="9.140625" style="143"/>
    <col min="10238" max="10238" width="10.7109375" style="143" bestFit="1" customWidth="1"/>
    <col min="10239" max="10475" width="9.140625" style="143"/>
    <col min="10476" max="10476" width="18.85546875" style="143" customWidth="1"/>
    <col min="10477" max="10477" width="9.42578125" style="143" customWidth="1"/>
    <col min="10478" max="10478" width="9.7109375" style="143" customWidth="1"/>
    <col min="10479" max="10479" width="10" style="143" customWidth="1"/>
    <col min="10480" max="10480" width="9" style="143" customWidth="1"/>
    <col min="10481" max="10481" width="8.85546875" style="143" customWidth="1"/>
    <col min="10482" max="10482" width="9.28515625" style="143" customWidth="1"/>
    <col min="10483" max="10484" width="9.5703125" style="143" customWidth="1"/>
    <col min="10485" max="10485" width="9.140625" style="143" customWidth="1"/>
    <col min="10486" max="10487" width="9.85546875" style="143" customWidth="1"/>
    <col min="10488" max="10488" width="9.42578125" style="143" customWidth="1"/>
    <col min="10489" max="10489" width="10.140625" style="143" customWidth="1"/>
    <col min="10490" max="10493" width="9.140625" style="143"/>
    <col min="10494" max="10494" width="10.7109375" style="143" bestFit="1" customWidth="1"/>
    <col min="10495" max="10731" width="9.140625" style="143"/>
    <col min="10732" max="10732" width="18.85546875" style="143" customWidth="1"/>
    <col min="10733" max="10733" width="9.42578125" style="143" customWidth="1"/>
    <col min="10734" max="10734" width="9.7109375" style="143" customWidth="1"/>
    <col min="10735" max="10735" width="10" style="143" customWidth="1"/>
    <col min="10736" max="10736" width="9" style="143" customWidth="1"/>
    <col min="10737" max="10737" width="8.85546875" style="143" customWidth="1"/>
    <col min="10738" max="10738" width="9.28515625" style="143" customWidth="1"/>
    <col min="10739" max="10740" width="9.5703125" style="143" customWidth="1"/>
    <col min="10741" max="10741" width="9.140625" style="143" customWidth="1"/>
    <col min="10742" max="10743" width="9.85546875" style="143" customWidth="1"/>
    <col min="10744" max="10744" width="9.42578125" style="143" customWidth="1"/>
    <col min="10745" max="10745" width="10.140625" style="143" customWidth="1"/>
    <col min="10746" max="10749" width="9.140625" style="143"/>
    <col min="10750" max="10750" width="10.7109375" style="143" bestFit="1" customWidth="1"/>
    <col min="10751" max="10987" width="9.140625" style="143"/>
    <col min="10988" max="10988" width="18.85546875" style="143" customWidth="1"/>
    <col min="10989" max="10989" width="9.42578125" style="143" customWidth="1"/>
    <col min="10990" max="10990" width="9.7109375" style="143" customWidth="1"/>
    <col min="10991" max="10991" width="10" style="143" customWidth="1"/>
    <col min="10992" max="10992" width="9" style="143" customWidth="1"/>
    <col min="10993" max="10993" width="8.85546875" style="143" customWidth="1"/>
    <col min="10994" max="10994" width="9.28515625" style="143" customWidth="1"/>
    <col min="10995" max="10996" width="9.5703125" style="143" customWidth="1"/>
    <col min="10997" max="10997" width="9.140625" style="143" customWidth="1"/>
    <col min="10998" max="10999" width="9.85546875" style="143" customWidth="1"/>
    <col min="11000" max="11000" width="9.42578125" style="143" customWidth="1"/>
    <col min="11001" max="11001" width="10.140625" style="143" customWidth="1"/>
    <col min="11002" max="11005" width="9.140625" style="143"/>
    <col min="11006" max="11006" width="10.7109375" style="143" bestFit="1" customWidth="1"/>
    <col min="11007" max="11243" width="9.140625" style="143"/>
    <col min="11244" max="11244" width="18.85546875" style="143" customWidth="1"/>
    <col min="11245" max="11245" width="9.42578125" style="143" customWidth="1"/>
    <col min="11246" max="11246" width="9.7109375" style="143" customWidth="1"/>
    <col min="11247" max="11247" width="10" style="143" customWidth="1"/>
    <col min="11248" max="11248" width="9" style="143" customWidth="1"/>
    <col min="11249" max="11249" width="8.85546875" style="143" customWidth="1"/>
    <col min="11250" max="11250" width="9.28515625" style="143" customWidth="1"/>
    <col min="11251" max="11252" width="9.5703125" style="143" customWidth="1"/>
    <col min="11253" max="11253" width="9.140625" style="143" customWidth="1"/>
    <col min="11254" max="11255" width="9.85546875" style="143" customWidth="1"/>
    <col min="11256" max="11256" width="9.42578125" style="143" customWidth="1"/>
    <col min="11257" max="11257" width="10.140625" style="143" customWidth="1"/>
    <col min="11258" max="11261" width="9.140625" style="143"/>
    <col min="11262" max="11262" width="10.7109375" style="143" bestFit="1" customWidth="1"/>
    <col min="11263" max="11499" width="9.140625" style="143"/>
    <col min="11500" max="11500" width="18.85546875" style="143" customWidth="1"/>
    <col min="11501" max="11501" width="9.42578125" style="143" customWidth="1"/>
    <col min="11502" max="11502" width="9.7109375" style="143" customWidth="1"/>
    <col min="11503" max="11503" width="10" style="143" customWidth="1"/>
    <col min="11504" max="11504" width="9" style="143" customWidth="1"/>
    <col min="11505" max="11505" width="8.85546875" style="143" customWidth="1"/>
    <col min="11506" max="11506" width="9.28515625" style="143" customWidth="1"/>
    <col min="11507" max="11508" width="9.5703125" style="143" customWidth="1"/>
    <col min="11509" max="11509" width="9.140625" style="143" customWidth="1"/>
    <col min="11510" max="11511" width="9.85546875" style="143" customWidth="1"/>
    <col min="11512" max="11512" width="9.42578125" style="143" customWidth="1"/>
    <col min="11513" max="11513" width="10.140625" style="143" customWidth="1"/>
    <col min="11514" max="11517" width="9.140625" style="143"/>
    <col min="11518" max="11518" width="10.7109375" style="143" bestFit="1" customWidth="1"/>
    <col min="11519" max="11755" width="9.140625" style="143"/>
    <col min="11756" max="11756" width="18.85546875" style="143" customWidth="1"/>
    <col min="11757" max="11757" width="9.42578125" style="143" customWidth="1"/>
    <col min="11758" max="11758" width="9.7109375" style="143" customWidth="1"/>
    <col min="11759" max="11759" width="10" style="143" customWidth="1"/>
    <col min="11760" max="11760" width="9" style="143" customWidth="1"/>
    <col min="11761" max="11761" width="8.85546875" style="143" customWidth="1"/>
    <col min="11762" max="11762" width="9.28515625" style="143" customWidth="1"/>
    <col min="11763" max="11764" width="9.5703125" style="143" customWidth="1"/>
    <col min="11765" max="11765" width="9.140625" style="143" customWidth="1"/>
    <col min="11766" max="11767" width="9.85546875" style="143" customWidth="1"/>
    <col min="11768" max="11768" width="9.42578125" style="143" customWidth="1"/>
    <col min="11769" max="11769" width="10.140625" style="143" customWidth="1"/>
    <col min="11770" max="11773" width="9.140625" style="143"/>
    <col min="11774" max="11774" width="10.7109375" style="143" bestFit="1" customWidth="1"/>
    <col min="11775" max="12011" width="9.140625" style="143"/>
    <col min="12012" max="12012" width="18.85546875" style="143" customWidth="1"/>
    <col min="12013" max="12013" width="9.42578125" style="143" customWidth="1"/>
    <col min="12014" max="12014" width="9.7109375" style="143" customWidth="1"/>
    <col min="12015" max="12015" width="10" style="143" customWidth="1"/>
    <col min="12016" max="12016" width="9" style="143" customWidth="1"/>
    <col min="12017" max="12017" width="8.85546875" style="143" customWidth="1"/>
    <col min="12018" max="12018" width="9.28515625" style="143" customWidth="1"/>
    <col min="12019" max="12020" width="9.5703125" style="143" customWidth="1"/>
    <col min="12021" max="12021" width="9.140625" style="143" customWidth="1"/>
    <col min="12022" max="12023" width="9.85546875" style="143" customWidth="1"/>
    <col min="12024" max="12024" width="9.42578125" style="143" customWidth="1"/>
    <col min="12025" max="12025" width="10.140625" style="143" customWidth="1"/>
    <col min="12026" max="12029" width="9.140625" style="143"/>
    <col min="12030" max="12030" width="10.7109375" style="143" bestFit="1" customWidth="1"/>
    <col min="12031" max="12267" width="9.140625" style="143"/>
    <col min="12268" max="12268" width="18.85546875" style="143" customWidth="1"/>
    <col min="12269" max="12269" width="9.42578125" style="143" customWidth="1"/>
    <col min="12270" max="12270" width="9.7109375" style="143" customWidth="1"/>
    <col min="12271" max="12271" width="10" style="143" customWidth="1"/>
    <col min="12272" max="12272" width="9" style="143" customWidth="1"/>
    <col min="12273" max="12273" width="8.85546875" style="143" customWidth="1"/>
    <col min="12274" max="12274" width="9.28515625" style="143" customWidth="1"/>
    <col min="12275" max="12276" width="9.5703125" style="143" customWidth="1"/>
    <col min="12277" max="12277" width="9.140625" style="143" customWidth="1"/>
    <col min="12278" max="12279" width="9.85546875" style="143" customWidth="1"/>
    <col min="12280" max="12280" width="9.42578125" style="143" customWidth="1"/>
    <col min="12281" max="12281" width="10.140625" style="143" customWidth="1"/>
    <col min="12282" max="12285" width="9.140625" style="143"/>
    <col min="12286" max="12286" width="10.7109375" style="143" bestFit="1" customWidth="1"/>
    <col min="12287" max="12523" width="9.140625" style="143"/>
    <col min="12524" max="12524" width="18.85546875" style="143" customWidth="1"/>
    <col min="12525" max="12525" width="9.42578125" style="143" customWidth="1"/>
    <col min="12526" max="12526" width="9.7109375" style="143" customWidth="1"/>
    <col min="12527" max="12527" width="10" style="143" customWidth="1"/>
    <col min="12528" max="12528" width="9" style="143" customWidth="1"/>
    <col min="12529" max="12529" width="8.85546875" style="143" customWidth="1"/>
    <col min="12530" max="12530" width="9.28515625" style="143" customWidth="1"/>
    <col min="12531" max="12532" width="9.5703125" style="143" customWidth="1"/>
    <col min="12533" max="12533" width="9.140625" style="143" customWidth="1"/>
    <col min="12534" max="12535" width="9.85546875" style="143" customWidth="1"/>
    <col min="12536" max="12536" width="9.42578125" style="143" customWidth="1"/>
    <col min="12537" max="12537" width="10.140625" style="143" customWidth="1"/>
    <col min="12538" max="12541" width="9.140625" style="143"/>
    <col min="12542" max="12542" width="10.7109375" style="143" bestFit="1" customWidth="1"/>
    <col min="12543" max="12779" width="9.140625" style="143"/>
    <col min="12780" max="12780" width="18.85546875" style="143" customWidth="1"/>
    <col min="12781" max="12781" width="9.42578125" style="143" customWidth="1"/>
    <col min="12782" max="12782" width="9.7109375" style="143" customWidth="1"/>
    <col min="12783" max="12783" width="10" style="143" customWidth="1"/>
    <col min="12784" max="12784" width="9" style="143" customWidth="1"/>
    <col min="12785" max="12785" width="8.85546875" style="143" customWidth="1"/>
    <col min="12786" max="12786" width="9.28515625" style="143" customWidth="1"/>
    <col min="12787" max="12788" width="9.5703125" style="143" customWidth="1"/>
    <col min="12789" max="12789" width="9.140625" style="143" customWidth="1"/>
    <col min="12790" max="12791" width="9.85546875" style="143" customWidth="1"/>
    <col min="12792" max="12792" width="9.42578125" style="143" customWidth="1"/>
    <col min="12793" max="12793" width="10.140625" style="143" customWidth="1"/>
    <col min="12794" max="12797" width="9.140625" style="143"/>
    <col min="12798" max="12798" width="10.7109375" style="143" bestFit="1" customWidth="1"/>
    <col min="12799" max="13035" width="9.140625" style="143"/>
    <col min="13036" max="13036" width="18.85546875" style="143" customWidth="1"/>
    <col min="13037" max="13037" width="9.42578125" style="143" customWidth="1"/>
    <col min="13038" max="13038" width="9.7109375" style="143" customWidth="1"/>
    <col min="13039" max="13039" width="10" style="143" customWidth="1"/>
    <col min="13040" max="13040" width="9" style="143" customWidth="1"/>
    <col min="13041" max="13041" width="8.85546875" style="143" customWidth="1"/>
    <col min="13042" max="13042" width="9.28515625" style="143" customWidth="1"/>
    <col min="13043" max="13044" width="9.5703125" style="143" customWidth="1"/>
    <col min="13045" max="13045" width="9.140625" style="143" customWidth="1"/>
    <col min="13046" max="13047" width="9.85546875" style="143" customWidth="1"/>
    <col min="13048" max="13048" width="9.42578125" style="143" customWidth="1"/>
    <col min="13049" max="13049" width="10.140625" style="143" customWidth="1"/>
    <col min="13050" max="13053" width="9.140625" style="143"/>
    <col min="13054" max="13054" width="10.7109375" style="143" bestFit="1" customWidth="1"/>
    <col min="13055" max="13291" width="9.140625" style="143"/>
    <col min="13292" max="13292" width="18.85546875" style="143" customWidth="1"/>
    <col min="13293" max="13293" width="9.42578125" style="143" customWidth="1"/>
    <col min="13294" max="13294" width="9.7109375" style="143" customWidth="1"/>
    <col min="13295" max="13295" width="10" style="143" customWidth="1"/>
    <col min="13296" max="13296" width="9" style="143" customWidth="1"/>
    <col min="13297" max="13297" width="8.85546875" style="143" customWidth="1"/>
    <col min="13298" max="13298" width="9.28515625" style="143" customWidth="1"/>
    <col min="13299" max="13300" width="9.5703125" style="143" customWidth="1"/>
    <col min="13301" max="13301" width="9.140625" style="143" customWidth="1"/>
    <col min="13302" max="13303" width="9.85546875" style="143" customWidth="1"/>
    <col min="13304" max="13304" width="9.42578125" style="143" customWidth="1"/>
    <col min="13305" max="13305" width="10.140625" style="143" customWidth="1"/>
    <col min="13306" max="13309" width="9.140625" style="143"/>
    <col min="13310" max="13310" width="10.7109375" style="143" bestFit="1" customWidth="1"/>
    <col min="13311" max="13547" width="9.140625" style="143"/>
    <col min="13548" max="13548" width="18.85546875" style="143" customWidth="1"/>
    <col min="13549" max="13549" width="9.42578125" style="143" customWidth="1"/>
    <col min="13550" max="13550" width="9.7109375" style="143" customWidth="1"/>
    <col min="13551" max="13551" width="10" style="143" customWidth="1"/>
    <col min="13552" max="13552" width="9" style="143" customWidth="1"/>
    <col min="13553" max="13553" width="8.85546875" style="143" customWidth="1"/>
    <col min="13554" max="13554" width="9.28515625" style="143" customWidth="1"/>
    <col min="13555" max="13556" width="9.5703125" style="143" customWidth="1"/>
    <col min="13557" max="13557" width="9.140625" style="143" customWidth="1"/>
    <col min="13558" max="13559" width="9.85546875" style="143" customWidth="1"/>
    <col min="13560" max="13560" width="9.42578125" style="143" customWidth="1"/>
    <col min="13561" max="13561" width="10.140625" style="143" customWidth="1"/>
    <col min="13562" max="13565" width="9.140625" style="143"/>
    <col min="13566" max="13566" width="10.7109375" style="143" bestFit="1" customWidth="1"/>
    <col min="13567" max="13803" width="9.140625" style="143"/>
    <col min="13804" max="13804" width="18.85546875" style="143" customWidth="1"/>
    <col min="13805" max="13805" width="9.42578125" style="143" customWidth="1"/>
    <col min="13806" max="13806" width="9.7109375" style="143" customWidth="1"/>
    <col min="13807" max="13807" width="10" style="143" customWidth="1"/>
    <col min="13808" max="13808" width="9" style="143" customWidth="1"/>
    <col min="13809" max="13809" width="8.85546875" style="143" customWidth="1"/>
    <col min="13810" max="13810" width="9.28515625" style="143" customWidth="1"/>
    <col min="13811" max="13812" width="9.5703125" style="143" customWidth="1"/>
    <col min="13813" max="13813" width="9.140625" style="143" customWidth="1"/>
    <col min="13814" max="13815" width="9.85546875" style="143" customWidth="1"/>
    <col min="13816" max="13816" width="9.42578125" style="143" customWidth="1"/>
    <col min="13817" max="13817" width="10.140625" style="143" customWidth="1"/>
    <col min="13818" max="13821" width="9.140625" style="143"/>
    <col min="13822" max="13822" width="10.7109375" style="143" bestFit="1" customWidth="1"/>
    <col min="13823" max="14059" width="9.140625" style="143"/>
    <col min="14060" max="14060" width="18.85546875" style="143" customWidth="1"/>
    <col min="14061" max="14061" width="9.42578125" style="143" customWidth="1"/>
    <col min="14062" max="14062" width="9.7109375" style="143" customWidth="1"/>
    <col min="14063" max="14063" width="10" style="143" customWidth="1"/>
    <col min="14064" max="14064" width="9" style="143" customWidth="1"/>
    <col min="14065" max="14065" width="8.85546875" style="143" customWidth="1"/>
    <col min="14066" max="14066" width="9.28515625" style="143" customWidth="1"/>
    <col min="14067" max="14068" width="9.5703125" style="143" customWidth="1"/>
    <col min="14069" max="14069" width="9.140625" style="143" customWidth="1"/>
    <col min="14070" max="14071" width="9.85546875" style="143" customWidth="1"/>
    <col min="14072" max="14072" width="9.42578125" style="143" customWidth="1"/>
    <col min="14073" max="14073" width="10.140625" style="143" customWidth="1"/>
    <col min="14074" max="14077" width="9.140625" style="143"/>
    <col min="14078" max="14078" width="10.7109375" style="143" bestFit="1" customWidth="1"/>
    <col min="14079" max="14315" width="9.140625" style="143"/>
    <col min="14316" max="14316" width="18.85546875" style="143" customWidth="1"/>
    <col min="14317" max="14317" width="9.42578125" style="143" customWidth="1"/>
    <col min="14318" max="14318" width="9.7109375" style="143" customWidth="1"/>
    <col min="14319" max="14319" width="10" style="143" customWidth="1"/>
    <col min="14320" max="14320" width="9" style="143" customWidth="1"/>
    <col min="14321" max="14321" width="8.85546875" style="143" customWidth="1"/>
    <col min="14322" max="14322" width="9.28515625" style="143" customWidth="1"/>
    <col min="14323" max="14324" width="9.5703125" style="143" customWidth="1"/>
    <col min="14325" max="14325" width="9.140625" style="143" customWidth="1"/>
    <col min="14326" max="14327" width="9.85546875" style="143" customWidth="1"/>
    <col min="14328" max="14328" width="9.42578125" style="143" customWidth="1"/>
    <col min="14329" max="14329" width="10.140625" style="143" customWidth="1"/>
    <col min="14330" max="14333" width="9.140625" style="143"/>
    <col min="14334" max="14334" width="10.7109375" style="143" bestFit="1" customWidth="1"/>
    <col min="14335" max="14571" width="9.140625" style="143"/>
    <col min="14572" max="14572" width="18.85546875" style="143" customWidth="1"/>
    <col min="14573" max="14573" width="9.42578125" style="143" customWidth="1"/>
    <col min="14574" max="14574" width="9.7109375" style="143" customWidth="1"/>
    <col min="14575" max="14575" width="10" style="143" customWidth="1"/>
    <col min="14576" max="14576" width="9" style="143" customWidth="1"/>
    <col min="14577" max="14577" width="8.85546875" style="143" customWidth="1"/>
    <col min="14578" max="14578" width="9.28515625" style="143" customWidth="1"/>
    <col min="14579" max="14580" width="9.5703125" style="143" customWidth="1"/>
    <col min="14581" max="14581" width="9.140625" style="143" customWidth="1"/>
    <col min="14582" max="14583" width="9.85546875" style="143" customWidth="1"/>
    <col min="14584" max="14584" width="9.42578125" style="143" customWidth="1"/>
    <col min="14585" max="14585" width="10.140625" style="143" customWidth="1"/>
    <col min="14586" max="14589" width="9.140625" style="143"/>
    <col min="14590" max="14590" width="10.7109375" style="143" bestFit="1" customWidth="1"/>
    <col min="14591" max="14827" width="9.140625" style="143"/>
    <col min="14828" max="14828" width="18.85546875" style="143" customWidth="1"/>
    <col min="14829" max="14829" width="9.42578125" style="143" customWidth="1"/>
    <col min="14830" max="14830" width="9.7109375" style="143" customWidth="1"/>
    <col min="14831" max="14831" width="10" style="143" customWidth="1"/>
    <col min="14832" max="14832" width="9" style="143" customWidth="1"/>
    <col min="14833" max="14833" width="8.85546875" style="143" customWidth="1"/>
    <col min="14834" max="14834" width="9.28515625" style="143" customWidth="1"/>
    <col min="14835" max="14836" width="9.5703125" style="143" customWidth="1"/>
    <col min="14837" max="14837" width="9.140625" style="143" customWidth="1"/>
    <col min="14838" max="14839" width="9.85546875" style="143" customWidth="1"/>
    <col min="14840" max="14840" width="9.42578125" style="143" customWidth="1"/>
    <col min="14841" max="14841" width="10.140625" style="143" customWidth="1"/>
    <col min="14842" max="14845" width="9.140625" style="143"/>
    <col min="14846" max="14846" width="10.7109375" style="143" bestFit="1" customWidth="1"/>
    <col min="14847" max="15083" width="9.140625" style="143"/>
    <col min="15084" max="15084" width="18.85546875" style="143" customWidth="1"/>
    <col min="15085" max="15085" width="9.42578125" style="143" customWidth="1"/>
    <col min="15086" max="15086" width="9.7109375" style="143" customWidth="1"/>
    <col min="15087" max="15087" width="10" style="143" customWidth="1"/>
    <col min="15088" max="15088" width="9" style="143" customWidth="1"/>
    <col min="15089" max="15089" width="8.85546875" style="143" customWidth="1"/>
    <col min="15090" max="15090" width="9.28515625" style="143" customWidth="1"/>
    <col min="15091" max="15092" width="9.5703125" style="143" customWidth="1"/>
    <col min="15093" max="15093" width="9.140625" style="143" customWidth="1"/>
    <col min="15094" max="15095" width="9.85546875" style="143" customWidth="1"/>
    <col min="15096" max="15096" width="9.42578125" style="143" customWidth="1"/>
    <col min="15097" max="15097" width="10.140625" style="143" customWidth="1"/>
    <col min="15098" max="15101" width="9.140625" style="143"/>
    <col min="15102" max="15102" width="10.7109375" style="143" bestFit="1" customWidth="1"/>
    <col min="15103" max="15339" width="9.140625" style="143"/>
    <col min="15340" max="15340" width="18.85546875" style="143" customWidth="1"/>
    <col min="15341" max="15341" width="9.42578125" style="143" customWidth="1"/>
    <col min="15342" max="15342" width="9.7109375" style="143" customWidth="1"/>
    <col min="15343" max="15343" width="10" style="143" customWidth="1"/>
    <col min="15344" max="15344" width="9" style="143" customWidth="1"/>
    <col min="15345" max="15345" width="8.85546875" style="143" customWidth="1"/>
    <col min="15346" max="15346" width="9.28515625" style="143" customWidth="1"/>
    <col min="15347" max="15348" width="9.5703125" style="143" customWidth="1"/>
    <col min="15349" max="15349" width="9.140625" style="143" customWidth="1"/>
    <col min="15350" max="15351" width="9.85546875" style="143" customWidth="1"/>
    <col min="15352" max="15352" width="9.42578125" style="143" customWidth="1"/>
    <col min="15353" max="15353" width="10.140625" style="143" customWidth="1"/>
    <col min="15354" max="15357" width="9.140625" style="143"/>
    <col min="15358" max="15358" width="10.7109375" style="143" bestFit="1" customWidth="1"/>
    <col min="15359" max="15595" width="9.140625" style="143"/>
    <col min="15596" max="15596" width="18.85546875" style="143" customWidth="1"/>
    <col min="15597" max="15597" width="9.42578125" style="143" customWidth="1"/>
    <col min="15598" max="15598" width="9.7109375" style="143" customWidth="1"/>
    <col min="15599" max="15599" width="10" style="143" customWidth="1"/>
    <col min="15600" max="15600" width="9" style="143" customWidth="1"/>
    <col min="15601" max="15601" width="8.85546875" style="143" customWidth="1"/>
    <col min="15602" max="15602" width="9.28515625" style="143" customWidth="1"/>
    <col min="15603" max="15604" width="9.5703125" style="143" customWidth="1"/>
    <col min="15605" max="15605" width="9.140625" style="143" customWidth="1"/>
    <col min="15606" max="15607" width="9.85546875" style="143" customWidth="1"/>
    <col min="15608" max="15608" width="9.42578125" style="143" customWidth="1"/>
    <col min="15609" max="15609" width="10.140625" style="143" customWidth="1"/>
    <col min="15610" max="15613" width="9.140625" style="143"/>
    <col min="15614" max="15614" width="10.7109375" style="143" bestFit="1" customWidth="1"/>
    <col min="15615" max="15851" width="9.140625" style="143"/>
    <col min="15852" max="15852" width="18.85546875" style="143" customWidth="1"/>
    <col min="15853" max="15853" width="9.42578125" style="143" customWidth="1"/>
    <col min="15854" max="15854" width="9.7109375" style="143" customWidth="1"/>
    <col min="15855" max="15855" width="10" style="143" customWidth="1"/>
    <col min="15856" max="15856" width="9" style="143" customWidth="1"/>
    <col min="15857" max="15857" width="8.85546875" style="143" customWidth="1"/>
    <col min="15858" max="15858" width="9.28515625" style="143" customWidth="1"/>
    <col min="15859" max="15860" width="9.5703125" style="143" customWidth="1"/>
    <col min="15861" max="15861" width="9.140625" style="143" customWidth="1"/>
    <col min="15862" max="15863" width="9.85546875" style="143" customWidth="1"/>
    <col min="15864" max="15864" width="9.42578125" style="143" customWidth="1"/>
    <col min="15865" max="15865" width="10.140625" style="143" customWidth="1"/>
    <col min="15866" max="15869" width="9.140625" style="143"/>
    <col min="15870" max="15870" width="10.7109375" style="143" bestFit="1" customWidth="1"/>
    <col min="15871" max="16107" width="9.140625" style="143"/>
    <col min="16108" max="16108" width="18.85546875" style="143" customWidth="1"/>
    <col min="16109" max="16109" width="9.42578125" style="143" customWidth="1"/>
    <col min="16110" max="16110" width="9.7109375" style="143" customWidth="1"/>
    <col min="16111" max="16111" width="10" style="143" customWidth="1"/>
    <col min="16112" max="16112" width="9" style="143" customWidth="1"/>
    <col min="16113" max="16113" width="8.85546875" style="143" customWidth="1"/>
    <col min="16114" max="16114" width="9.28515625" style="143" customWidth="1"/>
    <col min="16115" max="16116" width="9.5703125" style="143" customWidth="1"/>
    <col min="16117" max="16117" width="9.140625" style="143" customWidth="1"/>
    <col min="16118" max="16119" width="9.85546875" style="143" customWidth="1"/>
    <col min="16120" max="16120" width="9.42578125" style="143" customWidth="1"/>
    <col min="16121" max="16121" width="10.140625" style="143" customWidth="1"/>
    <col min="16122" max="16125" width="9.140625" style="143"/>
    <col min="16126" max="16126" width="10.7109375" style="143" bestFit="1" customWidth="1"/>
    <col min="16127" max="16384" width="9.140625" style="143"/>
  </cols>
  <sheetData>
    <row r="1" spans="1:18" ht="32.25" customHeight="1" x14ac:dyDescent="0.2">
      <c r="A1" s="439" t="s">
        <v>166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</row>
    <row r="2" spans="1:18" ht="32.25" customHeight="1" x14ac:dyDescent="0.2">
      <c r="A2" s="439" t="s">
        <v>190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</row>
    <row r="3" spans="1:18" ht="26.25" customHeight="1" x14ac:dyDescent="0.2">
      <c r="A3" s="443" t="s">
        <v>178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</row>
    <row r="4" spans="1:18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P4" s="145" t="s">
        <v>139</v>
      </c>
    </row>
    <row r="5" spans="1:18" ht="12.75" customHeight="1" x14ac:dyDescent="0.2">
      <c r="A5" s="444"/>
      <c r="B5" s="440" t="s">
        <v>155</v>
      </c>
      <c r="C5" s="440"/>
      <c r="D5" s="441"/>
      <c r="E5" s="440" t="s">
        <v>78</v>
      </c>
      <c r="F5" s="440"/>
      <c r="G5" s="441"/>
      <c r="H5" s="440"/>
      <c r="I5" s="440"/>
      <c r="J5" s="441"/>
      <c r="K5" s="440" t="s">
        <v>186</v>
      </c>
      <c r="L5" s="440"/>
      <c r="M5" s="441"/>
      <c r="N5" s="440" t="s">
        <v>79</v>
      </c>
      <c r="O5" s="441"/>
      <c r="P5" s="442"/>
    </row>
    <row r="6" spans="1:18" ht="36.75" customHeight="1" x14ac:dyDescent="0.2">
      <c r="A6" s="444"/>
      <c r="B6" s="440"/>
      <c r="C6" s="441"/>
      <c r="D6" s="441"/>
      <c r="E6" s="440" t="s">
        <v>77</v>
      </c>
      <c r="F6" s="441"/>
      <c r="G6" s="441"/>
      <c r="H6" s="440" t="s">
        <v>76</v>
      </c>
      <c r="I6" s="441"/>
      <c r="J6" s="441"/>
      <c r="K6" s="440"/>
      <c r="L6" s="441"/>
      <c r="M6" s="441"/>
      <c r="N6" s="441"/>
      <c r="O6" s="441"/>
      <c r="P6" s="442"/>
    </row>
    <row r="7" spans="1:18" ht="39" customHeight="1" x14ac:dyDescent="0.2">
      <c r="A7" s="444"/>
      <c r="B7" s="271" t="s">
        <v>153</v>
      </c>
      <c r="C7" s="271" t="s">
        <v>75</v>
      </c>
      <c r="D7" s="271" t="s">
        <v>162</v>
      </c>
      <c r="E7" s="271" t="s">
        <v>153</v>
      </c>
      <c r="F7" s="271" t="s">
        <v>75</v>
      </c>
      <c r="G7" s="271" t="s">
        <v>162</v>
      </c>
      <c r="H7" s="271" t="s">
        <v>153</v>
      </c>
      <c r="I7" s="271" t="s">
        <v>75</v>
      </c>
      <c r="J7" s="271" t="s">
        <v>162</v>
      </c>
      <c r="K7" s="271" t="s">
        <v>153</v>
      </c>
      <c r="L7" s="271" t="s">
        <v>75</v>
      </c>
      <c r="M7" s="271" t="s">
        <v>162</v>
      </c>
      <c r="N7" s="271" t="s">
        <v>153</v>
      </c>
      <c r="O7" s="271" t="s">
        <v>75</v>
      </c>
      <c r="P7" s="272" t="s">
        <v>162</v>
      </c>
    </row>
    <row r="8" spans="1:18" x14ac:dyDescent="0.2">
      <c r="A8" s="275" t="s">
        <v>83</v>
      </c>
      <c r="B8" s="210">
        <f>SUM(B9:B28)</f>
        <v>4196209</v>
      </c>
      <c r="C8" s="210">
        <f>SUM(C9:C28)</f>
        <v>4011609</v>
      </c>
      <c r="D8" s="276">
        <f>B8/C8*100</f>
        <v>104.60164487615818</v>
      </c>
      <c r="E8" s="210">
        <f>SUM(E9:E28)</f>
        <v>872808</v>
      </c>
      <c r="F8" s="210">
        <f>SUM(F9:F28)</f>
        <v>847650</v>
      </c>
      <c r="G8" s="276">
        <f>E8/F8%</f>
        <v>102.96797027074854</v>
      </c>
      <c r="H8" s="210">
        <f>SUM(H9:H28)</f>
        <v>3323401</v>
      </c>
      <c r="I8" s="210">
        <f>SUM(I9:I28)</f>
        <v>3163959</v>
      </c>
      <c r="J8" s="276">
        <f>H8/I8%</f>
        <v>105.03931940963837</v>
      </c>
      <c r="K8" s="210">
        <f>SUM(K9:K28)</f>
        <v>3398897</v>
      </c>
      <c r="L8" s="210">
        <f>SUM(L9:L28)</f>
        <v>3580332</v>
      </c>
      <c r="M8" s="276">
        <f>K8/L8%</f>
        <v>94.932453191491746</v>
      </c>
      <c r="N8" s="210">
        <f>SUM(N9:N28)</f>
        <v>7595106</v>
      </c>
      <c r="O8" s="210">
        <f>SUM(O9:O28)</f>
        <v>7591941</v>
      </c>
      <c r="P8" s="276">
        <f>N8/O8%</f>
        <v>100.04168894357845</v>
      </c>
      <c r="Q8" s="159"/>
      <c r="R8" s="159"/>
    </row>
    <row r="9" spans="1:18" x14ac:dyDescent="0.2">
      <c r="A9" s="275" t="s">
        <v>84</v>
      </c>
      <c r="B9" s="210">
        <f>E9+H9</f>
        <v>348976</v>
      </c>
      <c r="C9" s="210">
        <f>F9+I9</f>
        <v>343930</v>
      </c>
      <c r="D9" s="276">
        <f t="shared" ref="D9:D25" si="0">B9/C9*100</f>
        <v>101.46715901491584</v>
      </c>
      <c r="E9" s="210">
        <v>32077</v>
      </c>
      <c r="F9" s="210">
        <v>27419</v>
      </c>
      <c r="G9" s="276">
        <f t="shared" ref="G9:G28" si="1">E9/F9%</f>
        <v>116.98821984755097</v>
      </c>
      <c r="H9" s="210">
        <v>316899</v>
      </c>
      <c r="I9" s="210">
        <v>316511</v>
      </c>
      <c r="J9" s="276">
        <f t="shared" ref="J9:J28" si="2">H9/I9%</f>
        <v>100.12258657676983</v>
      </c>
      <c r="K9" s="210">
        <v>215524</v>
      </c>
      <c r="L9" s="210">
        <v>177461</v>
      </c>
      <c r="M9" s="276">
        <f t="shared" ref="M9:M28" si="3">K9/L9%</f>
        <v>121.4486563244882</v>
      </c>
      <c r="N9" s="268">
        <f>E9+H9+K9</f>
        <v>564500</v>
      </c>
      <c r="O9" s="268">
        <f>F9+I9+L9</f>
        <v>521391</v>
      </c>
      <c r="P9" s="276">
        <f t="shared" ref="P9:P28" si="4">N9/O9%</f>
        <v>108.26807520651488</v>
      </c>
      <c r="Q9" s="159"/>
      <c r="R9" s="159"/>
    </row>
    <row r="10" spans="1:18" x14ac:dyDescent="0.2">
      <c r="A10" s="275" t="s">
        <v>85</v>
      </c>
      <c r="B10" s="210">
        <f t="shared" ref="B10:B25" si="5">E10+H10</f>
        <v>221551</v>
      </c>
      <c r="C10" s="210">
        <f t="shared" ref="C10:C25" si="6">F10+I10</f>
        <v>228831</v>
      </c>
      <c r="D10" s="276">
        <f t="shared" si="0"/>
        <v>96.818612862767722</v>
      </c>
      <c r="E10" s="210">
        <v>128398</v>
      </c>
      <c r="F10" s="210">
        <v>136325</v>
      </c>
      <c r="G10" s="276">
        <f t="shared" si="1"/>
        <v>94.18521914542454</v>
      </c>
      <c r="H10" s="210">
        <v>93153</v>
      </c>
      <c r="I10" s="210">
        <v>92506</v>
      </c>
      <c r="J10" s="276">
        <f t="shared" si="2"/>
        <v>100.6994140920589</v>
      </c>
      <c r="K10" s="210">
        <v>221458</v>
      </c>
      <c r="L10" s="210">
        <v>219010</v>
      </c>
      <c r="M10" s="276">
        <f t="shared" si="3"/>
        <v>101.11775718003744</v>
      </c>
      <c r="N10" s="268">
        <f t="shared" ref="N10:O28" si="7">E10+H10+K10</f>
        <v>443009</v>
      </c>
      <c r="O10" s="268">
        <f t="shared" si="7"/>
        <v>447841</v>
      </c>
      <c r="P10" s="276">
        <f t="shared" si="4"/>
        <v>98.921045638965623</v>
      </c>
      <c r="Q10" s="159"/>
      <c r="R10" s="159"/>
    </row>
    <row r="11" spans="1:18" x14ac:dyDescent="0.2">
      <c r="A11" s="275" t="s">
        <v>86</v>
      </c>
      <c r="B11" s="210">
        <f t="shared" si="5"/>
        <v>347770</v>
      </c>
      <c r="C11" s="210">
        <f t="shared" si="6"/>
        <v>328676</v>
      </c>
      <c r="D11" s="276">
        <f t="shared" si="0"/>
        <v>105.80936849663499</v>
      </c>
      <c r="E11" s="210">
        <v>58702</v>
      </c>
      <c r="F11" s="210">
        <v>57883</v>
      </c>
      <c r="G11" s="276">
        <f t="shared" si="1"/>
        <v>101.41492320715926</v>
      </c>
      <c r="H11" s="210">
        <v>289068</v>
      </c>
      <c r="I11" s="210">
        <v>270793</v>
      </c>
      <c r="J11" s="276">
        <f>H11/I11%</f>
        <v>106.74869734446608</v>
      </c>
      <c r="K11" s="210">
        <v>194033</v>
      </c>
      <c r="L11" s="210">
        <v>190291</v>
      </c>
      <c r="M11" s="276">
        <f>K11/L11%</f>
        <v>101.96646189257505</v>
      </c>
      <c r="N11" s="268">
        <f>E11+H11+K11</f>
        <v>541803</v>
      </c>
      <c r="O11" s="268">
        <f t="shared" si="7"/>
        <v>518967</v>
      </c>
      <c r="P11" s="276">
        <f t="shared" si="4"/>
        <v>104.40027978657602</v>
      </c>
      <c r="Q11" s="159"/>
      <c r="R11" s="159"/>
    </row>
    <row r="12" spans="1:18" x14ac:dyDescent="0.2">
      <c r="A12" s="275" t="s">
        <v>87</v>
      </c>
      <c r="B12" s="210">
        <f t="shared" si="5"/>
        <v>309711</v>
      </c>
      <c r="C12" s="210">
        <f t="shared" si="6"/>
        <v>318752</v>
      </c>
      <c r="D12" s="276">
        <f t="shared" si="0"/>
        <v>97.163625639995985</v>
      </c>
      <c r="E12" s="210">
        <v>62666</v>
      </c>
      <c r="F12" s="210">
        <v>53214</v>
      </c>
      <c r="G12" s="276">
        <f t="shared" si="1"/>
        <v>117.76224301875446</v>
      </c>
      <c r="H12" s="210">
        <v>247045</v>
      </c>
      <c r="I12" s="210">
        <v>265538</v>
      </c>
      <c r="J12" s="276">
        <f t="shared" si="2"/>
        <v>93.035648381775857</v>
      </c>
      <c r="K12" s="210">
        <v>244946</v>
      </c>
      <c r="L12" s="210">
        <v>286018</v>
      </c>
      <c r="M12" s="276">
        <f t="shared" si="3"/>
        <v>85.640064611318181</v>
      </c>
      <c r="N12" s="268">
        <f t="shared" si="7"/>
        <v>554657</v>
      </c>
      <c r="O12" s="268">
        <f t="shared" si="7"/>
        <v>604770</v>
      </c>
      <c r="P12" s="276">
        <f t="shared" si="4"/>
        <v>91.713709344048155</v>
      </c>
      <c r="Q12" s="159"/>
      <c r="R12" s="159"/>
    </row>
    <row r="13" spans="1:18" x14ac:dyDescent="0.2">
      <c r="A13" s="275" t="s">
        <v>88</v>
      </c>
      <c r="B13" s="210">
        <f t="shared" si="5"/>
        <v>87322</v>
      </c>
      <c r="C13" s="210">
        <f t="shared" si="6"/>
        <v>84835</v>
      </c>
      <c r="D13" s="276">
        <f t="shared" si="0"/>
        <v>102.93157305357458</v>
      </c>
      <c r="E13" s="210">
        <v>2393</v>
      </c>
      <c r="F13" s="210">
        <v>2058</v>
      </c>
      <c r="G13" s="276">
        <f t="shared" si="1"/>
        <v>116.27793974732751</v>
      </c>
      <c r="H13" s="210">
        <v>84929</v>
      </c>
      <c r="I13" s="210">
        <v>82777</v>
      </c>
      <c r="J13" s="276">
        <f t="shared" si="2"/>
        <v>102.59975597086148</v>
      </c>
      <c r="K13" s="210">
        <v>70017</v>
      </c>
      <c r="L13" s="210">
        <v>68510</v>
      </c>
      <c r="M13" s="276">
        <f t="shared" si="3"/>
        <v>102.19967887899577</v>
      </c>
      <c r="N13" s="268">
        <f t="shared" si="7"/>
        <v>157339</v>
      </c>
      <c r="O13" s="268">
        <f t="shared" si="7"/>
        <v>153345</v>
      </c>
      <c r="P13" s="276">
        <f t="shared" si="4"/>
        <v>102.60458443379308</v>
      </c>
      <c r="Q13" s="159"/>
      <c r="R13" s="159"/>
    </row>
    <row r="14" spans="1:18" ht="15.75" customHeight="1" x14ac:dyDescent="0.2">
      <c r="A14" s="275" t="s">
        <v>89</v>
      </c>
      <c r="B14" s="210">
        <f t="shared" si="5"/>
        <v>671414</v>
      </c>
      <c r="C14" s="210">
        <f t="shared" si="6"/>
        <v>611730</v>
      </c>
      <c r="D14" s="276">
        <f t="shared" si="0"/>
        <v>109.75659196050545</v>
      </c>
      <c r="E14" s="210">
        <v>87503</v>
      </c>
      <c r="F14" s="210">
        <v>88059</v>
      </c>
      <c r="G14" s="276">
        <f t="shared" si="1"/>
        <v>99.368605139735848</v>
      </c>
      <c r="H14" s="210">
        <v>583911</v>
      </c>
      <c r="I14" s="210">
        <v>523671</v>
      </c>
      <c r="J14" s="276">
        <f t="shared" si="2"/>
        <v>111.50340576430621</v>
      </c>
      <c r="K14" s="210">
        <v>242783</v>
      </c>
      <c r="L14" s="210">
        <v>230331</v>
      </c>
      <c r="M14" s="276">
        <f t="shared" si="3"/>
        <v>105.40613291306859</v>
      </c>
      <c r="N14" s="268">
        <f t="shared" si="7"/>
        <v>914197</v>
      </c>
      <c r="O14" s="268">
        <f t="shared" si="7"/>
        <v>842061</v>
      </c>
      <c r="P14" s="276">
        <f t="shared" si="4"/>
        <v>108.56660028192731</v>
      </c>
      <c r="Q14" s="159"/>
      <c r="R14" s="159"/>
    </row>
    <row r="15" spans="1:18" x14ac:dyDescent="0.2">
      <c r="A15" s="275" t="s">
        <v>90</v>
      </c>
      <c r="B15" s="210">
        <f t="shared" si="5"/>
        <v>190468</v>
      </c>
      <c r="C15" s="210">
        <f t="shared" si="6"/>
        <v>189166</v>
      </c>
      <c r="D15" s="276">
        <f t="shared" si="0"/>
        <v>100.68828436399775</v>
      </c>
      <c r="E15" s="210">
        <v>26170</v>
      </c>
      <c r="F15" s="210">
        <v>31736</v>
      </c>
      <c r="G15" s="276">
        <f t="shared" si="1"/>
        <v>82.461557852281317</v>
      </c>
      <c r="H15" s="210">
        <v>164298</v>
      </c>
      <c r="I15" s="210">
        <v>157430</v>
      </c>
      <c r="J15" s="276">
        <f t="shared" si="2"/>
        <v>104.36257384234263</v>
      </c>
      <c r="K15" s="210">
        <v>263690</v>
      </c>
      <c r="L15" s="210">
        <v>248697</v>
      </c>
      <c r="M15" s="276">
        <f t="shared" si="3"/>
        <v>106.02862117355659</v>
      </c>
      <c r="N15" s="268">
        <f t="shared" si="7"/>
        <v>454158</v>
      </c>
      <c r="O15" s="268">
        <f t="shared" si="7"/>
        <v>437863</v>
      </c>
      <c r="P15" s="276">
        <f t="shared" si="4"/>
        <v>103.72148366041432</v>
      </c>
      <c r="Q15" s="159"/>
      <c r="R15" s="159"/>
    </row>
    <row r="16" spans="1:18" x14ac:dyDescent="0.2">
      <c r="A16" s="275" t="s">
        <v>91</v>
      </c>
      <c r="B16" s="210">
        <f t="shared" si="5"/>
        <v>231628</v>
      </c>
      <c r="C16" s="210">
        <f t="shared" si="6"/>
        <v>254978</v>
      </c>
      <c r="D16" s="276">
        <f t="shared" si="0"/>
        <v>90.842347182894216</v>
      </c>
      <c r="E16" s="210">
        <v>33071</v>
      </c>
      <c r="F16" s="210">
        <v>33666</v>
      </c>
      <c r="G16" s="276">
        <f t="shared" si="1"/>
        <v>98.23263827006474</v>
      </c>
      <c r="H16" s="210">
        <v>198557</v>
      </c>
      <c r="I16" s="210">
        <v>221312</v>
      </c>
      <c r="J16" s="276">
        <f t="shared" si="2"/>
        <v>89.718135482938123</v>
      </c>
      <c r="K16" s="210">
        <v>222997</v>
      </c>
      <c r="L16" s="210">
        <v>235763</v>
      </c>
      <c r="M16" s="276">
        <f t="shared" si="3"/>
        <v>94.585240262466968</v>
      </c>
      <c r="N16" s="268">
        <f t="shared" si="7"/>
        <v>454625</v>
      </c>
      <c r="O16" s="268">
        <f t="shared" si="7"/>
        <v>490741</v>
      </c>
      <c r="P16" s="276">
        <f t="shared" si="4"/>
        <v>92.640517095575873</v>
      </c>
      <c r="Q16" s="159"/>
      <c r="R16" s="159"/>
    </row>
    <row r="17" spans="1:18" ht="14.25" customHeight="1" x14ac:dyDescent="0.2">
      <c r="A17" s="275" t="s">
        <v>92</v>
      </c>
      <c r="B17" s="210">
        <f t="shared" si="5"/>
        <v>308461</v>
      </c>
      <c r="C17" s="210">
        <f t="shared" si="6"/>
        <v>296448</v>
      </c>
      <c r="D17" s="276">
        <f t="shared" si="0"/>
        <v>104.05231271588946</v>
      </c>
      <c r="E17" s="210">
        <v>25993</v>
      </c>
      <c r="F17" s="210">
        <v>26342</v>
      </c>
      <c r="G17" s="276">
        <f t="shared" si="1"/>
        <v>98.675119580897416</v>
      </c>
      <c r="H17" s="210">
        <v>282468</v>
      </c>
      <c r="I17" s="210">
        <v>270106</v>
      </c>
      <c r="J17" s="276">
        <f t="shared" si="2"/>
        <v>104.57672173146838</v>
      </c>
      <c r="K17" s="210">
        <v>167377</v>
      </c>
      <c r="L17" s="210">
        <v>169188</v>
      </c>
      <c r="M17" s="276">
        <f t="shared" si="3"/>
        <v>98.929593115350968</v>
      </c>
      <c r="N17" s="268">
        <f t="shared" si="7"/>
        <v>475838</v>
      </c>
      <c r="O17" s="268">
        <f t="shared" si="7"/>
        <v>465636</v>
      </c>
      <c r="P17" s="276">
        <f t="shared" si="4"/>
        <v>102.19098179694011</v>
      </c>
      <c r="Q17" s="159"/>
      <c r="R17" s="159"/>
    </row>
    <row r="18" spans="1:18" ht="14.25" customHeight="1" x14ac:dyDescent="0.2">
      <c r="A18" s="275" t="s">
        <v>93</v>
      </c>
      <c r="B18" s="210">
        <f t="shared" si="5"/>
        <v>243272</v>
      </c>
      <c r="C18" s="210">
        <f t="shared" si="6"/>
        <v>229784</v>
      </c>
      <c r="D18" s="276">
        <f t="shared" si="0"/>
        <v>105.86986039062771</v>
      </c>
      <c r="E18" s="210">
        <v>120410</v>
      </c>
      <c r="F18" s="210">
        <v>113783</v>
      </c>
      <c r="G18" s="276">
        <f t="shared" si="1"/>
        <v>105.82424439503265</v>
      </c>
      <c r="H18" s="210">
        <v>122862</v>
      </c>
      <c r="I18" s="210">
        <v>116001</v>
      </c>
      <c r="J18" s="276">
        <f t="shared" si="2"/>
        <v>105.91460418444669</v>
      </c>
      <c r="K18" s="210">
        <v>153275</v>
      </c>
      <c r="L18" s="210">
        <v>154016</v>
      </c>
      <c r="M18" s="276">
        <f t="shared" si="3"/>
        <v>99.518881155204653</v>
      </c>
      <c r="N18" s="268">
        <f t="shared" si="7"/>
        <v>396547</v>
      </c>
      <c r="O18" s="268">
        <f t="shared" si="7"/>
        <v>383800</v>
      </c>
      <c r="P18" s="276">
        <f t="shared" si="4"/>
        <v>103.32126107347577</v>
      </c>
      <c r="Q18" s="159"/>
      <c r="R18" s="159"/>
    </row>
    <row r="19" spans="1:18" ht="14.25" customHeight="1" x14ac:dyDescent="0.2">
      <c r="A19" s="275" t="s">
        <v>94</v>
      </c>
      <c r="B19" s="210">
        <f t="shared" si="5"/>
        <v>145910</v>
      </c>
      <c r="C19" s="210">
        <f t="shared" si="6"/>
        <v>119439</v>
      </c>
      <c r="D19" s="276">
        <f t="shared" si="0"/>
        <v>122.16277765219066</v>
      </c>
      <c r="E19" s="210">
        <v>7355</v>
      </c>
      <c r="F19" s="210">
        <v>6446</v>
      </c>
      <c r="G19" s="276">
        <f t="shared" si="1"/>
        <v>114.10176853862862</v>
      </c>
      <c r="H19" s="210">
        <v>138555</v>
      </c>
      <c r="I19" s="210">
        <v>112993</v>
      </c>
      <c r="J19" s="276">
        <f t="shared" si="2"/>
        <v>122.62264034055207</v>
      </c>
      <c r="K19" s="210">
        <v>179918</v>
      </c>
      <c r="L19" s="210">
        <v>177506</v>
      </c>
      <c r="M19" s="276">
        <f t="shared" si="3"/>
        <v>101.35882730724596</v>
      </c>
      <c r="N19" s="268">
        <f t="shared" si="7"/>
        <v>325828</v>
      </c>
      <c r="O19" s="268">
        <f t="shared" si="7"/>
        <v>296945</v>
      </c>
      <c r="P19" s="276">
        <f t="shared" si="4"/>
        <v>109.72671706881746</v>
      </c>
      <c r="Q19" s="159"/>
      <c r="R19" s="159"/>
    </row>
    <row r="20" spans="1:18" ht="14.25" customHeight="1" x14ac:dyDescent="0.2">
      <c r="A20" s="275" t="s">
        <v>95</v>
      </c>
      <c r="B20" s="210">
        <f t="shared" si="5"/>
        <v>11139</v>
      </c>
      <c r="C20" s="210">
        <f t="shared" si="6"/>
        <v>11218</v>
      </c>
      <c r="D20" s="276">
        <f t="shared" si="0"/>
        <v>99.295774647887328</v>
      </c>
      <c r="E20" s="210">
        <v>159</v>
      </c>
      <c r="F20" s="210">
        <v>133</v>
      </c>
      <c r="G20" s="276">
        <f t="shared" si="1"/>
        <v>119.54887218045113</v>
      </c>
      <c r="H20" s="210">
        <v>10980</v>
      </c>
      <c r="I20" s="210">
        <v>11085</v>
      </c>
      <c r="J20" s="276">
        <f t="shared" si="2"/>
        <v>99.052774018944518</v>
      </c>
      <c r="K20" s="210">
        <v>14696</v>
      </c>
      <c r="L20" s="210">
        <v>15398</v>
      </c>
      <c r="M20" s="276">
        <f t="shared" si="3"/>
        <v>95.440966359267449</v>
      </c>
      <c r="N20" s="268">
        <f t="shared" si="7"/>
        <v>25835</v>
      </c>
      <c r="O20" s="268">
        <f t="shared" si="7"/>
        <v>26616</v>
      </c>
      <c r="P20" s="276">
        <f t="shared" si="4"/>
        <v>97.065674782085949</v>
      </c>
      <c r="Q20" s="159"/>
      <c r="R20" s="159"/>
    </row>
    <row r="21" spans="1:18" ht="14.25" customHeight="1" x14ac:dyDescent="0.2">
      <c r="A21" s="275" t="s">
        <v>96</v>
      </c>
      <c r="B21" s="210">
        <f t="shared" si="5"/>
        <v>301791</v>
      </c>
      <c r="C21" s="210">
        <f t="shared" si="6"/>
        <v>265362</v>
      </c>
      <c r="D21" s="276">
        <f t="shared" si="0"/>
        <v>113.7280394329256</v>
      </c>
      <c r="E21" s="210">
        <v>70608</v>
      </c>
      <c r="F21" s="210">
        <v>71103</v>
      </c>
      <c r="G21" s="276">
        <f t="shared" si="1"/>
        <v>99.30382684274926</v>
      </c>
      <c r="H21" s="210">
        <v>231183</v>
      </c>
      <c r="I21" s="210">
        <v>194259</v>
      </c>
      <c r="J21" s="276">
        <f t="shared" si="2"/>
        <v>119.0076135468627</v>
      </c>
      <c r="K21" s="210">
        <v>147513</v>
      </c>
      <c r="L21" s="210">
        <v>172184</v>
      </c>
      <c r="M21" s="276">
        <f t="shared" si="3"/>
        <v>85.671723272777967</v>
      </c>
      <c r="N21" s="268">
        <f t="shared" si="7"/>
        <v>449304</v>
      </c>
      <c r="O21" s="268">
        <f t="shared" si="7"/>
        <v>437546</v>
      </c>
      <c r="P21" s="276">
        <f t="shared" si="4"/>
        <v>102.68726031091587</v>
      </c>
      <c r="Q21" s="159"/>
      <c r="R21" s="159"/>
    </row>
    <row r="22" spans="1:18" ht="14.25" customHeight="1" x14ac:dyDescent="0.2">
      <c r="A22" s="275" t="s">
        <v>97</v>
      </c>
      <c r="B22" s="210">
        <f t="shared" si="5"/>
        <v>197714</v>
      </c>
      <c r="C22" s="210">
        <f t="shared" si="6"/>
        <v>206020</v>
      </c>
      <c r="D22" s="276">
        <f t="shared" si="0"/>
        <v>95.968352587127455</v>
      </c>
      <c r="E22" s="210">
        <v>121039</v>
      </c>
      <c r="F22" s="210">
        <v>120992</v>
      </c>
      <c r="G22" s="276">
        <f t="shared" si="1"/>
        <v>100.03884554350701</v>
      </c>
      <c r="H22" s="210">
        <v>76675</v>
      </c>
      <c r="I22" s="210">
        <v>85028</v>
      </c>
      <c r="J22" s="276">
        <f t="shared" si="2"/>
        <v>90.17617725925578</v>
      </c>
      <c r="K22" s="210">
        <v>150176</v>
      </c>
      <c r="L22" s="210">
        <v>178187</v>
      </c>
      <c r="M22" s="276">
        <f t="shared" si="3"/>
        <v>84.279997979650602</v>
      </c>
      <c r="N22" s="268">
        <f t="shared" si="7"/>
        <v>347890</v>
      </c>
      <c r="O22" s="268">
        <f t="shared" si="7"/>
        <v>384207</v>
      </c>
      <c r="P22" s="276">
        <f t="shared" si="4"/>
        <v>90.547543381562534</v>
      </c>
      <c r="Q22" s="159"/>
      <c r="R22" s="159"/>
    </row>
    <row r="23" spans="1:18" ht="14.25" customHeight="1" x14ac:dyDescent="0.2">
      <c r="A23" s="275" t="s">
        <v>161</v>
      </c>
      <c r="B23" s="210">
        <f t="shared" si="5"/>
        <v>252333</v>
      </c>
      <c r="C23" s="210">
        <f t="shared" si="6"/>
        <v>189971</v>
      </c>
      <c r="D23" s="276">
        <f t="shared" si="0"/>
        <v>132.82711571766217</v>
      </c>
      <c r="E23" s="210">
        <v>61047</v>
      </c>
      <c r="F23" s="210">
        <v>43529</v>
      </c>
      <c r="G23" s="276">
        <f t="shared" si="1"/>
        <v>140.24443474465298</v>
      </c>
      <c r="H23" s="210">
        <v>191286</v>
      </c>
      <c r="I23" s="210">
        <v>146442</v>
      </c>
      <c r="J23" s="276">
        <f t="shared" si="2"/>
        <v>130.62236243700576</v>
      </c>
      <c r="K23" s="210">
        <v>634171</v>
      </c>
      <c r="L23" s="210">
        <v>778739</v>
      </c>
      <c r="M23" s="276">
        <f t="shared" si="3"/>
        <v>81.435628625251852</v>
      </c>
      <c r="N23" s="268">
        <f t="shared" si="7"/>
        <v>886504</v>
      </c>
      <c r="O23" s="268">
        <f t="shared" si="7"/>
        <v>968710</v>
      </c>
      <c r="P23" s="276">
        <f t="shared" si="4"/>
        <v>91.513868959750596</v>
      </c>
      <c r="Q23" s="159"/>
      <c r="R23" s="159"/>
    </row>
    <row r="24" spans="1:18" ht="14.25" customHeight="1" x14ac:dyDescent="0.2">
      <c r="A24" s="275" t="s">
        <v>99</v>
      </c>
      <c r="B24" s="210">
        <f t="shared" si="5"/>
        <v>93503</v>
      </c>
      <c r="C24" s="210">
        <f t="shared" si="6"/>
        <v>86360</v>
      </c>
      <c r="D24" s="276">
        <f t="shared" si="0"/>
        <v>108.27119036591016</v>
      </c>
      <c r="E24" s="210">
        <v>1787</v>
      </c>
      <c r="F24" s="210">
        <v>2124</v>
      </c>
      <c r="G24" s="276">
        <f t="shared" si="1"/>
        <v>84.133709981167613</v>
      </c>
      <c r="H24" s="210">
        <v>91716</v>
      </c>
      <c r="I24" s="210">
        <v>84236</v>
      </c>
      <c r="J24" s="276">
        <f t="shared" si="2"/>
        <v>108.87981385630846</v>
      </c>
      <c r="K24" s="210">
        <v>35499</v>
      </c>
      <c r="L24" s="210">
        <v>42886</v>
      </c>
      <c r="M24" s="276">
        <f t="shared" si="3"/>
        <v>82.775264655132204</v>
      </c>
      <c r="N24" s="268">
        <f t="shared" si="7"/>
        <v>129002</v>
      </c>
      <c r="O24" s="268">
        <f t="shared" si="7"/>
        <v>129246</v>
      </c>
      <c r="P24" s="276">
        <f t="shared" si="4"/>
        <v>99.81121272611918</v>
      </c>
      <c r="Q24" s="159"/>
      <c r="R24" s="159"/>
    </row>
    <row r="25" spans="1:18" ht="22.5" x14ac:dyDescent="0.2">
      <c r="A25" s="275" t="s">
        <v>100</v>
      </c>
      <c r="B25" s="210">
        <f t="shared" si="5"/>
        <v>225627</v>
      </c>
      <c r="C25" s="210">
        <f t="shared" si="6"/>
        <v>233680</v>
      </c>
      <c r="D25" s="276">
        <f t="shared" si="0"/>
        <v>96.553834303320784</v>
      </c>
      <c r="E25" s="210">
        <v>28659</v>
      </c>
      <c r="F25" s="210">
        <v>28324</v>
      </c>
      <c r="G25" s="276">
        <f t="shared" si="1"/>
        <v>101.18274255048722</v>
      </c>
      <c r="H25" s="210">
        <v>196968</v>
      </c>
      <c r="I25" s="210">
        <v>205356</v>
      </c>
      <c r="J25" s="276">
        <f t="shared" si="2"/>
        <v>95.915385963887104</v>
      </c>
      <c r="K25" s="210">
        <v>156581</v>
      </c>
      <c r="L25" s="210">
        <v>174497</v>
      </c>
      <c r="M25" s="276">
        <f t="shared" si="3"/>
        <v>89.732774775497575</v>
      </c>
      <c r="N25" s="268">
        <f t="shared" si="7"/>
        <v>382208</v>
      </c>
      <c r="O25" s="268">
        <f t="shared" si="7"/>
        <v>408177</v>
      </c>
      <c r="P25" s="276">
        <f t="shared" si="4"/>
        <v>93.637809087724193</v>
      </c>
      <c r="Q25" s="159"/>
      <c r="R25" s="159"/>
    </row>
    <row r="26" spans="1:18" x14ac:dyDescent="0.2">
      <c r="A26" s="275" t="s">
        <v>101</v>
      </c>
      <c r="B26" s="210">
        <f>H26</f>
        <v>59</v>
      </c>
      <c r="C26" s="210" t="s">
        <v>160</v>
      </c>
      <c r="D26" s="276" t="s">
        <v>160</v>
      </c>
      <c r="E26" s="277" t="s">
        <v>160</v>
      </c>
      <c r="F26" s="277" t="s">
        <v>160</v>
      </c>
      <c r="G26" s="276" t="s">
        <v>160</v>
      </c>
      <c r="H26" s="210">
        <v>59</v>
      </c>
      <c r="I26" s="210" t="s">
        <v>160</v>
      </c>
      <c r="J26" s="276" t="s">
        <v>160</v>
      </c>
      <c r="K26" s="210">
        <v>143</v>
      </c>
      <c r="L26" s="210">
        <v>192</v>
      </c>
      <c r="M26" s="276">
        <f t="shared" si="3"/>
        <v>74.479166666666671</v>
      </c>
      <c r="N26" s="268">
        <f>H26+K26</f>
        <v>202</v>
      </c>
      <c r="O26" s="268">
        <f>L26</f>
        <v>192</v>
      </c>
      <c r="P26" s="276">
        <f t="shared" si="4"/>
        <v>105.20833333333334</v>
      </c>
      <c r="Q26" s="160"/>
      <c r="R26" s="159"/>
    </row>
    <row r="27" spans="1:18" x14ac:dyDescent="0.2">
      <c r="A27" s="275" t="s">
        <v>102</v>
      </c>
      <c r="B27" s="210" t="s">
        <v>160</v>
      </c>
      <c r="C27" s="210">
        <f>I27</f>
        <v>1</v>
      </c>
      <c r="D27" s="267" t="s">
        <v>160</v>
      </c>
      <c r="E27" s="277" t="s">
        <v>160</v>
      </c>
      <c r="F27" s="210" t="s">
        <v>160</v>
      </c>
      <c r="G27" s="276" t="s">
        <v>160</v>
      </c>
      <c r="H27" s="277" t="s">
        <v>160</v>
      </c>
      <c r="I27" s="210">
        <v>1</v>
      </c>
      <c r="J27" s="276" t="s">
        <v>160</v>
      </c>
      <c r="K27" s="210">
        <v>2158</v>
      </c>
      <c r="L27" s="210">
        <v>2871</v>
      </c>
      <c r="M27" s="276">
        <f t="shared" si="3"/>
        <v>75.165447579240677</v>
      </c>
      <c r="N27" s="268">
        <f>K27</f>
        <v>2158</v>
      </c>
      <c r="O27" s="268">
        <f>I27+L27</f>
        <v>2872</v>
      </c>
      <c r="P27" s="276">
        <f>N27/O27%</f>
        <v>75.139275766016709</v>
      </c>
      <c r="Q27" s="159"/>
      <c r="R27" s="159"/>
    </row>
    <row r="28" spans="1:18" x14ac:dyDescent="0.2">
      <c r="A28" s="278" t="s">
        <v>103</v>
      </c>
      <c r="B28" s="211">
        <f>E28+H28</f>
        <v>7560</v>
      </c>
      <c r="C28" s="211">
        <f>F28+I28</f>
        <v>12428</v>
      </c>
      <c r="D28" s="279">
        <f>B28/C28*100</f>
        <v>60.83038300611522</v>
      </c>
      <c r="E28" s="211">
        <v>4771</v>
      </c>
      <c r="F28" s="211">
        <v>4514</v>
      </c>
      <c r="G28" s="279">
        <f t="shared" si="1"/>
        <v>105.69339831634913</v>
      </c>
      <c r="H28" s="211">
        <v>2789</v>
      </c>
      <c r="I28" s="211">
        <v>7914</v>
      </c>
      <c r="J28" s="279">
        <f t="shared" si="2"/>
        <v>35.241344452868333</v>
      </c>
      <c r="K28" s="211">
        <v>81942</v>
      </c>
      <c r="L28" s="211">
        <v>58587</v>
      </c>
      <c r="M28" s="279">
        <f t="shared" si="3"/>
        <v>139.86379230887397</v>
      </c>
      <c r="N28" s="269">
        <f t="shared" si="7"/>
        <v>89502</v>
      </c>
      <c r="O28" s="269">
        <f t="shared" si="7"/>
        <v>71015</v>
      </c>
      <c r="P28" s="279">
        <f t="shared" si="4"/>
        <v>126.0325283390833</v>
      </c>
      <c r="Q28" s="159"/>
      <c r="R28" s="159"/>
    </row>
    <row r="29" spans="1:18" x14ac:dyDescent="0.2">
      <c r="A29" s="103"/>
      <c r="B29" s="103"/>
      <c r="C29" s="103"/>
      <c r="D29" s="103"/>
      <c r="E29" s="103"/>
      <c r="F29" s="103"/>
      <c r="G29" s="103"/>
      <c r="H29" s="103"/>
      <c r="I29" s="103"/>
      <c r="J29" s="105"/>
      <c r="K29" s="103"/>
      <c r="L29" s="210"/>
      <c r="M29" s="105"/>
      <c r="N29" s="146"/>
      <c r="O29" s="280"/>
      <c r="P29" s="280"/>
      <c r="Q29" s="280"/>
      <c r="R29" s="280"/>
    </row>
    <row r="30" spans="1:18" ht="28.5" customHeight="1" x14ac:dyDescent="0.2">
      <c r="A30" s="445" t="s">
        <v>179</v>
      </c>
      <c r="B30" s="445"/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</row>
    <row r="31" spans="1:18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O31" s="146"/>
      <c r="P31" s="152" t="s">
        <v>139</v>
      </c>
    </row>
    <row r="32" spans="1:18" ht="15.75" customHeight="1" x14ac:dyDescent="0.2">
      <c r="A32" s="391"/>
      <c r="B32" s="380" t="s">
        <v>155</v>
      </c>
      <c r="C32" s="380"/>
      <c r="D32" s="380"/>
      <c r="E32" s="381" t="s">
        <v>78</v>
      </c>
      <c r="F32" s="382"/>
      <c r="G32" s="382"/>
      <c r="H32" s="382"/>
      <c r="I32" s="382"/>
      <c r="J32" s="382"/>
      <c r="K32" s="385" t="s">
        <v>186</v>
      </c>
      <c r="L32" s="386"/>
      <c r="M32" s="387"/>
      <c r="N32" s="380" t="s">
        <v>79</v>
      </c>
      <c r="O32" s="380"/>
      <c r="P32" s="381"/>
    </row>
    <row r="33" spans="1:18" ht="35.25" customHeight="1" x14ac:dyDescent="0.2">
      <c r="A33" s="391"/>
      <c r="B33" s="380"/>
      <c r="C33" s="380"/>
      <c r="D33" s="380"/>
      <c r="E33" s="380" t="s">
        <v>77</v>
      </c>
      <c r="F33" s="380"/>
      <c r="G33" s="380"/>
      <c r="H33" s="380" t="s">
        <v>76</v>
      </c>
      <c r="I33" s="380"/>
      <c r="J33" s="380"/>
      <c r="K33" s="388"/>
      <c r="L33" s="389"/>
      <c r="M33" s="390"/>
      <c r="N33" s="380"/>
      <c r="O33" s="380"/>
      <c r="P33" s="381"/>
    </row>
    <row r="34" spans="1:18" ht="40.5" customHeight="1" x14ac:dyDescent="0.2">
      <c r="A34" s="391"/>
      <c r="B34" s="273" t="s">
        <v>153</v>
      </c>
      <c r="C34" s="273" t="s">
        <v>75</v>
      </c>
      <c r="D34" s="273" t="s">
        <v>154</v>
      </c>
      <c r="E34" s="273" t="s">
        <v>153</v>
      </c>
      <c r="F34" s="273" t="s">
        <v>75</v>
      </c>
      <c r="G34" s="273" t="s">
        <v>154</v>
      </c>
      <c r="H34" s="273" t="s">
        <v>153</v>
      </c>
      <c r="I34" s="273" t="s">
        <v>75</v>
      </c>
      <c r="J34" s="273" t="s">
        <v>154</v>
      </c>
      <c r="K34" s="273" t="s">
        <v>153</v>
      </c>
      <c r="L34" s="273" t="s">
        <v>75</v>
      </c>
      <c r="M34" s="274" t="s">
        <v>154</v>
      </c>
      <c r="N34" s="273" t="s">
        <v>153</v>
      </c>
      <c r="O34" s="273" t="s">
        <v>75</v>
      </c>
      <c r="P34" s="274" t="s">
        <v>154</v>
      </c>
    </row>
    <row r="35" spans="1:18" x14ac:dyDescent="0.2">
      <c r="A35" s="64" t="s">
        <v>83</v>
      </c>
      <c r="B35" s="210">
        <f>SUM(B36:B55)</f>
        <v>1998201</v>
      </c>
      <c r="C35" s="210">
        <f>SUM(C36:C55)</f>
        <v>1844940</v>
      </c>
      <c r="D35" s="276">
        <f>B35/C35*100</f>
        <v>108.30709941786725</v>
      </c>
      <c r="E35" s="210">
        <f>SUM(E36:E55)</f>
        <v>358616</v>
      </c>
      <c r="F35" s="210">
        <f>SUM(F36:F55)</f>
        <v>319964</v>
      </c>
      <c r="G35" s="276">
        <f>E35/F35%</f>
        <v>112.08010901226389</v>
      </c>
      <c r="H35" s="210">
        <f>SUM(H36:H55)</f>
        <v>1639585</v>
      </c>
      <c r="I35" s="210">
        <f>SUM(I36:I55)</f>
        <v>1524976</v>
      </c>
      <c r="J35" s="276">
        <f>H35/I35%</f>
        <v>107.51546253842683</v>
      </c>
      <c r="K35" s="210">
        <f>SUM(K36:K55)</f>
        <v>1589407</v>
      </c>
      <c r="L35" s="210">
        <f>SUM(L36:L55)</f>
        <v>1504526</v>
      </c>
      <c r="M35" s="276">
        <f>K35/L35%</f>
        <v>105.64171041244883</v>
      </c>
      <c r="N35" s="210">
        <f>SUM(N36:N55)</f>
        <v>3587608</v>
      </c>
      <c r="O35" s="210">
        <f>SUM(O36:O55)</f>
        <v>3349466</v>
      </c>
      <c r="P35" s="276">
        <f>N35/O35%</f>
        <v>107.10984974918389</v>
      </c>
      <c r="Q35" s="159"/>
      <c r="R35" s="159"/>
    </row>
    <row r="36" spans="1:18" s="153" customFormat="1" x14ac:dyDescent="0.2">
      <c r="A36" s="79" t="s">
        <v>84</v>
      </c>
      <c r="B36" s="210">
        <f>E36+H36</f>
        <v>142441</v>
      </c>
      <c r="C36" s="210">
        <f>F36+I36</f>
        <v>137919</v>
      </c>
      <c r="D36" s="276">
        <f t="shared" ref="D36:D52" si="8">B36/C36*100</f>
        <v>103.27873606972209</v>
      </c>
      <c r="E36" s="210">
        <v>14852</v>
      </c>
      <c r="F36" s="210">
        <v>10385</v>
      </c>
      <c r="G36" s="276">
        <f t="shared" ref="G36:G55" si="9">E36/F36%</f>
        <v>143.01396244583535</v>
      </c>
      <c r="H36" s="210">
        <v>127589</v>
      </c>
      <c r="I36" s="210">
        <v>127534</v>
      </c>
      <c r="J36" s="276">
        <f t="shared" ref="J36:J55" si="10">H36/I36%</f>
        <v>100.04312575470071</v>
      </c>
      <c r="K36" s="210">
        <v>82324</v>
      </c>
      <c r="L36" s="210">
        <v>74129</v>
      </c>
      <c r="M36" s="276">
        <f t="shared" ref="M36:M55" si="11">K36/L36%</f>
        <v>111.05505267843894</v>
      </c>
      <c r="N36" s="210">
        <f>E36+H36+K36</f>
        <v>224765</v>
      </c>
      <c r="O36" s="210">
        <f>F36+I36+L36</f>
        <v>212048</v>
      </c>
      <c r="P36" s="276">
        <f t="shared" ref="P36:P55" si="12">N36/O36%</f>
        <v>105.99722704293367</v>
      </c>
      <c r="Q36" s="159"/>
      <c r="R36" s="159"/>
    </row>
    <row r="37" spans="1:18" x14ac:dyDescent="0.2">
      <c r="A37" s="70" t="s">
        <v>85</v>
      </c>
      <c r="B37" s="210">
        <f t="shared" ref="B37:B55" si="13">E37+H37</f>
        <v>97594</v>
      </c>
      <c r="C37" s="210">
        <f>F37+I37</f>
        <v>97817</v>
      </c>
      <c r="D37" s="276">
        <f t="shared" si="8"/>
        <v>99.772023267939119</v>
      </c>
      <c r="E37" s="210">
        <v>46628</v>
      </c>
      <c r="F37" s="210">
        <v>50998</v>
      </c>
      <c r="G37" s="276">
        <f t="shared" si="9"/>
        <v>91.431036511235732</v>
      </c>
      <c r="H37" s="210">
        <v>50966</v>
      </c>
      <c r="I37" s="210">
        <v>46819</v>
      </c>
      <c r="J37" s="276">
        <f t="shared" si="10"/>
        <v>108.85751511138641</v>
      </c>
      <c r="K37" s="210">
        <v>89285</v>
      </c>
      <c r="L37" s="210">
        <v>83402</v>
      </c>
      <c r="M37" s="276">
        <f t="shared" si="11"/>
        <v>107.05378767895255</v>
      </c>
      <c r="N37" s="210">
        <f t="shared" ref="N37:O52" si="14">E37+H37+K37</f>
        <v>186879</v>
      </c>
      <c r="O37" s="210">
        <f t="shared" si="14"/>
        <v>181219</v>
      </c>
      <c r="P37" s="276">
        <f t="shared" si="12"/>
        <v>103.12329281146016</v>
      </c>
      <c r="Q37" s="159"/>
      <c r="R37" s="159"/>
    </row>
    <row r="38" spans="1:18" x14ac:dyDescent="0.2">
      <c r="A38" s="70" t="s">
        <v>86</v>
      </c>
      <c r="B38" s="210">
        <f t="shared" si="13"/>
        <v>186917</v>
      </c>
      <c r="C38" s="210">
        <f t="shared" ref="C38:C52" si="15">F38+I38</f>
        <v>171287</v>
      </c>
      <c r="D38" s="276">
        <f t="shared" si="8"/>
        <v>109.12503575869738</v>
      </c>
      <c r="E38" s="210">
        <v>27411</v>
      </c>
      <c r="F38" s="210">
        <v>27664</v>
      </c>
      <c r="G38" s="276">
        <f t="shared" si="9"/>
        <v>99.085454019664553</v>
      </c>
      <c r="H38" s="210">
        <v>159506</v>
      </c>
      <c r="I38" s="210">
        <v>143623</v>
      </c>
      <c r="J38" s="276">
        <f t="shared" si="10"/>
        <v>111.0588136997556</v>
      </c>
      <c r="K38" s="210">
        <v>93397</v>
      </c>
      <c r="L38" s="210">
        <v>86148</v>
      </c>
      <c r="M38" s="276">
        <f t="shared" si="11"/>
        <v>108.41458884710033</v>
      </c>
      <c r="N38" s="210">
        <f t="shared" si="14"/>
        <v>280314</v>
      </c>
      <c r="O38" s="210">
        <f t="shared" si="14"/>
        <v>257435</v>
      </c>
      <c r="P38" s="276">
        <f t="shared" si="12"/>
        <v>108.8872919377707</v>
      </c>
      <c r="Q38" s="159"/>
      <c r="R38" s="159"/>
    </row>
    <row r="39" spans="1:18" s="153" customFormat="1" x14ac:dyDescent="0.2">
      <c r="A39" s="70" t="s">
        <v>87</v>
      </c>
      <c r="B39" s="210">
        <f t="shared" si="13"/>
        <v>155539</v>
      </c>
      <c r="C39" s="210">
        <f t="shared" si="15"/>
        <v>132881</v>
      </c>
      <c r="D39" s="276">
        <f t="shared" si="8"/>
        <v>117.05134669365825</v>
      </c>
      <c r="E39" s="210">
        <v>28848</v>
      </c>
      <c r="F39" s="210">
        <v>24993</v>
      </c>
      <c r="G39" s="276">
        <f t="shared" si="9"/>
        <v>115.42431880926659</v>
      </c>
      <c r="H39" s="210">
        <v>126691</v>
      </c>
      <c r="I39" s="210">
        <v>107888</v>
      </c>
      <c r="J39" s="276">
        <f t="shared" si="10"/>
        <v>117.42825893519203</v>
      </c>
      <c r="K39" s="210">
        <v>151853</v>
      </c>
      <c r="L39" s="210">
        <v>126781</v>
      </c>
      <c r="M39" s="276">
        <f t="shared" si="11"/>
        <v>119.77583391833161</v>
      </c>
      <c r="N39" s="210">
        <f t="shared" si="14"/>
        <v>307392</v>
      </c>
      <c r="O39" s="210">
        <f t="shared" si="14"/>
        <v>259662</v>
      </c>
      <c r="P39" s="276">
        <f t="shared" si="12"/>
        <v>118.38158837257666</v>
      </c>
      <c r="Q39" s="159"/>
      <c r="R39" s="159"/>
    </row>
    <row r="40" spans="1:18" x14ac:dyDescent="0.2">
      <c r="A40" s="70" t="s">
        <v>88</v>
      </c>
      <c r="B40" s="210">
        <f t="shared" si="13"/>
        <v>43375</v>
      </c>
      <c r="C40" s="210">
        <f t="shared" si="15"/>
        <v>40526</v>
      </c>
      <c r="D40" s="276">
        <f t="shared" si="8"/>
        <v>107.03005477964764</v>
      </c>
      <c r="E40" s="210">
        <v>1233</v>
      </c>
      <c r="F40" s="210">
        <v>956</v>
      </c>
      <c r="G40" s="276">
        <f t="shared" si="9"/>
        <v>128.97489539748955</v>
      </c>
      <c r="H40" s="210">
        <v>42142</v>
      </c>
      <c r="I40" s="210">
        <v>39570</v>
      </c>
      <c r="J40" s="276">
        <f t="shared" si="10"/>
        <v>106.49987364164771</v>
      </c>
      <c r="K40" s="210">
        <v>36552</v>
      </c>
      <c r="L40" s="210">
        <v>34066</v>
      </c>
      <c r="M40" s="276">
        <f t="shared" si="11"/>
        <v>107.29759877884106</v>
      </c>
      <c r="N40" s="210">
        <f t="shared" si="14"/>
        <v>79927</v>
      </c>
      <c r="O40" s="210">
        <f t="shared" si="14"/>
        <v>74592</v>
      </c>
      <c r="P40" s="276">
        <f t="shared" si="12"/>
        <v>107.15224152724153</v>
      </c>
      <c r="Q40" s="159"/>
      <c r="R40" s="159"/>
    </row>
    <row r="41" spans="1:18" x14ac:dyDescent="0.2">
      <c r="A41" s="70" t="s">
        <v>89</v>
      </c>
      <c r="B41" s="210">
        <f t="shared" si="13"/>
        <v>308970</v>
      </c>
      <c r="C41" s="210">
        <f t="shared" si="15"/>
        <v>308377</v>
      </c>
      <c r="D41" s="276">
        <f t="shared" si="8"/>
        <v>100.19229709089848</v>
      </c>
      <c r="E41" s="210">
        <v>40458</v>
      </c>
      <c r="F41" s="210">
        <v>39118</v>
      </c>
      <c r="G41" s="276">
        <f t="shared" si="9"/>
        <v>103.42553300270974</v>
      </c>
      <c r="H41" s="210">
        <v>268512</v>
      </c>
      <c r="I41" s="210">
        <v>269259</v>
      </c>
      <c r="J41" s="276">
        <f t="shared" si="10"/>
        <v>99.722571947455791</v>
      </c>
      <c r="K41" s="210">
        <v>101765</v>
      </c>
      <c r="L41" s="210">
        <v>93270</v>
      </c>
      <c r="M41" s="276">
        <f t="shared" si="11"/>
        <v>109.10796611986704</v>
      </c>
      <c r="N41" s="210">
        <f t="shared" si="14"/>
        <v>410735</v>
      </c>
      <c r="O41" s="210">
        <f t="shared" si="14"/>
        <v>401647</v>
      </c>
      <c r="P41" s="276">
        <f t="shared" si="12"/>
        <v>102.262683401096</v>
      </c>
      <c r="Q41" s="159"/>
      <c r="R41" s="159"/>
    </row>
    <row r="42" spans="1:18" x14ac:dyDescent="0.2">
      <c r="A42" s="70" t="s">
        <v>90</v>
      </c>
      <c r="B42" s="210">
        <f t="shared" si="13"/>
        <v>79591</v>
      </c>
      <c r="C42" s="210">
        <f t="shared" si="15"/>
        <v>79201</v>
      </c>
      <c r="D42" s="276">
        <f t="shared" si="8"/>
        <v>100.49241802502493</v>
      </c>
      <c r="E42" s="210">
        <v>10295</v>
      </c>
      <c r="F42" s="210">
        <v>9258</v>
      </c>
      <c r="G42" s="276">
        <f t="shared" si="9"/>
        <v>111.20112335277598</v>
      </c>
      <c r="H42" s="210">
        <v>69296</v>
      </c>
      <c r="I42" s="210">
        <v>69943</v>
      </c>
      <c r="J42" s="276">
        <f t="shared" si="10"/>
        <v>99.074961039703766</v>
      </c>
      <c r="K42" s="210">
        <v>98888</v>
      </c>
      <c r="L42" s="210">
        <v>101810</v>
      </c>
      <c r="M42" s="276">
        <f t="shared" si="11"/>
        <v>97.129947942245352</v>
      </c>
      <c r="N42" s="210">
        <f t="shared" si="14"/>
        <v>178479</v>
      </c>
      <c r="O42" s="210">
        <f t="shared" si="14"/>
        <v>181011</v>
      </c>
      <c r="P42" s="276">
        <f t="shared" si="12"/>
        <v>98.601189982929213</v>
      </c>
      <c r="Q42" s="159"/>
      <c r="R42" s="159"/>
    </row>
    <row r="43" spans="1:18" s="153" customFormat="1" x14ac:dyDescent="0.2">
      <c r="A43" s="70" t="s">
        <v>91</v>
      </c>
      <c r="B43" s="210">
        <f t="shared" si="13"/>
        <v>120399</v>
      </c>
      <c r="C43" s="210">
        <f t="shared" si="15"/>
        <v>119534</v>
      </c>
      <c r="D43" s="276">
        <f t="shared" si="8"/>
        <v>100.72364348218916</v>
      </c>
      <c r="E43" s="210">
        <v>14101</v>
      </c>
      <c r="F43" s="210">
        <v>11871</v>
      </c>
      <c r="G43" s="276">
        <f t="shared" si="9"/>
        <v>118.78527504001349</v>
      </c>
      <c r="H43" s="210">
        <v>106298</v>
      </c>
      <c r="I43" s="210">
        <v>107663</v>
      </c>
      <c r="J43" s="276">
        <f t="shared" si="10"/>
        <v>98.732154965029764</v>
      </c>
      <c r="K43" s="210">
        <v>104676</v>
      </c>
      <c r="L43" s="210">
        <v>94283</v>
      </c>
      <c r="M43" s="276">
        <f t="shared" si="11"/>
        <v>111.02319612231261</v>
      </c>
      <c r="N43" s="210">
        <f t="shared" si="14"/>
        <v>225075</v>
      </c>
      <c r="O43" s="210">
        <f t="shared" si="14"/>
        <v>213817</v>
      </c>
      <c r="P43" s="276">
        <f t="shared" si="12"/>
        <v>105.26525019058353</v>
      </c>
      <c r="Q43" s="159"/>
      <c r="R43" s="159"/>
    </row>
    <row r="44" spans="1:18" x14ac:dyDescent="0.2">
      <c r="A44" s="70" t="s">
        <v>92</v>
      </c>
      <c r="B44" s="210">
        <f t="shared" si="13"/>
        <v>131437</v>
      </c>
      <c r="C44" s="210">
        <f t="shared" si="15"/>
        <v>125035</v>
      </c>
      <c r="D44" s="276">
        <f>B44/C44*100</f>
        <v>105.12016635342106</v>
      </c>
      <c r="E44" s="210">
        <v>11505</v>
      </c>
      <c r="F44" s="210">
        <v>11649</v>
      </c>
      <c r="G44" s="276">
        <f t="shared" si="9"/>
        <v>98.763842389904724</v>
      </c>
      <c r="H44" s="210">
        <v>119932</v>
      </c>
      <c r="I44" s="210">
        <v>113386</v>
      </c>
      <c r="J44" s="276">
        <f t="shared" si="10"/>
        <v>105.77319951316743</v>
      </c>
      <c r="K44" s="210">
        <v>78696</v>
      </c>
      <c r="L44" s="210">
        <v>77034</v>
      </c>
      <c r="M44" s="276">
        <f t="shared" si="11"/>
        <v>102.15748890100474</v>
      </c>
      <c r="N44" s="210">
        <f t="shared" si="14"/>
        <v>210133</v>
      </c>
      <c r="O44" s="210">
        <f t="shared" si="14"/>
        <v>202069</v>
      </c>
      <c r="P44" s="276">
        <f t="shared" si="12"/>
        <v>103.99071604253992</v>
      </c>
      <c r="Q44" s="159"/>
      <c r="R44" s="159"/>
    </row>
    <row r="45" spans="1:18" x14ac:dyDescent="0.2">
      <c r="A45" s="70" t="s">
        <v>93</v>
      </c>
      <c r="B45" s="210">
        <f t="shared" si="13"/>
        <v>112680</v>
      </c>
      <c r="C45" s="210">
        <f t="shared" si="15"/>
        <v>101498</v>
      </c>
      <c r="D45" s="276">
        <f t="shared" si="8"/>
        <v>111.01696585154389</v>
      </c>
      <c r="E45" s="210">
        <v>43151</v>
      </c>
      <c r="F45" s="210">
        <v>36789</v>
      </c>
      <c r="G45" s="276">
        <f t="shared" si="9"/>
        <v>117.29321264508414</v>
      </c>
      <c r="H45" s="210">
        <v>69529</v>
      </c>
      <c r="I45" s="210">
        <v>64709</v>
      </c>
      <c r="J45" s="276">
        <f t="shared" si="10"/>
        <v>107.44873201563924</v>
      </c>
      <c r="K45" s="210">
        <v>79422</v>
      </c>
      <c r="L45" s="210">
        <v>74360</v>
      </c>
      <c r="M45" s="276">
        <f t="shared" si="11"/>
        <v>106.80742334588489</v>
      </c>
      <c r="N45" s="210">
        <f t="shared" si="14"/>
        <v>192102</v>
      </c>
      <c r="O45" s="210">
        <f t="shared" si="14"/>
        <v>175858</v>
      </c>
      <c r="P45" s="276">
        <f t="shared" si="12"/>
        <v>109.23699803250351</v>
      </c>
      <c r="Q45" s="159"/>
      <c r="R45" s="159"/>
    </row>
    <row r="46" spans="1:18" x14ac:dyDescent="0.2">
      <c r="A46" s="70" t="s">
        <v>94</v>
      </c>
      <c r="B46" s="210">
        <f t="shared" si="13"/>
        <v>84580</v>
      </c>
      <c r="C46" s="210">
        <f t="shared" si="15"/>
        <v>70524</v>
      </c>
      <c r="D46" s="276">
        <f t="shared" si="8"/>
        <v>119.93080369803188</v>
      </c>
      <c r="E46" s="210">
        <v>3234</v>
      </c>
      <c r="F46" s="210">
        <v>1218</v>
      </c>
      <c r="G46" s="276">
        <f t="shared" si="9"/>
        <v>265.51724137931035</v>
      </c>
      <c r="H46" s="210">
        <v>81346</v>
      </c>
      <c r="I46" s="210">
        <v>69306</v>
      </c>
      <c r="J46" s="276">
        <f t="shared" si="10"/>
        <v>117.37223328427554</v>
      </c>
      <c r="K46" s="210">
        <v>96594</v>
      </c>
      <c r="L46" s="210">
        <v>87377</v>
      </c>
      <c r="M46" s="276">
        <f t="shared" si="11"/>
        <v>110.54854252263182</v>
      </c>
      <c r="N46" s="210">
        <f t="shared" si="14"/>
        <v>181174</v>
      </c>
      <c r="O46" s="210">
        <f t="shared" si="14"/>
        <v>157901</v>
      </c>
      <c r="P46" s="276">
        <f t="shared" si="12"/>
        <v>114.73898202037986</v>
      </c>
      <c r="Q46" s="159"/>
      <c r="R46" s="159"/>
    </row>
    <row r="47" spans="1:18" x14ac:dyDescent="0.2">
      <c r="A47" s="70" t="s">
        <v>95</v>
      </c>
      <c r="B47" s="210">
        <f>H47</f>
        <v>5104</v>
      </c>
      <c r="C47" s="210">
        <f>I47</f>
        <v>5174</v>
      </c>
      <c r="D47" s="276">
        <f t="shared" si="8"/>
        <v>98.647081561654431</v>
      </c>
      <c r="E47" s="210" t="s">
        <v>160</v>
      </c>
      <c r="F47" s="277" t="s">
        <v>160</v>
      </c>
      <c r="G47" s="276" t="s">
        <v>160</v>
      </c>
      <c r="H47" s="210">
        <v>5104</v>
      </c>
      <c r="I47" s="210">
        <v>5174</v>
      </c>
      <c r="J47" s="276">
        <f t="shared" si="10"/>
        <v>98.647081561654417</v>
      </c>
      <c r="K47" s="210">
        <v>9842</v>
      </c>
      <c r="L47" s="210">
        <v>10108</v>
      </c>
      <c r="M47" s="276">
        <f t="shared" si="11"/>
        <v>97.368421052631575</v>
      </c>
      <c r="N47" s="210">
        <f>H47+K47</f>
        <v>14946</v>
      </c>
      <c r="O47" s="210">
        <f>I47+L47</f>
        <v>15282</v>
      </c>
      <c r="P47" s="276">
        <f t="shared" si="12"/>
        <v>97.80133490380841</v>
      </c>
      <c r="Q47" s="159"/>
      <c r="R47" s="159"/>
    </row>
    <row r="48" spans="1:18" x14ac:dyDescent="0.2">
      <c r="A48" s="70" t="s">
        <v>96</v>
      </c>
      <c r="B48" s="210">
        <f t="shared" si="13"/>
        <v>136971</v>
      </c>
      <c r="C48" s="210">
        <f t="shared" si="15"/>
        <v>120038</v>
      </c>
      <c r="D48" s="276">
        <f t="shared" si="8"/>
        <v>114.10636631733284</v>
      </c>
      <c r="E48" s="210">
        <v>31035</v>
      </c>
      <c r="F48" s="210">
        <v>27937</v>
      </c>
      <c r="G48" s="276">
        <f t="shared" si="9"/>
        <v>111.08923649640262</v>
      </c>
      <c r="H48" s="210">
        <v>105936</v>
      </c>
      <c r="I48" s="210">
        <v>92101</v>
      </c>
      <c r="J48" s="276">
        <f t="shared" si="10"/>
        <v>115.02155242614087</v>
      </c>
      <c r="K48" s="210">
        <v>52935</v>
      </c>
      <c r="L48" s="210">
        <v>52157</v>
      </c>
      <c r="M48" s="276">
        <f>K48/L48%</f>
        <v>101.49165020994305</v>
      </c>
      <c r="N48" s="210">
        <f t="shared" si="14"/>
        <v>189906</v>
      </c>
      <c r="O48" s="210">
        <f t="shared" si="14"/>
        <v>172195</v>
      </c>
      <c r="P48" s="276">
        <f>N48/O48%</f>
        <v>110.2854322134789</v>
      </c>
      <c r="Q48" s="159"/>
      <c r="R48" s="159"/>
    </row>
    <row r="49" spans="1:29" x14ac:dyDescent="0.2">
      <c r="A49" s="70" t="s">
        <v>97</v>
      </c>
      <c r="B49" s="210">
        <f t="shared" si="13"/>
        <v>89061</v>
      </c>
      <c r="C49" s="210">
        <f t="shared" si="15"/>
        <v>84383</v>
      </c>
      <c r="D49" s="276">
        <f t="shared" si="8"/>
        <v>105.54377066470735</v>
      </c>
      <c r="E49" s="210">
        <v>48833</v>
      </c>
      <c r="F49" s="210">
        <v>44842</v>
      </c>
      <c r="G49" s="276">
        <f t="shared" si="9"/>
        <v>108.90013826323536</v>
      </c>
      <c r="H49" s="210">
        <v>40228</v>
      </c>
      <c r="I49" s="210">
        <v>39541</v>
      </c>
      <c r="J49" s="276">
        <f t="shared" si="10"/>
        <v>101.7374370906148</v>
      </c>
      <c r="K49" s="210">
        <v>75049</v>
      </c>
      <c r="L49" s="210">
        <v>72192</v>
      </c>
      <c r="M49" s="276">
        <f t="shared" si="11"/>
        <v>103.95750221631207</v>
      </c>
      <c r="N49" s="210">
        <f t="shared" si="14"/>
        <v>164110</v>
      </c>
      <c r="O49" s="210">
        <f t="shared" si="14"/>
        <v>156575</v>
      </c>
      <c r="P49" s="276">
        <f t="shared" si="12"/>
        <v>104.81239022832509</v>
      </c>
      <c r="Q49" s="159"/>
      <c r="R49" s="159"/>
    </row>
    <row r="50" spans="1:29" x14ac:dyDescent="0.2">
      <c r="A50" s="70" t="s">
        <v>98</v>
      </c>
      <c r="B50" s="210">
        <f t="shared" si="13"/>
        <v>127767</v>
      </c>
      <c r="C50" s="210">
        <f t="shared" si="15"/>
        <v>87085</v>
      </c>
      <c r="D50" s="276">
        <f t="shared" si="8"/>
        <v>146.71527817649422</v>
      </c>
      <c r="E50" s="210">
        <v>24347</v>
      </c>
      <c r="F50" s="210">
        <v>10881</v>
      </c>
      <c r="G50" s="276">
        <f t="shared" si="9"/>
        <v>223.75700762797536</v>
      </c>
      <c r="H50" s="210">
        <v>103420</v>
      </c>
      <c r="I50" s="210">
        <v>76204</v>
      </c>
      <c r="J50" s="276">
        <f t="shared" si="10"/>
        <v>135.71466064773503</v>
      </c>
      <c r="K50" s="210">
        <v>320238</v>
      </c>
      <c r="L50" s="210">
        <v>323819</v>
      </c>
      <c r="M50" s="276">
        <f t="shared" si="11"/>
        <v>98.894135303981543</v>
      </c>
      <c r="N50" s="210">
        <f t="shared" si="14"/>
        <v>448005</v>
      </c>
      <c r="O50" s="210">
        <f t="shared" si="14"/>
        <v>410904</v>
      </c>
      <c r="P50" s="276">
        <f t="shared" si="12"/>
        <v>109.02911628993634</v>
      </c>
      <c r="Q50" s="159"/>
      <c r="R50" s="159"/>
    </row>
    <row r="51" spans="1:29" s="154" customFormat="1" ht="15" x14ac:dyDescent="0.25">
      <c r="A51" s="79" t="s">
        <v>99</v>
      </c>
      <c r="B51" s="210">
        <f t="shared" si="13"/>
        <v>62058</v>
      </c>
      <c r="C51" s="210">
        <f t="shared" si="15"/>
        <v>51529</v>
      </c>
      <c r="D51" s="276">
        <f t="shared" si="8"/>
        <v>120.43315414620892</v>
      </c>
      <c r="E51" s="210">
        <v>644</v>
      </c>
      <c r="F51" s="210">
        <v>588</v>
      </c>
      <c r="G51" s="276">
        <f t="shared" si="9"/>
        <v>109.52380952380953</v>
      </c>
      <c r="H51" s="210">
        <v>61414</v>
      </c>
      <c r="I51" s="210">
        <v>50941</v>
      </c>
      <c r="J51" s="276">
        <f t="shared" si="10"/>
        <v>120.55907814923145</v>
      </c>
      <c r="K51" s="210">
        <v>20110</v>
      </c>
      <c r="L51" s="210">
        <v>18569</v>
      </c>
      <c r="M51" s="276">
        <f t="shared" si="11"/>
        <v>108.29877753244655</v>
      </c>
      <c r="N51" s="210">
        <f t="shared" si="14"/>
        <v>82168</v>
      </c>
      <c r="O51" s="210">
        <f t="shared" si="14"/>
        <v>70098</v>
      </c>
      <c r="P51" s="276">
        <f t="shared" si="12"/>
        <v>117.21875089160889</v>
      </c>
      <c r="Q51" s="159"/>
      <c r="R51" s="159"/>
    </row>
    <row r="52" spans="1:29" s="153" customFormat="1" x14ac:dyDescent="0.2">
      <c r="A52" s="70" t="s">
        <v>100</v>
      </c>
      <c r="B52" s="210">
        <f t="shared" si="13"/>
        <v>108280</v>
      </c>
      <c r="C52" s="210">
        <f t="shared" si="15"/>
        <v>105369</v>
      </c>
      <c r="D52" s="276">
        <f t="shared" si="8"/>
        <v>102.7626721331701</v>
      </c>
      <c r="E52" s="210">
        <v>8730</v>
      </c>
      <c r="F52" s="210">
        <v>7716</v>
      </c>
      <c r="G52" s="276">
        <f t="shared" si="9"/>
        <v>113.14152410575429</v>
      </c>
      <c r="H52" s="210">
        <v>99550</v>
      </c>
      <c r="I52" s="210">
        <v>97653</v>
      </c>
      <c r="J52" s="276">
        <f t="shared" si="10"/>
        <v>101.94259264948337</v>
      </c>
      <c r="K52" s="210">
        <v>72548</v>
      </c>
      <c r="L52" s="210">
        <v>69791</v>
      </c>
      <c r="M52" s="276">
        <f>K52/L52%</f>
        <v>103.95036609304925</v>
      </c>
      <c r="N52" s="210">
        <f t="shared" si="14"/>
        <v>180828</v>
      </c>
      <c r="O52" s="210">
        <f t="shared" si="14"/>
        <v>175160</v>
      </c>
      <c r="P52" s="276">
        <f t="shared" si="12"/>
        <v>103.2358986069879</v>
      </c>
      <c r="Q52" s="159"/>
      <c r="R52" s="159"/>
    </row>
    <row r="53" spans="1:29" x14ac:dyDescent="0.2">
      <c r="A53" s="70" t="s">
        <v>101</v>
      </c>
      <c r="B53" s="210">
        <f>H53</f>
        <v>41</v>
      </c>
      <c r="C53" s="210" t="s">
        <v>160</v>
      </c>
      <c r="D53" s="276" t="s">
        <v>160</v>
      </c>
      <c r="E53" s="277" t="s">
        <v>160</v>
      </c>
      <c r="F53" s="277" t="s">
        <v>160</v>
      </c>
      <c r="G53" s="276" t="s">
        <v>160</v>
      </c>
      <c r="H53" s="210">
        <v>41</v>
      </c>
      <c r="I53" s="277" t="s">
        <v>160</v>
      </c>
      <c r="J53" s="276" t="s">
        <v>160</v>
      </c>
      <c r="K53" s="210">
        <v>115</v>
      </c>
      <c r="L53" s="210">
        <v>165</v>
      </c>
      <c r="M53" s="276">
        <f>K53/L53%</f>
        <v>69.696969696969703</v>
      </c>
      <c r="N53" s="210">
        <f>H53+K53</f>
        <v>156</v>
      </c>
      <c r="O53" s="210">
        <f>L53</f>
        <v>165</v>
      </c>
      <c r="P53" s="276">
        <f>N53/O53%</f>
        <v>94.545454545454547</v>
      </c>
      <c r="Q53" s="159"/>
      <c r="R53" s="159"/>
    </row>
    <row r="54" spans="1:29" x14ac:dyDescent="0.2">
      <c r="A54" s="70" t="s">
        <v>102</v>
      </c>
      <c r="B54" s="210" t="s">
        <v>160</v>
      </c>
      <c r="C54" s="210" t="s">
        <v>160</v>
      </c>
      <c r="D54" s="276" t="s">
        <v>160</v>
      </c>
      <c r="E54" s="277" t="s">
        <v>160</v>
      </c>
      <c r="F54" s="277" t="s">
        <v>160</v>
      </c>
      <c r="G54" s="276" t="s">
        <v>160</v>
      </c>
      <c r="H54" s="277" t="s">
        <v>160</v>
      </c>
      <c r="I54" s="277" t="s">
        <v>160</v>
      </c>
      <c r="J54" s="276" t="s">
        <v>160</v>
      </c>
      <c r="K54" s="210">
        <v>999</v>
      </c>
      <c r="L54" s="210">
        <v>1054</v>
      </c>
      <c r="M54" s="276">
        <f>K54/L54%</f>
        <v>94.781783681214435</v>
      </c>
      <c r="N54" s="210">
        <f>K54</f>
        <v>999</v>
      </c>
      <c r="O54" s="210">
        <f>L54</f>
        <v>1054</v>
      </c>
      <c r="P54" s="276">
        <f>N54/O54%</f>
        <v>94.781783681214435</v>
      </c>
      <c r="Q54" s="159"/>
      <c r="R54" s="159"/>
    </row>
    <row r="55" spans="1:29" x14ac:dyDescent="0.2">
      <c r="A55" s="72" t="s">
        <v>103</v>
      </c>
      <c r="B55" s="211">
        <f t="shared" si="13"/>
        <v>5396</v>
      </c>
      <c r="C55" s="211">
        <f>F55+I55</f>
        <v>6763</v>
      </c>
      <c r="D55" s="279">
        <f>B55/C55*100</f>
        <v>79.787076741091241</v>
      </c>
      <c r="E55" s="211">
        <v>3311</v>
      </c>
      <c r="F55" s="211">
        <v>3101</v>
      </c>
      <c r="G55" s="279">
        <f t="shared" si="9"/>
        <v>106.77200902934537</v>
      </c>
      <c r="H55" s="211">
        <v>2085</v>
      </c>
      <c r="I55" s="211">
        <v>3662</v>
      </c>
      <c r="J55" s="279">
        <f t="shared" si="10"/>
        <v>56.936100491534681</v>
      </c>
      <c r="K55" s="211">
        <v>24119</v>
      </c>
      <c r="L55" s="211">
        <v>24011</v>
      </c>
      <c r="M55" s="279">
        <f t="shared" si="11"/>
        <v>100.44979384448794</v>
      </c>
      <c r="N55" s="211">
        <f>E55+H55+K55</f>
        <v>29515</v>
      </c>
      <c r="O55" s="211">
        <f>F55+I55+L55</f>
        <v>30774</v>
      </c>
      <c r="P55" s="279">
        <f t="shared" si="12"/>
        <v>95.908884122960941</v>
      </c>
      <c r="Q55" s="159"/>
      <c r="R55" s="159"/>
    </row>
    <row r="56" spans="1:29" x14ac:dyDescent="0.2">
      <c r="A56" s="70"/>
      <c r="B56" s="210"/>
      <c r="C56" s="210"/>
      <c r="D56" s="276"/>
      <c r="E56" s="210"/>
      <c r="F56" s="210"/>
      <c r="G56" s="276"/>
      <c r="H56" s="210"/>
      <c r="I56" s="210"/>
      <c r="J56" s="276"/>
      <c r="K56" s="210"/>
      <c r="L56" s="210"/>
      <c r="M56" s="276"/>
      <c r="N56" s="210"/>
      <c r="O56" s="210"/>
      <c r="P56" s="276"/>
      <c r="Q56" s="159"/>
      <c r="R56" s="159"/>
    </row>
    <row r="57" spans="1:29" x14ac:dyDescent="0.2">
      <c r="A57" s="70"/>
      <c r="B57" s="210"/>
      <c r="C57" s="210"/>
      <c r="D57" s="276"/>
      <c r="E57" s="210"/>
      <c r="F57" s="210"/>
      <c r="G57" s="276"/>
      <c r="H57" s="210"/>
      <c r="I57" s="210"/>
      <c r="J57" s="276"/>
      <c r="K57" s="210"/>
      <c r="L57" s="210"/>
      <c r="M57" s="276"/>
      <c r="N57" s="210"/>
      <c r="O57" s="210"/>
      <c r="P57" s="276"/>
      <c r="Q57" s="159"/>
      <c r="R57" s="159"/>
    </row>
    <row r="58" spans="1:29" ht="15" x14ac:dyDescent="0.25">
      <c r="A58" s="421" t="s">
        <v>197</v>
      </c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R58" s="421"/>
      <c r="S58" s="421"/>
      <c r="T58" s="305"/>
      <c r="U58" s="305"/>
      <c r="V58" s="305"/>
      <c r="W58" s="305"/>
      <c r="X58" s="305"/>
      <c r="Y58" s="305"/>
      <c r="Z58" s="305"/>
      <c r="AA58" s="305"/>
      <c r="AB58" s="305"/>
    </row>
    <row r="59" spans="1:29" ht="15" x14ac:dyDescent="0.25">
      <c r="A59" s="321"/>
      <c r="B59" s="311"/>
      <c r="C59" s="311"/>
      <c r="D59" s="311"/>
      <c r="E59" s="322"/>
      <c r="F59" s="322"/>
      <c r="G59" s="311"/>
      <c r="H59" s="322"/>
      <c r="I59" s="322"/>
      <c r="J59" s="311"/>
      <c r="K59" s="322"/>
      <c r="L59" s="322"/>
      <c r="M59" s="311"/>
      <c r="N59" s="311"/>
      <c r="O59" s="311"/>
      <c r="P59" s="310"/>
      <c r="Q59" s="322"/>
      <c r="R59" s="322"/>
      <c r="S59" s="305"/>
      <c r="T59" s="305"/>
      <c r="U59" s="305"/>
      <c r="V59" s="305"/>
      <c r="W59" s="305"/>
      <c r="X59" s="305"/>
      <c r="Y59" s="305"/>
      <c r="Z59" s="305"/>
      <c r="AA59" s="305"/>
      <c r="AB59" s="323" t="s">
        <v>198</v>
      </c>
    </row>
    <row r="60" spans="1:29" x14ac:dyDescent="0.2">
      <c r="A60" s="422"/>
      <c r="B60" s="425" t="s">
        <v>155</v>
      </c>
      <c r="C60" s="426"/>
      <c r="D60" s="426"/>
      <c r="E60" s="426"/>
      <c r="F60" s="426"/>
      <c r="G60" s="426"/>
      <c r="H60" s="426"/>
      <c r="I60" s="426"/>
      <c r="J60" s="427"/>
      <c r="K60" s="419" t="s">
        <v>78</v>
      </c>
      <c r="L60" s="420"/>
      <c r="M60" s="420"/>
      <c r="N60" s="420"/>
      <c r="O60" s="420"/>
      <c r="P60" s="420"/>
      <c r="Q60" s="420"/>
      <c r="R60" s="420"/>
      <c r="S60" s="420"/>
      <c r="T60" s="420"/>
      <c r="U60" s="420"/>
      <c r="V60" s="420"/>
      <c r="W60" s="420"/>
      <c r="X60" s="420"/>
      <c r="Y60" s="420"/>
      <c r="Z60" s="420"/>
      <c r="AA60" s="420"/>
      <c r="AB60" s="420"/>
    </row>
    <row r="61" spans="1:29" x14ac:dyDescent="0.2">
      <c r="A61" s="423"/>
      <c r="B61" s="428"/>
      <c r="C61" s="429"/>
      <c r="D61" s="429"/>
      <c r="E61" s="429"/>
      <c r="F61" s="429"/>
      <c r="G61" s="429"/>
      <c r="H61" s="429"/>
      <c r="I61" s="429"/>
      <c r="J61" s="430"/>
      <c r="K61" s="419" t="s">
        <v>77</v>
      </c>
      <c r="L61" s="420"/>
      <c r="M61" s="420"/>
      <c r="N61" s="420"/>
      <c r="O61" s="420"/>
      <c r="P61" s="420"/>
      <c r="Q61" s="420"/>
      <c r="R61" s="420"/>
      <c r="S61" s="420"/>
      <c r="T61" s="419" t="s">
        <v>76</v>
      </c>
      <c r="U61" s="420"/>
      <c r="V61" s="420"/>
      <c r="W61" s="420"/>
      <c r="X61" s="420"/>
      <c r="Y61" s="420"/>
      <c r="Z61" s="420"/>
      <c r="AA61" s="420"/>
      <c r="AB61" s="420"/>
    </row>
    <row r="62" spans="1:29" ht="23.25" customHeight="1" x14ac:dyDescent="0.2">
      <c r="A62" s="423"/>
      <c r="B62" s="419" t="s">
        <v>199</v>
      </c>
      <c r="C62" s="431"/>
      <c r="D62" s="432" t="s">
        <v>200</v>
      </c>
      <c r="E62" s="419" t="s">
        <v>201</v>
      </c>
      <c r="F62" s="435"/>
      <c r="G62" s="432" t="s">
        <v>202</v>
      </c>
      <c r="H62" s="394" t="s">
        <v>203</v>
      </c>
      <c r="I62" s="394"/>
      <c r="J62" s="394" t="s">
        <v>204</v>
      </c>
      <c r="K62" s="419" t="s">
        <v>199</v>
      </c>
      <c r="L62" s="431"/>
      <c r="M62" s="432" t="s">
        <v>200</v>
      </c>
      <c r="N62" s="419" t="s">
        <v>201</v>
      </c>
      <c r="O62" s="435"/>
      <c r="P62" s="432" t="s">
        <v>202</v>
      </c>
      <c r="Q62" s="394" t="s">
        <v>203</v>
      </c>
      <c r="R62" s="394"/>
      <c r="S62" s="394" t="s">
        <v>204</v>
      </c>
      <c r="T62" s="419" t="s">
        <v>199</v>
      </c>
      <c r="U62" s="431"/>
      <c r="V62" s="432" t="s">
        <v>200</v>
      </c>
      <c r="W62" s="419" t="s">
        <v>201</v>
      </c>
      <c r="X62" s="435"/>
      <c r="Y62" s="432" t="s">
        <v>202</v>
      </c>
      <c r="Z62" s="394" t="s">
        <v>203</v>
      </c>
      <c r="AA62" s="394"/>
      <c r="AB62" s="419" t="s">
        <v>204</v>
      </c>
      <c r="AC62" s="339"/>
    </row>
    <row r="63" spans="1:29" ht="22.5" x14ac:dyDescent="0.2">
      <c r="A63" s="424"/>
      <c r="B63" s="312" t="s">
        <v>205</v>
      </c>
      <c r="C63" s="312" t="s">
        <v>206</v>
      </c>
      <c r="D63" s="433"/>
      <c r="E63" s="312" t="s">
        <v>205</v>
      </c>
      <c r="F63" s="312" t="s">
        <v>206</v>
      </c>
      <c r="G63" s="433"/>
      <c r="H63" s="312" t="s">
        <v>205</v>
      </c>
      <c r="I63" s="312" t="s">
        <v>206</v>
      </c>
      <c r="J63" s="394"/>
      <c r="K63" s="312" t="s">
        <v>205</v>
      </c>
      <c r="L63" s="312" t="s">
        <v>206</v>
      </c>
      <c r="M63" s="433"/>
      <c r="N63" s="312" t="s">
        <v>205</v>
      </c>
      <c r="O63" s="312" t="s">
        <v>206</v>
      </c>
      <c r="P63" s="433"/>
      <c r="Q63" s="312" t="s">
        <v>205</v>
      </c>
      <c r="R63" s="312" t="s">
        <v>206</v>
      </c>
      <c r="S63" s="394"/>
      <c r="T63" s="312" t="s">
        <v>205</v>
      </c>
      <c r="U63" s="312" t="s">
        <v>206</v>
      </c>
      <c r="V63" s="433"/>
      <c r="W63" s="312" t="s">
        <v>205</v>
      </c>
      <c r="X63" s="312" t="s">
        <v>206</v>
      </c>
      <c r="Y63" s="433"/>
      <c r="Z63" s="312" t="s">
        <v>205</v>
      </c>
      <c r="AA63" s="312" t="s">
        <v>206</v>
      </c>
      <c r="AB63" s="419"/>
      <c r="AC63" s="339"/>
    </row>
    <row r="64" spans="1:29" x14ac:dyDescent="0.2">
      <c r="A64" s="306" t="s">
        <v>83</v>
      </c>
      <c r="B64" s="313">
        <v>1625188</v>
      </c>
      <c r="C64" s="313">
        <v>800761</v>
      </c>
      <c r="D64" s="314">
        <v>38.700000000000003</v>
      </c>
      <c r="E64" s="313">
        <v>1372572</v>
      </c>
      <c r="F64" s="313">
        <v>631677</v>
      </c>
      <c r="G64" s="314">
        <v>32.700000000000003</v>
      </c>
      <c r="H64" s="313">
        <v>1198449</v>
      </c>
      <c r="I64" s="313">
        <v>565763</v>
      </c>
      <c r="J64" s="314">
        <v>28.6</v>
      </c>
      <c r="K64" s="313">
        <v>287292</v>
      </c>
      <c r="L64" s="313">
        <v>127892</v>
      </c>
      <c r="M64" s="314">
        <v>32.9</v>
      </c>
      <c r="N64" s="313">
        <v>421676</v>
      </c>
      <c r="O64" s="313">
        <v>162030</v>
      </c>
      <c r="P64" s="314">
        <v>48.3</v>
      </c>
      <c r="Q64" s="313">
        <v>163840</v>
      </c>
      <c r="R64" s="313">
        <v>68694</v>
      </c>
      <c r="S64" s="314">
        <v>18.8</v>
      </c>
      <c r="T64" s="313">
        <v>1337896</v>
      </c>
      <c r="U64" s="313">
        <v>672869</v>
      </c>
      <c r="V64" s="314">
        <v>40.299999999999997</v>
      </c>
      <c r="W64" s="313">
        <v>950896</v>
      </c>
      <c r="X64" s="313">
        <v>469647</v>
      </c>
      <c r="Y64" s="314">
        <v>28.6</v>
      </c>
      <c r="Z64" s="313">
        <v>1034609</v>
      </c>
      <c r="AA64" s="313">
        <v>497069</v>
      </c>
      <c r="AB64" s="314">
        <v>31.1</v>
      </c>
    </row>
    <row r="65" spans="1:28" x14ac:dyDescent="0.2">
      <c r="A65" s="307" t="s">
        <v>84</v>
      </c>
      <c r="B65" s="313">
        <v>8811</v>
      </c>
      <c r="C65" s="313">
        <v>3602</v>
      </c>
      <c r="D65" s="314">
        <v>2.5</v>
      </c>
      <c r="E65" s="313">
        <v>83405</v>
      </c>
      <c r="F65" s="313">
        <v>33189</v>
      </c>
      <c r="G65" s="314">
        <v>23.9</v>
      </c>
      <c r="H65" s="313">
        <v>256760</v>
      </c>
      <c r="I65" s="313">
        <v>105650</v>
      </c>
      <c r="J65" s="314">
        <v>73.599999999999994</v>
      </c>
      <c r="K65" s="313">
        <v>3167</v>
      </c>
      <c r="L65" s="313">
        <v>1607</v>
      </c>
      <c r="M65" s="314">
        <v>9.9</v>
      </c>
      <c r="N65" s="313">
        <v>13335</v>
      </c>
      <c r="O65" s="313">
        <v>6465</v>
      </c>
      <c r="P65" s="314">
        <v>41.6</v>
      </c>
      <c r="Q65" s="313">
        <v>15575</v>
      </c>
      <c r="R65" s="313">
        <v>6780</v>
      </c>
      <c r="S65" s="314">
        <v>48.6</v>
      </c>
      <c r="T65" s="313">
        <v>5644</v>
      </c>
      <c r="U65" s="313">
        <v>1995</v>
      </c>
      <c r="V65" s="314">
        <v>1.8</v>
      </c>
      <c r="W65" s="313">
        <v>70070</v>
      </c>
      <c r="X65" s="313">
        <v>26724</v>
      </c>
      <c r="Y65" s="314">
        <v>22.1</v>
      </c>
      <c r="Z65" s="313">
        <v>241185</v>
      </c>
      <c r="AA65" s="313">
        <v>98870</v>
      </c>
      <c r="AB65" s="314">
        <v>76.099999999999994</v>
      </c>
    </row>
    <row r="66" spans="1:28" x14ac:dyDescent="0.2">
      <c r="A66" s="308" t="s">
        <v>85</v>
      </c>
      <c r="B66" s="313">
        <v>82614</v>
      </c>
      <c r="C66" s="313">
        <v>40726</v>
      </c>
      <c r="D66" s="314">
        <v>37.299999999999997</v>
      </c>
      <c r="E66" s="313">
        <v>133375</v>
      </c>
      <c r="F66" s="313">
        <v>54563</v>
      </c>
      <c r="G66" s="314">
        <v>60.2</v>
      </c>
      <c r="H66" s="313">
        <v>5562</v>
      </c>
      <c r="I66" s="313">
        <v>2305</v>
      </c>
      <c r="J66" s="314">
        <v>2.5</v>
      </c>
      <c r="K66" s="313">
        <v>40235</v>
      </c>
      <c r="L66" s="313">
        <v>16324</v>
      </c>
      <c r="M66" s="314">
        <v>31.3</v>
      </c>
      <c r="N66" s="313">
        <v>84398</v>
      </c>
      <c r="O66" s="313">
        <v>29122</v>
      </c>
      <c r="P66" s="314">
        <v>65.7</v>
      </c>
      <c r="Q66" s="313">
        <v>3765</v>
      </c>
      <c r="R66" s="313">
        <v>1182</v>
      </c>
      <c r="S66" s="314">
        <v>2.9</v>
      </c>
      <c r="T66" s="313">
        <v>42379</v>
      </c>
      <c r="U66" s="313">
        <v>24402</v>
      </c>
      <c r="V66" s="314">
        <v>45.5</v>
      </c>
      <c r="W66" s="313">
        <v>48977</v>
      </c>
      <c r="X66" s="313">
        <v>25441</v>
      </c>
      <c r="Y66" s="314">
        <v>52.6</v>
      </c>
      <c r="Z66" s="313">
        <v>1797</v>
      </c>
      <c r="AA66" s="313">
        <v>1123</v>
      </c>
      <c r="AB66" s="314">
        <v>1.9</v>
      </c>
    </row>
    <row r="67" spans="1:28" x14ac:dyDescent="0.2">
      <c r="A67" s="308" t="s">
        <v>86</v>
      </c>
      <c r="B67" s="313">
        <v>118569</v>
      </c>
      <c r="C67" s="313">
        <v>68637</v>
      </c>
      <c r="D67" s="314">
        <v>34.1</v>
      </c>
      <c r="E67" s="313">
        <v>21901</v>
      </c>
      <c r="F67" s="313">
        <v>10586</v>
      </c>
      <c r="G67" s="314">
        <v>6.3</v>
      </c>
      <c r="H67" s="313">
        <v>207300</v>
      </c>
      <c r="I67" s="313">
        <v>107694</v>
      </c>
      <c r="J67" s="314">
        <v>59.6</v>
      </c>
      <c r="K67" s="313">
        <v>9243</v>
      </c>
      <c r="L67" s="313">
        <v>4183</v>
      </c>
      <c r="M67" s="314">
        <v>15.7</v>
      </c>
      <c r="N67" s="313">
        <v>18952</v>
      </c>
      <c r="O67" s="313">
        <v>8895</v>
      </c>
      <c r="P67" s="314">
        <v>32.299999999999997</v>
      </c>
      <c r="Q67" s="313">
        <v>30507</v>
      </c>
      <c r="R67" s="313">
        <v>14333</v>
      </c>
      <c r="S67" s="314">
        <v>52</v>
      </c>
      <c r="T67" s="313">
        <v>109326</v>
      </c>
      <c r="U67" s="313">
        <v>64454</v>
      </c>
      <c r="V67" s="314">
        <v>37.799999999999997</v>
      </c>
      <c r="W67" s="313">
        <v>2949</v>
      </c>
      <c r="X67" s="313">
        <v>1691</v>
      </c>
      <c r="Y67" s="314">
        <v>1</v>
      </c>
      <c r="Z67" s="313">
        <v>176793</v>
      </c>
      <c r="AA67" s="313">
        <v>93361</v>
      </c>
      <c r="AB67" s="314">
        <v>61.2</v>
      </c>
    </row>
    <row r="68" spans="1:28" x14ac:dyDescent="0.2">
      <c r="A68" s="308" t="s">
        <v>87</v>
      </c>
      <c r="B68" s="313">
        <v>131691</v>
      </c>
      <c r="C68" s="313">
        <v>68496</v>
      </c>
      <c r="D68" s="314">
        <v>42.5</v>
      </c>
      <c r="E68" s="313">
        <v>71942</v>
      </c>
      <c r="F68" s="313">
        <v>33103</v>
      </c>
      <c r="G68" s="314">
        <v>23.2</v>
      </c>
      <c r="H68" s="313">
        <v>106078</v>
      </c>
      <c r="I68" s="313">
        <v>53940</v>
      </c>
      <c r="J68" s="314">
        <v>34.299999999999997</v>
      </c>
      <c r="K68" s="313">
        <v>19840</v>
      </c>
      <c r="L68" s="313">
        <v>10025</v>
      </c>
      <c r="M68" s="314">
        <v>31.7</v>
      </c>
      <c r="N68" s="313">
        <v>37426</v>
      </c>
      <c r="O68" s="313">
        <v>16240</v>
      </c>
      <c r="P68" s="314">
        <v>59.7</v>
      </c>
      <c r="Q68" s="313">
        <v>5400</v>
      </c>
      <c r="R68" s="313">
        <v>2583</v>
      </c>
      <c r="S68" s="314">
        <v>8.6</v>
      </c>
      <c r="T68" s="313">
        <v>111851</v>
      </c>
      <c r="U68" s="313">
        <v>58471</v>
      </c>
      <c r="V68" s="314">
        <v>45.3</v>
      </c>
      <c r="W68" s="313">
        <v>34516</v>
      </c>
      <c r="X68" s="313">
        <v>16863</v>
      </c>
      <c r="Y68" s="314">
        <v>14</v>
      </c>
      <c r="Z68" s="313">
        <v>100678</v>
      </c>
      <c r="AA68" s="313">
        <v>51357</v>
      </c>
      <c r="AB68" s="314">
        <v>40.799999999999997</v>
      </c>
    </row>
    <row r="69" spans="1:28" x14ac:dyDescent="0.2">
      <c r="A69" s="308" t="s">
        <v>88</v>
      </c>
      <c r="B69" s="313">
        <v>777</v>
      </c>
      <c r="C69" s="313">
        <v>550</v>
      </c>
      <c r="D69" s="314">
        <v>0.9</v>
      </c>
      <c r="E69" s="313">
        <v>223</v>
      </c>
      <c r="F69" s="313">
        <v>16</v>
      </c>
      <c r="G69" s="314">
        <v>0.3</v>
      </c>
      <c r="H69" s="313">
        <v>86322</v>
      </c>
      <c r="I69" s="313">
        <v>42809</v>
      </c>
      <c r="J69" s="314">
        <v>98.9</v>
      </c>
      <c r="K69" s="313">
        <v>777</v>
      </c>
      <c r="L69" s="313">
        <v>550</v>
      </c>
      <c r="M69" s="314">
        <v>32.5</v>
      </c>
      <c r="N69" s="313">
        <v>223</v>
      </c>
      <c r="O69" s="313">
        <v>16</v>
      </c>
      <c r="P69" s="314">
        <v>9.3000000000000007</v>
      </c>
      <c r="Q69" s="313">
        <v>1393</v>
      </c>
      <c r="R69" s="313">
        <v>667</v>
      </c>
      <c r="S69" s="314">
        <v>58.2</v>
      </c>
      <c r="T69" s="315" t="s">
        <v>160</v>
      </c>
      <c r="U69" s="315" t="s">
        <v>160</v>
      </c>
      <c r="V69" s="315" t="s">
        <v>160</v>
      </c>
      <c r="W69" s="315" t="s">
        <v>160</v>
      </c>
      <c r="X69" s="315" t="s">
        <v>160</v>
      </c>
      <c r="Y69" s="315" t="s">
        <v>160</v>
      </c>
      <c r="Z69" s="313">
        <v>84929</v>
      </c>
      <c r="AA69" s="313">
        <v>42142</v>
      </c>
      <c r="AB69" s="314">
        <v>100</v>
      </c>
    </row>
    <row r="70" spans="1:28" x14ac:dyDescent="0.2">
      <c r="A70" s="308" t="s">
        <v>89</v>
      </c>
      <c r="B70" s="313">
        <v>6307</v>
      </c>
      <c r="C70" s="313">
        <v>3577</v>
      </c>
      <c r="D70" s="314">
        <v>0.9</v>
      </c>
      <c r="E70" s="313">
        <v>542459</v>
      </c>
      <c r="F70" s="313">
        <v>245654</v>
      </c>
      <c r="G70" s="314">
        <v>80.8</v>
      </c>
      <c r="H70" s="313">
        <v>122648</v>
      </c>
      <c r="I70" s="313">
        <v>59739</v>
      </c>
      <c r="J70" s="314">
        <v>18.3</v>
      </c>
      <c r="K70" s="313">
        <v>2389</v>
      </c>
      <c r="L70" s="313">
        <v>1344</v>
      </c>
      <c r="M70" s="314">
        <v>2.7</v>
      </c>
      <c r="N70" s="313">
        <v>34159</v>
      </c>
      <c r="O70" s="313">
        <v>13592</v>
      </c>
      <c r="P70" s="314">
        <v>39</v>
      </c>
      <c r="Q70" s="313">
        <v>50955</v>
      </c>
      <c r="R70" s="313">
        <v>25522</v>
      </c>
      <c r="S70" s="314">
        <v>58.2</v>
      </c>
      <c r="T70" s="313">
        <v>3918</v>
      </c>
      <c r="U70" s="313">
        <v>2233</v>
      </c>
      <c r="V70" s="314">
        <v>0.7</v>
      </c>
      <c r="W70" s="313">
        <v>508300</v>
      </c>
      <c r="X70" s="313">
        <v>232062</v>
      </c>
      <c r="Y70" s="314">
        <v>87.1</v>
      </c>
      <c r="Z70" s="313">
        <v>71693</v>
      </c>
      <c r="AA70" s="313">
        <v>34217</v>
      </c>
      <c r="AB70" s="314">
        <v>12.3</v>
      </c>
    </row>
    <row r="71" spans="1:28" x14ac:dyDescent="0.2">
      <c r="A71" s="308" t="s">
        <v>90</v>
      </c>
      <c r="B71" s="313">
        <v>121408</v>
      </c>
      <c r="C71" s="313">
        <v>48155</v>
      </c>
      <c r="D71" s="314">
        <v>63.7</v>
      </c>
      <c r="E71" s="313">
        <v>47499</v>
      </c>
      <c r="F71" s="313">
        <v>25771</v>
      </c>
      <c r="G71" s="314">
        <v>24.9</v>
      </c>
      <c r="H71" s="313">
        <v>21561</v>
      </c>
      <c r="I71" s="313">
        <v>5665</v>
      </c>
      <c r="J71" s="314">
        <v>11.3</v>
      </c>
      <c r="K71" s="313">
        <v>5821</v>
      </c>
      <c r="L71" s="313">
        <v>2076</v>
      </c>
      <c r="M71" s="314">
        <v>22.2</v>
      </c>
      <c r="N71" s="313">
        <v>16278</v>
      </c>
      <c r="O71" s="313">
        <v>8219</v>
      </c>
      <c r="P71" s="314">
        <v>62.2</v>
      </c>
      <c r="Q71" s="313">
        <v>4071</v>
      </c>
      <c r="R71" s="315" t="s">
        <v>160</v>
      </c>
      <c r="S71" s="314">
        <v>15.6</v>
      </c>
      <c r="T71" s="313">
        <v>115587</v>
      </c>
      <c r="U71" s="313">
        <v>46079</v>
      </c>
      <c r="V71" s="314">
        <v>70.400000000000006</v>
      </c>
      <c r="W71" s="313">
        <v>31221</v>
      </c>
      <c r="X71" s="313">
        <v>17552</v>
      </c>
      <c r="Y71" s="314">
        <v>19</v>
      </c>
      <c r="Z71" s="313">
        <v>17490</v>
      </c>
      <c r="AA71" s="313">
        <v>5665</v>
      </c>
      <c r="AB71" s="314">
        <v>10.6</v>
      </c>
    </row>
    <row r="72" spans="1:28" x14ac:dyDescent="0.2">
      <c r="A72" s="308" t="s">
        <v>91</v>
      </c>
      <c r="B72" s="313">
        <v>80301</v>
      </c>
      <c r="C72" s="313">
        <v>33981</v>
      </c>
      <c r="D72" s="314">
        <v>34.700000000000003</v>
      </c>
      <c r="E72" s="313">
        <v>106588</v>
      </c>
      <c r="F72" s="313">
        <v>59990</v>
      </c>
      <c r="G72" s="314">
        <v>46</v>
      </c>
      <c r="H72" s="313">
        <v>44739</v>
      </c>
      <c r="I72" s="313">
        <v>26428</v>
      </c>
      <c r="J72" s="314">
        <v>19.3</v>
      </c>
      <c r="K72" s="313">
        <v>8655</v>
      </c>
      <c r="L72" s="313">
        <v>3810</v>
      </c>
      <c r="M72" s="314">
        <v>26.2</v>
      </c>
      <c r="N72" s="313">
        <v>22573</v>
      </c>
      <c r="O72" s="313">
        <v>9473</v>
      </c>
      <c r="P72" s="314">
        <v>68.3</v>
      </c>
      <c r="Q72" s="313">
        <v>1843</v>
      </c>
      <c r="R72" s="313">
        <v>818</v>
      </c>
      <c r="S72" s="314">
        <v>5.6</v>
      </c>
      <c r="T72" s="313">
        <v>71646</v>
      </c>
      <c r="U72" s="313">
        <v>30171</v>
      </c>
      <c r="V72" s="314">
        <v>36.1</v>
      </c>
      <c r="W72" s="313">
        <v>84015</v>
      </c>
      <c r="X72" s="313">
        <v>50517</v>
      </c>
      <c r="Y72" s="314">
        <v>42.3</v>
      </c>
      <c r="Z72" s="313">
        <v>42896</v>
      </c>
      <c r="AA72" s="313">
        <v>25610</v>
      </c>
      <c r="AB72" s="314">
        <v>21.6</v>
      </c>
    </row>
    <row r="73" spans="1:28" x14ac:dyDescent="0.2">
      <c r="A73" s="308" t="s">
        <v>92</v>
      </c>
      <c r="B73" s="313">
        <v>190852</v>
      </c>
      <c r="C73" s="313">
        <v>82652</v>
      </c>
      <c r="D73" s="314">
        <v>61.9</v>
      </c>
      <c r="E73" s="313">
        <v>27952</v>
      </c>
      <c r="F73" s="313">
        <v>11963</v>
      </c>
      <c r="G73" s="314">
        <v>9.1</v>
      </c>
      <c r="H73" s="313">
        <v>89657</v>
      </c>
      <c r="I73" s="313">
        <v>36822</v>
      </c>
      <c r="J73" s="314">
        <v>29.1</v>
      </c>
      <c r="K73" s="313">
        <v>6959</v>
      </c>
      <c r="L73" s="313">
        <v>3369</v>
      </c>
      <c r="M73" s="314">
        <v>26.8</v>
      </c>
      <c r="N73" s="313">
        <v>16642</v>
      </c>
      <c r="O73" s="313">
        <v>6867</v>
      </c>
      <c r="P73" s="314">
        <v>64</v>
      </c>
      <c r="Q73" s="313">
        <v>2392</v>
      </c>
      <c r="R73" s="313">
        <v>1269</v>
      </c>
      <c r="S73" s="314">
        <v>9.1999999999999993</v>
      </c>
      <c r="T73" s="313">
        <v>183893</v>
      </c>
      <c r="U73" s="313">
        <v>79283</v>
      </c>
      <c r="V73" s="314">
        <v>65.099999999999994</v>
      </c>
      <c r="W73" s="313">
        <v>11310</v>
      </c>
      <c r="X73" s="313">
        <v>5096</v>
      </c>
      <c r="Y73" s="314">
        <v>4</v>
      </c>
      <c r="Z73" s="313">
        <v>87265</v>
      </c>
      <c r="AA73" s="313">
        <v>35553</v>
      </c>
      <c r="AB73" s="314">
        <v>30.9</v>
      </c>
    </row>
    <row r="74" spans="1:28" x14ac:dyDescent="0.2">
      <c r="A74" s="308" t="s">
        <v>93</v>
      </c>
      <c r="B74" s="313">
        <v>128380</v>
      </c>
      <c r="C74" s="313">
        <v>64141</v>
      </c>
      <c r="D74" s="314">
        <v>52.8</v>
      </c>
      <c r="E74" s="313">
        <v>104607</v>
      </c>
      <c r="F74" s="313">
        <v>45244</v>
      </c>
      <c r="G74" s="314">
        <v>43</v>
      </c>
      <c r="H74" s="313">
        <v>10285</v>
      </c>
      <c r="I74" s="313">
        <v>3295</v>
      </c>
      <c r="J74" s="314">
        <v>4.2</v>
      </c>
      <c r="K74" s="313">
        <v>36380</v>
      </c>
      <c r="L74" s="313">
        <v>12341</v>
      </c>
      <c r="M74" s="314">
        <v>30.2</v>
      </c>
      <c r="N74" s="313">
        <v>76630</v>
      </c>
      <c r="O74" s="313">
        <v>28984</v>
      </c>
      <c r="P74" s="314">
        <v>63.6</v>
      </c>
      <c r="Q74" s="313">
        <v>7400</v>
      </c>
      <c r="R74" s="313">
        <v>1826</v>
      </c>
      <c r="S74" s="314">
        <v>6.1</v>
      </c>
      <c r="T74" s="313">
        <v>92000</v>
      </c>
      <c r="U74" s="313">
        <v>51800</v>
      </c>
      <c r="V74" s="314">
        <v>74.900000000000006</v>
      </c>
      <c r="W74" s="313">
        <v>27977</v>
      </c>
      <c r="X74" s="313">
        <v>16260</v>
      </c>
      <c r="Y74" s="314">
        <v>22.8</v>
      </c>
      <c r="Z74" s="313">
        <v>2885</v>
      </c>
      <c r="AA74" s="313">
        <v>1469</v>
      </c>
      <c r="AB74" s="314">
        <v>2.2999999999999998</v>
      </c>
    </row>
    <row r="75" spans="1:28" x14ac:dyDescent="0.2">
      <c r="A75" s="308" t="s">
        <v>94</v>
      </c>
      <c r="B75" s="313">
        <v>130058</v>
      </c>
      <c r="C75" s="313">
        <v>75429</v>
      </c>
      <c r="D75" s="314">
        <v>89.1</v>
      </c>
      <c r="E75" s="313">
        <v>14340</v>
      </c>
      <c r="F75" s="313">
        <v>7894</v>
      </c>
      <c r="G75" s="314">
        <v>9.8000000000000007</v>
      </c>
      <c r="H75" s="313">
        <v>1512</v>
      </c>
      <c r="I75" s="313">
        <v>1257</v>
      </c>
      <c r="J75" s="314">
        <v>1</v>
      </c>
      <c r="K75" s="313">
        <v>5564</v>
      </c>
      <c r="L75" s="313">
        <v>3007</v>
      </c>
      <c r="M75" s="314">
        <v>75.599999999999994</v>
      </c>
      <c r="N75" s="313">
        <v>1791</v>
      </c>
      <c r="O75" s="313">
        <v>227</v>
      </c>
      <c r="P75" s="314">
        <v>24.4</v>
      </c>
      <c r="Q75" s="315" t="s">
        <v>160</v>
      </c>
      <c r="R75" s="315" t="s">
        <v>160</v>
      </c>
      <c r="S75" s="315" t="s">
        <v>160</v>
      </c>
      <c r="T75" s="313">
        <v>124494</v>
      </c>
      <c r="U75" s="313">
        <v>72422</v>
      </c>
      <c r="V75" s="314">
        <v>89.9</v>
      </c>
      <c r="W75" s="313">
        <v>12549</v>
      </c>
      <c r="X75" s="313">
        <v>7667</v>
      </c>
      <c r="Y75" s="314">
        <v>9.1</v>
      </c>
      <c r="Z75" s="313">
        <v>1512</v>
      </c>
      <c r="AA75" s="313">
        <v>1257</v>
      </c>
      <c r="AB75" s="314">
        <v>1.1000000000000001</v>
      </c>
    </row>
    <row r="76" spans="1:28" x14ac:dyDescent="0.2">
      <c r="A76" s="308" t="s">
        <v>95</v>
      </c>
      <c r="B76" s="315" t="s">
        <v>160</v>
      </c>
      <c r="C76" s="315" t="s">
        <v>160</v>
      </c>
      <c r="D76" s="315" t="s">
        <v>160</v>
      </c>
      <c r="E76" s="313">
        <v>11139</v>
      </c>
      <c r="F76" s="313">
        <v>5104</v>
      </c>
      <c r="G76" s="314">
        <v>100</v>
      </c>
      <c r="H76" s="315" t="s">
        <v>160</v>
      </c>
      <c r="I76" s="315" t="s">
        <v>160</v>
      </c>
      <c r="J76" s="315" t="s">
        <v>160</v>
      </c>
      <c r="K76" s="315" t="s">
        <v>160</v>
      </c>
      <c r="L76" s="315" t="s">
        <v>160</v>
      </c>
      <c r="M76" s="315" t="s">
        <v>160</v>
      </c>
      <c r="N76" s="313">
        <v>159</v>
      </c>
      <c r="O76" s="313" t="s">
        <v>160</v>
      </c>
      <c r="P76" s="314">
        <v>100</v>
      </c>
      <c r="Q76" s="315" t="s">
        <v>160</v>
      </c>
      <c r="R76" s="315" t="s">
        <v>160</v>
      </c>
      <c r="S76" s="315" t="s">
        <v>160</v>
      </c>
      <c r="T76" s="315" t="s">
        <v>160</v>
      </c>
      <c r="U76" s="315" t="s">
        <v>160</v>
      </c>
      <c r="V76" s="315" t="s">
        <v>160</v>
      </c>
      <c r="W76" s="313">
        <v>10980</v>
      </c>
      <c r="X76" s="313">
        <v>5104</v>
      </c>
      <c r="Y76" s="314">
        <v>100</v>
      </c>
      <c r="Z76" s="315" t="s">
        <v>160</v>
      </c>
      <c r="AA76" s="315" t="s">
        <v>160</v>
      </c>
      <c r="AB76" s="315" t="s">
        <v>160</v>
      </c>
    </row>
    <row r="77" spans="1:28" x14ac:dyDescent="0.2">
      <c r="A77" s="308" t="s">
        <v>96</v>
      </c>
      <c r="B77" s="313">
        <v>179936</v>
      </c>
      <c r="C77" s="313">
        <v>82219</v>
      </c>
      <c r="D77" s="314">
        <v>59.6</v>
      </c>
      <c r="E77" s="313">
        <v>57955</v>
      </c>
      <c r="F77" s="313">
        <v>21820</v>
      </c>
      <c r="G77" s="314">
        <v>19.2</v>
      </c>
      <c r="H77" s="313">
        <v>63900</v>
      </c>
      <c r="I77" s="313">
        <v>32932</v>
      </c>
      <c r="J77" s="314">
        <v>21.2</v>
      </c>
      <c r="K77" s="313">
        <v>37499</v>
      </c>
      <c r="L77" s="313">
        <v>16855</v>
      </c>
      <c r="M77" s="314">
        <v>53.1</v>
      </c>
      <c r="N77" s="313">
        <v>26069</v>
      </c>
      <c r="O77" s="313">
        <v>10278</v>
      </c>
      <c r="P77" s="314">
        <v>36.9</v>
      </c>
      <c r="Q77" s="313">
        <v>7040</v>
      </c>
      <c r="R77" s="313">
        <v>3902</v>
      </c>
      <c r="S77" s="314">
        <v>10</v>
      </c>
      <c r="T77" s="313">
        <v>142437</v>
      </c>
      <c r="U77" s="313">
        <v>65364</v>
      </c>
      <c r="V77" s="314">
        <v>61.6</v>
      </c>
      <c r="W77" s="313">
        <v>31886</v>
      </c>
      <c r="X77" s="313">
        <v>11542</v>
      </c>
      <c r="Y77" s="314">
        <v>13.8</v>
      </c>
      <c r="Z77" s="313">
        <v>56860</v>
      </c>
      <c r="AA77" s="313">
        <v>29030</v>
      </c>
      <c r="AB77" s="314">
        <v>24.6</v>
      </c>
    </row>
    <row r="78" spans="1:28" x14ac:dyDescent="0.2">
      <c r="A78" s="308" t="s">
        <v>97</v>
      </c>
      <c r="B78" s="313">
        <v>118764</v>
      </c>
      <c r="C78" s="313">
        <v>59231</v>
      </c>
      <c r="D78" s="314">
        <v>60.1</v>
      </c>
      <c r="E78" s="313">
        <v>50596</v>
      </c>
      <c r="F78" s="313">
        <v>20053</v>
      </c>
      <c r="G78" s="314">
        <v>25.6</v>
      </c>
      <c r="H78" s="313">
        <v>28354</v>
      </c>
      <c r="I78" s="313">
        <v>9777</v>
      </c>
      <c r="J78" s="314">
        <v>14.3</v>
      </c>
      <c r="K78" s="313">
        <v>52886</v>
      </c>
      <c r="L78" s="313">
        <v>23231</v>
      </c>
      <c r="M78" s="314">
        <v>43.7</v>
      </c>
      <c r="N78" s="313">
        <v>42771</v>
      </c>
      <c r="O78" s="313">
        <v>16834</v>
      </c>
      <c r="P78" s="314">
        <v>35.299999999999997</v>
      </c>
      <c r="Q78" s="313">
        <v>25382</v>
      </c>
      <c r="R78" s="313">
        <v>8768</v>
      </c>
      <c r="S78" s="314">
        <v>21</v>
      </c>
      <c r="T78" s="313">
        <v>65878</v>
      </c>
      <c r="U78" s="313">
        <v>36000</v>
      </c>
      <c r="V78" s="314">
        <v>85.9</v>
      </c>
      <c r="W78" s="313">
        <v>7825</v>
      </c>
      <c r="X78" s="313">
        <v>3219</v>
      </c>
      <c r="Y78" s="314">
        <v>10.199999999999999</v>
      </c>
      <c r="Z78" s="313">
        <v>2972</v>
      </c>
      <c r="AA78" s="313">
        <v>1009</v>
      </c>
      <c r="AB78" s="314">
        <v>3.9</v>
      </c>
    </row>
    <row r="79" spans="1:28" x14ac:dyDescent="0.2">
      <c r="A79" s="308" t="s">
        <v>98</v>
      </c>
      <c r="B79" s="313">
        <v>220303</v>
      </c>
      <c r="C79" s="313">
        <v>118480</v>
      </c>
      <c r="D79" s="314">
        <v>87.3</v>
      </c>
      <c r="E79" s="313">
        <v>28621</v>
      </c>
      <c r="F79" s="313">
        <v>7723</v>
      </c>
      <c r="G79" s="314">
        <v>11.3</v>
      </c>
      <c r="H79" s="313">
        <v>3409</v>
      </c>
      <c r="I79" s="313">
        <v>1564</v>
      </c>
      <c r="J79" s="314">
        <v>1.4</v>
      </c>
      <c r="K79" s="313">
        <v>36780</v>
      </c>
      <c r="L79" s="313">
        <v>19703</v>
      </c>
      <c r="M79" s="314">
        <v>60.2</v>
      </c>
      <c r="N79" s="313">
        <v>23632</v>
      </c>
      <c r="O79" s="313">
        <v>4620</v>
      </c>
      <c r="P79" s="314">
        <v>38.700000000000003</v>
      </c>
      <c r="Q79" s="313">
        <v>635</v>
      </c>
      <c r="R79" s="313">
        <v>24</v>
      </c>
      <c r="S79" s="314">
        <v>1</v>
      </c>
      <c r="T79" s="313">
        <v>183523</v>
      </c>
      <c r="U79" s="313">
        <v>98777</v>
      </c>
      <c r="V79" s="314">
        <v>95.9</v>
      </c>
      <c r="W79" s="313">
        <v>4989</v>
      </c>
      <c r="X79" s="313">
        <v>3103</v>
      </c>
      <c r="Y79" s="314">
        <v>2.6</v>
      </c>
      <c r="Z79" s="313">
        <v>2774</v>
      </c>
      <c r="AA79" s="313">
        <v>1540</v>
      </c>
      <c r="AB79" s="314">
        <v>1.5</v>
      </c>
    </row>
    <row r="80" spans="1:28" x14ac:dyDescent="0.2">
      <c r="A80" s="307" t="s">
        <v>99</v>
      </c>
      <c r="B80" s="313">
        <v>27154</v>
      </c>
      <c r="C80" s="313">
        <v>13108</v>
      </c>
      <c r="D80" s="314">
        <v>29</v>
      </c>
      <c r="E80" s="313">
        <v>58512</v>
      </c>
      <c r="F80" s="313">
        <v>44580</v>
      </c>
      <c r="G80" s="314">
        <v>62.6</v>
      </c>
      <c r="H80" s="313">
        <v>7837</v>
      </c>
      <c r="I80" s="313">
        <v>4370</v>
      </c>
      <c r="J80" s="314">
        <v>8.4</v>
      </c>
      <c r="K80" s="313">
        <v>1249</v>
      </c>
      <c r="L80" s="313">
        <v>401</v>
      </c>
      <c r="M80" s="314">
        <v>69.900000000000006</v>
      </c>
      <c r="N80" s="313">
        <v>450</v>
      </c>
      <c r="O80" s="313">
        <v>176</v>
      </c>
      <c r="P80" s="314">
        <v>25.2</v>
      </c>
      <c r="Q80" s="313">
        <v>88</v>
      </c>
      <c r="R80" s="313">
        <v>67</v>
      </c>
      <c r="S80" s="314">
        <v>4.9000000000000004</v>
      </c>
      <c r="T80" s="313">
        <v>25905</v>
      </c>
      <c r="U80" s="313">
        <v>12707</v>
      </c>
      <c r="V80" s="314">
        <v>28.2</v>
      </c>
      <c r="W80" s="313">
        <v>58062</v>
      </c>
      <c r="X80" s="313">
        <v>44404</v>
      </c>
      <c r="Y80" s="314">
        <v>63.3</v>
      </c>
      <c r="Z80" s="313">
        <v>7749</v>
      </c>
      <c r="AA80" s="313">
        <v>4303</v>
      </c>
      <c r="AB80" s="314">
        <v>8.4</v>
      </c>
    </row>
    <row r="81" spans="1:61" x14ac:dyDescent="0.2">
      <c r="A81" s="308" t="s">
        <v>100</v>
      </c>
      <c r="B81" s="313">
        <v>72325</v>
      </c>
      <c r="C81" s="313">
        <v>32484</v>
      </c>
      <c r="D81" s="314">
        <v>32.1</v>
      </c>
      <c r="E81" s="313">
        <v>11089</v>
      </c>
      <c r="F81" s="313">
        <v>4280</v>
      </c>
      <c r="G81" s="314">
        <v>4.9000000000000004</v>
      </c>
      <c r="H81" s="313">
        <v>142213</v>
      </c>
      <c r="I81" s="313">
        <v>71516</v>
      </c>
      <c r="J81" s="314">
        <v>63</v>
      </c>
      <c r="K81" s="313">
        <v>15557</v>
      </c>
      <c r="L81" s="313">
        <v>5899</v>
      </c>
      <c r="M81" s="314">
        <v>54.3</v>
      </c>
      <c r="N81" s="313">
        <v>6020</v>
      </c>
      <c r="O81" s="313">
        <v>1878</v>
      </c>
      <c r="P81" s="314">
        <v>21</v>
      </c>
      <c r="Q81" s="313">
        <v>7082</v>
      </c>
      <c r="R81" s="313">
        <v>953</v>
      </c>
      <c r="S81" s="314">
        <v>24.7</v>
      </c>
      <c r="T81" s="313">
        <v>56768</v>
      </c>
      <c r="U81" s="313">
        <v>26585</v>
      </c>
      <c r="V81" s="314">
        <v>28.8</v>
      </c>
      <c r="W81" s="313">
        <v>5069</v>
      </c>
      <c r="X81" s="313">
        <v>2402</v>
      </c>
      <c r="Y81" s="314">
        <v>2.6</v>
      </c>
      <c r="Z81" s="313">
        <v>135131</v>
      </c>
      <c r="AA81" s="313">
        <v>70563</v>
      </c>
      <c r="AB81" s="314">
        <v>68.599999999999994</v>
      </c>
      <c r="AC81" s="320"/>
      <c r="AD81" s="320"/>
      <c r="AE81" s="320"/>
      <c r="AF81" s="320"/>
      <c r="AG81" s="320"/>
      <c r="AH81" s="320"/>
      <c r="AI81" s="320"/>
      <c r="AJ81" s="320"/>
      <c r="AK81" s="320"/>
      <c r="AL81" s="320"/>
      <c r="AM81" s="320"/>
      <c r="AN81" s="320"/>
      <c r="AO81" s="320"/>
      <c r="AP81" s="320"/>
      <c r="AQ81" s="320"/>
      <c r="AR81" s="320"/>
      <c r="AS81" s="320"/>
      <c r="AT81" s="320"/>
      <c r="AU81" s="320"/>
      <c r="AV81" s="320"/>
      <c r="AW81" s="320"/>
      <c r="AX81" s="320"/>
      <c r="AY81" s="320"/>
      <c r="AZ81" s="320"/>
      <c r="BA81" s="320"/>
      <c r="BB81" s="320"/>
      <c r="BC81" s="320"/>
      <c r="BD81" s="320"/>
      <c r="BE81" s="320"/>
      <c r="BF81" s="320"/>
      <c r="BG81" s="320"/>
      <c r="BH81" s="320"/>
      <c r="BI81" s="320"/>
    </row>
    <row r="82" spans="1:61" x14ac:dyDescent="0.2">
      <c r="A82" s="308" t="s">
        <v>101</v>
      </c>
      <c r="B82" s="313">
        <v>59</v>
      </c>
      <c r="C82" s="313">
        <v>41</v>
      </c>
      <c r="D82" s="314">
        <v>100</v>
      </c>
      <c r="E82" s="315" t="s">
        <v>160</v>
      </c>
      <c r="F82" s="315" t="s">
        <v>160</v>
      </c>
      <c r="G82" s="315" t="s">
        <v>160</v>
      </c>
      <c r="H82" s="315" t="s">
        <v>160</v>
      </c>
      <c r="I82" s="315" t="s">
        <v>160</v>
      </c>
      <c r="J82" s="315" t="s">
        <v>160</v>
      </c>
      <c r="K82" s="315" t="s">
        <v>160</v>
      </c>
      <c r="L82" s="315" t="s">
        <v>160</v>
      </c>
      <c r="M82" s="315" t="s">
        <v>160</v>
      </c>
      <c r="N82" s="315" t="s">
        <v>160</v>
      </c>
      <c r="O82" s="315" t="s">
        <v>160</v>
      </c>
      <c r="P82" s="315" t="s">
        <v>160</v>
      </c>
      <c r="Q82" s="315" t="s">
        <v>160</v>
      </c>
      <c r="R82" s="315" t="s">
        <v>160</v>
      </c>
      <c r="S82" s="315" t="s">
        <v>160</v>
      </c>
      <c r="T82" s="313">
        <v>59</v>
      </c>
      <c r="U82" s="313">
        <v>41</v>
      </c>
      <c r="V82" s="314">
        <v>100</v>
      </c>
      <c r="W82" s="315" t="s">
        <v>160</v>
      </c>
      <c r="X82" s="315" t="s">
        <v>160</v>
      </c>
      <c r="Y82" s="315" t="s">
        <v>160</v>
      </c>
      <c r="Z82" s="315" t="s">
        <v>160</v>
      </c>
      <c r="AA82" s="315" t="s">
        <v>160</v>
      </c>
      <c r="AB82" s="315" t="s">
        <v>160</v>
      </c>
      <c r="AC82" s="320"/>
      <c r="AD82" s="320"/>
      <c r="AE82" s="320"/>
      <c r="AF82" s="320"/>
      <c r="AG82" s="320"/>
      <c r="AH82" s="320"/>
      <c r="AI82" s="320"/>
      <c r="AJ82" s="320"/>
      <c r="AK82" s="320"/>
      <c r="AL82" s="320"/>
      <c r="AM82" s="320"/>
      <c r="AN82" s="320"/>
      <c r="AO82" s="320"/>
      <c r="AP82" s="320"/>
      <c r="AQ82" s="320"/>
      <c r="AR82" s="320"/>
      <c r="AS82" s="320"/>
      <c r="AT82" s="320"/>
      <c r="AU82" s="320"/>
      <c r="AV82" s="320"/>
      <c r="AW82" s="320"/>
      <c r="AX82" s="320"/>
      <c r="AY82" s="320"/>
      <c r="AZ82" s="320"/>
      <c r="BA82" s="320"/>
      <c r="BB82" s="320"/>
      <c r="BC82" s="320"/>
      <c r="BD82" s="320"/>
      <c r="BE82" s="320"/>
      <c r="BF82" s="320"/>
      <c r="BG82" s="320"/>
      <c r="BH82" s="320"/>
      <c r="BI82" s="320"/>
    </row>
    <row r="83" spans="1:61" x14ac:dyDescent="0.2">
      <c r="A83" s="309" t="s">
        <v>103</v>
      </c>
      <c r="B83" s="316">
        <v>6879</v>
      </c>
      <c r="C83" s="316">
        <v>5252</v>
      </c>
      <c r="D83" s="318">
        <v>91</v>
      </c>
      <c r="E83" s="316">
        <v>369</v>
      </c>
      <c r="F83" s="317">
        <v>144</v>
      </c>
      <c r="G83" s="318">
        <v>4.9000000000000004</v>
      </c>
      <c r="H83" s="316">
        <v>312</v>
      </c>
      <c r="I83" s="317" t="s">
        <v>160</v>
      </c>
      <c r="J83" s="318">
        <v>4.0999999999999996</v>
      </c>
      <c r="K83" s="316">
        <v>4291</v>
      </c>
      <c r="L83" s="316">
        <v>3167</v>
      </c>
      <c r="M83" s="318">
        <v>89.9</v>
      </c>
      <c r="N83" s="316">
        <v>168</v>
      </c>
      <c r="O83" s="317">
        <v>144</v>
      </c>
      <c r="P83" s="318">
        <v>3.5</v>
      </c>
      <c r="Q83" s="317">
        <v>312</v>
      </c>
      <c r="R83" s="317" t="s">
        <v>160</v>
      </c>
      <c r="S83" s="318">
        <v>6.5</v>
      </c>
      <c r="T83" s="316">
        <v>2588</v>
      </c>
      <c r="U83" s="316">
        <v>2085</v>
      </c>
      <c r="V83" s="318">
        <v>92.8</v>
      </c>
      <c r="W83" s="316">
        <v>201</v>
      </c>
      <c r="X83" s="317" t="s">
        <v>160</v>
      </c>
      <c r="Y83" s="318">
        <v>7.2</v>
      </c>
      <c r="Z83" s="317" t="s">
        <v>160</v>
      </c>
      <c r="AA83" s="317" t="s">
        <v>160</v>
      </c>
      <c r="AB83" s="317" t="s">
        <v>160</v>
      </c>
      <c r="AC83" s="320"/>
      <c r="AD83" s="320"/>
      <c r="AE83" s="320"/>
      <c r="AF83" s="320"/>
      <c r="AG83" s="320"/>
      <c r="AH83" s="320"/>
      <c r="AI83" s="320"/>
      <c r="AJ83" s="320"/>
      <c r="AK83" s="320"/>
      <c r="AL83" s="320"/>
      <c r="AM83" s="320"/>
      <c r="AN83" s="320"/>
      <c r="AO83" s="320"/>
      <c r="AP83" s="320"/>
      <c r="AQ83" s="320"/>
      <c r="AR83" s="320"/>
      <c r="AS83" s="320"/>
      <c r="AT83" s="320"/>
      <c r="AU83" s="320"/>
      <c r="AV83" s="320"/>
      <c r="AW83" s="320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</row>
    <row r="84" spans="1:61" x14ac:dyDescent="0.2">
      <c r="A84" s="70"/>
      <c r="B84" s="210"/>
      <c r="C84" s="210"/>
      <c r="D84" s="276"/>
      <c r="E84" s="210"/>
      <c r="F84" s="210"/>
      <c r="G84" s="276"/>
      <c r="H84" s="210"/>
      <c r="I84" s="210"/>
      <c r="J84" s="276"/>
      <c r="K84" s="210"/>
      <c r="L84" s="210"/>
      <c r="M84" s="276"/>
      <c r="N84" s="210"/>
      <c r="O84" s="210"/>
      <c r="P84" s="276"/>
      <c r="Q84" s="159"/>
      <c r="R84" s="159"/>
    </row>
    <row r="85" spans="1:61" x14ac:dyDescent="0.2">
      <c r="A85" s="70"/>
      <c r="B85" s="210"/>
      <c r="C85" s="210"/>
      <c r="D85" s="276"/>
      <c r="E85" s="210"/>
      <c r="F85" s="210"/>
      <c r="G85" s="276"/>
      <c r="H85" s="210"/>
      <c r="I85" s="210"/>
      <c r="J85" s="276"/>
      <c r="K85" s="210"/>
      <c r="L85" s="210"/>
      <c r="M85" s="276"/>
      <c r="N85" s="210"/>
      <c r="O85" s="210"/>
      <c r="P85" s="276"/>
      <c r="Q85" s="159"/>
      <c r="R85" s="159"/>
    </row>
    <row r="86" spans="1:61" ht="15" x14ac:dyDescent="0.25">
      <c r="A86" s="422"/>
      <c r="B86" s="425" t="s">
        <v>186</v>
      </c>
      <c r="C86" s="434"/>
      <c r="D86" s="434"/>
      <c r="E86" s="434"/>
      <c r="F86" s="434"/>
      <c r="G86" s="434"/>
      <c r="H86" s="434"/>
      <c r="I86" s="434"/>
      <c r="J86" s="427"/>
      <c r="K86" s="425" t="s">
        <v>79</v>
      </c>
      <c r="L86" s="434"/>
      <c r="M86" s="434"/>
      <c r="N86" s="434"/>
      <c r="O86" s="434"/>
      <c r="P86" s="434"/>
      <c r="Q86" s="434"/>
      <c r="R86" s="434"/>
      <c r="S86" s="434"/>
      <c r="T86" s="324"/>
      <c r="U86" s="324"/>
      <c r="V86" s="324"/>
      <c r="W86" s="324"/>
      <c r="X86" s="324"/>
      <c r="Y86" s="324"/>
      <c r="Z86" s="324"/>
      <c r="AA86" s="324"/>
      <c r="AB86" s="324"/>
      <c r="AC86" s="339"/>
      <c r="AD86" s="339"/>
      <c r="AE86" s="339"/>
      <c r="AF86" s="339"/>
      <c r="AG86" s="339"/>
      <c r="AH86" s="339"/>
      <c r="AI86" s="339"/>
      <c r="AJ86" s="339"/>
      <c r="AK86" s="339"/>
      <c r="AL86" s="339"/>
      <c r="AM86" s="339"/>
      <c r="AN86" s="339"/>
      <c r="AO86" s="339"/>
      <c r="AP86" s="339"/>
      <c r="AQ86" s="339"/>
      <c r="AR86" s="339"/>
      <c r="AS86" s="339"/>
      <c r="AT86" s="339"/>
      <c r="AU86" s="339"/>
      <c r="AV86" s="339"/>
      <c r="AW86" s="339"/>
      <c r="AX86" s="339"/>
      <c r="AY86" s="339"/>
      <c r="AZ86" s="339"/>
      <c r="BA86" s="339"/>
      <c r="BB86" s="339"/>
      <c r="BC86" s="339"/>
      <c r="BD86" s="339"/>
      <c r="BE86" s="339"/>
      <c r="BF86" s="339"/>
      <c r="BG86" s="339"/>
      <c r="BH86" s="339"/>
      <c r="BI86" s="339"/>
    </row>
    <row r="87" spans="1:61" ht="15" x14ac:dyDescent="0.25">
      <c r="A87" s="423"/>
      <c r="B87" s="428"/>
      <c r="C87" s="429"/>
      <c r="D87" s="429"/>
      <c r="E87" s="429"/>
      <c r="F87" s="429"/>
      <c r="G87" s="429"/>
      <c r="H87" s="429"/>
      <c r="I87" s="429"/>
      <c r="J87" s="430"/>
      <c r="K87" s="428"/>
      <c r="L87" s="429"/>
      <c r="M87" s="429"/>
      <c r="N87" s="429"/>
      <c r="O87" s="429"/>
      <c r="P87" s="429"/>
      <c r="Q87" s="429"/>
      <c r="R87" s="429"/>
      <c r="S87" s="429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24"/>
      <c r="AX87" s="324"/>
      <c r="AY87" s="324"/>
      <c r="AZ87" s="324"/>
      <c r="BA87" s="324"/>
      <c r="BB87" s="324"/>
      <c r="BC87" s="324"/>
      <c r="BD87" s="324"/>
      <c r="BE87" s="324"/>
      <c r="BF87" s="324"/>
      <c r="BG87" s="324"/>
      <c r="BH87" s="324"/>
      <c r="BI87" s="324"/>
    </row>
    <row r="88" spans="1:61" ht="23.25" customHeight="1" x14ac:dyDescent="0.25">
      <c r="A88" s="423"/>
      <c r="B88" s="419" t="s">
        <v>199</v>
      </c>
      <c r="C88" s="431"/>
      <c r="D88" s="432" t="s">
        <v>200</v>
      </c>
      <c r="E88" s="419" t="s">
        <v>201</v>
      </c>
      <c r="F88" s="431"/>
      <c r="G88" s="432" t="s">
        <v>202</v>
      </c>
      <c r="H88" s="419" t="s">
        <v>203</v>
      </c>
      <c r="I88" s="431"/>
      <c r="J88" s="432" t="s">
        <v>204</v>
      </c>
      <c r="K88" s="419" t="s">
        <v>199</v>
      </c>
      <c r="L88" s="431"/>
      <c r="M88" s="432" t="s">
        <v>200</v>
      </c>
      <c r="N88" s="419" t="s">
        <v>201</v>
      </c>
      <c r="O88" s="435"/>
      <c r="P88" s="432" t="s">
        <v>202</v>
      </c>
      <c r="Q88" s="394" t="s">
        <v>203</v>
      </c>
      <c r="R88" s="394"/>
      <c r="S88" s="419" t="s">
        <v>204</v>
      </c>
      <c r="T88" s="324"/>
      <c r="U88" s="324"/>
      <c r="V88" s="324"/>
      <c r="W88" s="324"/>
      <c r="X88" s="324"/>
      <c r="Y88" s="324"/>
      <c r="Z88" s="324"/>
      <c r="AA88" s="324"/>
      <c r="AB88" s="324"/>
      <c r="AC88" s="324"/>
      <c r="AD88" s="324"/>
      <c r="AE88" s="324"/>
      <c r="AF88" s="324"/>
      <c r="AG88" s="324"/>
      <c r="AH88" s="324"/>
      <c r="AI88" s="324"/>
      <c r="AJ88" s="324"/>
      <c r="AK88" s="324"/>
      <c r="AL88" s="324"/>
      <c r="AM88" s="324"/>
      <c r="AN88" s="324"/>
      <c r="AO88" s="324"/>
      <c r="AP88" s="324"/>
      <c r="AQ88" s="324"/>
      <c r="AR88" s="324"/>
      <c r="AS88" s="324"/>
      <c r="AT88" s="324"/>
      <c r="AU88" s="324"/>
      <c r="AV88" s="324"/>
      <c r="AW88" s="324"/>
      <c r="AX88" s="324"/>
      <c r="AY88" s="324"/>
      <c r="AZ88" s="324"/>
      <c r="BA88" s="324"/>
      <c r="BB88" s="324"/>
      <c r="BC88" s="324"/>
      <c r="BD88" s="324"/>
      <c r="BE88" s="324"/>
      <c r="BF88" s="324"/>
      <c r="BG88" s="324"/>
      <c r="BH88" s="324"/>
      <c r="BI88" s="324"/>
    </row>
    <row r="89" spans="1:61" ht="22.5" x14ac:dyDescent="0.25">
      <c r="A89" s="424"/>
      <c r="B89" s="330" t="s">
        <v>205</v>
      </c>
      <c r="C89" s="330" t="s">
        <v>206</v>
      </c>
      <c r="D89" s="433"/>
      <c r="E89" s="330" t="s">
        <v>205</v>
      </c>
      <c r="F89" s="330" t="s">
        <v>206</v>
      </c>
      <c r="G89" s="433"/>
      <c r="H89" s="330" t="s">
        <v>205</v>
      </c>
      <c r="I89" s="330" t="s">
        <v>206</v>
      </c>
      <c r="J89" s="433"/>
      <c r="K89" s="330" t="s">
        <v>205</v>
      </c>
      <c r="L89" s="330" t="s">
        <v>206</v>
      </c>
      <c r="M89" s="433"/>
      <c r="N89" s="330" t="s">
        <v>205</v>
      </c>
      <c r="O89" s="330" t="s">
        <v>206</v>
      </c>
      <c r="P89" s="433"/>
      <c r="Q89" s="330" t="s">
        <v>205</v>
      </c>
      <c r="R89" s="330" t="s">
        <v>206</v>
      </c>
      <c r="S89" s="419"/>
      <c r="T89" s="324"/>
      <c r="U89" s="324"/>
      <c r="V89" s="324"/>
      <c r="W89" s="324"/>
      <c r="X89" s="324"/>
      <c r="Y89" s="324"/>
      <c r="Z89" s="324"/>
      <c r="AA89" s="324"/>
      <c r="AB89" s="324"/>
      <c r="AC89" s="324"/>
      <c r="AD89" s="324"/>
      <c r="AE89" s="324"/>
      <c r="AF89" s="324"/>
      <c r="AG89" s="324"/>
      <c r="AH89" s="324"/>
      <c r="AI89" s="324"/>
      <c r="AJ89" s="324"/>
      <c r="AK89" s="324"/>
      <c r="AL89" s="324"/>
      <c r="AM89" s="324"/>
      <c r="AN89" s="324"/>
      <c r="AO89" s="324"/>
      <c r="AP89" s="324"/>
      <c r="AQ89" s="324"/>
      <c r="AR89" s="324"/>
      <c r="AS89" s="324"/>
      <c r="AT89" s="324"/>
      <c r="AU89" s="324"/>
      <c r="AV89" s="324"/>
      <c r="AW89" s="324"/>
      <c r="AX89" s="324"/>
      <c r="AY89" s="324"/>
      <c r="AZ89" s="324"/>
      <c r="BA89" s="324"/>
      <c r="BB89" s="324"/>
      <c r="BC89" s="324"/>
      <c r="BD89" s="324"/>
      <c r="BE89" s="324"/>
      <c r="BF89" s="324"/>
      <c r="BG89" s="324"/>
      <c r="BH89" s="324"/>
      <c r="BI89" s="324"/>
    </row>
    <row r="90" spans="1:61" ht="15" x14ac:dyDescent="0.25">
      <c r="A90" s="325" t="s">
        <v>83</v>
      </c>
      <c r="B90" s="342">
        <v>2372414</v>
      </c>
      <c r="C90" s="342">
        <v>1123339</v>
      </c>
      <c r="D90" s="331">
        <v>69.8</v>
      </c>
      <c r="E90" s="342">
        <v>166937</v>
      </c>
      <c r="F90" s="342">
        <v>85525</v>
      </c>
      <c r="G90" s="331">
        <v>4.9000000000000004</v>
      </c>
      <c r="H90" s="342">
        <v>859546</v>
      </c>
      <c r="I90" s="342">
        <v>380543</v>
      </c>
      <c r="J90" s="331">
        <v>25.3</v>
      </c>
      <c r="K90" s="333">
        <v>3997602</v>
      </c>
      <c r="L90" s="333">
        <v>1924100</v>
      </c>
      <c r="M90" s="334">
        <v>52.6</v>
      </c>
      <c r="N90" s="333">
        <v>1539509</v>
      </c>
      <c r="O90" s="333">
        <v>717202</v>
      </c>
      <c r="P90" s="334">
        <v>20.3</v>
      </c>
      <c r="Q90" s="333">
        <v>2057995</v>
      </c>
      <c r="R90" s="333">
        <v>946306</v>
      </c>
      <c r="S90" s="334">
        <v>27.1</v>
      </c>
      <c r="T90" s="324"/>
      <c r="U90" s="324"/>
      <c r="V90" s="324"/>
      <c r="W90" s="324"/>
      <c r="X90" s="324"/>
      <c r="Y90" s="324"/>
      <c r="Z90" s="324"/>
      <c r="AA90" s="324"/>
      <c r="AB90" s="324"/>
      <c r="AC90" s="324"/>
      <c r="AD90" s="324"/>
      <c r="AE90" s="324"/>
      <c r="AF90" s="324"/>
      <c r="AG90" s="324"/>
      <c r="AH90" s="324"/>
      <c r="AI90" s="324"/>
      <c r="AJ90" s="324"/>
      <c r="AK90" s="324"/>
      <c r="AL90" s="324"/>
      <c r="AM90" s="324"/>
      <c r="AN90" s="324"/>
      <c r="AO90" s="324"/>
      <c r="AP90" s="324"/>
      <c r="AQ90" s="324"/>
      <c r="AR90" s="324"/>
      <c r="AS90" s="324"/>
      <c r="AT90" s="324"/>
      <c r="AU90" s="324"/>
      <c r="AV90" s="324"/>
      <c r="AW90" s="324"/>
      <c r="AX90" s="324"/>
      <c r="AY90" s="324"/>
      <c r="AZ90" s="324"/>
      <c r="BA90" s="324"/>
      <c r="BB90" s="324"/>
      <c r="BC90" s="324"/>
      <c r="BD90" s="324"/>
      <c r="BE90" s="324"/>
      <c r="BF90" s="324"/>
      <c r="BG90" s="324"/>
      <c r="BH90" s="324"/>
      <c r="BI90" s="324"/>
    </row>
    <row r="91" spans="1:61" ht="15" x14ac:dyDescent="0.25">
      <c r="A91" s="326" t="s">
        <v>84</v>
      </c>
      <c r="B91" s="340">
        <v>2515</v>
      </c>
      <c r="C91" s="340">
        <v>1056</v>
      </c>
      <c r="D91" s="332">
        <v>1.2</v>
      </c>
      <c r="E91" s="340">
        <v>31201</v>
      </c>
      <c r="F91" s="340">
        <v>10365</v>
      </c>
      <c r="G91" s="332">
        <v>14.5</v>
      </c>
      <c r="H91" s="340">
        <v>181808</v>
      </c>
      <c r="I91" s="340">
        <v>70903</v>
      </c>
      <c r="J91" s="332">
        <v>84.4</v>
      </c>
      <c r="K91" s="333">
        <v>11326</v>
      </c>
      <c r="L91" s="333">
        <v>4658</v>
      </c>
      <c r="M91" s="334">
        <v>2</v>
      </c>
      <c r="N91" s="333">
        <v>114606</v>
      </c>
      <c r="O91" s="333">
        <v>43554</v>
      </c>
      <c r="P91" s="334">
        <v>20.3</v>
      </c>
      <c r="Q91" s="333">
        <v>438568</v>
      </c>
      <c r="R91" s="333">
        <v>176553</v>
      </c>
      <c r="S91" s="334">
        <v>77.7</v>
      </c>
      <c r="T91" s="324"/>
      <c r="U91" s="324"/>
      <c r="V91" s="324"/>
      <c r="W91" s="324"/>
      <c r="X91" s="324"/>
      <c r="Y91" s="324"/>
      <c r="Z91" s="324"/>
      <c r="AA91" s="324"/>
      <c r="AB91" s="324"/>
      <c r="AC91" s="324"/>
      <c r="AD91" s="324"/>
      <c r="AE91" s="324"/>
      <c r="AF91" s="324"/>
      <c r="AG91" s="324"/>
      <c r="AH91" s="324"/>
      <c r="AI91" s="324"/>
      <c r="AJ91" s="324"/>
      <c r="AK91" s="324"/>
      <c r="AL91" s="324"/>
      <c r="AM91" s="324"/>
      <c r="AN91" s="324"/>
      <c r="AO91" s="324"/>
      <c r="AP91" s="324"/>
      <c r="AQ91" s="324"/>
      <c r="AR91" s="324"/>
      <c r="AS91" s="324"/>
      <c r="AT91" s="324"/>
      <c r="AU91" s="324"/>
      <c r="AV91" s="324"/>
      <c r="AW91" s="324"/>
      <c r="AX91" s="324"/>
      <c r="AY91" s="324"/>
      <c r="AZ91" s="324"/>
      <c r="BA91" s="324"/>
      <c r="BB91" s="324"/>
      <c r="BC91" s="324"/>
      <c r="BD91" s="324"/>
      <c r="BE91" s="324"/>
      <c r="BF91" s="324"/>
      <c r="BG91" s="324"/>
      <c r="BH91" s="324"/>
      <c r="BI91" s="324"/>
    </row>
    <row r="92" spans="1:61" ht="15" x14ac:dyDescent="0.25">
      <c r="A92" s="327" t="s">
        <v>85</v>
      </c>
      <c r="B92" s="340">
        <v>197916</v>
      </c>
      <c r="C92" s="340">
        <v>80446</v>
      </c>
      <c r="D92" s="332">
        <v>89.4</v>
      </c>
      <c r="E92" s="340">
        <v>9660</v>
      </c>
      <c r="F92" s="340">
        <v>3354</v>
      </c>
      <c r="G92" s="332">
        <v>4.4000000000000004</v>
      </c>
      <c r="H92" s="340">
        <v>13882</v>
      </c>
      <c r="I92" s="340">
        <v>5485</v>
      </c>
      <c r="J92" s="332">
        <v>6.3</v>
      </c>
      <c r="K92" s="333">
        <v>280530</v>
      </c>
      <c r="L92" s="333">
        <v>121172</v>
      </c>
      <c r="M92" s="334">
        <v>63.3</v>
      </c>
      <c r="N92" s="333">
        <v>143035</v>
      </c>
      <c r="O92" s="333">
        <v>57917</v>
      </c>
      <c r="P92" s="334">
        <v>32.299999999999997</v>
      </c>
      <c r="Q92" s="333">
        <v>19444</v>
      </c>
      <c r="R92" s="333">
        <v>7790</v>
      </c>
      <c r="S92" s="334">
        <v>4.4000000000000004</v>
      </c>
      <c r="T92" s="324"/>
      <c r="U92" s="324"/>
      <c r="V92" s="324"/>
      <c r="W92" s="324"/>
      <c r="X92" s="324"/>
      <c r="Y92" s="324"/>
      <c r="Z92" s="324"/>
      <c r="AA92" s="324"/>
      <c r="AB92" s="324"/>
      <c r="AC92" s="324"/>
      <c r="AD92" s="324"/>
      <c r="AE92" s="324"/>
      <c r="AF92" s="324"/>
      <c r="AG92" s="324"/>
      <c r="AH92" s="324"/>
      <c r="AI92" s="324"/>
      <c r="AJ92" s="324"/>
      <c r="AK92" s="324"/>
      <c r="AL92" s="324"/>
      <c r="AM92" s="324"/>
      <c r="AN92" s="324"/>
      <c r="AO92" s="324"/>
      <c r="AP92" s="324"/>
      <c r="AQ92" s="324"/>
      <c r="AR92" s="324"/>
      <c r="AS92" s="324"/>
      <c r="AT92" s="324"/>
      <c r="AU92" s="324"/>
      <c r="AV92" s="324"/>
      <c r="AW92" s="324"/>
      <c r="AX92" s="324"/>
      <c r="AY92" s="324"/>
      <c r="AZ92" s="324"/>
      <c r="BA92" s="324"/>
      <c r="BB92" s="324"/>
      <c r="BC92" s="324"/>
      <c r="BD92" s="324"/>
      <c r="BE92" s="324"/>
      <c r="BF92" s="324"/>
      <c r="BG92" s="324"/>
      <c r="BH92" s="324"/>
      <c r="BI92" s="324"/>
    </row>
    <row r="93" spans="1:61" ht="15" x14ac:dyDescent="0.25">
      <c r="A93" s="327" t="s">
        <v>86</v>
      </c>
      <c r="B93" s="340">
        <v>158961</v>
      </c>
      <c r="C93" s="340">
        <v>81442</v>
      </c>
      <c r="D93" s="332">
        <v>81.900000000000006</v>
      </c>
      <c r="E93" s="340">
        <v>170</v>
      </c>
      <c r="F93" s="340" t="s">
        <v>160</v>
      </c>
      <c r="G93" s="332">
        <v>0.1</v>
      </c>
      <c r="H93" s="340">
        <v>34902</v>
      </c>
      <c r="I93" s="340">
        <v>11955</v>
      </c>
      <c r="J93" s="332">
        <v>18</v>
      </c>
      <c r="K93" s="333">
        <v>277530</v>
      </c>
      <c r="L93" s="333">
        <v>150079</v>
      </c>
      <c r="M93" s="334">
        <v>51.2</v>
      </c>
      <c r="N93" s="333">
        <v>22071</v>
      </c>
      <c r="O93" s="333">
        <v>10586</v>
      </c>
      <c r="P93" s="334">
        <v>4.0999999999999996</v>
      </c>
      <c r="Q93" s="333">
        <v>242202</v>
      </c>
      <c r="R93" s="333">
        <v>119649</v>
      </c>
      <c r="S93" s="334">
        <v>44.7</v>
      </c>
      <c r="T93" s="324"/>
      <c r="U93" s="324"/>
      <c r="V93" s="324"/>
      <c r="W93" s="324"/>
      <c r="X93" s="324"/>
      <c r="Y93" s="324"/>
      <c r="Z93" s="324"/>
      <c r="AA93" s="324"/>
      <c r="AB93" s="324"/>
      <c r="AC93" s="324"/>
      <c r="AD93" s="324"/>
      <c r="AE93" s="324"/>
      <c r="AF93" s="324"/>
      <c r="AG93" s="324"/>
      <c r="AH93" s="324"/>
      <c r="AI93" s="324"/>
      <c r="AJ93" s="324"/>
      <c r="AK93" s="324"/>
      <c r="AL93" s="324"/>
      <c r="AM93" s="324"/>
      <c r="AN93" s="324"/>
      <c r="AO93" s="324"/>
      <c r="AP93" s="324"/>
      <c r="AQ93" s="324"/>
      <c r="AR93" s="324"/>
      <c r="AS93" s="324"/>
      <c r="AT93" s="324"/>
      <c r="AU93" s="324"/>
      <c r="AV93" s="324"/>
      <c r="AW93" s="324"/>
      <c r="AX93" s="324"/>
      <c r="AY93" s="324"/>
      <c r="AZ93" s="324"/>
      <c r="BA93" s="324"/>
      <c r="BB93" s="324"/>
      <c r="BC93" s="324"/>
      <c r="BD93" s="324"/>
      <c r="BE93" s="324"/>
      <c r="BF93" s="324"/>
      <c r="BG93" s="324"/>
      <c r="BH93" s="324"/>
      <c r="BI93" s="324"/>
    </row>
    <row r="94" spans="1:61" ht="15" x14ac:dyDescent="0.25">
      <c r="A94" s="327" t="s">
        <v>87</v>
      </c>
      <c r="B94" s="340">
        <v>140440</v>
      </c>
      <c r="C94" s="340">
        <v>88206</v>
      </c>
      <c r="D94" s="332">
        <v>57.3</v>
      </c>
      <c r="E94" s="340">
        <v>20030</v>
      </c>
      <c r="F94" s="340">
        <v>11467</v>
      </c>
      <c r="G94" s="332">
        <v>8.1999999999999993</v>
      </c>
      <c r="H94" s="340">
        <v>84476</v>
      </c>
      <c r="I94" s="340">
        <v>52180</v>
      </c>
      <c r="J94" s="332">
        <v>34.5</v>
      </c>
      <c r="K94" s="333">
        <v>272131</v>
      </c>
      <c r="L94" s="333">
        <v>156702</v>
      </c>
      <c r="M94" s="334">
        <v>49.1</v>
      </c>
      <c r="N94" s="333">
        <v>91972</v>
      </c>
      <c r="O94" s="333">
        <v>44570</v>
      </c>
      <c r="P94" s="334">
        <v>16.600000000000001</v>
      </c>
      <c r="Q94" s="333">
        <v>190554</v>
      </c>
      <c r="R94" s="333">
        <v>106120</v>
      </c>
      <c r="S94" s="334">
        <v>34.4</v>
      </c>
      <c r="T94" s="324"/>
      <c r="U94" s="324"/>
      <c r="V94" s="324"/>
      <c r="W94" s="324"/>
      <c r="X94" s="324"/>
      <c r="Y94" s="324"/>
      <c r="Z94" s="324"/>
      <c r="AA94" s="324"/>
      <c r="AB94" s="324"/>
      <c r="AC94" s="324"/>
      <c r="AD94" s="324"/>
      <c r="AE94" s="324"/>
      <c r="AF94" s="324"/>
      <c r="AG94" s="324"/>
      <c r="AH94" s="324"/>
      <c r="AI94" s="324"/>
      <c r="AJ94" s="324"/>
      <c r="AK94" s="324"/>
      <c r="AL94" s="324"/>
      <c r="AM94" s="324"/>
      <c r="AN94" s="324"/>
      <c r="AO94" s="324"/>
      <c r="AP94" s="324"/>
      <c r="AQ94" s="324"/>
      <c r="AR94" s="324"/>
      <c r="AS94" s="324"/>
      <c r="AT94" s="324"/>
      <c r="AU94" s="324"/>
      <c r="AV94" s="324"/>
      <c r="AW94" s="324"/>
      <c r="AX94" s="324"/>
      <c r="AY94" s="324"/>
      <c r="AZ94" s="324"/>
      <c r="BA94" s="324"/>
      <c r="BB94" s="324"/>
      <c r="BC94" s="324"/>
      <c r="BD94" s="324"/>
      <c r="BE94" s="324"/>
      <c r="BF94" s="324"/>
      <c r="BG94" s="324"/>
      <c r="BH94" s="324"/>
      <c r="BI94" s="324"/>
    </row>
    <row r="95" spans="1:61" ht="15" x14ac:dyDescent="0.25">
      <c r="A95" s="327" t="s">
        <v>88</v>
      </c>
      <c r="B95" s="340" t="s">
        <v>160</v>
      </c>
      <c r="C95" s="340" t="s">
        <v>160</v>
      </c>
      <c r="D95" s="332" t="s">
        <v>160</v>
      </c>
      <c r="E95" s="340" t="s">
        <v>160</v>
      </c>
      <c r="F95" s="340" t="s">
        <v>160</v>
      </c>
      <c r="G95" s="332" t="s">
        <v>160</v>
      </c>
      <c r="H95" s="340">
        <v>70017</v>
      </c>
      <c r="I95" s="340">
        <v>36552</v>
      </c>
      <c r="J95" s="332">
        <v>100</v>
      </c>
      <c r="K95" s="333">
        <v>777</v>
      </c>
      <c r="L95" s="333">
        <v>550</v>
      </c>
      <c r="M95" s="334">
        <v>0.5</v>
      </c>
      <c r="N95" s="333">
        <v>223</v>
      </c>
      <c r="O95" s="333">
        <v>16</v>
      </c>
      <c r="P95" s="334">
        <v>0.1</v>
      </c>
      <c r="Q95" s="333">
        <v>156339</v>
      </c>
      <c r="R95" s="333">
        <v>79361</v>
      </c>
      <c r="S95" s="334">
        <v>99.4</v>
      </c>
      <c r="T95" s="324"/>
      <c r="U95" s="324"/>
      <c r="V95" s="324"/>
      <c r="W95" s="324"/>
      <c r="X95" s="324"/>
      <c r="Y95" s="324"/>
      <c r="Z95" s="324"/>
      <c r="AA95" s="324"/>
      <c r="AB95" s="324"/>
      <c r="AC95" s="324"/>
      <c r="AD95" s="324"/>
      <c r="AE95" s="324"/>
      <c r="AF95" s="324"/>
      <c r="AG95" s="324"/>
      <c r="AH95" s="324"/>
      <c r="AI95" s="324"/>
      <c r="AJ95" s="324"/>
      <c r="AK95" s="324"/>
      <c r="AL95" s="324"/>
      <c r="AM95" s="324"/>
      <c r="AN95" s="324"/>
      <c r="AO95" s="324"/>
      <c r="AP95" s="324"/>
      <c r="AQ95" s="324"/>
      <c r="AR95" s="324"/>
      <c r="AS95" s="324"/>
      <c r="AT95" s="324"/>
      <c r="AU95" s="324"/>
      <c r="AV95" s="324"/>
      <c r="AW95" s="324"/>
      <c r="AX95" s="324"/>
      <c r="AY95" s="324"/>
      <c r="AZ95" s="324"/>
      <c r="BA95" s="324"/>
      <c r="BB95" s="324"/>
      <c r="BC95" s="324"/>
      <c r="BD95" s="324"/>
      <c r="BE95" s="324"/>
      <c r="BF95" s="324"/>
      <c r="BG95" s="324"/>
      <c r="BH95" s="324"/>
      <c r="BI95" s="324"/>
    </row>
    <row r="96" spans="1:61" x14ac:dyDescent="0.2">
      <c r="A96" s="327" t="s">
        <v>89</v>
      </c>
      <c r="B96" s="340">
        <v>514</v>
      </c>
      <c r="C96" s="340">
        <v>295</v>
      </c>
      <c r="D96" s="332">
        <v>0.2</v>
      </c>
      <c r="E96" s="340">
        <v>38</v>
      </c>
      <c r="F96" s="340">
        <v>23</v>
      </c>
      <c r="G96" s="332">
        <v>0</v>
      </c>
      <c r="H96" s="340">
        <v>242231</v>
      </c>
      <c r="I96" s="340">
        <v>101447</v>
      </c>
      <c r="J96" s="332">
        <v>99.8</v>
      </c>
      <c r="K96" s="333">
        <v>6821</v>
      </c>
      <c r="L96" s="333">
        <v>3872</v>
      </c>
      <c r="M96" s="334">
        <v>0.7</v>
      </c>
      <c r="N96" s="333">
        <v>542497</v>
      </c>
      <c r="O96" s="333">
        <v>245677</v>
      </c>
      <c r="P96" s="334">
        <v>59.3</v>
      </c>
      <c r="Q96" s="333">
        <v>364879</v>
      </c>
      <c r="R96" s="333">
        <v>161186</v>
      </c>
      <c r="S96" s="334">
        <v>39.9</v>
      </c>
      <c r="T96" s="319"/>
      <c r="U96" s="319"/>
      <c r="V96" s="319"/>
      <c r="W96" s="319"/>
      <c r="X96" s="319"/>
      <c r="Y96" s="319"/>
      <c r="Z96" s="319"/>
      <c r="AA96" s="319"/>
      <c r="AB96" s="319"/>
      <c r="AC96" s="319"/>
      <c r="AD96" s="319"/>
      <c r="AE96" s="319"/>
      <c r="AF96" s="319"/>
      <c r="AG96" s="319"/>
      <c r="AH96" s="319"/>
      <c r="AI96" s="319"/>
      <c r="AJ96" s="319"/>
      <c r="AK96" s="319"/>
      <c r="AL96" s="319"/>
      <c r="AM96" s="319"/>
      <c r="AN96" s="319"/>
      <c r="AO96" s="319"/>
      <c r="AP96" s="319"/>
      <c r="AQ96" s="319"/>
      <c r="AR96" s="319"/>
      <c r="AS96" s="319"/>
      <c r="AT96" s="319"/>
      <c r="AU96" s="319"/>
      <c r="AV96" s="319"/>
      <c r="AW96" s="319"/>
      <c r="AX96" s="319"/>
      <c r="AY96" s="319"/>
      <c r="AZ96" s="319"/>
      <c r="BA96" s="319"/>
      <c r="BB96" s="319"/>
      <c r="BC96" s="319"/>
      <c r="BD96" s="319"/>
      <c r="BE96" s="319"/>
      <c r="BF96" s="319"/>
      <c r="BG96" s="319"/>
      <c r="BH96" s="319"/>
      <c r="BI96" s="319"/>
    </row>
    <row r="97" spans="1:61" x14ac:dyDescent="0.2">
      <c r="A97" s="327" t="s">
        <v>90</v>
      </c>
      <c r="B97" s="340">
        <v>190619</v>
      </c>
      <c r="C97" s="340">
        <v>70650</v>
      </c>
      <c r="D97" s="332">
        <v>72.3</v>
      </c>
      <c r="E97" s="340">
        <v>46146</v>
      </c>
      <c r="F97" s="340">
        <v>19369</v>
      </c>
      <c r="G97" s="332">
        <v>17.5</v>
      </c>
      <c r="H97" s="340">
        <v>26925</v>
      </c>
      <c r="I97" s="340">
        <v>8869</v>
      </c>
      <c r="J97" s="332">
        <v>10.199999999999999</v>
      </c>
      <c r="K97" s="333">
        <v>312027</v>
      </c>
      <c r="L97" s="333">
        <v>118805</v>
      </c>
      <c r="M97" s="334">
        <v>68.7</v>
      </c>
      <c r="N97" s="333">
        <v>93645</v>
      </c>
      <c r="O97" s="333">
        <v>45140</v>
      </c>
      <c r="P97" s="334">
        <v>20.6</v>
      </c>
      <c r="Q97" s="333">
        <v>48486</v>
      </c>
      <c r="R97" s="333">
        <v>14534</v>
      </c>
      <c r="S97" s="334">
        <v>10.7</v>
      </c>
      <c r="T97" s="319"/>
      <c r="U97" s="319"/>
      <c r="V97" s="319"/>
      <c r="W97" s="319"/>
      <c r="X97" s="319"/>
      <c r="Y97" s="319"/>
      <c r="Z97" s="319"/>
      <c r="AA97" s="319"/>
      <c r="AB97" s="319"/>
      <c r="AC97" s="319"/>
      <c r="AD97" s="319"/>
      <c r="AE97" s="319"/>
      <c r="AF97" s="319"/>
      <c r="AG97" s="319"/>
      <c r="AH97" s="319"/>
      <c r="AI97" s="319"/>
      <c r="AJ97" s="319"/>
      <c r="AK97" s="319"/>
      <c r="AL97" s="319"/>
      <c r="AM97" s="319"/>
      <c r="AN97" s="319"/>
      <c r="AO97" s="319"/>
      <c r="AP97" s="319"/>
      <c r="AQ97" s="319"/>
      <c r="AR97" s="319"/>
      <c r="AS97" s="319"/>
      <c r="AT97" s="319"/>
      <c r="AU97" s="319"/>
      <c r="AV97" s="319"/>
      <c r="AW97" s="319"/>
      <c r="AX97" s="319"/>
      <c r="AY97" s="319"/>
      <c r="AZ97" s="319"/>
      <c r="BA97" s="319"/>
      <c r="BB97" s="319"/>
      <c r="BC97" s="319"/>
      <c r="BD97" s="319"/>
      <c r="BE97" s="319"/>
      <c r="BF97" s="319"/>
      <c r="BG97" s="319"/>
      <c r="BH97" s="319"/>
      <c r="BI97" s="319"/>
    </row>
    <row r="98" spans="1:61" x14ac:dyDescent="0.2">
      <c r="A98" s="327" t="s">
        <v>91</v>
      </c>
      <c r="B98" s="340">
        <v>117449</v>
      </c>
      <c r="C98" s="340">
        <v>50290</v>
      </c>
      <c r="D98" s="332">
        <v>52.7</v>
      </c>
      <c r="E98" s="340">
        <v>32746</v>
      </c>
      <c r="F98" s="340">
        <v>23167</v>
      </c>
      <c r="G98" s="332">
        <v>14.7</v>
      </c>
      <c r="H98" s="340">
        <v>72802</v>
      </c>
      <c r="I98" s="340">
        <v>31219</v>
      </c>
      <c r="J98" s="332">
        <v>32.6</v>
      </c>
      <c r="K98" s="333">
        <v>197750</v>
      </c>
      <c r="L98" s="333">
        <v>84271</v>
      </c>
      <c r="M98" s="334">
        <v>43.5</v>
      </c>
      <c r="N98" s="333">
        <v>139334</v>
      </c>
      <c r="O98" s="333">
        <v>83157</v>
      </c>
      <c r="P98" s="334">
        <v>30.6</v>
      </c>
      <c r="Q98" s="333">
        <v>117541</v>
      </c>
      <c r="R98" s="333">
        <v>57647</v>
      </c>
      <c r="S98" s="334">
        <v>25.9</v>
      </c>
      <c r="T98" s="319"/>
      <c r="U98" s="319"/>
      <c r="V98" s="319"/>
      <c r="W98" s="319"/>
      <c r="X98" s="319"/>
      <c r="Y98" s="319"/>
      <c r="Z98" s="319"/>
      <c r="AA98" s="319"/>
      <c r="AB98" s="319"/>
      <c r="AC98" s="319"/>
      <c r="AD98" s="319"/>
      <c r="AE98" s="319"/>
      <c r="AF98" s="319"/>
      <c r="AG98" s="319"/>
      <c r="AH98" s="319"/>
      <c r="AI98" s="319"/>
      <c r="AJ98" s="319"/>
      <c r="AK98" s="319"/>
      <c r="AL98" s="319"/>
      <c r="AM98" s="319"/>
      <c r="AN98" s="319"/>
      <c r="AO98" s="319"/>
      <c r="AP98" s="319"/>
      <c r="AQ98" s="319"/>
      <c r="AR98" s="319"/>
      <c r="AS98" s="319"/>
      <c r="AT98" s="319"/>
      <c r="AU98" s="319"/>
      <c r="AV98" s="319"/>
      <c r="AW98" s="319"/>
      <c r="AX98" s="319"/>
      <c r="AY98" s="319"/>
      <c r="AZ98" s="319"/>
      <c r="BA98" s="319"/>
      <c r="BB98" s="319"/>
      <c r="BC98" s="319"/>
      <c r="BD98" s="319"/>
      <c r="BE98" s="319"/>
      <c r="BF98" s="319"/>
      <c r="BG98" s="319"/>
      <c r="BH98" s="319"/>
      <c r="BI98" s="319"/>
    </row>
    <row r="99" spans="1:61" x14ac:dyDescent="0.2">
      <c r="A99" s="327" t="s">
        <v>92</v>
      </c>
      <c r="B99" s="340">
        <v>150147</v>
      </c>
      <c r="C99" s="340">
        <v>68580</v>
      </c>
      <c r="D99" s="332">
        <v>89.7</v>
      </c>
      <c r="E99" s="340">
        <v>3339</v>
      </c>
      <c r="F99" s="340">
        <v>1635</v>
      </c>
      <c r="G99" s="332">
        <v>2</v>
      </c>
      <c r="H99" s="340">
        <v>13891</v>
      </c>
      <c r="I99" s="340">
        <v>8481</v>
      </c>
      <c r="J99" s="332">
        <v>8.3000000000000007</v>
      </c>
      <c r="K99" s="333">
        <v>340999</v>
      </c>
      <c r="L99" s="333">
        <v>151232</v>
      </c>
      <c r="M99" s="334">
        <v>71.7</v>
      </c>
      <c r="N99" s="333">
        <v>31291</v>
      </c>
      <c r="O99" s="333">
        <v>13598</v>
      </c>
      <c r="P99" s="334">
        <v>6.6</v>
      </c>
      <c r="Q99" s="333">
        <v>103548</v>
      </c>
      <c r="R99" s="333">
        <v>45303</v>
      </c>
      <c r="S99" s="334">
        <v>21.8</v>
      </c>
      <c r="T99" s="319"/>
      <c r="U99" s="319"/>
      <c r="V99" s="319"/>
      <c r="W99" s="319"/>
      <c r="X99" s="319"/>
      <c r="Y99" s="319"/>
      <c r="Z99" s="319"/>
      <c r="AA99" s="319"/>
      <c r="AB99" s="319"/>
      <c r="AC99" s="319"/>
      <c r="AD99" s="319"/>
      <c r="AE99" s="319"/>
      <c r="AF99" s="319"/>
      <c r="AG99" s="319"/>
      <c r="AH99" s="319"/>
      <c r="AI99" s="319"/>
      <c r="AJ99" s="319"/>
      <c r="AK99" s="319"/>
      <c r="AL99" s="319"/>
      <c r="AM99" s="319"/>
      <c r="AN99" s="319"/>
      <c r="AO99" s="319"/>
      <c r="AP99" s="319"/>
      <c r="AQ99" s="319"/>
      <c r="AR99" s="319"/>
      <c r="AS99" s="319"/>
      <c r="AT99" s="319"/>
      <c r="AU99" s="319"/>
      <c r="AV99" s="319"/>
      <c r="AW99" s="319"/>
      <c r="AX99" s="319"/>
      <c r="AY99" s="319"/>
      <c r="AZ99" s="319"/>
      <c r="BA99" s="319"/>
      <c r="BB99" s="319"/>
      <c r="BC99" s="319"/>
      <c r="BD99" s="319"/>
      <c r="BE99" s="319"/>
      <c r="BF99" s="319"/>
      <c r="BG99" s="319"/>
      <c r="BH99" s="319"/>
      <c r="BI99" s="319"/>
    </row>
    <row r="100" spans="1:61" x14ac:dyDescent="0.2">
      <c r="A100" s="327" t="s">
        <v>93</v>
      </c>
      <c r="B100" s="340">
        <v>151405</v>
      </c>
      <c r="C100" s="340">
        <v>78394</v>
      </c>
      <c r="D100" s="332">
        <v>98.8</v>
      </c>
      <c r="E100" s="340">
        <v>114</v>
      </c>
      <c r="F100" s="340">
        <v>114</v>
      </c>
      <c r="G100" s="332">
        <v>0.1</v>
      </c>
      <c r="H100" s="340">
        <v>1756</v>
      </c>
      <c r="I100" s="340">
        <v>914</v>
      </c>
      <c r="J100" s="332">
        <v>1.1000000000000001</v>
      </c>
      <c r="K100" s="333">
        <v>279785</v>
      </c>
      <c r="L100" s="333">
        <v>142535</v>
      </c>
      <c r="M100" s="334">
        <v>70.599999999999994</v>
      </c>
      <c r="N100" s="333">
        <v>104721</v>
      </c>
      <c r="O100" s="333">
        <v>45358</v>
      </c>
      <c r="P100" s="334">
        <v>26.4</v>
      </c>
      <c r="Q100" s="333">
        <v>12041</v>
      </c>
      <c r="R100" s="333">
        <v>4209</v>
      </c>
      <c r="S100" s="334">
        <v>3</v>
      </c>
      <c r="T100" s="319"/>
      <c r="U100" s="319"/>
      <c r="V100" s="319"/>
      <c r="W100" s="319"/>
      <c r="X100" s="319"/>
      <c r="Y100" s="319"/>
      <c r="Z100" s="319"/>
      <c r="AA100" s="319"/>
      <c r="AB100" s="319"/>
      <c r="AC100" s="319"/>
      <c r="AD100" s="319"/>
      <c r="AE100" s="319"/>
      <c r="AF100" s="319"/>
      <c r="AG100" s="319"/>
      <c r="AH100" s="319"/>
      <c r="AI100" s="319"/>
      <c r="AJ100" s="319"/>
      <c r="AK100" s="319"/>
      <c r="AL100" s="319"/>
      <c r="AM100" s="319"/>
      <c r="AN100" s="319"/>
      <c r="AO100" s="319"/>
      <c r="AP100" s="319"/>
      <c r="AQ100" s="319"/>
      <c r="AR100" s="319"/>
      <c r="AS100" s="319"/>
      <c r="AT100" s="319"/>
      <c r="AU100" s="319"/>
      <c r="AV100" s="319"/>
      <c r="AW100" s="319"/>
      <c r="AX100" s="319"/>
      <c r="AY100" s="319"/>
      <c r="AZ100" s="319"/>
      <c r="BA100" s="319"/>
      <c r="BB100" s="319"/>
      <c r="BC100" s="319"/>
      <c r="BD100" s="319"/>
      <c r="BE100" s="319"/>
      <c r="BF100" s="319"/>
      <c r="BG100" s="319"/>
      <c r="BH100" s="319"/>
      <c r="BI100" s="319"/>
    </row>
    <row r="101" spans="1:61" x14ac:dyDescent="0.2">
      <c r="A101" s="327" t="s">
        <v>94</v>
      </c>
      <c r="B101" s="340">
        <v>179918</v>
      </c>
      <c r="C101" s="340">
        <v>96594</v>
      </c>
      <c r="D101" s="332">
        <v>100</v>
      </c>
      <c r="E101" s="340" t="s">
        <v>160</v>
      </c>
      <c r="F101" s="340" t="s">
        <v>160</v>
      </c>
      <c r="G101" s="332" t="s">
        <v>160</v>
      </c>
      <c r="H101" s="340" t="s">
        <v>160</v>
      </c>
      <c r="I101" s="340" t="s">
        <v>160</v>
      </c>
      <c r="J101" s="332" t="s">
        <v>160</v>
      </c>
      <c r="K101" s="333">
        <v>309976</v>
      </c>
      <c r="L101" s="333">
        <v>172023</v>
      </c>
      <c r="M101" s="334">
        <v>95.1</v>
      </c>
      <c r="N101" s="333">
        <v>14340</v>
      </c>
      <c r="O101" s="333">
        <v>7894</v>
      </c>
      <c r="P101" s="334">
        <v>4.4000000000000004</v>
      </c>
      <c r="Q101" s="333">
        <v>1512</v>
      </c>
      <c r="R101" s="333">
        <v>1257</v>
      </c>
      <c r="S101" s="334">
        <v>0.5</v>
      </c>
      <c r="T101" s="319"/>
      <c r="U101" s="319"/>
      <c r="V101" s="319"/>
      <c r="W101" s="319"/>
      <c r="X101" s="319"/>
      <c r="Y101" s="319"/>
      <c r="Z101" s="319"/>
      <c r="AA101" s="319"/>
      <c r="AB101" s="319"/>
      <c r="AC101" s="319"/>
      <c r="AD101" s="319"/>
      <c r="AE101" s="319"/>
      <c r="AF101" s="319"/>
      <c r="AG101" s="319"/>
      <c r="AH101" s="319"/>
      <c r="AI101" s="319"/>
      <c r="AJ101" s="319"/>
      <c r="AK101" s="319"/>
      <c r="AL101" s="319"/>
      <c r="AM101" s="319"/>
      <c r="AN101" s="319"/>
      <c r="AO101" s="319"/>
      <c r="AP101" s="319"/>
      <c r="AQ101" s="319"/>
      <c r="AR101" s="319"/>
      <c r="AS101" s="319"/>
      <c r="AT101" s="319"/>
      <c r="AU101" s="319"/>
      <c r="AV101" s="319"/>
      <c r="AW101" s="319"/>
      <c r="AX101" s="319"/>
      <c r="AY101" s="319"/>
      <c r="AZ101" s="319"/>
      <c r="BA101" s="319"/>
      <c r="BB101" s="319"/>
      <c r="BC101" s="319"/>
      <c r="BD101" s="319"/>
      <c r="BE101" s="319"/>
      <c r="BF101" s="319"/>
      <c r="BG101" s="319"/>
      <c r="BH101" s="319"/>
      <c r="BI101" s="319"/>
    </row>
    <row r="102" spans="1:61" x14ac:dyDescent="0.2">
      <c r="A102" s="327" t="s">
        <v>95</v>
      </c>
      <c r="B102" s="340" t="s">
        <v>160</v>
      </c>
      <c r="C102" s="340" t="s">
        <v>160</v>
      </c>
      <c r="D102" s="332" t="s">
        <v>160</v>
      </c>
      <c r="E102" s="340">
        <v>14696</v>
      </c>
      <c r="F102" s="340">
        <v>9842</v>
      </c>
      <c r="G102" s="332">
        <v>100</v>
      </c>
      <c r="H102" s="340" t="s">
        <v>160</v>
      </c>
      <c r="I102" s="340" t="s">
        <v>160</v>
      </c>
      <c r="J102" s="332" t="s">
        <v>160</v>
      </c>
      <c r="K102" s="335" t="s">
        <v>160</v>
      </c>
      <c r="L102" s="335" t="s">
        <v>160</v>
      </c>
      <c r="M102" s="335" t="s">
        <v>160</v>
      </c>
      <c r="N102" s="333">
        <v>25835</v>
      </c>
      <c r="O102" s="333">
        <v>14946</v>
      </c>
      <c r="P102" s="334">
        <v>100</v>
      </c>
      <c r="Q102" s="335" t="s">
        <v>160</v>
      </c>
      <c r="R102" s="335" t="s">
        <v>160</v>
      </c>
      <c r="S102" s="335" t="s">
        <v>160</v>
      </c>
      <c r="T102" s="319"/>
      <c r="U102" s="319"/>
      <c r="V102" s="319"/>
      <c r="W102" s="319"/>
      <c r="X102" s="319"/>
      <c r="Y102" s="319"/>
      <c r="Z102" s="319"/>
      <c r="AA102" s="319"/>
      <c r="AB102" s="319"/>
      <c r="AC102" s="319"/>
      <c r="AD102" s="319"/>
      <c r="AE102" s="319"/>
      <c r="AF102" s="319"/>
      <c r="AG102" s="319"/>
      <c r="AH102" s="319"/>
      <c r="AI102" s="319"/>
      <c r="AJ102" s="319"/>
      <c r="AK102" s="319"/>
      <c r="AL102" s="319"/>
      <c r="AM102" s="319"/>
      <c r="AN102" s="319"/>
      <c r="AO102" s="319"/>
      <c r="AP102" s="319"/>
      <c r="AQ102" s="319"/>
      <c r="AR102" s="319"/>
      <c r="AS102" s="319"/>
      <c r="AT102" s="319"/>
      <c r="AU102" s="319"/>
      <c r="AV102" s="319"/>
      <c r="AW102" s="319"/>
      <c r="AX102" s="319"/>
      <c r="AY102" s="319"/>
      <c r="AZ102" s="319"/>
      <c r="BA102" s="319"/>
      <c r="BB102" s="319"/>
      <c r="BC102" s="319"/>
      <c r="BD102" s="319"/>
      <c r="BE102" s="319"/>
      <c r="BF102" s="319"/>
      <c r="BG102" s="319"/>
      <c r="BH102" s="319"/>
      <c r="BI102" s="319"/>
    </row>
    <row r="103" spans="1:61" x14ac:dyDescent="0.2">
      <c r="A103" s="327" t="s">
        <v>96</v>
      </c>
      <c r="B103" s="340">
        <v>127246</v>
      </c>
      <c r="C103" s="340">
        <v>46236</v>
      </c>
      <c r="D103" s="332">
        <v>86.3</v>
      </c>
      <c r="E103" s="340">
        <v>150</v>
      </c>
      <c r="F103" s="340">
        <v>24</v>
      </c>
      <c r="G103" s="332">
        <v>0.1</v>
      </c>
      <c r="H103" s="340">
        <v>20117</v>
      </c>
      <c r="I103" s="340">
        <v>6675</v>
      </c>
      <c r="J103" s="332">
        <v>13.6</v>
      </c>
      <c r="K103" s="333">
        <v>307182</v>
      </c>
      <c r="L103" s="333">
        <v>128455</v>
      </c>
      <c r="M103" s="334">
        <v>68.400000000000006</v>
      </c>
      <c r="N103" s="333">
        <v>58105</v>
      </c>
      <c r="O103" s="333">
        <v>21844</v>
      </c>
      <c r="P103" s="334">
        <v>12.9</v>
      </c>
      <c r="Q103" s="333">
        <v>84017</v>
      </c>
      <c r="R103" s="333">
        <v>39607</v>
      </c>
      <c r="S103" s="334">
        <v>18.7</v>
      </c>
      <c r="T103" s="319"/>
      <c r="U103" s="319"/>
      <c r="V103" s="319"/>
      <c r="W103" s="319"/>
      <c r="X103" s="319"/>
      <c r="Y103" s="319"/>
      <c r="Z103" s="319"/>
      <c r="AA103" s="319"/>
      <c r="AB103" s="319"/>
      <c r="AC103" s="319"/>
      <c r="AD103" s="319"/>
      <c r="AE103" s="319"/>
      <c r="AF103" s="319"/>
      <c r="AG103" s="319"/>
      <c r="AH103" s="319"/>
      <c r="AI103" s="319"/>
      <c r="AJ103" s="319"/>
      <c r="AK103" s="319"/>
      <c r="AL103" s="319"/>
      <c r="AM103" s="319"/>
      <c r="AN103" s="319"/>
      <c r="AO103" s="319"/>
      <c r="AP103" s="319"/>
      <c r="AQ103" s="319"/>
      <c r="AR103" s="319"/>
      <c r="AS103" s="319"/>
      <c r="AT103" s="319"/>
      <c r="AU103" s="319"/>
      <c r="AV103" s="319"/>
      <c r="AW103" s="319"/>
      <c r="AX103" s="319"/>
      <c r="AY103" s="319"/>
      <c r="AZ103" s="319"/>
      <c r="BA103" s="319"/>
      <c r="BB103" s="319"/>
      <c r="BC103" s="319"/>
      <c r="BD103" s="319"/>
      <c r="BE103" s="319"/>
      <c r="BF103" s="319"/>
      <c r="BG103" s="319"/>
      <c r="BH103" s="319"/>
      <c r="BI103" s="319"/>
    </row>
    <row r="104" spans="1:61" x14ac:dyDescent="0.2">
      <c r="A104" s="327" t="s">
        <v>97</v>
      </c>
      <c r="B104" s="340">
        <v>149622</v>
      </c>
      <c r="C104" s="340">
        <v>74999</v>
      </c>
      <c r="D104" s="332">
        <v>99.6</v>
      </c>
      <c r="E104" s="340">
        <v>295</v>
      </c>
      <c r="F104" s="340">
        <v>9</v>
      </c>
      <c r="G104" s="332">
        <v>0.2</v>
      </c>
      <c r="H104" s="340">
        <v>259</v>
      </c>
      <c r="I104" s="340">
        <v>41</v>
      </c>
      <c r="J104" s="332">
        <v>0.2</v>
      </c>
      <c r="K104" s="333">
        <v>268386</v>
      </c>
      <c r="L104" s="333">
        <v>134230</v>
      </c>
      <c r="M104" s="334">
        <v>77.099999999999994</v>
      </c>
      <c r="N104" s="333">
        <v>50891</v>
      </c>
      <c r="O104" s="333">
        <v>20062</v>
      </c>
      <c r="P104" s="334">
        <v>14.6</v>
      </c>
      <c r="Q104" s="333">
        <v>28613</v>
      </c>
      <c r="R104" s="333">
        <v>9818</v>
      </c>
      <c r="S104" s="334">
        <v>8.1999999999999993</v>
      </c>
      <c r="T104" s="319"/>
      <c r="U104" s="319"/>
      <c r="V104" s="319"/>
      <c r="W104" s="319"/>
      <c r="X104" s="319"/>
      <c r="Y104" s="319"/>
      <c r="Z104" s="319"/>
      <c r="AA104" s="319"/>
      <c r="AB104" s="319"/>
      <c r="AC104" s="319"/>
      <c r="AD104" s="319"/>
      <c r="AE104" s="319"/>
      <c r="AF104" s="319"/>
      <c r="AG104" s="319"/>
      <c r="AH104" s="319"/>
      <c r="AI104" s="319"/>
      <c r="AJ104" s="319"/>
      <c r="AK104" s="319"/>
      <c r="AL104" s="319"/>
      <c r="AM104" s="319"/>
      <c r="AN104" s="319"/>
      <c r="AO104" s="319"/>
      <c r="AP104" s="319"/>
      <c r="AQ104" s="319"/>
      <c r="AR104" s="319"/>
      <c r="AS104" s="319"/>
      <c r="AT104" s="319"/>
      <c r="AU104" s="319"/>
      <c r="AV104" s="319"/>
      <c r="AW104" s="319"/>
      <c r="AX104" s="319"/>
      <c r="AY104" s="319"/>
      <c r="AZ104" s="319"/>
      <c r="BA104" s="319"/>
      <c r="BB104" s="319"/>
      <c r="BC104" s="319"/>
      <c r="BD104" s="319"/>
      <c r="BE104" s="319"/>
      <c r="BF104" s="319"/>
      <c r="BG104" s="319"/>
      <c r="BH104" s="319"/>
      <c r="BI104" s="319"/>
    </row>
    <row r="105" spans="1:61" x14ac:dyDescent="0.2">
      <c r="A105" s="327" t="s">
        <v>98</v>
      </c>
      <c r="B105" s="340">
        <v>634058</v>
      </c>
      <c r="C105" s="340">
        <v>320136</v>
      </c>
      <c r="D105" s="332">
        <v>100</v>
      </c>
      <c r="E105" s="340">
        <v>113</v>
      </c>
      <c r="F105" s="340">
        <v>102</v>
      </c>
      <c r="G105" s="332">
        <v>0</v>
      </c>
      <c r="H105" s="340" t="s">
        <v>160</v>
      </c>
      <c r="I105" s="340" t="s">
        <v>160</v>
      </c>
      <c r="J105" s="332" t="s">
        <v>160</v>
      </c>
      <c r="K105" s="333">
        <v>854361</v>
      </c>
      <c r="L105" s="333">
        <v>438616</v>
      </c>
      <c r="M105" s="334">
        <v>96.4</v>
      </c>
      <c r="N105" s="333">
        <v>28734</v>
      </c>
      <c r="O105" s="333">
        <v>7825</v>
      </c>
      <c r="P105" s="334">
        <v>3.2</v>
      </c>
      <c r="Q105" s="333">
        <v>3409</v>
      </c>
      <c r="R105" s="333">
        <v>1564</v>
      </c>
      <c r="S105" s="334">
        <v>0.4</v>
      </c>
      <c r="T105" s="319"/>
      <c r="U105" s="319"/>
      <c r="V105" s="319"/>
      <c r="W105" s="319"/>
      <c r="X105" s="319"/>
      <c r="Y105" s="319"/>
      <c r="Z105" s="319"/>
      <c r="AA105" s="319"/>
      <c r="AB105" s="319"/>
      <c r="AC105" s="319"/>
      <c r="AD105" s="319"/>
      <c r="AE105" s="319"/>
      <c r="AF105" s="319"/>
      <c r="AG105" s="319"/>
      <c r="AH105" s="319"/>
      <c r="AI105" s="319"/>
      <c r="AJ105" s="319"/>
      <c r="AK105" s="319"/>
      <c r="AL105" s="319"/>
      <c r="AM105" s="319"/>
      <c r="AN105" s="319"/>
      <c r="AO105" s="319"/>
      <c r="AP105" s="319"/>
      <c r="AQ105" s="319"/>
      <c r="AR105" s="319"/>
      <c r="AS105" s="319"/>
      <c r="AT105" s="319"/>
      <c r="AU105" s="319"/>
      <c r="AV105" s="319"/>
      <c r="AW105" s="319"/>
      <c r="AX105" s="319"/>
      <c r="AY105" s="319"/>
      <c r="AZ105" s="319"/>
      <c r="BA105" s="319"/>
      <c r="BB105" s="319"/>
      <c r="BC105" s="319"/>
      <c r="BD105" s="319"/>
      <c r="BE105" s="319"/>
      <c r="BF105" s="319"/>
      <c r="BG105" s="319"/>
      <c r="BH105" s="319"/>
      <c r="BI105" s="319"/>
    </row>
    <row r="106" spans="1:61" x14ac:dyDescent="0.2">
      <c r="A106" s="326" t="s">
        <v>99</v>
      </c>
      <c r="B106" s="340">
        <v>25179</v>
      </c>
      <c r="C106" s="340">
        <v>13266</v>
      </c>
      <c r="D106" s="332">
        <v>70.900000000000006</v>
      </c>
      <c r="E106" s="340">
        <v>8226</v>
      </c>
      <c r="F106" s="340">
        <v>6054</v>
      </c>
      <c r="G106" s="332">
        <v>23.2</v>
      </c>
      <c r="H106" s="340">
        <v>2094</v>
      </c>
      <c r="I106" s="340">
        <v>790</v>
      </c>
      <c r="J106" s="332">
        <v>5.9</v>
      </c>
      <c r="K106" s="333">
        <v>52333</v>
      </c>
      <c r="L106" s="333">
        <v>26374</v>
      </c>
      <c r="M106" s="334">
        <v>40.6</v>
      </c>
      <c r="N106" s="333">
        <v>66738</v>
      </c>
      <c r="O106" s="333">
        <v>50634</v>
      </c>
      <c r="P106" s="334">
        <v>51.7</v>
      </c>
      <c r="Q106" s="333">
        <v>9931</v>
      </c>
      <c r="R106" s="333">
        <v>5160</v>
      </c>
      <c r="S106" s="334">
        <v>7.7</v>
      </c>
      <c r="T106" s="319"/>
      <c r="U106" s="319"/>
      <c r="V106" s="319"/>
      <c r="W106" s="319"/>
      <c r="X106" s="319"/>
      <c r="Y106" s="319"/>
      <c r="Z106" s="319"/>
      <c r="AA106" s="319"/>
      <c r="AB106" s="319"/>
      <c r="AC106" s="319"/>
      <c r="AD106" s="319"/>
      <c r="AE106" s="319"/>
      <c r="AF106" s="319"/>
      <c r="AG106" s="319"/>
      <c r="AH106" s="319"/>
      <c r="AI106" s="319"/>
      <c r="AJ106" s="319"/>
      <c r="AK106" s="319"/>
      <c r="AL106" s="319"/>
      <c r="AM106" s="319"/>
      <c r="AN106" s="319"/>
      <c r="AO106" s="319"/>
      <c r="AP106" s="319"/>
      <c r="AQ106" s="319"/>
      <c r="AR106" s="319"/>
      <c r="AS106" s="319"/>
      <c r="AT106" s="319"/>
      <c r="AU106" s="319"/>
      <c r="AV106" s="319"/>
      <c r="AW106" s="319"/>
      <c r="AX106" s="319"/>
      <c r="AY106" s="319"/>
      <c r="AZ106" s="319"/>
      <c r="BA106" s="319"/>
      <c r="BB106" s="319"/>
      <c r="BC106" s="319"/>
      <c r="BD106" s="319"/>
      <c r="BE106" s="319"/>
      <c r="BF106" s="319"/>
      <c r="BG106" s="319"/>
      <c r="BH106" s="319"/>
      <c r="BI106" s="319"/>
    </row>
    <row r="107" spans="1:61" x14ac:dyDescent="0.2">
      <c r="A107" s="327" t="s">
        <v>100</v>
      </c>
      <c r="B107" s="340">
        <v>62182</v>
      </c>
      <c r="C107" s="340">
        <v>27516</v>
      </c>
      <c r="D107" s="332">
        <v>39.700000000000003</v>
      </c>
      <c r="E107" s="340">
        <v>13</v>
      </c>
      <c r="F107" s="340" t="s">
        <v>160</v>
      </c>
      <c r="G107" s="332">
        <v>0</v>
      </c>
      <c r="H107" s="340">
        <v>94386</v>
      </c>
      <c r="I107" s="340">
        <v>45032</v>
      </c>
      <c r="J107" s="332">
        <v>60.3</v>
      </c>
      <c r="K107" s="333">
        <v>134507</v>
      </c>
      <c r="L107" s="333">
        <v>60000</v>
      </c>
      <c r="M107" s="334">
        <v>35.200000000000003</v>
      </c>
      <c r="N107" s="333">
        <v>11102</v>
      </c>
      <c r="O107" s="333">
        <v>4280</v>
      </c>
      <c r="P107" s="334">
        <v>2.9</v>
      </c>
      <c r="Q107" s="333">
        <v>236599</v>
      </c>
      <c r="R107" s="333">
        <v>116548</v>
      </c>
      <c r="S107" s="334">
        <v>61.9</v>
      </c>
      <c r="T107" s="319"/>
      <c r="U107" s="319"/>
      <c r="V107" s="319"/>
      <c r="W107" s="319"/>
      <c r="X107" s="319"/>
      <c r="Y107" s="319"/>
      <c r="Z107" s="319"/>
      <c r="AA107" s="319"/>
      <c r="AB107" s="319"/>
      <c r="AC107" s="319"/>
      <c r="AD107" s="319"/>
      <c r="AE107" s="319"/>
      <c r="AF107" s="319"/>
      <c r="AG107" s="319"/>
      <c r="AH107" s="319"/>
      <c r="AI107" s="319"/>
      <c r="AJ107" s="319"/>
      <c r="AK107" s="319"/>
      <c r="AL107" s="319"/>
      <c r="AM107" s="319"/>
      <c r="AN107" s="319"/>
      <c r="AO107" s="319"/>
      <c r="AP107" s="319"/>
      <c r="AQ107" s="319"/>
      <c r="AR107" s="319"/>
      <c r="AS107" s="319"/>
      <c r="AT107" s="319"/>
      <c r="AU107" s="319"/>
      <c r="AV107" s="319"/>
      <c r="AW107" s="319"/>
      <c r="AX107" s="319"/>
      <c r="AY107" s="319"/>
      <c r="AZ107" s="319"/>
      <c r="BA107" s="319"/>
      <c r="BB107" s="319"/>
      <c r="BC107" s="319"/>
      <c r="BD107" s="319"/>
      <c r="BE107" s="319"/>
      <c r="BF107" s="319"/>
      <c r="BG107" s="319"/>
      <c r="BH107" s="319"/>
      <c r="BI107" s="319"/>
    </row>
    <row r="108" spans="1:61" x14ac:dyDescent="0.2">
      <c r="A108" s="327" t="s">
        <v>101</v>
      </c>
      <c r="B108" s="340">
        <v>143</v>
      </c>
      <c r="C108" s="340">
        <v>115</v>
      </c>
      <c r="D108" s="332">
        <v>100</v>
      </c>
      <c r="E108" s="340" t="s">
        <v>160</v>
      </c>
      <c r="F108" s="340" t="s">
        <v>160</v>
      </c>
      <c r="G108" s="332" t="s">
        <v>160</v>
      </c>
      <c r="H108" s="340" t="s">
        <v>160</v>
      </c>
      <c r="I108" s="340" t="s">
        <v>160</v>
      </c>
      <c r="J108" s="332" t="s">
        <v>160</v>
      </c>
      <c r="K108" s="333">
        <v>202</v>
      </c>
      <c r="L108" s="333">
        <v>156</v>
      </c>
      <c r="M108" s="334">
        <v>100</v>
      </c>
      <c r="N108" s="335" t="s">
        <v>160</v>
      </c>
      <c r="O108" s="335" t="s">
        <v>160</v>
      </c>
      <c r="P108" s="335" t="s">
        <v>160</v>
      </c>
      <c r="Q108" s="335" t="s">
        <v>160</v>
      </c>
      <c r="R108" s="335" t="s">
        <v>160</v>
      </c>
      <c r="S108" s="335" t="s">
        <v>160</v>
      </c>
      <c r="T108" s="319"/>
      <c r="U108" s="319"/>
      <c r="V108" s="319"/>
      <c r="W108" s="319"/>
      <c r="X108" s="319"/>
      <c r="Y108" s="319"/>
      <c r="Z108" s="319"/>
      <c r="AA108" s="319"/>
      <c r="AB108" s="319"/>
      <c r="AC108" s="319"/>
      <c r="AD108" s="319"/>
      <c r="AE108" s="319"/>
      <c r="AF108" s="319"/>
      <c r="AG108" s="319"/>
      <c r="AH108" s="319"/>
      <c r="AI108" s="319"/>
      <c r="AJ108" s="319"/>
      <c r="AK108" s="319"/>
      <c r="AL108" s="319"/>
      <c r="AM108" s="319"/>
      <c r="AN108" s="319"/>
      <c r="AO108" s="319"/>
      <c r="AP108" s="319"/>
      <c r="AQ108" s="319"/>
      <c r="AR108" s="319"/>
      <c r="AS108" s="319"/>
      <c r="AT108" s="319"/>
      <c r="AU108" s="319"/>
      <c r="AV108" s="319"/>
      <c r="AW108" s="319"/>
      <c r="AX108" s="319"/>
      <c r="AY108" s="319"/>
      <c r="AZ108" s="319"/>
      <c r="BA108" s="319"/>
      <c r="BB108" s="319"/>
      <c r="BC108" s="319"/>
      <c r="BD108" s="319"/>
      <c r="BE108" s="319"/>
      <c r="BF108" s="319"/>
      <c r="BG108" s="319"/>
      <c r="BH108" s="319"/>
      <c r="BI108" s="319"/>
    </row>
    <row r="109" spans="1:61" x14ac:dyDescent="0.2">
      <c r="A109" s="341" t="s">
        <v>102</v>
      </c>
      <c r="B109" s="340">
        <v>2158</v>
      </c>
      <c r="C109" s="340">
        <v>999</v>
      </c>
      <c r="D109" s="332">
        <v>100</v>
      </c>
      <c r="E109" s="340" t="s">
        <v>160</v>
      </c>
      <c r="F109" s="340" t="s">
        <v>160</v>
      </c>
      <c r="G109" s="332" t="s">
        <v>160</v>
      </c>
      <c r="H109" s="340" t="s">
        <v>160</v>
      </c>
      <c r="I109" s="340" t="s">
        <v>160</v>
      </c>
      <c r="J109" s="332" t="s">
        <v>160</v>
      </c>
      <c r="K109" s="333">
        <v>2158</v>
      </c>
      <c r="L109" s="333">
        <v>999</v>
      </c>
      <c r="M109" s="334">
        <v>100</v>
      </c>
      <c r="N109" s="335" t="s">
        <v>160</v>
      </c>
      <c r="O109" s="335" t="s">
        <v>160</v>
      </c>
      <c r="P109" s="335" t="s">
        <v>160</v>
      </c>
      <c r="Q109" s="335" t="s">
        <v>160</v>
      </c>
      <c r="R109" s="335" t="s">
        <v>160</v>
      </c>
      <c r="S109" s="335" t="s">
        <v>160</v>
      </c>
      <c r="T109" s="319"/>
      <c r="U109" s="319"/>
      <c r="V109" s="319"/>
      <c r="W109" s="319"/>
      <c r="X109" s="319"/>
      <c r="Y109" s="319"/>
      <c r="Z109" s="319"/>
      <c r="AA109" s="319"/>
      <c r="AB109" s="319"/>
      <c r="AC109" s="319"/>
      <c r="AD109" s="319"/>
      <c r="AE109" s="319"/>
      <c r="AF109" s="319"/>
      <c r="AG109" s="319"/>
      <c r="AH109" s="319"/>
      <c r="AI109" s="319"/>
      <c r="AJ109" s="319"/>
      <c r="AK109" s="319"/>
      <c r="AL109" s="319"/>
      <c r="AM109" s="319"/>
      <c r="AN109" s="319"/>
      <c r="AO109" s="319"/>
      <c r="AP109" s="319"/>
      <c r="AQ109" s="319"/>
      <c r="AR109" s="319"/>
      <c r="AS109" s="319"/>
      <c r="AT109" s="319"/>
      <c r="AU109" s="319"/>
      <c r="AV109" s="319"/>
      <c r="AW109" s="319"/>
      <c r="AX109" s="319"/>
      <c r="AY109" s="319"/>
      <c r="AZ109" s="319"/>
      <c r="BA109" s="319"/>
      <c r="BB109" s="319"/>
      <c r="BC109" s="319"/>
      <c r="BD109" s="319"/>
      <c r="BE109" s="319"/>
      <c r="BF109" s="319"/>
      <c r="BG109" s="319"/>
      <c r="BH109" s="319"/>
      <c r="BI109" s="319"/>
    </row>
    <row r="110" spans="1:61" x14ac:dyDescent="0.2">
      <c r="A110" s="328" t="s">
        <v>103</v>
      </c>
      <c r="B110" s="336">
        <v>81942</v>
      </c>
      <c r="C110" s="336">
        <v>24119</v>
      </c>
      <c r="D110" s="329">
        <v>100</v>
      </c>
      <c r="E110" s="336" t="s">
        <v>160</v>
      </c>
      <c r="F110" s="336" t="s">
        <v>160</v>
      </c>
      <c r="G110" s="329" t="s">
        <v>160</v>
      </c>
      <c r="H110" s="336" t="s">
        <v>160</v>
      </c>
      <c r="I110" s="336" t="s">
        <v>160</v>
      </c>
      <c r="J110" s="329" t="s">
        <v>160</v>
      </c>
      <c r="K110" s="336">
        <v>88821</v>
      </c>
      <c r="L110" s="336">
        <v>29371</v>
      </c>
      <c r="M110" s="338">
        <v>99.2</v>
      </c>
      <c r="N110" s="336">
        <v>369</v>
      </c>
      <c r="O110" s="337">
        <v>144</v>
      </c>
      <c r="P110" s="338">
        <v>0.4</v>
      </c>
      <c r="Q110" s="336">
        <v>312</v>
      </c>
      <c r="R110" s="337" t="s">
        <v>160</v>
      </c>
      <c r="S110" s="338">
        <v>0.3</v>
      </c>
      <c r="T110" s="319"/>
      <c r="U110" s="319"/>
      <c r="V110" s="319"/>
      <c r="W110" s="319"/>
      <c r="X110" s="319"/>
      <c r="Y110" s="319"/>
      <c r="Z110" s="319"/>
      <c r="AA110" s="319"/>
      <c r="AB110" s="319"/>
      <c r="AC110" s="319"/>
      <c r="AD110" s="319"/>
      <c r="AE110" s="319"/>
      <c r="AF110" s="319"/>
      <c r="AG110" s="319"/>
      <c r="AH110" s="319"/>
      <c r="AI110" s="319"/>
      <c r="AJ110" s="319"/>
      <c r="AK110" s="319"/>
      <c r="AL110" s="319"/>
      <c r="AM110" s="319"/>
      <c r="AN110" s="319"/>
      <c r="AO110" s="319"/>
      <c r="AP110" s="319"/>
      <c r="AQ110" s="319"/>
      <c r="AR110" s="319"/>
      <c r="AS110" s="319"/>
      <c r="AT110" s="319"/>
      <c r="AU110" s="319"/>
      <c r="AV110" s="319"/>
      <c r="AW110" s="319"/>
      <c r="AX110" s="319"/>
      <c r="AY110" s="319"/>
      <c r="AZ110" s="319"/>
      <c r="BA110" s="319"/>
      <c r="BB110" s="319"/>
      <c r="BC110" s="319"/>
      <c r="BD110" s="319"/>
      <c r="BE110" s="319"/>
      <c r="BF110" s="319"/>
      <c r="BG110" s="319"/>
      <c r="BH110" s="319"/>
      <c r="BI110" s="319"/>
    </row>
    <row r="111" spans="1:61" ht="13.5" customHeight="1" x14ac:dyDescent="0.2">
      <c r="A111" s="155"/>
      <c r="B111" s="156"/>
      <c r="C111" s="156"/>
      <c r="D111" s="157"/>
      <c r="E111" s="158"/>
      <c r="F111" s="149"/>
      <c r="G111" s="157"/>
      <c r="H111" s="158"/>
      <c r="I111" s="149"/>
      <c r="J111" s="157"/>
      <c r="K111" s="158"/>
      <c r="L111" s="149"/>
      <c r="M111" s="157"/>
      <c r="O111" s="159"/>
      <c r="P111" s="160"/>
      <c r="Q111" s="159"/>
      <c r="R111" s="159"/>
    </row>
    <row r="113" spans="1:18" ht="31.5" customHeight="1" x14ac:dyDescent="0.2">
      <c r="A113" s="438" t="s">
        <v>180</v>
      </c>
      <c r="B113" s="438"/>
      <c r="C113" s="438"/>
      <c r="D113" s="438"/>
      <c r="E113" s="438"/>
      <c r="F113" s="438"/>
      <c r="G113" s="438"/>
      <c r="H113" s="438"/>
      <c r="I113" s="438"/>
      <c r="J113" s="438"/>
      <c r="K113" s="438"/>
      <c r="L113" s="438"/>
      <c r="M113" s="438"/>
      <c r="N113" s="438"/>
      <c r="O113" s="438"/>
      <c r="P113" s="438"/>
    </row>
    <row r="114" spans="1:18" x14ac:dyDescent="0.2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P114" s="162" t="s">
        <v>139</v>
      </c>
    </row>
    <row r="115" spans="1:18" ht="14.25" customHeight="1" x14ac:dyDescent="0.2">
      <c r="A115" s="391"/>
      <c r="B115" s="380" t="s">
        <v>155</v>
      </c>
      <c r="C115" s="380"/>
      <c r="D115" s="380"/>
      <c r="E115" s="381" t="s">
        <v>78</v>
      </c>
      <c r="F115" s="382"/>
      <c r="G115" s="382"/>
      <c r="H115" s="382"/>
      <c r="I115" s="382"/>
      <c r="J115" s="382"/>
      <c r="K115" s="385" t="s">
        <v>186</v>
      </c>
      <c r="L115" s="386"/>
      <c r="M115" s="387"/>
      <c r="N115" s="380" t="s">
        <v>79</v>
      </c>
      <c r="O115" s="380"/>
      <c r="P115" s="381"/>
      <c r="Q115" s="159"/>
      <c r="R115" s="159"/>
    </row>
    <row r="116" spans="1:18" ht="36" customHeight="1" x14ac:dyDescent="0.2">
      <c r="A116" s="391"/>
      <c r="B116" s="380"/>
      <c r="C116" s="380"/>
      <c r="D116" s="380"/>
      <c r="E116" s="380" t="s">
        <v>77</v>
      </c>
      <c r="F116" s="380"/>
      <c r="G116" s="380"/>
      <c r="H116" s="380" t="s">
        <v>76</v>
      </c>
      <c r="I116" s="380"/>
      <c r="J116" s="380"/>
      <c r="K116" s="388"/>
      <c r="L116" s="389"/>
      <c r="M116" s="390"/>
      <c r="N116" s="380"/>
      <c r="O116" s="380"/>
      <c r="P116" s="381"/>
      <c r="Q116" s="159"/>
      <c r="R116" s="159"/>
    </row>
    <row r="117" spans="1:18" ht="40.5" customHeight="1" x14ac:dyDescent="0.2">
      <c r="A117" s="391"/>
      <c r="B117" s="273" t="s">
        <v>153</v>
      </c>
      <c r="C117" s="273" t="s">
        <v>75</v>
      </c>
      <c r="D117" s="273" t="s">
        <v>154</v>
      </c>
      <c r="E117" s="273" t="s">
        <v>153</v>
      </c>
      <c r="F117" s="273" t="s">
        <v>75</v>
      </c>
      <c r="G117" s="273" t="s">
        <v>154</v>
      </c>
      <c r="H117" s="273" t="s">
        <v>153</v>
      </c>
      <c r="I117" s="273" t="s">
        <v>75</v>
      </c>
      <c r="J117" s="273" t="s">
        <v>154</v>
      </c>
      <c r="K117" s="273" t="s">
        <v>153</v>
      </c>
      <c r="L117" s="273" t="s">
        <v>75</v>
      </c>
      <c r="M117" s="274" t="s">
        <v>154</v>
      </c>
      <c r="N117" s="273" t="s">
        <v>153</v>
      </c>
      <c r="O117" s="273" t="s">
        <v>75</v>
      </c>
      <c r="P117" s="274" t="s">
        <v>154</v>
      </c>
      <c r="Q117" s="159"/>
      <c r="R117" s="159"/>
    </row>
    <row r="118" spans="1:18" x14ac:dyDescent="0.2">
      <c r="A118" s="64" t="s">
        <v>83</v>
      </c>
      <c r="B118" s="282">
        <f>SUM(B119:B138)</f>
        <v>12326126</v>
      </c>
      <c r="C118" s="282">
        <f>SUM(C119:C138)</f>
        <v>11129506</v>
      </c>
      <c r="D118" s="276">
        <f>B118/C118%</f>
        <v>110.75177999814188</v>
      </c>
      <c r="E118" s="282">
        <f>SUM(E119:E138)</f>
        <v>1380174</v>
      </c>
      <c r="F118" s="282">
        <f>SUM(F119:F138)</f>
        <v>1277186</v>
      </c>
      <c r="G118" s="276">
        <f>E118/F118%</f>
        <v>108.06366496344306</v>
      </c>
      <c r="H118" s="282">
        <f>SUM(H119:H138)</f>
        <v>10945952</v>
      </c>
      <c r="I118" s="282">
        <f>SUM(I119:I138)</f>
        <v>9852320</v>
      </c>
      <c r="J118" s="276">
        <f>H118/I118%</f>
        <v>111.10024846939605</v>
      </c>
      <c r="K118" s="282">
        <f>SUM(K119:K138)</f>
        <v>8847864</v>
      </c>
      <c r="L118" s="282">
        <f>SUM(L119:L138)</f>
        <v>10472862</v>
      </c>
      <c r="M118" s="276">
        <f>K118/L118%</f>
        <v>84.483725652071044</v>
      </c>
      <c r="N118" s="282">
        <f>SUM(N119:N138)</f>
        <v>21173990</v>
      </c>
      <c r="O118" s="282">
        <f>SUM(O119:O138)</f>
        <v>21602368</v>
      </c>
      <c r="P118" s="276">
        <f>N118/O118%</f>
        <v>98.016985915618136</v>
      </c>
      <c r="Q118" s="159"/>
      <c r="R118" s="159"/>
    </row>
    <row r="119" spans="1:18" x14ac:dyDescent="0.2">
      <c r="A119" s="79" t="s">
        <v>84</v>
      </c>
      <c r="B119" s="282">
        <f>E119+H119</f>
        <v>765661</v>
      </c>
      <c r="C119" s="210">
        <f t="shared" ref="C119:C138" si="16">F119+I119</f>
        <v>760663</v>
      </c>
      <c r="D119" s="276">
        <f t="shared" ref="D119:D138" si="17">B119/C119%</f>
        <v>100.65705838196415</v>
      </c>
      <c r="E119" s="282">
        <v>54264</v>
      </c>
      <c r="F119" s="282">
        <v>47384</v>
      </c>
      <c r="G119" s="276">
        <f t="shared" ref="G119:G138" si="18">E119/F119%</f>
        <v>114.51966908661151</v>
      </c>
      <c r="H119" s="282">
        <v>711397</v>
      </c>
      <c r="I119" s="282">
        <v>713279</v>
      </c>
      <c r="J119" s="276">
        <f t="shared" ref="J119:J138" si="19">H119/I119%</f>
        <v>99.736148127170438</v>
      </c>
      <c r="K119" s="282">
        <v>380073</v>
      </c>
      <c r="L119" s="282">
        <v>380073</v>
      </c>
      <c r="M119" s="276">
        <f t="shared" ref="M119:M138" si="20">K119/L119%</f>
        <v>100</v>
      </c>
      <c r="N119" s="282">
        <f>E119+H119+K119</f>
        <v>1145734</v>
      </c>
      <c r="O119" s="282">
        <f>F119+I119+L119</f>
        <v>1140736</v>
      </c>
      <c r="P119" s="276">
        <f t="shared" ref="P119:P138" si="21">N119/O119%</f>
        <v>100.43813818447038</v>
      </c>
      <c r="Q119" s="159"/>
      <c r="R119" s="159"/>
    </row>
    <row r="120" spans="1:18" x14ac:dyDescent="0.2">
      <c r="A120" s="70" t="s">
        <v>85</v>
      </c>
      <c r="B120" s="282">
        <f t="shared" ref="B120:B138" si="22">E120+H120</f>
        <v>199931</v>
      </c>
      <c r="C120" s="210">
        <f t="shared" si="16"/>
        <v>200325</v>
      </c>
      <c r="D120" s="276">
        <f t="shared" si="17"/>
        <v>99.803319605640837</v>
      </c>
      <c r="E120" s="282">
        <v>89173</v>
      </c>
      <c r="F120" s="282">
        <v>91730</v>
      </c>
      <c r="G120" s="276">
        <f t="shared" si="18"/>
        <v>97.212471383407831</v>
      </c>
      <c r="H120" s="282">
        <v>110758</v>
      </c>
      <c r="I120" s="282">
        <v>108595</v>
      </c>
      <c r="J120" s="276">
        <f t="shared" si="19"/>
        <v>101.99180441088447</v>
      </c>
      <c r="K120" s="282">
        <v>401891</v>
      </c>
      <c r="L120" s="282">
        <v>429194</v>
      </c>
      <c r="M120" s="276">
        <f t="shared" si="20"/>
        <v>93.638541079325435</v>
      </c>
      <c r="N120" s="282">
        <f t="shared" ref="N120:N138" si="23">E120+H120+K120</f>
        <v>601822</v>
      </c>
      <c r="O120" s="282">
        <f t="shared" ref="O120:O138" si="24">F120+I120+L120</f>
        <v>629519</v>
      </c>
      <c r="P120" s="276">
        <f t="shared" si="21"/>
        <v>95.600291651244845</v>
      </c>
      <c r="Q120" s="159"/>
      <c r="R120" s="159"/>
    </row>
    <row r="121" spans="1:18" x14ac:dyDescent="0.2">
      <c r="A121" s="70" t="s">
        <v>86</v>
      </c>
      <c r="B121" s="282">
        <f t="shared" si="22"/>
        <v>728293</v>
      </c>
      <c r="C121" s="210">
        <f t="shared" si="16"/>
        <v>706112</v>
      </c>
      <c r="D121" s="276">
        <f t="shared" si="17"/>
        <v>103.14128636816822</v>
      </c>
      <c r="E121" s="282">
        <v>77702</v>
      </c>
      <c r="F121" s="282">
        <v>73241</v>
      </c>
      <c r="G121" s="276">
        <f t="shared" si="18"/>
        <v>106.09085075299355</v>
      </c>
      <c r="H121" s="282">
        <v>650591</v>
      </c>
      <c r="I121" s="282">
        <v>632871</v>
      </c>
      <c r="J121" s="276">
        <f t="shared" si="19"/>
        <v>102.79993869208732</v>
      </c>
      <c r="K121" s="282">
        <v>433066</v>
      </c>
      <c r="L121" s="282">
        <v>435370</v>
      </c>
      <c r="M121" s="276">
        <f t="shared" si="20"/>
        <v>99.47079495601443</v>
      </c>
      <c r="N121" s="282">
        <f t="shared" si="23"/>
        <v>1161359</v>
      </c>
      <c r="O121" s="282">
        <f t="shared" si="24"/>
        <v>1141482</v>
      </c>
      <c r="P121" s="276">
        <f t="shared" si="21"/>
        <v>101.74133275864183</v>
      </c>
      <c r="Q121" s="159"/>
      <c r="R121" s="159"/>
    </row>
    <row r="122" spans="1:18" x14ac:dyDescent="0.2">
      <c r="A122" s="70" t="s">
        <v>87</v>
      </c>
      <c r="B122" s="282">
        <f t="shared" si="22"/>
        <v>1811274</v>
      </c>
      <c r="C122" s="210">
        <f t="shared" si="16"/>
        <v>1716672</v>
      </c>
      <c r="D122" s="276">
        <f t="shared" si="17"/>
        <v>105.51077899563806</v>
      </c>
      <c r="E122" s="282">
        <v>104039</v>
      </c>
      <c r="F122" s="282">
        <v>89184</v>
      </c>
      <c r="G122" s="276">
        <f t="shared" si="18"/>
        <v>116.65657517043415</v>
      </c>
      <c r="H122" s="282">
        <v>1707235</v>
      </c>
      <c r="I122" s="282">
        <v>1627488</v>
      </c>
      <c r="J122" s="276">
        <f t="shared" si="19"/>
        <v>104.90000540710592</v>
      </c>
      <c r="K122" s="282">
        <v>677893</v>
      </c>
      <c r="L122" s="282">
        <v>751881</v>
      </c>
      <c r="M122" s="276">
        <f t="shared" si="20"/>
        <v>90.159613023869468</v>
      </c>
      <c r="N122" s="282">
        <f t="shared" si="23"/>
        <v>2489167</v>
      </c>
      <c r="O122" s="282">
        <f t="shared" si="24"/>
        <v>2468553</v>
      </c>
      <c r="P122" s="276">
        <f t="shared" si="21"/>
        <v>100.83506410435588</v>
      </c>
      <c r="Q122" s="159"/>
      <c r="R122" s="159"/>
    </row>
    <row r="123" spans="1:18" x14ac:dyDescent="0.2">
      <c r="A123" s="70" t="s">
        <v>88</v>
      </c>
      <c r="B123" s="282">
        <f t="shared" si="22"/>
        <v>293761</v>
      </c>
      <c r="C123" s="210">
        <f t="shared" si="16"/>
        <v>299050</v>
      </c>
      <c r="D123" s="276">
        <f t="shared" si="17"/>
        <v>98.231399431533191</v>
      </c>
      <c r="E123" s="282">
        <v>31442</v>
      </c>
      <c r="F123" s="282">
        <v>35941</v>
      </c>
      <c r="G123" s="276">
        <f t="shared" si="18"/>
        <v>87.482262597034023</v>
      </c>
      <c r="H123" s="282">
        <v>262319</v>
      </c>
      <c r="I123" s="282">
        <v>263109</v>
      </c>
      <c r="J123" s="276">
        <f t="shared" si="19"/>
        <v>99.69974421247467</v>
      </c>
      <c r="K123" s="282">
        <v>234203</v>
      </c>
      <c r="L123" s="282">
        <v>247572</v>
      </c>
      <c r="M123" s="276">
        <f t="shared" si="20"/>
        <v>94.599954760635299</v>
      </c>
      <c r="N123" s="282">
        <f t="shared" si="23"/>
        <v>527964</v>
      </c>
      <c r="O123" s="282">
        <f t="shared" si="24"/>
        <v>546622</v>
      </c>
      <c r="P123" s="276">
        <f t="shared" si="21"/>
        <v>96.586672325665631</v>
      </c>
      <c r="Q123" s="159"/>
      <c r="R123" s="159"/>
    </row>
    <row r="124" spans="1:18" x14ac:dyDescent="0.2">
      <c r="A124" s="70" t="s">
        <v>89</v>
      </c>
      <c r="B124" s="282">
        <f t="shared" si="22"/>
        <v>785306</v>
      </c>
      <c r="C124" s="210">
        <f t="shared" si="16"/>
        <v>788423</v>
      </c>
      <c r="D124" s="276">
        <f t="shared" si="17"/>
        <v>99.604653846983155</v>
      </c>
      <c r="E124" s="282">
        <v>102494</v>
      </c>
      <c r="F124" s="282">
        <v>108731</v>
      </c>
      <c r="G124" s="276">
        <f t="shared" si="18"/>
        <v>94.263825403978629</v>
      </c>
      <c r="H124" s="282">
        <v>682812</v>
      </c>
      <c r="I124" s="282">
        <v>679692</v>
      </c>
      <c r="J124" s="276">
        <f t="shared" si="19"/>
        <v>100.45903144365388</v>
      </c>
      <c r="K124" s="282">
        <v>534137</v>
      </c>
      <c r="L124" s="282">
        <v>525550</v>
      </c>
      <c r="M124" s="276">
        <f t="shared" si="20"/>
        <v>101.63390733517268</v>
      </c>
      <c r="N124" s="282">
        <f t="shared" si="23"/>
        <v>1319443</v>
      </c>
      <c r="O124" s="282">
        <f t="shared" si="24"/>
        <v>1313973</v>
      </c>
      <c r="P124" s="276">
        <f t="shared" si="21"/>
        <v>100.41629470316362</v>
      </c>
      <c r="Q124" s="159"/>
      <c r="R124" s="159"/>
    </row>
    <row r="125" spans="1:18" x14ac:dyDescent="0.2">
      <c r="A125" s="70" t="s">
        <v>90</v>
      </c>
      <c r="B125" s="282">
        <f t="shared" si="22"/>
        <v>2015315</v>
      </c>
      <c r="C125" s="210">
        <f t="shared" si="16"/>
        <v>1857212</v>
      </c>
      <c r="D125" s="276">
        <f t="shared" si="17"/>
        <v>108.51292151892191</v>
      </c>
      <c r="E125" s="282">
        <v>86867</v>
      </c>
      <c r="F125" s="282">
        <v>88031</v>
      </c>
      <c r="G125" s="276">
        <f t="shared" si="18"/>
        <v>98.677738523929079</v>
      </c>
      <c r="H125" s="282">
        <v>1928448</v>
      </c>
      <c r="I125" s="282">
        <v>1769181</v>
      </c>
      <c r="J125" s="276">
        <f t="shared" si="19"/>
        <v>109.00230106472995</v>
      </c>
      <c r="K125" s="282">
        <v>1244652</v>
      </c>
      <c r="L125" s="282">
        <v>1256307</v>
      </c>
      <c r="M125" s="276">
        <f t="shared" si="20"/>
        <v>99.072280899493521</v>
      </c>
      <c r="N125" s="282">
        <f t="shared" si="23"/>
        <v>3259967</v>
      </c>
      <c r="O125" s="282">
        <f t="shared" si="24"/>
        <v>3113519</v>
      </c>
      <c r="P125" s="276">
        <f t="shared" si="21"/>
        <v>104.70361671150874</v>
      </c>
      <c r="Q125" s="159"/>
      <c r="R125" s="159"/>
    </row>
    <row r="126" spans="1:18" x14ac:dyDescent="0.2">
      <c r="A126" s="70" t="s">
        <v>91</v>
      </c>
      <c r="B126" s="282">
        <f t="shared" si="22"/>
        <v>939074</v>
      </c>
      <c r="C126" s="210">
        <f t="shared" si="16"/>
        <v>860944</v>
      </c>
      <c r="D126" s="276">
        <f t="shared" si="17"/>
        <v>109.07492241074912</v>
      </c>
      <c r="E126" s="282">
        <v>107710</v>
      </c>
      <c r="F126" s="282">
        <v>109348</v>
      </c>
      <c r="G126" s="276">
        <f t="shared" si="18"/>
        <v>98.502030215458902</v>
      </c>
      <c r="H126" s="282">
        <v>831364</v>
      </c>
      <c r="I126" s="282">
        <v>751596</v>
      </c>
      <c r="J126" s="276">
        <f t="shared" si="19"/>
        <v>110.6131485532121</v>
      </c>
      <c r="K126" s="282">
        <v>700889</v>
      </c>
      <c r="L126" s="282">
        <v>737471</v>
      </c>
      <c r="M126" s="276">
        <f t="shared" si="20"/>
        <v>95.039533757937605</v>
      </c>
      <c r="N126" s="282">
        <f t="shared" si="23"/>
        <v>1639963</v>
      </c>
      <c r="O126" s="282">
        <f t="shared" si="24"/>
        <v>1598415</v>
      </c>
      <c r="P126" s="276">
        <f t="shared" si="21"/>
        <v>102.59932495628482</v>
      </c>
      <c r="Q126" s="159"/>
      <c r="R126" s="159"/>
    </row>
    <row r="127" spans="1:18" x14ac:dyDescent="0.2">
      <c r="A127" s="70" t="s">
        <v>92</v>
      </c>
      <c r="B127" s="282">
        <f t="shared" si="22"/>
        <v>422232</v>
      </c>
      <c r="C127" s="210">
        <f t="shared" si="16"/>
        <v>400792</v>
      </c>
      <c r="D127" s="276">
        <f t="shared" si="17"/>
        <v>105.34940817181979</v>
      </c>
      <c r="E127" s="282">
        <v>54764</v>
      </c>
      <c r="F127" s="282">
        <v>48338</v>
      </c>
      <c r="G127" s="276">
        <f t="shared" si="18"/>
        <v>113.2938888659026</v>
      </c>
      <c r="H127" s="282">
        <v>367468</v>
      </c>
      <c r="I127" s="282">
        <v>352454</v>
      </c>
      <c r="J127" s="276">
        <f t="shared" si="19"/>
        <v>104.25984667502709</v>
      </c>
      <c r="K127" s="282">
        <v>196870</v>
      </c>
      <c r="L127" s="282">
        <v>202429</v>
      </c>
      <c r="M127" s="276">
        <f t="shared" si="20"/>
        <v>97.253851967850451</v>
      </c>
      <c r="N127" s="282">
        <f t="shared" si="23"/>
        <v>619102</v>
      </c>
      <c r="O127" s="282">
        <f t="shared" si="24"/>
        <v>603221</v>
      </c>
      <c r="P127" s="276">
        <f t="shared" si="21"/>
        <v>102.63270012151433</v>
      </c>
      <c r="Q127" s="159"/>
      <c r="R127" s="159"/>
    </row>
    <row r="128" spans="1:18" x14ac:dyDescent="0.2">
      <c r="A128" s="70" t="s">
        <v>93</v>
      </c>
      <c r="B128" s="282">
        <f t="shared" si="22"/>
        <v>176907</v>
      </c>
      <c r="C128" s="210">
        <f t="shared" si="16"/>
        <v>162598</v>
      </c>
      <c r="D128" s="276">
        <f t="shared" si="17"/>
        <v>108.80023124515677</v>
      </c>
      <c r="E128" s="282">
        <v>33993</v>
      </c>
      <c r="F128" s="282">
        <v>30666</v>
      </c>
      <c r="G128" s="276">
        <f t="shared" si="18"/>
        <v>110.84914889454117</v>
      </c>
      <c r="H128" s="282">
        <v>142914</v>
      </c>
      <c r="I128" s="282">
        <v>131932</v>
      </c>
      <c r="J128" s="276">
        <f t="shared" si="19"/>
        <v>108.3239850832247</v>
      </c>
      <c r="K128" s="282">
        <v>256938</v>
      </c>
      <c r="L128" s="282">
        <v>257160</v>
      </c>
      <c r="M128" s="276">
        <f t="shared" si="20"/>
        <v>99.913672421838541</v>
      </c>
      <c r="N128" s="282">
        <f t="shared" si="23"/>
        <v>433845</v>
      </c>
      <c r="O128" s="282">
        <f t="shared" si="24"/>
        <v>419758</v>
      </c>
      <c r="P128" s="276">
        <f t="shared" si="21"/>
        <v>103.35598130351298</v>
      </c>
      <c r="Q128" s="159"/>
      <c r="R128" s="159"/>
    </row>
    <row r="129" spans="1:18" x14ac:dyDescent="0.2">
      <c r="A129" s="70" t="s">
        <v>94</v>
      </c>
      <c r="B129" s="282">
        <f t="shared" si="22"/>
        <v>418353</v>
      </c>
      <c r="C129" s="210">
        <f t="shared" si="16"/>
        <v>346747</v>
      </c>
      <c r="D129" s="276">
        <f t="shared" si="17"/>
        <v>120.65079149927757</v>
      </c>
      <c r="E129" s="282">
        <v>26354</v>
      </c>
      <c r="F129" s="282">
        <v>28665</v>
      </c>
      <c r="G129" s="276">
        <f t="shared" si="18"/>
        <v>91.937903366474799</v>
      </c>
      <c r="H129" s="282">
        <v>391999</v>
      </c>
      <c r="I129" s="282">
        <v>318082</v>
      </c>
      <c r="J129" s="276">
        <f t="shared" si="19"/>
        <v>123.23834734439546</v>
      </c>
      <c r="K129" s="282">
        <v>188054</v>
      </c>
      <c r="L129" s="282">
        <v>202495</v>
      </c>
      <c r="M129" s="276">
        <f t="shared" si="20"/>
        <v>92.868465888046615</v>
      </c>
      <c r="N129" s="282">
        <f t="shared" si="23"/>
        <v>606407</v>
      </c>
      <c r="O129" s="282">
        <f t="shared" si="24"/>
        <v>549242</v>
      </c>
      <c r="P129" s="276">
        <f t="shared" si="21"/>
        <v>110.40798045306076</v>
      </c>
      <c r="Q129" s="159"/>
      <c r="R129" s="159"/>
    </row>
    <row r="130" spans="1:18" x14ac:dyDescent="0.2">
      <c r="A130" s="70" t="s">
        <v>95</v>
      </c>
      <c r="B130" s="282">
        <f t="shared" si="22"/>
        <v>171100</v>
      </c>
      <c r="C130" s="210">
        <f t="shared" si="16"/>
        <v>170616</v>
      </c>
      <c r="D130" s="276">
        <f t="shared" si="17"/>
        <v>100.28367796689642</v>
      </c>
      <c r="E130" s="282">
        <v>6648</v>
      </c>
      <c r="F130" s="282">
        <v>6349</v>
      </c>
      <c r="G130" s="276">
        <f t="shared" si="18"/>
        <v>104.70940305559931</v>
      </c>
      <c r="H130" s="282">
        <v>164452</v>
      </c>
      <c r="I130" s="282">
        <v>164267</v>
      </c>
      <c r="J130" s="276">
        <f t="shared" si="19"/>
        <v>100.11262152471281</v>
      </c>
      <c r="K130" s="282">
        <v>174994</v>
      </c>
      <c r="L130" s="282">
        <v>179507</v>
      </c>
      <c r="M130" s="276">
        <f t="shared" si="20"/>
        <v>97.485891915078525</v>
      </c>
      <c r="N130" s="282">
        <f t="shared" si="23"/>
        <v>346094</v>
      </c>
      <c r="O130" s="282">
        <f t="shared" si="24"/>
        <v>350123</v>
      </c>
      <c r="P130" s="276">
        <f t="shared" si="21"/>
        <v>98.849261545228387</v>
      </c>
      <c r="Q130" s="159"/>
      <c r="R130" s="159"/>
    </row>
    <row r="131" spans="1:18" x14ac:dyDescent="0.2">
      <c r="A131" s="70" t="s">
        <v>96</v>
      </c>
      <c r="B131" s="282">
        <f t="shared" si="22"/>
        <v>300906</v>
      </c>
      <c r="C131" s="210">
        <f t="shared" si="16"/>
        <v>287056</v>
      </c>
      <c r="D131" s="276">
        <f>B131/C131%</f>
        <v>104.82484253943481</v>
      </c>
      <c r="E131" s="282">
        <v>35061</v>
      </c>
      <c r="F131" s="282">
        <v>23259</v>
      </c>
      <c r="G131" s="276">
        <f>E131/F131%</f>
        <v>150.74164839417</v>
      </c>
      <c r="H131" s="282">
        <v>265845</v>
      </c>
      <c r="I131" s="282">
        <v>263797</v>
      </c>
      <c r="J131" s="276">
        <f>H131/I131%</f>
        <v>100.77635454535117</v>
      </c>
      <c r="K131" s="282">
        <v>308833</v>
      </c>
      <c r="L131" s="282">
        <v>321859</v>
      </c>
      <c r="M131" s="276">
        <f>K131/L131%</f>
        <v>95.952886201721867</v>
      </c>
      <c r="N131" s="282">
        <f t="shared" si="23"/>
        <v>609739</v>
      </c>
      <c r="O131" s="282">
        <f t="shared" si="24"/>
        <v>608915</v>
      </c>
      <c r="P131" s="276">
        <f>N131/O131%</f>
        <v>100.13532266408284</v>
      </c>
      <c r="Q131" s="159"/>
      <c r="R131" s="159"/>
    </row>
    <row r="132" spans="1:18" x14ac:dyDescent="0.2">
      <c r="A132" s="70" t="s">
        <v>97</v>
      </c>
      <c r="B132" s="282">
        <f t="shared" si="22"/>
        <v>104180</v>
      </c>
      <c r="C132" s="210">
        <f t="shared" si="16"/>
        <v>92367</v>
      </c>
      <c r="D132" s="276">
        <f t="shared" si="17"/>
        <v>112.78919960591986</v>
      </c>
      <c r="E132" s="282">
        <v>39487</v>
      </c>
      <c r="F132" s="282">
        <v>29144</v>
      </c>
      <c r="G132" s="276">
        <f t="shared" si="18"/>
        <v>135.48929453746911</v>
      </c>
      <c r="H132" s="282">
        <v>64693</v>
      </c>
      <c r="I132" s="282">
        <v>63223</v>
      </c>
      <c r="J132" s="276">
        <f t="shared" si="19"/>
        <v>102.32510320611169</v>
      </c>
      <c r="K132" s="282">
        <v>310323</v>
      </c>
      <c r="L132" s="282">
        <v>334514</v>
      </c>
      <c r="M132" s="276">
        <f t="shared" si="20"/>
        <v>92.768314629582022</v>
      </c>
      <c r="N132" s="282">
        <f t="shared" si="23"/>
        <v>414503</v>
      </c>
      <c r="O132" s="282">
        <f t="shared" si="24"/>
        <v>426881</v>
      </c>
      <c r="P132" s="276">
        <f t="shared" si="21"/>
        <v>97.100362864592228</v>
      </c>
      <c r="Q132" s="159"/>
      <c r="R132" s="159"/>
    </row>
    <row r="133" spans="1:18" x14ac:dyDescent="0.2">
      <c r="A133" s="70" t="s">
        <v>98</v>
      </c>
      <c r="B133" s="282">
        <f t="shared" si="22"/>
        <v>2687698</v>
      </c>
      <c r="C133" s="210">
        <f t="shared" si="16"/>
        <v>1884925</v>
      </c>
      <c r="D133" s="276">
        <f t="shared" si="17"/>
        <v>142.58912158308686</v>
      </c>
      <c r="E133" s="282">
        <v>500908</v>
      </c>
      <c r="F133" s="282">
        <v>443140</v>
      </c>
      <c r="G133" s="276">
        <f t="shared" si="18"/>
        <v>113.03606083856118</v>
      </c>
      <c r="H133" s="282">
        <v>2186790</v>
      </c>
      <c r="I133" s="282">
        <v>1441785</v>
      </c>
      <c r="J133" s="276">
        <f t="shared" si="19"/>
        <v>151.67240607996337</v>
      </c>
      <c r="K133" s="282">
        <v>2339993</v>
      </c>
      <c r="L133" s="282">
        <v>3721808</v>
      </c>
      <c r="M133" s="276">
        <f t="shared" si="20"/>
        <v>62.872480256907394</v>
      </c>
      <c r="N133" s="282">
        <f t="shared" si="23"/>
        <v>5027691</v>
      </c>
      <c r="O133" s="282">
        <f t="shared" si="24"/>
        <v>5606733</v>
      </c>
      <c r="P133" s="276">
        <f t="shared" si="21"/>
        <v>89.672381402859742</v>
      </c>
      <c r="Q133" s="159"/>
      <c r="R133" s="159"/>
    </row>
    <row r="134" spans="1:18" x14ac:dyDescent="0.2">
      <c r="A134" s="79" t="s">
        <v>99</v>
      </c>
      <c r="B134" s="282">
        <f t="shared" si="22"/>
        <v>236943</v>
      </c>
      <c r="C134" s="210">
        <f t="shared" si="16"/>
        <v>282181</v>
      </c>
      <c r="D134" s="276">
        <f t="shared" si="17"/>
        <v>83.968445784797709</v>
      </c>
      <c r="E134" s="282">
        <v>11370</v>
      </c>
      <c r="F134" s="282">
        <v>10912</v>
      </c>
      <c r="G134" s="276">
        <f t="shared" si="18"/>
        <v>104.19721407624633</v>
      </c>
      <c r="H134" s="282">
        <v>225573</v>
      </c>
      <c r="I134" s="282">
        <v>271269</v>
      </c>
      <c r="J134" s="276">
        <f t="shared" si="19"/>
        <v>83.154728332393304</v>
      </c>
      <c r="K134" s="282">
        <v>60994</v>
      </c>
      <c r="L134" s="282">
        <v>93928</v>
      </c>
      <c r="M134" s="276">
        <f t="shared" si="20"/>
        <v>64.936973000596197</v>
      </c>
      <c r="N134" s="282">
        <f t="shared" si="23"/>
        <v>297937</v>
      </c>
      <c r="O134" s="282">
        <f t="shared" si="24"/>
        <v>376109</v>
      </c>
      <c r="P134" s="276">
        <f t="shared" si="21"/>
        <v>79.215599733056109</v>
      </c>
      <c r="Q134" s="159"/>
      <c r="R134" s="160"/>
    </row>
    <row r="135" spans="1:18" x14ac:dyDescent="0.2">
      <c r="A135" s="70" t="s">
        <v>100</v>
      </c>
      <c r="B135" s="282">
        <f t="shared" si="22"/>
        <v>258158</v>
      </c>
      <c r="C135" s="210">
        <f t="shared" si="16"/>
        <v>296261</v>
      </c>
      <c r="D135" s="276">
        <f t="shared" si="17"/>
        <v>87.138705398280564</v>
      </c>
      <c r="E135" s="282">
        <v>13261</v>
      </c>
      <c r="F135" s="282">
        <v>7504</v>
      </c>
      <c r="G135" s="276">
        <f t="shared" si="18"/>
        <v>176.71908315565031</v>
      </c>
      <c r="H135" s="282">
        <v>244897</v>
      </c>
      <c r="I135" s="282">
        <v>288757</v>
      </c>
      <c r="J135" s="276">
        <f t="shared" si="19"/>
        <v>84.8107578344421</v>
      </c>
      <c r="K135" s="282">
        <v>313783</v>
      </c>
      <c r="L135" s="282">
        <v>338607</v>
      </c>
      <c r="M135" s="276">
        <f t="shared" si="20"/>
        <v>92.668787118990451</v>
      </c>
      <c r="N135" s="282">
        <f t="shared" si="23"/>
        <v>571941</v>
      </c>
      <c r="O135" s="282">
        <f t="shared" si="24"/>
        <v>634868</v>
      </c>
      <c r="P135" s="276">
        <f t="shared" si="21"/>
        <v>90.088175809774626</v>
      </c>
      <c r="Q135" s="159"/>
      <c r="R135" s="159"/>
    </row>
    <row r="136" spans="1:18" x14ac:dyDescent="0.2">
      <c r="A136" s="70" t="s">
        <v>101</v>
      </c>
      <c r="B136" s="282">
        <f>E136</f>
        <v>935</v>
      </c>
      <c r="C136" s="210">
        <f>F136</f>
        <v>830</v>
      </c>
      <c r="D136" s="276">
        <f>B136/C136%</f>
        <v>112.65060240963855</v>
      </c>
      <c r="E136" s="282">
        <v>935</v>
      </c>
      <c r="F136" s="282">
        <v>830</v>
      </c>
      <c r="G136" s="276">
        <f>E136/F136%</f>
        <v>112.65060240963855</v>
      </c>
      <c r="H136" s="283" t="s">
        <v>160</v>
      </c>
      <c r="I136" s="283" t="s">
        <v>160</v>
      </c>
      <c r="J136" s="276" t="s">
        <v>160</v>
      </c>
      <c r="K136" s="282">
        <v>466</v>
      </c>
      <c r="L136" s="282">
        <v>630</v>
      </c>
      <c r="M136" s="276">
        <f>K136/L136%</f>
        <v>73.968253968253975</v>
      </c>
      <c r="N136" s="282">
        <f>E136+K136</f>
        <v>1401</v>
      </c>
      <c r="O136" s="282">
        <f>F136+L136</f>
        <v>1460</v>
      </c>
      <c r="P136" s="276">
        <f>N136/O136%</f>
        <v>95.958904109589042</v>
      </c>
      <c r="Q136" s="159"/>
      <c r="R136" s="75"/>
    </row>
    <row r="137" spans="1:18" x14ac:dyDescent="0.2">
      <c r="A137" s="70" t="s">
        <v>102</v>
      </c>
      <c r="B137" s="282" t="s">
        <v>160</v>
      </c>
      <c r="C137" s="210" t="s">
        <v>160</v>
      </c>
      <c r="D137" s="276" t="s">
        <v>160</v>
      </c>
      <c r="E137" s="283" t="s">
        <v>160</v>
      </c>
      <c r="F137" s="283" t="s">
        <v>160</v>
      </c>
      <c r="G137" s="276" t="s">
        <v>160</v>
      </c>
      <c r="H137" s="283" t="s">
        <v>160</v>
      </c>
      <c r="I137" s="283" t="s">
        <v>160</v>
      </c>
      <c r="J137" s="276" t="s">
        <v>160</v>
      </c>
      <c r="K137" s="282">
        <v>633</v>
      </c>
      <c r="L137" s="282">
        <v>973</v>
      </c>
      <c r="M137" s="276">
        <f>K137/L137%</f>
        <v>65.056526207605344</v>
      </c>
      <c r="N137" s="282">
        <f>K137</f>
        <v>633</v>
      </c>
      <c r="O137" s="282">
        <f>L137</f>
        <v>973</v>
      </c>
      <c r="P137" s="276">
        <f>N137/O137%</f>
        <v>65.056526207605344</v>
      </c>
      <c r="Q137" s="159"/>
    </row>
    <row r="138" spans="1:18" x14ac:dyDescent="0.2">
      <c r="A138" s="72" t="s">
        <v>103</v>
      </c>
      <c r="B138" s="211">
        <f t="shared" si="22"/>
        <v>10099</v>
      </c>
      <c r="C138" s="211">
        <f t="shared" si="16"/>
        <v>15732</v>
      </c>
      <c r="D138" s="279">
        <f t="shared" si="17"/>
        <v>64.19399949148233</v>
      </c>
      <c r="E138" s="211">
        <v>3702</v>
      </c>
      <c r="F138" s="211">
        <v>4789</v>
      </c>
      <c r="G138" s="279">
        <f t="shared" si="18"/>
        <v>77.302150762163294</v>
      </c>
      <c r="H138" s="211">
        <v>6397</v>
      </c>
      <c r="I138" s="211">
        <v>10943</v>
      </c>
      <c r="J138" s="279">
        <f t="shared" si="19"/>
        <v>58.457461390843456</v>
      </c>
      <c r="K138" s="211">
        <v>89179</v>
      </c>
      <c r="L138" s="211">
        <v>55534</v>
      </c>
      <c r="M138" s="279">
        <f t="shared" si="20"/>
        <v>160.58450678863397</v>
      </c>
      <c r="N138" s="211">
        <f t="shared" si="23"/>
        <v>99278</v>
      </c>
      <c r="O138" s="211">
        <f t="shared" si="24"/>
        <v>71266</v>
      </c>
      <c r="P138" s="279">
        <f t="shared" si="21"/>
        <v>139.30626105015014</v>
      </c>
      <c r="Q138" s="159"/>
    </row>
    <row r="139" spans="1:18" s="75" customFormat="1" x14ac:dyDescent="0.2">
      <c r="B139" s="163"/>
      <c r="C139" s="163"/>
      <c r="D139" s="163"/>
      <c r="E139" s="164"/>
      <c r="F139" s="163"/>
      <c r="G139" s="163"/>
      <c r="H139" s="163"/>
      <c r="I139" s="163"/>
      <c r="J139" s="163"/>
      <c r="K139" s="163"/>
      <c r="L139" s="79"/>
      <c r="M139" s="79"/>
      <c r="N139" s="79"/>
      <c r="Q139" s="143"/>
      <c r="R139" s="143"/>
    </row>
    <row r="141" spans="1:18" ht="28.5" customHeight="1" x14ac:dyDescent="0.2">
      <c r="A141" s="446" t="s">
        <v>181</v>
      </c>
      <c r="B141" s="446"/>
      <c r="C141" s="446"/>
      <c r="D141" s="446"/>
      <c r="E141" s="446"/>
      <c r="F141" s="446"/>
      <c r="G141" s="446"/>
      <c r="H141" s="446"/>
      <c r="I141" s="446"/>
      <c r="J141" s="446"/>
      <c r="K141" s="446"/>
      <c r="L141" s="446"/>
      <c r="M141" s="446"/>
      <c r="N141" s="446"/>
      <c r="O141" s="446"/>
      <c r="P141" s="446"/>
    </row>
    <row r="142" spans="1:18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P142" s="166" t="s">
        <v>139</v>
      </c>
    </row>
    <row r="143" spans="1:18" ht="15.75" customHeight="1" x14ac:dyDescent="0.2">
      <c r="A143" s="391"/>
      <c r="B143" s="380" t="s">
        <v>155</v>
      </c>
      <c r="C143" s="380"/>
      <c r="D143" s="380"/>
      <c r="E143" s="381" t="s">
        <v>78</v>
      </c>
      <c r="F143" s="382"/>
      <c r="G143" s="382"/>
      <c r="H143" s="382"/>
      <c r="I143" s="382"/>
      <c r="J143" s="382"/>
      <c r="K143" s="385" t="s">
        <v>186</v>
      </c>
      <c r="L143" s="386"/>
      <c r="M143" s="387"/>
      <c r="N143" s="380" t="s">
        <v>79</v>
      </c>
      <c r="O143" s="380"/>
      <c r="P143" s="381"/>
      <c r="Q143" s="159"/>
      <c r="R143" s="159"/>
    </row>
    <row r="144" spans="1:18" ht="37.5" customHeight="1" x14ac:dyDescent="0.2">
      <c r="A144" s="391"/>
      <c r="B144" s="380"/>
      <c r="C144" s="380"/>
      <c r="D144" s="380"/>
      <c r="E144" s="380" t="s">
        <v>77</v>
      </c>
      <c r="F144" s="380"/>
      <c r="G144" s="380"/>
      <c r="H144" s="380" t="s">
        <v>76</v>
      </c>
      <c r="I144" s="380"/>
      <c r="J144" s="380"/>
      <c r="K144" s="388"/>
      <c r="L144" s="389"/>
      <c r="M144" s="390"/>
      <c r="N144" s="380"/>
      <c r="O144" s="380"/>
      <c r="P144" s="381"/>
      <c r="Q144" s="159"/>
      <c r="R144" s="159"/>
    </row>
    <row r="145" spans="1:18" ht="44.25" customHeight="1" x14ac:dyDescent="0.2">
      <c r="A145" s="391"/>
      <c r="B145" s="273" t="s">
        <v>153</v>
      </c>
      <c r="C145" s="273" t="s">
        <v>75</v>
      </c>
      <c r="D145" s="273" t="s">
        <v>154</v>
      </c>
      <c r="E145" s="273" t="s">
        <v>153</v>
      </c>
      <c r="F145" s="273" t="s">
        <v>75</v>
      </c>
      <c r="G145" s="273" t="s">
        <v>154</v>
      </c>
      <c r="H145" s="273" t="s">
        <v>153</v>
      </c>
      <c r="I145" s="273" t="s">
        <v>75</v>
      </c>
      <c r="J145" s="273" t="s">
        <v>154</v>
      </c>
      <c r="K145" s="273" t="s">
        <v>153</v>
      </c>
      <c r="L145" s="273" t="s">
        <v>75</v>
      </c>
      <c r="M145" s="274" t="s">
        <v>154</v>
      </c>
      <c r="N145" s="273" t="s">
        <v>153</v>
      </c>
      <c r="O145" s="273" t="s">
        <v>75</v>
      </c>
      <c r="P145" s="274" t="s">
        <v>154</v>
      </c>
      <c r="Q145" s="159"/>
      <c r="R145" s="159"/>
    </row>
    <row r="146" spans="1:18" x14ac:dyDescent="0.2">
      <c r="A146" s="64" t="s">
        <v>83</v>
      </c>
      <c r="B146" s="282">
        <f>SUM(B147:B166)</f>
        <v>820135</v>
      </c>
      <c r="C146" s="282">
        <f>SUM(C147:C166)</f>
        <v>936049</v>
      </c>
      <c r="D146" s="276">
        <f>B146/C146%</f>
        <v>87.616673913438291</v>
      </c>
      <c r="E146" s="282">
        <f>SUM(E147:E166)</f>
        <v>26876</v>
      </c>
      <c r="F146" s="282">
        <v>23441</v>
      </c>
      <c r="G146" s="276">
        <f>E146/F146%</f>
        <v>114.65381169745318</v>
      </c>
      <c r="H146" s="282">
        <f>SUM(H147:H166)</f>
        <v>793259</v>
      </c>
      <c r="I146" s="282">
        <f>SUM(I147:I166)</f>
        <v>912608</v>
      </c>
      <c r="J146" s="276">
        <f>H146/I146%</f>
        <v>86.922205371857359</v>
      </c>
      <c r="K146" s="282">
        <f>SUM(K147:K166)</f>
        <v>1419864</v>
      </c>
      <c r="L146" s="282">
        <f>SUM(L147:L166)</f>
        <v>1763024</v>
      </c>
      <c r="M146" s="276">
        <f>K146/L146%</f>
        <v>80.535715906306436</v>
      </c>
      <c r="N146" s="282">
        <f>SUM(N147:N166)</f>
        <v>2239999</v>
      </c>
      <c r="O146" s="282">
        <f>SUM(O147:O166)</f>
        <v>2699073</v>
      </c>
      <c r="P146" s="276">
        <f>N146/O146%</f>
        <v>82.991419646671289</v>
      </c>
      <c r="Q146" s="159"/>
      <c r="R146" s="159"/>
    </row>
    <row r="147" spans="1:18" s="153" customFormat="1" x14ac:dyDescent="0.2">
      <c r="A147" s="79" t="s">
        <v>84</v>
      </c>
      <c r="B147" s="282">
        <f>E147+H147</f>
        <v>60427</v>
      </c>
      <c r="C147" s="210">
        <f>F147+I147</f>
        <v>60394</v>
      </c>
      <c r="D147" s="276">
        <f t="shared" ref="D147:D166" si="25">B147/C147%</f>
        <v>100.05464118952213</v>
      </c>
      <c r="E147" s="282">
        <v>1332</v>
      </c>
      <c r="F147" s="282">
        <v>875</v>
      </c>
      <c r="G147" s="276">
        <f t="shared" ref="G147:G163" si="26">E147/F147%</f>
        <v>152.22857142857143</v>
      </c>
      <c r="H147" s="282">
        <v>59095</v>
      </c>
      <c r="I147" s="282">
        <v>59519</v>
      </c>
      <c r="J147" s="276">
        <f t="shared" ref="J147:J166" si="27">H147/I147%</f>
        <v>99.287622439893141</v>
      </c>
      <c r="K147" s="282">
        <v>60174</v>
      </c>
      <c r="L147" s="282">
        <v>60174</v>
      </c>
      <c r="M147" s="276">
        <f t="shared" ref="M147:M166" si="28">K147/L147%</f>
        <v>100</v>
      </c>
      <c r="N147" s="282">
        <f>E147+H147+K147</f>
        <v>120601</v>
      </c>
      <c r="O147" s="282">
        <f>F147+I147+L147</f>
        <v>120568</v>
      </c>
      <c r="P147" s="276">
        <f t="shared" ref="P147:P166" si="29">N147/O147%</f>
        <v>100.02737044655298</v>
      </c>
      <c r="Q147" s="159"/>
      <c r="R147" s="159"/>
    </row>
    <row r="148" spans="1:18" x14ac:dyDescent="0.2">
      <c r="A148" s="70" t="s">
        <v>85</v>
      </c>
      <c r="B148" s="282">
        <f t="shared" ref="B148:B163" si="30">E148+H148</f>
        <v>7441</v>
      </c>
      <c r="C148" s="210">
        <f>F148+I148</f>
        <v>10328</v>
      </c>
      <c r="D148" s="276">
        <f t="shared" si="25"/>
        <v>72.046862896979079</v>
      </c>
      <c r="E148" s="282">
        <v>808</v>
      </c>
      <c r="F148" s="282">
        <v>1809</v>
      </c>
      <c r="G148" s="276">
        <f t="shared" si="26"/>
        <v>44.66556108347153</v>
      </c>
      <c r="H148" s="282">
        <v>6633</v>
      </c>
      <c r="I148" s="282">
        <v>8519</v>
      </c>
      <c r="J148" s="276">
        <f t="shared" si="27"/>
        <v>77.861251320577537</v>
      </c>
      <c r="K148" s="282">
        <v>36290</v>
      </c>
      <c r="L148" s="282">
        <v>37715</v>
      </c>
      <c r="M148" s="276">
        <f t="shared" si="28"/>
        <v>96.221662468513856</v>
      </c>
      <c r="N148" s="282">
        <f t="shared" ref="N148:N163" si="31">E148+H148+K148</f>
        <v>43731</v>
      </c>
      <c r="O148" s="282">
        <f t="shared" ref="O148:O163" si="32">F148+I148+L148</f>
        <v>48043</v>
      </c>
      <c r="P148" s="276">
        <f t="shared" si="29"/>
        <v>91.024707033282681</v>
      </c>
      <c r="Q148" s="159"/>
      <c r="R148" s="159"/>
    </row>
    <row r="149" spans="1:18" x14ac:dyDescent="0.2">
      <c r="A149" s="70" t="s">
        <v>86</v>
      </c>
      <c r="B149" s="282">
        <f t="shared" si="30"/>
        <v>51091</v>
      </c>
      <c r="C149" s="210">
        <f t="shared" ref="C149:C163" si="33">F149+I149</f>
        <v>49982</v>
      </c>
      <c r="D149" s="276">
        <f t="shared" si="25"/>
        <v>102.21879876755632</v>
      </c>
      <c r="E149" s="282">
        <v>1640</v>
      </c>
      <c r="F149" s="282">
        <v>1140</v>
      </c>
      <c r="G149" s="276">
        <f t="shared" si="26"/>
        <v>143.85964912280701</v>
      </c>
      <c r="H149" s="282">
        <v>49451</v>
      </c>
      <c r="I149" s="282">
        <v>48842</v>
      </c>
      <c r="J149" s="276">
        <f t="shared" si="27"/>
        <v>101.24687768723639</v>
      </c>
      <c r="K149" s="282">
        <v>106792</v>
      </c>
      <c r="L149" s="282">
        <v>111446</v>
      </c>
      <c r="M149" s="276">
        <f t="shared" si="28"/>
        <v>95.823986504674906</v>
      </c>
      <c r="N149" s="282">
        <f t="shared" si="31"/>
        <v>157883</v>
      </c>
      <c r="O149" s="282">
        <f t="shared" si="32"/>
        <v>161428</v>
      </c>
      <c r="P149" s="276">
        <f t="shared" si="29"/>
        <v>97.803974527343456</v>
      </c>
      <c r="Q149" s="159"/>
      <c r="R149" s="159"/>
    </row>
    <row r="150" spans="1:18" s="153" customFormat="1" x14ac:dyDescent="0.2">
      <c r="A150" s="70" t="s">
        <v>87</v>
      </c>
      <c r="B150" s="282">
        <f t="shared" si="30"/>
        <v>55001</v>
      </c>
      <c r="C150" s="210">
        <f t="shared" si="33"/>
        <v>53141</v>
      </c>
      <c r="D150" s="276">
        <f t="shared" si="25"/>
        <v>103.50012231610245</v>
      </c>
      <c r="E150" s="282">
        <v>3309</v>
      </c>
      <c r="F150" s="282">
        <v>2162</v>
      </c>
      <c r="G150" s="276">
        <f t="shared" si="26"/>
        <v>153.05272895467158</v>
      </c>
      <c r="H150" s="282">
        <v>51692</v>
      </c>
      <c r="I150" s="282">
        <v>50979</v>
      </c>
      <c r="J150" s="276">
        <f t="shared" si="27"/>
        <v>101.39861511602817</v>
      </c>
      <c r="K150" s="282">
        <v>77523</v>
      </c>
      <c r="L150" s="282">
        <v>92180</v>
      </c>
      <c r="M150" s="276">
        <f t="shared" si="28"/>
        <v>84.09958776307225</v>
      </c>
      <c r="N150" s="282">
        <f t="shared" si="31"/>
        <v>132524</v>
      </c>
      <c r="O150" s="282">
        <f t="shared" si="32"/>
        <v>145321</v>
      </c>
      <c r="P150" s="276">
        <f t="shared" si="29"/>
        <v>91.193977470565159</v>
      </c>
      <c r="Q150" s="159"/>
      <c r="R150" s="159"/>
    </row>
    <row r="151" spans="1:18" x14ac:dyDescent="0.2">
      <c r="A151" s="70" t="s">
        <v>88</v>
      </c>
      <c r="B151" s="282">
        <f t="shared" si="30"/>
        <v>50985</v>
      </c>
      <c r="C151" s="210">
        <f t="shared" si="33"/>
        <v>50949</v>
      </c>
      <c r="D151" s="276">
        <f t="shared" si="25"/>
        <v>100.0706588941883</v>
      </c>
      <c r="E151" s="282">
        <v>537</v>
      </c>
      <c r="F151" s="282">
        <v>651</v>
      </c>
      <c r="G151" s="276">
        <f t="shared" si="26"/>
        <v>82.488479262672811</v>
      </c>
      <c r="H151" s="282">
        <v>50448</v>
      </c>
      <c r="I151" s="282">
        <v>50298</v>
      </c>
      <c r="J151" s="276">
        <f t="shared" si="27"/>
        <v>100.29822259334367</v>
      </c>
      <c r="K151" s="282">
        <v>73246</v>
      </c>
      <c r="L151" s="282">
        <v>79015</v>
      </c>
      <c r="M151" s="276">
        <f t="shared" si="28"/>
        <v>92.698854647851675</v>
      </c>
      <c r="N151" s="282">
        <f t="shared" si="31"/>
        <v>124231</v>
      </c>
      <c r="O151" s="282">
        <f t="shared" si="32"/>
        <v>129964</v>
      </c>
      <c r="P151" s="276">
        <f t="shared" si="29"/>
        <v>95.5887784309501</v>
      </c>
      <c r="Q151" s="159"/>
      <c r="R151" s="159"/>
    </row>
    <row r="152" spans="1:18" x14ac:dyDescent="0.2">
      <c r="A152" s="70" t="s">
        <v>89</v>
      </c>
      <c r="B152" s="282">
        <f t="shared" si="30"/>
        <v>77338</v>
      </c>
      <c r="C152" s="210">
        <f>F152+I152</f>
        <v>77821</v>
      </c>
      <c r="D152" s="276">
        <f t="shared" si="25"/>
        <v>99.379344906901736</v>
      </c>
      <c r="E152" s="282">
        <v>1484</v>
      </c>
      <c r="F152" s="282">
        <v>1295</v>
      </c>
      <c r="G152" s="276">
        <f t="shared" si="26"/>
        <v>114.5945945945946</v>
      </c>
      <c r="H152" s="282">
        <v>75854</v>
      </c>
      <c r="I152" s="282">
        <v>76526</v>
      </c>
      <c r="J152" s="276">
        <f t="shared" si="27"/>
        <v>99.121867077855896</v>
      </c>
      <c r="K152" s="282">
        <v>140902</v>
      </c>
      <c r="L152" s="282">
        <v>156091</v>
      </c>
      <c r="M152" s="276">
        <f t="shared" si="28"/>
        <v>90.269137874701286</v>
      </c>
      <c r="N152" s="282">
        <f t="shared" si="31"/>
        <v>218240</v>
      </c>
      <c r="O152" s="282">
        <f t="shared" si="32"/>
        <v>233912</v>
      </c>
      <c r="P152" s="276">
        <f t="shared" si="29"/>
        <v>93.300044461164887</v>
      </c>
      <c r="Q152" s="159"/>
      <c r="R152" s="159"/>
    </row>
    <row r="153" spans="1:18" x14ac:dyDescent="0.2">
      <c r="A153" s="70" t="s">
        <v>90</v>
      </c>
      <c r="B153" s="282">
        <f t="shared" si="30"/>
        <v>42334</v>
      </c>
      <c r="C153" s="210">
        <v>178841</v>
      </c>
      <c r="D153" s="276">
        <f t="shared" si="25"/>
        <v>23.671305796769197</v>
      </c>
      <c r="E153" s="283">
        <v>77</v>
      </c>
      <c r="F153" s="283" t="s">
        <v>213</v>
      </c>
      <c r="G153" s="215">
        <v>7700</v>
      </c>
      <c r="H153" s="282">
        <v>42257</v>
      </c>
      <c r="I153" s="282">
        <v>178840</v>
      </c>
      <c r="J153" s="276">
        <f t="shared" si="27"/>
        <v>23.6283829121002</v>
      </c>
      <c r="K153" s="282">
        <v>85511</v>
      </c>
      <c r="L153" s="282">
        <v>165074</v>
      </c>
      <c r="M153" s="276">
        <f t="shared" si="28"/>
        <v>51.80161624483565</v>
      </c>
      <c r="N153" s="282">
        <f t="shared" si="31"/>
        <v>127845</v>
      </c>
      <c r="O153" s="282">
        <f>C153+L153</f>
        <v>343915</v>
      </c>
      <c r="P153" s="276">
        <f t="shared" si="29"/>
        <v>37.173429481121786</v>
      </c>
      <c r="Q153" s="159"/>
      <c r="R153" s="159"/>
    </row>
    <row r="154" spans="1:18" s="153" customFormat="1" x14ac:dyDescent="0.2">
      <c r="A154" s="70" t="s">
        <v>91</v>
      </c>
      <c r="B154" s="282">
        <f t="shared" si="30"/>
        <v>106575</v>
      </c>
      <c r="C154" s="210">
        <f>F154+I154</f>
        <v>106418</v>
      </c>
      <c r="D154" s="276">
        <f t="shared" si="25"/>
        <v>100.14753143265237</v>
      </c>
      <c r="E154" s="282">
        <v>1548</v>
      </c>
      <c r="F154" s="282">
        <v>1457</v>
      </c>
      <c r="G154" s="276">
        <f t="shared" si="26"/>
        <v>106.24571036376115</v>
      </c>
      <c r="H154" s="282">
        <v>105027</v>
      </c>
      <c r="I154" s="282">
        <v>104961</v>
      </c>
      <c r="J154" s="276">
        <f t="shared" si="27"/>
        <v>100.06288049847088</v>
      </c>
      <c r="K154" s="282">
        <v>183178</v>
      </c>
      <c r="L154" s="282">
        <v>219420</v>
      </c>
      <c r="M154" s="276">
        <f t="shared" si="28"/>
        <v>83.482818339258046</v>
      </c>
      <c r="N154" s="282">
        <f t="shared" si="31"/>
        <v>289753</v>
      </c>
      <c r="O154" s="282">
        <f t="shared" si="32"/>
        <v>325838</v>
      </c>
      <c r="P154" s="276">
        <f t="shared" si="29"/>
        <v>88.925478305170046</v>
      </c>
      <c r="Q154" s="159"/>
      <c r="R154" s="159"/>
    </row>
    <row r="155" spans="1:18" x14ac:dyDescent="0.2">
      <c r="A155" s="70" t="s">
        <v>92</v>
      </c>
      <c r="B155" s="282">
        <f t="shared" si="30"/>
        <v>104127</v>
      </c>
      <c r="C155" s="210">
        <f t="shared" si="33"/>
        <v>96026</v>
      </c>
      <c r="D155" s="276">
        <f t="shared" si="25"/>
        <v>108.43625684710391</v>
      </c>
      <c r="E155" s="282">
        <v>1564</v>
      </c>
      <c r="F155" s="282">
        <v>840</v>
      </c>
      <c r="G155" s="276">
        <f t="shared" si="26"/>
        <v>186.19047619047618</v>
      </c>
      <c r="H155" s="282">
        <v>102563</v>
      </c>
      <c r="I155" s="282">
        <v>95186</v>
      </c>
      <c r="J155" s="276">
        <f t="shared" si="27"/>
        <v>107.75008929884646</v>
      </c>
      <c r="K155" s="282">
        <v>79535</v>
      </c>
      <c r="L155" s="282">
        <v>81270</v>
      </c>
      <c r="M155" s="276">
        <f t="shared" si="28"/>
        <v>97.865140888396695</v>
      </c>
      <c r="N155" s="282">
        <f t="shared" si="31"/>
        <v>183662</v>
      </c>
      <c r="O155" s="282">
        <f t="shared" si="32"/>
        <v>177296</v>
      </c>
      <c r="P155" s="276">
        <f t="shared" si="29"/>
        <v>103.59060554101615</v>
      </c>
      <c r="Q155" s="159"/>
      <c r="R155" s="159"/>
    </row>
    <row r="156" spans="1:18" x14ac:dyDescent="0.2">
      <c r="A156" s="70" t="s">
        <v>93</v>
      </c>
      <c r="B156" s="282">
        <f t="shared" si="30"/>
        <v>18602</v>
      </c>
      <c r="C156" s="210">
        <f t="shared" si="33"/>
        <v>15709</v>
      </c>
      <c r="D156" s="276">
        <f t="shared" si="25"/>
        <v>118.41619453816283</v>
      </c>
      <c r="E156" s="282">
        <v>1163</v>
      </c>
      <c r="F156" s="282">
        <v>1036</v>
      </c>
      <c r="G156" s="276">
        <f t="shared" si="26"/>
        <v>112.25868725868726</v>
      </c>
      <c r="H156" s="282">
        <v>17439</v>
      </c>
      <c r="I156" s="282">
        <v>14673</v>
      </c>
      <c r="J156" s="276">
        <f t="shared" si="27"/>
        <v>118.85095072582295</v>
      </c>
      <c r="K156" s="282">
        <v>31201</v>
      </c>
      <c r="L156" s="282">
        <v>30933</v>
      </c>
      <c r="M156" s="276">
        <f t="shared" si="28"/>
        <v>100.86638864642939</v>
      </c>
      <c r="N156" s="282">
        <f t="shared" si="31"/>
        <v>49803</v>
      </c>
      <c r="O156" s="282">
        <f t="shared" si="32"/>
        <v>46642</v>
      </c>
      <c r="P156" s="276">
        <f t="shared" si="29"/>
        <v>106.77715363835169</v>
      </c>
      <c r="Q156" s="159"/>
      <c r="R156" s="159"/>
    </row>
    <row r="157" spans="1:18" x14ac:dyDescent="0.2">
      <c r="A157" s="70" t="s">
        <v>94</v>
      </c>
      <c r="B157" s="282">
        <f t="shared" si="30"/>
        <v>22436</v>
      </c>
      <c r="C157" s="210">
        <f t="shared" si="33"/>
        <v>19289</v>
      </c>
      <c r="D157" s="276">
        <f t="shared" si="25"/>
        <v>116.31499818549433</v>
      </c>
      <c r="E157" s="282">
        <v>297</v>
      </c>
      <c r="F157" s="282">
        <v>202</v>
      </c>
      <c r="G157" s="276">
        <f t="shared" si="26"/>
        <v>147.02970297029702</v>
      </c>
      <c r="H157" s="282">
        <v>22139</v>
      </c>
      <c r="I157" s="282">
        <v>19087</v>
      </c>
      <c r="J157" s="276">
        <f t="shared" si="27"/>
        <v>115.98994079740137</v>
      </c>
      <c r="K157" s="282">
        <v>127309</v>
      </c>
      <c r="L157" s="282">
        <v>150440</v>
      </c>
      <c r="M157" s="276">
        <f t="shared" si="28"/>
        <v>84.624434990693956</v>
      </c>
      <c r="N157" s="282">
        <f t="shared" si="31"/>
        <v>149745</v>
      </c>
      <c r="O157" s="282">
        <f t="shared" si="32"/>
        <v>169729</v>
      </c>
      <c r="P157" s="276">
        <f t="shared" si="29"/>
        <v>88.225936640173458</v>
      </c>
      <c r="Q157" s="159"/>
      <c r="R157" s="159"/>
    </row>
    <row r="158" spans="1:18" x14ac:dyDescent="0.2">
      <c r="A158" s="70" t="s">
        <v>95</v>
      </c>
      <c r="B158" s="282">
        <f t="shared" si="30"/>
        <v>46701</v>
      </c>
      <c r="C158" s="210">
        <f t="shared" si="33"/>
        <v>46268</v>
      </c>
      <c r="D158" s="276">
        <f t="shared" si="25"/>
        <v>100.93585199273797</v>
      </c>
      <c r="E158" s="282">
        <v>463</v>
      </c>
      <c r="F158" s="282">
        <v>178</v>
      </c>
      <c r="G158" s="276">
        <f t="shared" si="26"/>
        <v>260.11235955056179</v>
      </c>
      <c r="H158" s="282">
        <v>46238</v>
      </c>
      <c r="I158" s="282">
        <v>46090</v>
      </c>
      <c r="J158" s="276">
        <f t="shared" si="27"/>
        <v>100.32111087003689</v>
      </c>
      <c r="K158" s="282">
        <v>75753</v>
      </c>
      <c r="L158" s="282">
        <v>76859</v>
      </c>
      <c r="M158" s="276">
        <f t="shared" si="28"/>
        <v>98.561001314094639</v>
      </c>
      <c r="N158" s="282">
        <f t="shared" si="31"/>
        <v>122454</v>
      </c>
      <c r="O158" s="282">
        <f t="shared" si="32"/>
        <v>123127</v>
      </c>
      <c r="P158" s="276">
        <f t="shared" si="29"/>
        <v>99.45340989384944</v>
      </c>
      <c r="Q158" s="159"/>
      <c r="R158" s="159"/>
    </row>
    <row r="159" spans="1:18" x14ac:dyDescent="0.2">
      <c r="A159" s="70" t="s">
        <v>96</v>
      </c>
      <c r="B159" s="282">
        <f t="shared" si="30"/>
        <v>41661</v>
      </c>
      <c r="C159" s="210">
        <f t="shared" si="33"/>
        <v>39334</v>
      </c>
      <c r="D159" s="276">
        <f>B159/C159%</f>
        <v>105.91600142370469</v>
      </c>
      <c r="E159" s="282">
        <v>6967</v>
      </c>
      <c r="F159" s="282">
        <v>5203</v>
      </c>
      <c r="G159" s="276">
        <f>E159/F159%</f>
        <v>133.90351720161445</v>
      </c>
      <c r="H159" s="282">
        <v>34694</v>
      </c>
      <c r="I159" s="282">
        <v>34131</v>
      </c>
      <c r="J159" s="276">
        <f>H159/I159%</f>
        <v>101.64952682312267</v>
      </c>
      <c r="K159" s="282">
        <v>45819</v>
      </c>
      <c r="L159" s="282">
        <v>44421</v>
      </c>
      <c r="M159" s="276">
        <f>K159/L159%</f>
        <v>103.14716012696698</v>
      </c>
      <c r="N159" s="282">
        <f t="shared" si="31"/>
        <v>87480</v>
      </c>
      <c r="O159" s="282">
        <f t="shared" si="32"/>
        <v>83755</v>
      </c>
      <c r="P159" s="276">
        <f>N159/O159%</f>
        <v>104.44749567190019</v>
      </c>
      <c r="Q159" s="159"/>
      <c r="R159" s="159"/>
    </row>
    <row r="160" spans="1:18" x14ac:dyDescent="0.2">
      <c r="A160" s="70" t="s">
        <v>97</v>
      </c>
      <c r="B160" s="282">
        <f t="shared" si="30"/>
        <v>1285</v>
      </c>
      <c r="C160" s="210">
        <f t="shared" si="33"/>
        <v>1597</v>
      </c>
      <c r="D160" s="276">
        <f t="shared" si="25"/>
        <v>80.463368816530988</v>
      </c>
      <c r="E160" s="282">
        <v>596</v>
      </c>
      <c r="F160" s="282">
        <v>562</v>
      </c>
      <c r="G160" s="276">
        <f t="shared" si="26"/>
        <v>106.04982206405694</v>
      </c>
      <c r="H160" s="282">
        <v>689</v>
      </c>
      <c r="I160" s="282">
        <v>1035</v>
      </c>
      <c r="J160" s="276">
        <f t="shared" si="27"/>
        <v>66.570048309178745</v>
      </c>
      <c r="K160" s="282">
        <v>8573</v>
      </c>
      <c r="L160" s="282">
        <v>9443</v>
      </c>
      <c r="M160" s="276">
        <f t="shared" si="28"/>
        <v>90.786826220480776</v>
      </c>
      <c r="N160" s="282">
        <f t="shared" si="31"/>
        <v>9858</v>
      </c>
      <c r="O160" s="282">
        <f t="shared" si="32"/>
        <v>11040</v>
      </c>
      <c r="P160" s="276">
        <f t="shared" si="29"/>
        <v>89.293478260869563</v>
      </c>
      <c r="Q160" s="159"/>
      <c r="R160" s="159"/>
    </row>
    <row r="161" spans="1:18" x14ac:dyDescent="0.2">
      <c r="A161" s="70" t="s">
        <v>98</v>
      </c>
      <c r="B161" s="282">
        <f t="shared" si="30"/>
        <v>62165</v>
      </c>
      <c r="C161" s="210">
        <f t="shared" si="33"/>
        <v>44992</v>
      </c>
      <c r="D161" s="276">
        <f t="shared" si="25"/>
        <v>138.16900782361307</v>
      </c>
      <c r="E161" s="282">
        <v>4526</v>
      </c>
      <c r="F161" s="282">
        <v>5421</v>
      </c>
      <c r="G161" s="276">
        <f t="shared" si="26"/>
        <v>83.490130972145366</v>
      </c>
      <c r="H161" s="282">
        <v>57639</v>
      </c>
      <c r="I161" s="282">
        <v>39571</v>
      </c>
      <c r="J161" s="276">
        <f t="shared" si="27"/>
        <v>145.65970028556268</v>
      </c>
      <c r="K161" s="282">
        <v>164959</v>
      </c>
      <c r="L161" s="282">
        <v>286359</v>
      </c>
      <c r="M161" s="276">
        <f t="shared" si="28"/>
        <v>57.605662821842508</v>
      </c>
      <c r="N161" s="282">
        <f t="shared" si="31"/>
        <v>227124</v>
      </c>
      <c r="O161" s="282">
        <f t="shared" si="32"/>
        <v>331351</v>
      </c>
      <c r="P161" s="276">
        <f t="shared" si="29"/>
        <v>68.544836140527707</v>
      </c>
      <c r="Q161" s="159"/>
      <c r="R161" s="160"/>
    </row>
    <row r="162" spans="1:18" s="154" customFormat="1" ht="15" x14ac:dyDescent="0.25">
      <c r="A162" s="79" t="s">
        <v>99</v>
      </c>
      <c r="B162" s="282">
        <f t="shared" si="30"/>
        <v>32525</v>
      </c>
      <c r="C162" s="210">
        <f t="shared" si="33"/>
        <v>43863</v>
      </c>
      <c r="D162" s="276">
        <f t="shared" si="25"/>
        <v>74.151334838018371</v>
      </c>
      <c r="E162" s="282">
        <v>105</v>
      </c>
      <c r="F162" s="282">
        <v>272</v>
      </c>
      <c r="G162" s="276">
        <f t="shared" si="26"/>
        <v>38.602941176470587</v>
      </c>
      <c r="H162" s="282">
        <v>32420</v>
      </c>
      <c r="I162" s="282">
        <v>43591</v>
      </c>
      <c r="J162" s="276">
        <f t="shared" si="27"/>
        <v>74.373150420958453</v>
      </c>
      <c r="K162" s="282">
        <v>26580</v>
      </c>
      <c r="L162" s="282">
        <v>36218</v>
      </c>
      <c r="M162" s="276">
        <f t="shared" si="28"/>
        <v>73.38892263515379</v>
      </c>
      <c r="N162" s="282">
        <f t="shared" si="31"/>
        <v>59105</v>
      </c>
      <c r="O162" s="282">
        <f t="shared" si="32"/>
        <v>80081</v>
      </c>
      <c r="P162" s="276">
        <f t="shared" si="29"/>
        <v>73.806520897591199</v>
      </c>
      <c r="Q162" s="159"/>
      <c r="R162" s="160"/>
    </row>
    <row r="163" spans="1:18" s="153" customFormat="1" x14ac:dyDescent="0.2">
      <c r="A163" s="70" t="s">
        <v>100</v>
      </c>
      <c r="B163" s="282">
        <f t="shared" si="30"/>
        <v>39322</v>
      </c>
      <c r="C163" s="210">
        <f t="shared" si="33"/>
        <v>41073</v>
      </c>
      <c r="D163" s="276">
        <f t="shared" si="25"/>
        <v>95.736858763664685</v>
      </c>
      <c r="E163" s="282">
        <v>460</v>
      </c>
      <c r="F163" s="282">
        <v>323</v>
      </c>
      <c r="G163" s="276">
        <f t="shared" si="26"/>
        <v>142.41486068111456</v>
      </c>
      <c r="H163" s="282">
        <v>38862</v>
      </c>
      <c r="I163" s="282">
        <v>40750</v>
      </c>
      <c r="J163" s="276">
        <f t="shared" si="27"/>
        <v>95.36687116564417</v>
      </c>
      <c r="K163" s="282">
        <v>90391</v>
      </c>
      <c r="L163" s="282">
        <v>121572</v>
      </c>
      <c r="M163" s="276">
        <f t="shared" si="28"/>
        <v>74.351824433257661</v>
      </c>
      <c r="N163" s="282">
        <f t="shared" si="31"/>
        <v>129713</v>
      </c>
      <c r="O163" s="282">
        <f t="shared" si="32"/>
        <v>162645</v>
      </c>
      <c r="P163" s="276">
        <f t="shared" si="29"/>
        <v>79.752221095022904</v>
      </c>
      <c r="Q163" s="159"/>
      <c r="R163" s="159"/>
    </row>
    <row r="164" spans="1:18" x14ac:dyDescent="0.2">
      <c r="A164" s="70" t="s">
        <v>101</v>
      </c>
      <c r="B164" s="282" t="s">
        <v>160</v>
      </c>
      <c r="C164" s="210" t="s">
        <v>160</v>
      </c>
      <c r="D164" s="276" t="s">
        <v>160</v>
      </c>
      <c r="E164" s="283" t="s">
        <v>160</v>
      </c>
      <c r="F164" s="283" t="s">
        <v>160</v>
      </c>
      <c r="G164" s="276" t="s">
        <v>160</v>
      </c>
      <c r="H164" s="283" t="s">
        <v>160</v>
      </c>
      <c r="I164" s="283" t="s">
        <v>160</v>
      </c>
      <c r="J164" s="276" t="s">
        <v>160</v>
      </c>
      <c r="K164" s="282">
        <v>151</v>
      </c>
      <c r="L164" s="282">
        <v>121</v>
      </c>
      <c r="M164" s="276">
        <f>K164/L164%</f>
        <v>124.79338842975207</v>
      </c>
      <c r="N164" s="282">
        <f>K164</f>
        <v>151</v>
      </c>
      <c r="O164" s="282">
        <f>L164</f>
        <v>121</v>
      </c>
      <c r="P164" s="276">
        <f>N164/O164%</f>
        <v>124.79338842975207</v>
      </c>
      <c r="Q164" s="159"/>
      <c r="R164" s="160"/>
    </row>
    <row r="165" spans="1:18" x14ac:dyDescent="0.2">
      <c r="A165" s="70" t="s">
        <v>102</v>
      </c>
      <c r="B165" s="282" t="s">
        <v>160</v>
      </c>
      <c r="C165" s="210">
        <f>F165</f>
        <v>14</v>
      </c>
      <c r="D165" s="276" t="s">
        <v>160</v>
      </c>
      <c r="E165" s="282" t="s">
        <v>160</v>
      </c>
      <c r="F165" s="282">
        <v>14</v>
      </c>
      <c r="G165" s="276" t="s">
        <v>160</v>
      </c>
      <c r="H165" s="283" t="s">
        <v>160</v>
      </c>
      <c r="I165" s="283" t="s">
        <v>160</v>
      </c>
      <c r="J165" s="276" t="s">
        <v>160</v>
      </c>
      <c r="K165" s="282">
        <v>624</v>
      </c>
      <c r="L165" s="282">
        <v>725</v>
      </c>
      <c r="M165" s="276">
        <f>K165/L165%</f>
        <v>86.068965517241381</v>
      </c>
      <c r="N165" s="282">
        <f>K165</f>
        <v>624</v>
      </c>
      <c r="O165" s="282">
        <f>F165+L165</f>
        <v>739</v>
      </c>
      <c r="P165" s="276">
        <f>N165/O165%</f>
        <v>84.4384303112314</v>
      </c>
      <c r="Q165" s="159"/>
    </row>
    <row r="166" spans="1:18" x14ac:dyDescent="0.2">
      <c r="A166" s="72" t="s">
        <v>103</v>
      </c>
      <c r="B166" s="211">
        <f>H166</f>
        <v>119</v>
      </c>
      <c r="C166" s="211">
        <f>I166</f>
        <v>10</v>
      </c>
      <c r="D166" s="213">
        <f t="shared" si="25"/>
        <v>1190</v>
      </c>
      <c r="E166" s="281" t="s">
        <v>160</v>
      </c>
      <c r="F166" s="281" t="s">
        <v>160</v>
      </c>
      <c r="G166" s="279" t="s">
        <v>160</v>
      </c>
      <c r="H166" s="211">
        <v>119</v>
      </c>
      <c r="I166" s="281">
        <v>10</v>
      </c>
      <c r="J166" s="213">
        <f t="shared" si="27"/>
        <v>1190</v>
      </c>
      <c r="K166" s="211">
        <v>5353</v>
      </c>
      <c r="L166" s="211">
        <v>3548</v>
      </c>
      <c r="M166" s="279">
        <f t="shared" si="28"/>
        <v>150.87373167981963</v>
      </c>
      <c r="N166" s="211">
        <f>H166+K166</f>
        <v>5472</v>
      </c>
      <c r="O166" s="211">
        <f>I166+L166</f>
        <v>3558</v>
      </c>
      <c r="P166" s="279">
        <f t="shared" si="29"/>
        <v>153.79426644182126</v>
      </c>
      <c r="Q166" s="159"/>
    </row>
    <row r="167" spans="1:18" x14ac:dyDescent="0.2">
      <c r="A167" s="155"/>
      <c r="B167" s="167"/>
      <c r="C167" s="167"/>
      <c r="D167" s="168"/>
      <c r="E167" s="159"/>
      <c r="F167" s="169"/>
      <c r="G167" s="168"/>
      <c r="H167" s="159"/>
      <c r="I167" s="169"/>
      <c r="J167" s="168"/>
      <c r="K167" s="159"/>
      <c r="L167" s="169"/>
      <c r="M167" s="168"/>
      <c r="O167" s="159"/>
      <c r="P167" s="160"/>
    </row>
    <row r="168" spans="1:18" x14ac:dyDescent="0.2">
      <c r="G168" s="240"/>
      <c r="O168" s="146"/>
    </row>
    <row r="169" spans="1:18" ht="24.75" customHeight="1" x14ac:dyDescent="0.2">
      <c r="A169" s="447" t="s">
        <v>182</v>
      </c>
      <c r="B169" s="447"/>
      <c r="C169" s="447"/>
      <c r="D169" s="447"/>
      <c r="E169" s="447"/>
      <c r="F169" s="447"/>
      <c r="G169" s="447"/>
      <c r="H169" s="447"/>
      <c r="I169" s="447"/>
      <c r="J169" s="447"/>
      <c r="K169" s="447"/>
      <c r="L169" s="447"/>
      <c r="M169" s="447"/>
      <c r="N169" s="447"/>
      <c r="O169" s="447"/>
      <c r="P169" s="447"/>
    </row>
    <row r="170" spans="1:18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P170" s="166" t="s">
        <v>139</v>
      </c>
    </row>
    <row r="171" spans="1:18" ht="15.75" customHeight="1" x14ac:dyDescent="0.2">
      <c r="A171" s="391"/>
      <c r="B171" s="380" t="s">
        <v>155</v>
      </c>
      <c r="C171" s="380"/>
      <c r="D171" s="380"/>
      <c r="E171" s="381" t="s">
        <v>78</v>
      </c>
      <c r="F171" s="382"/>
      <c r="G171" s="382"/>
      <c r="H171" s="382"/>
      <c r="I171" s="382"/>
      <c r="J171" s="382"/>
      <c r="K171" s="385" t="s">
        <v>186</v>
      </c>
      <c r="L171" s="386"/>
      <c r="M171" s="387"/>
      <c r="N171" s="380" t="s">
        <v>79</v>
      </c>
      <c r="O171" s="380"/>
      <c r="P171" s="381"/>
      <c r="Q171" s="159"/>
      <c r="R171" s="159"/>
    </row>
    <row r="172" spans="1:18" ht="39" customHeight="1" x14ac:dyDescent="0.2">
      <c r="A172" s="391"/>
      <c r="B172" s="380"/>
      <c r="C172" s="380"/>
      <c r="D172" s="380"/>
      <c r="E172" s="380" t="s">
        <v>77</v>
      </c>
      <c r="F172" s="380"/>
      <c r="G172" s="380"/>
      <c r="H172" s="380" t="s">
        <v>76</v>
      </c>
      <c r="I172" s="380"/>
      <c r="J172" s="380"/>
      <c r="K172" s="388"/>
      <c r="L172" s="389"/>
      <c r="M172" s="390"/>
      <c r="N172" s="380"/>
      <c r="O172" s="380"/>
      <c r="P172" s="381"/>
      <c r="Q172" s="159"/>
      <c r="R172" s="159"/>
    </row>
    <row r="173" spans="1:18" ht="37.5" customHeight="1" x14ac:dyDescent="0.2">
      <c r="A173" s="391"/>
      <c r="B173" s="273" t="s">
        <v>153</v>
      </c>
      <c r="C173" s="273" t="s">
        <v>75</v>
      </c>
      <c r="D173" s="273" t="s">
        <v>154</v>
      </c>
      <c r="E173" s="273" t="s">
        <v>153</v>
      </c>
      <c r="F173" s="273" t="s">
        <v>75</v>
      </c>
      <c r="G173" s="273" t="s">
        <v>154</v>
      </c>
      <c r="H173" s="273" t="s">
        <v>153</v>
      </c>
      <c r="I173" s="273" t="s">
        <v>75</v>
      </c>
      <c r="J173" s="273" t="s">
        <v>154</v>
      </c>
      <c r="K173" s="273" t="s">
        <v>153</v>
      </c>
      <c r="L173" s="273" t="s">
        <v>75</v>
      </c>
      <c r="M173" s="274" t="s">
        <v>154</v>
      </c>
      <c r="N173" s="273" t="s">
        <v>153</v>
      </c>
      <c r="O173" s="273" t="s">
        <v>75</v>
      </c>
      <c r="P173" s="274" t="s">
        <v>154</v>
      </c>
      <c r="Q173" s="159"/>
      <c r="R173" s="159"/>
    </row>
    <row r="174" spans="1:18" x14ac:dyDescent="0.2">
      <c r="A174" s="64" t="s">
        <v>83</v>
      </c>
      <c r="B174" s="282">
        <f>SUM(B175:B193)</f>
        <v>300043</v>
      </c>
      <c r="C174" s="282">
        <f>SUM(C175:C193)</f>
        <v>310646</v>
      </c>
      <c r="D174" s="276">
        <f>B174/C174%</f>
        <v>96.586790108354847</v>
      </c>
      <c r="E174" s="264">
        <v>255132</v>
      </c>
      <c r="F174" s="282">
        <f>SUM(F175:F193)</f>
        <v>252514</v>
      </c>
      <c r="G174" s="276">
        <f>E174/F174%</f>
        <v>101.03677419865829</v>
      </c>
      <c r="H174" s="282">
        <f>SUM(H175:H193)</f>
        <v>44911</v>
      </c>
      <c r="I174" s="282">
        <f>SUM(I175:I193)</f>
        <v>58132</v>
      </c>
      <c r="J174" s="276">
        <f>H174/I174%</f>
        <v>77.256932498451789</v>
      </c>
      <c r="K174" s="282">
        <f>SUM(K175:K193)</f>
        <v>239893</v>
      </c>
      <c r="L174" s="282">
        <f>SUM(L175:L193)</f>
        <v>285916</v>
      </c>
      <c r="M174" s="276">
        <f>K174/L174%</f>
        <v>83.903314260132348</v>
      </c>
      <c r="N174" s="282">
        <f>SUM(N175:N193)</f>
        <v>539936</v>
      </c>
      <c r="O174" s="266">
        <f>SUM(O175:O193)</f>
        <v>596562</v>
      </c>
      <c r="P174" s="276">
        <f>N174/O174%</f>
        <v>90.507943851603017</v>
      </c>
      <c r="Q174" s="159"/>
      <c r="R174" s="159"/>
    </row>
    <row r="175" spans="1:18" s="153" customFormat="1" x14ac:dyDescent="0.2">
      <c r="A175" s="79" t="s">
        <v>84</v>
      </c>
      <c r="B175" s="156">
        <f>H175</f>
        <v>2814</v>
      </c>
      <c r="C175" s="156">
        <f>I175</f>
        <v>3017</v>
      </c>
      <c r="D175" s="215">
        <f t="shared" ref="D175:D190" si="34">B175/C175*100</f>
        <v>93.271461716937353</v>
      </c>
      <c r="E175" s="156" t="s">
        <v>160</v>
      </c>
      <c r="F175" s="156" t="s">
        <v>160</v>
      </c>
      <c r="G175" s="220" t="s">
        <v>160</v>
      </c>
      <c r="H175" s="156">
        <v>2814</v>
      </c>
      <c r="I175" s="156">
        <v>3017</v>
      </c>
      <c r="J175" s="220">
        <f t="shared" ref="J175:J193" si="35">H175/I175%</f>
        <v>93.271461716937353</v>
      </c>
      <c r="K175" s="156">
        <v>10239</v>
      </c>
      <c r="L175" s="156">
        <v>11829</v>
      </c>
      <c r="M175" s="220">
        <f t="shared" ref="M175:M193" si="36">K175/L175%</f>
        <v>86.558458026883073</v>
      </c>
      <c r="N175" s="156">
        <f>H175+K175</f>
        <v>13053</v>
      </c>
      <c r="O175" s="156">
        <f>I175+L175</f>
        <v>14846</v>
      </c>
      <c r="P175" s="220">
        <f t="shared" ref="P175:P193" si="37">N175/O175%</f>
        <v>87.922672773811129</v>
      </c>
      <c r="Q175" s="159"/>
      <c r="R175" s="159"/>
    </row>
    <row r="176" spans="1:18" x14ac:dyDescent="0.2">
      <c r="A176" s="70" t="s">
        <v>85</v>
      </c>
      <c r="B176" s="156">
        <f>E176+H176</f>
        <v>9126</v>
      </c>
      <c r="C176" s="156">
        <f>F176+I176</f>
        <v>11898</v>
      </c>
      <c r="D176" s="215">
        <f t="shared" si="34"/>
        <v>76.701966717095317</v>
      </c>
      <c r="E176" s="156">
        <v>5088</v>
      </c>
      <c r="F176" s="156">
        <v>5838</v>
      </c>
      <c r="G176" s="220">
        <f t="shared" ref="G176:G192" si="38">E176/F176%</f>
        <v>87.153134635149016</v>
      </c>
      <c r="H176" s="156">
        <v>4038</v>
      </c>
      <c r="I176" s="156">
        <v>6060</v>
      </c>
      <c r="J176" s="220">
        <f t="shared" si="35"/>
        <v>66.633663366336634</v>
      </c>
      <c r="K176" s="156">
        <v>52329</v>
      </c>
      <c r="L176" s="156">
        <v>76598</v>
      </c>
      <c r="M176" s="220">
        <f t="shared" si="36"/>
        <v>68.316405128071224</v>
      </c>
      <c r="N176" s="156">
        <f t="shared" ref="N176:O190" si="39">E176+H176+K176</f>
        <v>61455</v>
      </c>
      <c r="O176" s="156">
        <f t="shared" si="39"/>
        <v>88496</v>
      </c>
      <c r="P176" s="220">
        <f t="shared" si="37"/>
        <v>69.44381666967999</v>
      </c>
      <c r="Q176" s="159"/>
      <c r="R176" s="159"/>
    </row>
    <row r="177" spans="1:18" x14ac:dyDescent="0.2">
      <c r="A177" s="70" t="s">
        <v>86</v>
      </c>
      <c r="B177" s="156">
        <f>H177</f>
        <v>1279</v>
      </c>
      <c r="C177" s="156">
        <f>I177</f>
        <v>1339</v>
      </c>
      <c r="D177" s="215">
        <f>B177/C177*100</f>
        <v>95.519044062733386</v>
      </c>
      <c r="E177" s="156" t="s">
        <v>160</v>
      </c>
      <c r="F177" s="156" t="s">
        <v>160</v>
      </c>
      <c r="G177" s="220" t="s">
        <v>160</v>
      </c>
      <c r="H177" s="156">
        <v>1279</v>
      </c>
      <c r="I177" s="156">
        <v>1339</v>
      </c>
      <c r="J177" s="220">
        <f t="shared" si="35"/>
        <v>95.519044062733386</v>
      </c>
      <c r="K177" s="156">
        <v>3307</v>
      </c>
      <c r="L177" s="156">
        <v>3931</v>
      </c>
      <c r="M177" s="220">
        <f t="shared" si="36"/>
        <v>84.126176545408285</v>
      </c>
      <c r="N177" s="156">
        <f>H177+K177</f>
        <v>4586</v>
      </c>
      <c r="O177" s="156">
        <f>I177+L177</f>
        <v>5270</v>
      </c>
      <c r="P177" s="220">
        <f t="shared" si="37"/>
        <v>87.020872865275138</v>
      </c>
      <c r="Q177" s="159"/>
      <c r="R177" s="159"/>
    </row>
    <row r="178" spans="1:18" s="153" customFormat="1" x14ac:dyDescent="0.2">
      <c r="A178" s="70" t="s">
        <v>87</v>
      </c>
      <c r="B178" s="156">
        <f>E178+H178</f>
        <v>15495</v>
      </c>
      <c r="C178" s="156">
        <f>F178+I178</f>
        <v>34606</v>
      </c>
      <c r="D178" s="215">
        <f t="shared" si="34"/>
        <v>44.775472461422879</v>
      </c>
      <c r="E178" s="156">
        <v>9444</v>
      </c>
      <c r="F178" s="156">
        <v>15698</v>
      </c>
      <c r="G178" s="220">
        <f t="shared" si="38"/>
        <v>60.160530003822146</v>
      </c>
      <c r="H178" s="156">
        <v>6051</v>
      </c>
      <c r="I178" s="156">
        <v>18908</v>
      </c>
      <c r="J178" s="220">
        <f t="shared" si="35"/>
        <v>32.002327057330227</v>
      </c>
      <c r="K178" s="156">
        <v>1938</v>
      </c>
      <c r="L178" s="156">
        <v>4310</v>
      </c>
      <c r="M178" s="220">
        <f>K178/L178%</f>
        <v>44.965197215777259</v>
      </c>
      <c r="N178" s="156">
        <f t="shared" si="39"/>
        <v>17433</v>
      </c>
      <c r="O178" s="156">
        <f t="shared" si="39"/>
        <v>38916</v>
      </c>
      <c r="P178" s="220">
        <f t="shared" si="37"/>
        <v>44.796484736355225</v>
      </c>
      <c r="Q178" s="159"/>
      <c r="R178" s="159"/>
    </row>
    <row r="179" spans="1:18" x14ac:dyDescent="0.2">
      <c r="A179" s="70" t="s">
        <v>88</v>
      </c>
      <c r="B179" s="156">
        <v>36</v>
      </c>
      <c r="C179" s="156">
        <f>F179</f>
        <v>227</v>
      </c>
      <c r="D179" s="215" t="s">
        <v>160</v>
      </c>
      <c r="E179" s="156" t="s">
        <v>213</v>
      </c>
      <c r="F179" s="156">
        <v>227</v>
      </c>
      <c r="G179" s="220">
        <v>15.9</v>
      </c>
      <c r="H179" s="156" t="s">
        <v>160</v>
      </c>
      <c r="I179" s="156" t="s">
        <v>160</v>
      </c>
      <c r="J179" s="220" t="s">
        <v>160</v>
      </c>
      <c r="K179" s="156">
        <v>100</v>
      </c>
      <c r="L179" s="156">
        <v>89</v>
      </c>
      <c r="M179" s="220">
        <f t="shared" si="36"/>
        <v>112.35955056179775</v>
      </c>
      <c r="N179" s="156">
        <v>136</v>
      </c>
      <c r="O179" s="156">
        <f>F179+L179</f>
        <v>316</v>
      </c>
      <c r="P179" s="220">
        <f t="shared" si="37"/>
        <v>43.037974683544299</v>
      </c>
      <c r="Q179" s="159"/>
      <c r="R179" s="159"/>
    </row>
    <row r="180" spans="1:18" x14ac:dyDescent="0.2">
      <c r="A180" s="70" t="s">
        <v>89</v>
      </c>
      <c r="B180" s="156">
        <f>E180+H180</f>
        <v>8305</v>
      </c>
      <c r="C180" s="156">
        <f>F180+I180</f>
        <v>7735</v>
      </c>
      <c r="D180" s="215">
        <f t="shared" si="34"/>
        <v>107.36910148674855</v>
      </c>
      <c r="E180" s="156">
        <v>7140</v>
      </c>
      <c r="F180" s="156">
        <v>6579</v>
      </c>
      <c r="G180" s="220">
        <f t="shared" si="38"/>
        <v>108.52713178294573</v>
      </c>
      <c r="H180" s="156">
        <v>1165</v>
      </c>
      <c r="I180" s="156">
        <v>1156</v>
      </c>
      <c r="J180" s="220">
        <f t="shared" si="35"/>
        <v>100.77854671280276</v>
      </c>
      <c r="K180" s="156">
        <v>7002</v>
      </c>
      <c r="L180" s="156">
        <v>5314</v>
      </c>
      <c r="M180" s="220">
        <f t="shared" si="36"/>
        <v>131.76514866390667</v>
      </c>
      <c r="N180" s="156">
        <f>E180+H180+K180</f>
        <v>15307</v>
      </c>
      <c r="O180" s="156">
        <f t="shared" si="39"/>
        <v>13049</v>
      </c>
      <c r="P180" s="220">
        <f t="shared" si="37"/>
        <v>117.30400796995937</v>
      </c>
      <c r="Q180" s="159"/>
      <c r="R180" s="159"/>
    </row>
    <row r="181" spans="1:18" x14ac:dyDescent="0.2">
      <c r="A181" s="70" t="s">
        <v>90</v>
      </c>
      <c r="B181" s="156">
        <f>H181</f>
        <v>1594</v>
      </c>
      <c r="C181" s="156">
        <f>I181</f>
        <v>1934</v>
      </c>
      <c r="D181" s="215">
        <f t="shared" si="34"/>
        <v>82.419855222337119</v>
      </c>
      <c r="E181" s="156" t="s">
        <v>160</v>
      </c>
      <c r="F181" s="156" t="s">
        <v>160</v>
      </c>
      <c r="G181" s="220" t="s">
        <v>160</v>
      </c>
      <c r="H181" s="156">
        <v>1594</v>
      </c>
      <c r="I181" s="156">
        <v>1934</v>
      </c>
      <c r="J181" s="220">
        <f t="shared" si="35"/>
        <v>82.419855222337119</v>
      </c>
      <c r="K181" s="156">
        <v>2867</v>
      </c>
      <c r="L181" s="156">
        <v>3775</v>
      </c>
      <c r="M181" s="220">
        <f t="shared" si="36"/>
        <v>75.94701986754967</v>
      </c>
      <c r="N181" s="156">
        <f>H181+K181</f>
        <v>4461</v>
      </c>
      <c r="O181" s="156">
        <f>I181+L181</f>
        <v>5709</v>
      </c>
      <c r="P181" s="220">
        <f t="shared" si="37"/>
        <v>78.139779295848655</v>
      </c>
      <c r="Q181" s="159"/>
      <c r="R181" s="159"/>
    </row>
    <row r="182" spans="1:18" s="153" customFormat="1" x14ac:dyDescent="0.2">
      <c r="A182" s="70" t="s">
        <v>91</v>
      </c>
      <c r="B182" s="156">
        <f t="shared" ref="B182:B184" si="40">E182+H182</f>
        <v>8848</v>
      </c>
      <c r="C182" s="156">
        <f>F182+I182</f>
        <v>9383</v>
      </c>
      <c r="D182" s="215">
        <f t="shared" si="34"/>
        <v>94.298198870297341</v>
      </c>
      <c r="E182" s="156">
        <v>6983</v>
      </c>
      <c r="F182" s="156">
        <v>7552</v>
      </c>
      <c r="G182" s="220">
        <f t="shared" si="38"/>
        <v>92.465572033898312</v>
      </c>
      <c r="H182" s="156">
        <v>1865</v>
      </c>
      <c r="I182" s="156">
        <v>1831</v>
      </c>
      <c r="J182" s="220">
        <f t="shared" si="35"/>
        <v>101.8569087930093</v>
      </c>
      <c r="K182" s="156">
        <v>6170</v>
      </c>
      <c r="L182" s="156">
        <v>12625</v>
      </c>
      <c r="M182" s="220">
        <f t="shared" si="36"/>
        <v>48.871287128712872</v>
      </c>
      <c r="N182" s="156">
        <f t="shared" si="39"/>
        <v>15018</v>
      </c>
      <c r="O182" s="156">
        <f t="shared" si="39"/>
        <v>22008</v>
      </c>
      <c r="P182" s="220">
        <f t="shared" si="37"/>
        <v>68.238822246455825</v>
      </c>
      <c r="Q182" s="159"/>
      <c r="R182" s="159"/>
    </row>
    <row r="183" spans="1:18" x14ac:dyDescent="0.2">
      <c r="A183" s="70" t="s">
        <v>92</v>
      </c>
      <c r="B183" s="156">
        <f t="shared" si="40"/>
        <v>58616</v>
      </c>
      <c r="C183" s="156">
        <f>F183+I183</f>
        <v>53238</v>
      </c>
      <c r="D183" s="215">
        <f t="shared" si="34"/>
        <v>110.10180697997671</v>
      </c>
      <c r="E183" s="156">
        <v>50232</v>
      </c>
      <c r="F183" s="156">
        <v>43343</v>
      </c>
      <c r="G183" s="220">
        <f t="shared" si="38"/>
        <v>115.89414669035369</v>
      </c>
      <c r="H183" s="156">
        <v>8384</v>
      </c>
      <c r="I183" s="156">
        <v>9895</v>
      </c>
      <c r="J183" s="220">
        <f t="shared" si="35"/>
        <v>84.72966144517433</v>
      </c>
      <c r="K183" s="156">
        <v>11268</v>
      </c>
      <c r="L183" s="156">
        <v>12725</v>
      </c>
      <c r="M183" s="220">
        <f t="shared" si="36"/>
        <v>88.550098231827107</v>
      </c>
      <c r="N183" s="156">
        <f t="shared" si="39"/>
        <v>69884</v>
      </c>
      <c r="O183" s="156">
        <f>F183+I183+L183</f>
        <v>65963</v>
      </c>
      <c r="P183" s="220">
        <f t="shared" si="37"/>
        <v>105.94424146870215</v>
      </c>
      <c r="Q183" s="159"/>
      <c r="R183" s="159"/>
    </row>
    <row r="184" spans="1:18" x14ac:dyDescent="0.2">
      <c r="A184" s="70" t="s">
        <v>93</v>
      </c>
      <c r="B184" s="156">
        <f t="shared" si="40"/>
        <v>20805</v>
      </c>
      <c r="C184" s="156">
        <f>F184+I184</f>
        <v>19177</v>
      </c>
      <c r="D184" s="215">
        <f t="shared" si="34"/>
        <v>108.48933618397038</v>
      </c>
      <c r="E184" s="156">
        <v>12137</v>
      </c>
      <c r="F184" s="156">
        <v>12928</v>
      </c>
      <c r="G184" s="220">
        <f t="shared" si="38"/>
        <v>93.881497524752476</v>
      </c>
      <c r="H184" s="156">
        <v>8668</v>
      </c>
      <c r="I184" s="156">
        <v>6249</v>
      </c>
      <c r="J184" s="220">
        <f t="shared" si="35"/>
        <v>138.71019363098094</v>
      </c>
      <c r="K184" s="156">
        <v>54370</v>
      </c>
      <c r="L184" s="156">
        <v>51572</v>
      </c>
      <c r="M184" s="220">
        <f t="shared" si="36"/>
        <v>105.42542464903435</v>
      </c>
      <c r="N184" s="156">
        <f t="shared" si="39"/>
        <v>75175</v>
      </c>
      <c r="O184" s="156">
        <f t="shared" si="39"/>
        <v>70749</v>
      </c>
      <c r="P184" s="220">
        <f t="shared" si="37"/>
        <v>106.25591881157331</v>
      </c>
      <c r="Q184" s="159"/>
      <c r="R184" s="159"/>
    </row>
    <row r="185" spans="1:18" x14ac:dyDescent="0.2">
      <c r="A185" s="70" t="s">
        <v>94</v>
      </c>
      <c r="B185" s="156">
        <f>H185</f>
        <v>50</v>
      </c>
      <c r="C185" s="156">
        <f>I185</f>
        <v>54</v>
      </c>
      <c r="D185" s="215">
        <f t="shared" si="34"/>
        <v>92.592592592592595</v>
      </c>
      <c r="E185" s="156" t="s">
        <v>160</v>
      </c>
      <c r="F185" s="156" t="s">
        <v>160</v>
      </c>
      <c r="G185" s="220" t="s">
        <v>160</v>
      </c>
      <c r="H185" s="156">
        <v>50</v>
      </c>
      <c r="I185" s="156">
        <v>54</v>
      </c>
      <c r="J185" s="220">
        <f t="shared" si="35"/>
        <v>92.592592592592581</v>
      </c>
      <c r="K185" s="156">
        <v>824</v>
      </c>
      <c r="L185" s="156">
        <v>883</v>
      </c>
      <c r="M185" s="220">
        <f t="shared" si="36"/>
        <v>93.318233295583241</v>
      </c>
      <c r="N185" s="156">
        <f>H185+K185</f>
        <v>874</v>
      </c>
      <c r="O185" s="156">
        <f>I185+L185</f>
        <v>937</v>
      </c>
      <c r="P185" s="220">
        <f t="shared" si="37"/>
        <v>93.276414087513345</v>
      </c>
      <c r="Q185" s="159"/>
      <c r="R185" s="159"/>
    </row>
    <row r="186" spans="1:18" x14ac:dyDescent="0.2">
      <c r="A186" s="70" t="s">
        <v>96</v>
      </c>
      <c r="B186" s="156">
        <f>E186+H186</f>
        <v>89198</v>
      </c>
      <c r="C186" s="156">
        <f>F186+I186</f>
        <v>93667</v>
      </c>
      <c r="D186" s="215">
        <f t="shared" si="34"/>
        <v>95.228842601983615</v>
      </c>
      <c r="E186" s="156">
        <v>87819</v>
      </c>
      <c r="F186" s="156">
        <v>92319</v>
      </c>
      <c r="G186" s="220">
        <f t="shared" si="38"/>
        <v>95.125597114353482</v>
      </c>
      <c r="H186" s="156">
        <v>1379</v>
      </c>
      <c r="I186" s="156">
        <v>1348</v>
      </c>
      <c r="J186" s="220">
        <f t="shared" si="35"/>
        <v>102.29970326409496</v>
      </c>
      <c r="K186" s="156">
        <v>12449</v>
      </c>
      <c r="L186" s="156">
        <v>18751</v>
      </c>
      <c r="M186" s="220">
        <f t="shared" si="36"/>
        <v>66.391125806623648</v>
      </c>
      <c r="N186" s="156">
        <f t="shared" si="39"/>
        <v>101647</v>
      </c>
      <c r="O186" s="156">
        <f t="shared" si="39"/>
        <v>112418</v>
      </c>
      <c r="P186" s="220">
        <f t="shared" si="37"/>
        <v>90.418794143286661</v>
      </c>
      <c r="Q186" s="159"/>
      <c r="R186" s="159"/>
    </row>
    <row r="187" spans="1:18" x14ac:dyDescent="0.2">
      <c r="A187" s="70" t="s">
        <v>97</v>
      </c>
      <c r="B187" s="156">
        <f>E187+H187</f>
        <v>70172</v>
      </c>
      <c r="C187" s="156">
        <f>F187+I187</f>
        <v>62149</v>
      </c>
      <c r="D187" s="215">
        <f t="shared" si="34"/>
        <v>112.90929862105585</v>
      </c>
      <c r="E187" s="156">
        <v>65858</v>
      </c>
      <c r="F187" s="156">
        <v>58858</v>
      </c>
      <c r="G187" s="220">
        <f t="shared" si="38"/>
        <v>111.89303068401915</v>
      </c>
      <c r="H187" s="156">
        <v>4314</v>
      </c>
      <c r="I187" s="156">
        <v>3291</v>
      </c>
      <c r="J187" s="220">
        <f t="shared" si="35"/>
        <v>131.08477666362808</v>
      </c>
      <c r="K187" s="156">
        <v>57556</v>
      </c>
      <c r="L187" s="156">
        <v>52105</v>
      </c>
      <c r="M187" s="220">
        <f t="shared" si="36"/>
        <v>110.46156798771712</v>
      </c>
      <c r="N187" s="156">
        <f t="shared" si="39"/>
        <v>127728</v>
      </c>
      <c r="O187" s="156">
        <f t="shared" si="39"/>
        <v>114254</v>
      </c>
      <c r="P187" s="220">
        <f t="shared" si="37"/>
        <v>111.79302256376145</v>
      </c>
      <c r="Q187" s="159"/>
      <c r="R187" s="159"/>
    </row>
    <row r="188" spans="1:18" x14ac:dyDescent="0.2">
      <c r="A188" s="70" t="s">
        <v>98</v>
      </c>
      <c r="B188" s="156" t="str">
        <f>H188</f>
        <v>-</v>
      </c>
      <c r="C188" s="156" t="str">
        <f>I188</f>
        <v>-</v>
      </c>
      <c r="D188" s="215" t="s">
        <v>160</v>
      </c>
      <c r="E188" s="156" t="s">
        <v>160</v>
      </c>
      <c r="F188" s="156" t="s">
        <v>160</v>
      </c>
      <c r="G188" s="220" t="s">
        <v>160</v>
      </c>
      <c r="H188" s="156" t="s">
        <v>160</v>
      </c>
      <c r="I188" s="156" t="s">
        <v>160</v>
      </c>
      <c r="J188" s="220" t="s">
        <v>160</v>
      </c>
      <c r="K188" s="156">
        <v>461</v>
      </c>
      <c r="L188" s="156">
        <v>417</v>
      </c>
      <c r="M188" s="220">
        <f t="shared" si="36"/>
        <v>110.55155875299761</v>
      </c>
      <c r="N188" s="156">
        <f>K188</f>
        <v>461</v>
      </c>
      <c r="O188" s="156">
        <f>L188</f>
        <v>417</v>
      </c>
      <c r="P188" s="220">
        <f t="shared" si="37"/>
        <v>110.55155875299761</v>
      </c>
      <c r="Q188" s="159"/>
      <c r="R188" s="159"/>
    </row>
    <row r="189" spans="1:18" x14ac:dyDescent="0.2">
      <c r="A189" s="79" t="s">
        <v>99</v>
      </c>
      <c r="B189" s="156">
        <f>H189</f>
        <v>35</v>
      </c>
      <c r="C189" s="156">
        <f>I189</f>
        <v>488</v>
      </c>
      <c r="D189" s="215">
        <f t="shared" si="34"/>
        <v>7.1721311475409832</v>
      </c>
      <c r="E189" s="156" t="s">
        <v>160</v>
      </c>
      <c r="F189" s="156" t="s">
        <v>160</v>
      </c>
      <c r="G189" s="220" t="s">
        <v>160</v>
      </c>
      <c r="H189" s="156">
        <v>35</v>
      </c>
      <c r="I189" s="156">
        <v>488</v>
      </c>
      <c r="J189" s="220">
        <f t="shared" si="35"/>
        <v>7.1721311475409841</v>
      </c>
      <c r="K189" s="156">
        <v>338</v>
      </c>
      <c r="L189" s="156">
        <v>241</v>
      </c>
      <c r="M189" s="220">
        <f t="shared" si="36"/>
        <v>140.24896265560164</v>
      </c>
      <c r="N189" s="156">
        <f>H189+K189</f>
        <v>373</v>
      </c>
      <c r="O189" s="156">
        <f>I189+L189</f>
        <v>729</v>
      </c>
      <c r="P189" s="220">
        <f t="shared" si="37"/>
        <v>51.165980795610423</v>
      </c>
      <c r="Q189" s="159"/>
      <c r="R189" s="159"/>
    </row>
    <row r="190" spans="1:18" s="154" customFormat="1" ht="15" x14ac:dyDescent="0.25">
      <c r="A190" s="70" t="s">
        <v>100</v>
      </c>
      <c r="B190" s="156">
        <f>E190+H190</f>
        <v>12784</v>
      </c>
      <c r="C190" s="156">
        <f>F190+I190</f>
        <v>10900</v>
      </c>
      <c r="D190" s="215">
        <f t="shared" si="34"/>
        <v>117.28440366972477</v>
      </c>
      <c r="E190" s="156">
        <v>10311</v>
      </c>
      <c r="F190" s="156">
        <v>9073</v>
      </c>
      <c r="G190" s="220">
        <f t="shared" si="38"/>
        <v>113.64488041441639</v>
      </c>
      <c r="H190" s="156">
        <v>2473</v>
      </c>
      <c r="I190" s="156">
        <v>1827</v>
      </c>
      <c r="J190" s="220">
        <f t="shared" si="35"/>
        <v>135.3585112205802</v>
      </c>
      <c r="K190" s="156">
        <v>17546</v>
      </c>
      <c r="L190" s="156">
        <v>28086</v>
      </c>
      <c r="M190" s="220">
        <f t="shared" si="36"/>
        <v>62.472406181015451</v>
      </c>
      <c r="N190" s="156">
        <f t="shared" si="39"/>
        <v>30330</v>
      </c>
      <c r="O190" s="156">
        <f>F190+I190+L190</f>
        <v>38986</v>
      </c>
      <c r="P190" s="220">
        <f t="shared" si="37"/>
        <v>77.797157954137376</v>
      </c>
      <c r="Q190" s="159"/>
      <c r="R190" s="159"/>
    </row>
    <row r="191" spans="1:18" s="153" customFormat="1" x14ac:dyDescent="0.2">
      <c r="A191" s="70" t="s">
        <v>101</v>
      </c>
      <c r="B191" s="156" t="s">
        <v>160</v>
      </c>
      <c r="C191" s="156" t="s">
        <v>160</v>
      </c>
      <c r="D191" s="220" t="s">
        <v>160</v>
      </c>
      <c r="E191" s="156" t="s">
        <v>160</v>
      </c>
      <c r="F191" s="156" t="s">
        <v>160</v>
      </c>
      <c r="G191" s="220" t="s">
        <v>160</v>
      </c>
      <c r="H191" s="156" t="s">
        <v>160</v>
      </c>
      <c r="I191" s="156" t="s">
        <v>160</v>
      </c>
      <c r="J191" s="220" t="s">
        <v>160</v>
      </c>
      <c r="K191" s="156">
        <v>5</v>
      </c>
      <c r="L191" s="156">
        <v>4</v>
      </c>
      <c r="M191" s="220">
        <f t="shared" si="36"/>
        <v>125</v>
      </c>
      <c r="N191" s="156">
        <f>K191</f>
        <v>5</v>
      </c>
      <c r="O191" s="156">
        <f>L191</f>
        <v>4</v>
      </c>
      <c r="P191" s="220">
        <f t="shared" si="37"/>
        <v>125</v>
      </c>
      <c r="Q191" s="159"/>
      <c r="R191" s="159"/>
    </row>
    <row r="192" spans="1:18" x14ac:dyDescent="0.2">
      <c r="A192" s="70" t="s">
        <v>102</v>
      </c>
      <c r="B192" s="156">
        <f>E192</f>
        <v>84</v>
      </c>
      <c r="C192" s="156">
        <f>F192</f>
        <v>99</v>
      </c>
      <c r="D192" s="215">
        <f t="shared" ref="D192:D193" si="41">B192/C192*100</f>
        <v>84.848484848484844</v>
      </c>
      <c r="E192" s="156">
        <v>84</v>
      </c>
      <c r="F192" s="156">
        <v>99</v>
      </c>
      <c r="G192" s="220">
        <f t="shared" si="38"/>
        <v>84.848484848484844</v>
      </c>
      <c r="H192" s="156" t="s">
        <v>160</v>
      </c>
      <c r="I192" s="156" t="s">
        <v>160</v>
      </c>
      <c r="J192" s="220" t="s">
        <v>160</v>
      </c>
      <c r="K192" s="156">
        <v>109</v>
      </c>
      <c r="L192" s="156">
        <v>80</v>
      </c>
      <c r="M192" s="220">
        <f t="shared" si="36"/>
        <v>136.25</v>
      </c>
      <c r="N192" s="156">
        <f>E192+K192</f>
        <v>193</v>
      </c>
      <c r="O192" s="156">
        <f>F192+L192</f>
        <v>179</v>
      </c>
      <c r="P192" s="220">
        <f t="shared" si="37"/>
        <v>107.82122905027933</v>
      </c>
      <c r="Q192" s="159"/>
      <c r="R192" s="159"/>
    </row>
    <row r="193" spans="1:18" x14ac:dyDescent="0.2">
      <c r="A193" s="72" t="s">
        <v>103</v>
      </c>
      <c r="B193" s="251">
        <f>H193</f>
        <v>802</v>
      </c>
      <c r="C193" s="251">
        <f>I193</f>
        <v>735</v>
      </c>
      <c r="D193" s="213">
        <f t="shared" si="41"/>
        <v>109.1156462585034</v>
      </c>
      <c r="E193" s="251" t="s">
        <v>160</v>
      </c>
      <c r="F193" s="251" t="s">
        <v>160</v>
      </c>
      <c r="G193" s="73" t="s">
        <v>160</v>
      </c>
      <c r="H193" s="251">
        <v>802</v>
      </c>
      <c r="I193" s="251">
        <v>735</v>
      </c>
      <c r="J193" s="73">
        <f t="shared" si="35"/>
        <v>109.1156462585034</v>
      </c>
      <c r="K193" s="251">
        <v>1015</v>
      </c>
      <c r="L193" s="251">
        <v>2581</v>
      </c>
      <c r="M193" s="73">
        <f t="shared" si="36"/>
        <v>39.325842696629216</v>
      </c>
      <c r="N193" s="251">
        <f>H193+K193</f>
        <v>1817</v>
      </c>
      <c r="O193" s="251">
        <f>I193+L193</f>
        <v>3316</v>
      </c>
      <c r="P193" s="73">
        <f t="shared" si="37"/>
        <v>54.794933655006034</v>
      </c>
      <c r="Q193" s="159"/>
      <c r="R193" s="159"/>
    </row>
    <row r="194" spans="1:18" x14ac:dyDescent="0.2">
      <c r="A194" s="155"/>
      <c r="B194" s="270"/>
      <c r="C194" s="285"/>
      <c r="D194" s="285"/>
      <c r="E194" s="286"/>
      <c r="F194" s="286"/>
      <c r="G194" s="286"/>
      <c r="H194" s="270"/>
      <c r="I194" s="270"/>
      <c r="J194" s="287"/>
      <c r="K194" s="270"/>
      <c r="L194" s="270"/>
      <c r="M194" s="287"/>
      <c r="N194" s="270"/>
      <c r="O194" s="270"/>
      <c r="P194" s="287"/>
      <c r="Q194" s="159"/>
    </row>
    <row r="195" spans="1:18" x14ac:dyDescent="0.2">
      <c r="A195" s="436" t="s">
        <v>183</v>
      </c>
      <c r="B195" s="436"/>
      <c r="C195" s="436"/>
      <c r="D195" s="436"/>
      <c r="E195" s="436"/>
      <c r="F195" s="436"/>
      <c r="G195" s="436"/>
      <c r="H195" s="436"/>
      <c r="I195" s="436"/>
      <c r="J195" s="436"/>
      <c r="K195" s="436"/>
      <c r="L195" s="436"/>
      <c r="M195" s="436"/>
      <c r="N195" s="436"/>
      <c r="O195" s="436"/>
      <c r="P195" s="436"/>
    </row>
    <row r="196" spans="1:18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P196" s="166" t="s">
        <v>139</v>
      </c>
    </row>
    <row r="197" spans="1:18" ht="12.75" customHeight="1" x14ac:dyDescent="0.2">
      <c r="A197" s="391"/>
      <c r="B197" s="380" t="s">
        <v>155</v>
      </c>
      <c r="C197" s="380"/>
      <c r="D197" s="380"/>
      <c r="E197" s="381" t="s">
        <v>78</v>
      </c>
      <c r="F197" s="382"/>
      <c r="G197" s="382"/>
      <c r="H197" s="382"/>
      <c r="I197" s="382"/>
      <c r="J197" s="382"/>
      <c r="K197" s="385" t="s">
        <v>186</v>
      </c>
      <c r="L197" s="386"/>
      <c r="M197" s="387"/>
      <c r="N197" s="380" t="s">
        <v>79</v>
      </c>
      <c r="O197" s="380"/>
      <c r="P197" s="381"/>
    </row>
    <row r="198" spans="1:18" ht="36" customHeight="1" x14ac:dyDescent="0.2">
      <c r="A198" s="391"/>
      <c r="B198" s="380"/>
      <c r="C198" s="380"/>
      <c r="D198" s="380"/>
      <c r="E198" s="380" t="s">
        <v>77</v>
      </c>
      <c r="F198" s="380"/>
      <c r="G198" s="380"/>
      <c r="H198" s="380" t="s">
        <v>76</v>
      </c>
      <c r="I198" s="380"/>
      <c r="J198" s="380"/>
      <c r="K198" s="388"/>
      <c r="L198" s="389"/>
      <c r="M198" s="390"/>
      <c r="N198" s="380"/>
      <c r="O198" s="380"/>
      <c r="P198" s="381"/>
      <c r="Q198" s="159"/>
      <c r="R198" s="159"/>
    </row>
    <row r="199" spans="1:18" ht="36.75" customHeight="1" x14ac:dyDescent="0.2">
      <c r="A199" s="391"/>
      <c r="B199" s="273" t="s">
        <v>153</v>
      </c>
      <c r="C199" s="273" t="s">
        <v>75</v>
      </c>
      <c r="D199" s="273" t="s">
        <v>154</v>
      </c>
      <c r="E199" s="273" t="s">
        <v>153</v>
      </c>
      <c r="F199" s="273" t="s">
        <v>75</v>
      </c>
      <c r="G199" s="273" t="s">
        <v>154</v>
      </c>
      <c r="H199" s="273" t="s">
        <v>153</v>
      </c>
      <c r="I199" s="273" t="s">
        <v>75</v>
      </c>
      <c r="J199" s="273" t="s">
        <v>154</v>
      </c>
      <c r="K199" s="273" t="s">
        <v>153</v>
      </c>
      <c r="L199" s="273" t="s">
        <v>75</v>
      </c>
      <c r="M199" s="274" t="s">
        <v>154</v>
      </c>
      <c r="N199" s="273" t="s">
        <v>153</v>
      </c>
      <c r="O199" s="273" t="s">
        <v>75</v>
      </c>
      <c r="P199" s="274" t="s">
        <v>154</v>
      </c>
      <c r="Q199" s="159"/>
      <c r="R199" s="159"/>
    </row>
    <row r="200" spans="1:18" x14ac:dyDescent="0.2">
      <c r="A200" s="64" t="s">
        <v>83</v>
      </c>
      <c r="B200" s="282">
        <f>SUM(B201:B220)</f>
        <v>2553946</v>
      </c>
      <c r="C200" s="282">
        <f>SUM(C201:C220)</f>
        <v>2415012</v>
      </c>
      <c r="D200" s="276">
        <f>B200/C200%</f>
        <v>105.75293207652798</v>
      </c>
      <c r="E200" s="282">
        <f>SUM(E201:E220)</f>
        <v>357751</v>
      </c>
      <c r="F200" s="282">
        <f>SUM(F201:F220)</f>
        <v>284304</v>
      </c>
      <c r="G200" s="276">
        <f>E200/F200%</f>
        <v>125.83396645843885</v>
      </c>
      <c r="H200" s="282">
        <f>SUM(H201:H220)</f>
        <v>2196195</v>
      </c>
      <c r="I200" s="282">
        <f>SUM(I201:I220)</f>
        <v>2130708</v>
      </c>
      <c r="J200" s="276">
        <f>H200/I200%</f>
        <v>103.07348543301099</v>
      </c>
      <c r="K200" s="282">
        <f>SUM(K201:K220)</f>
        <v>1713247</v>
      </c>
      <c r="L200" s="282">
        <f>SUM(L201:L220)</f>
        <v>1796951</v>
      </c>
      <c r="M200" s="276">
        <f>K200/L200%</f>
        <v>95.341887452690699</v>
      </c>
      <c r="N200" s="282">
        <f>SUM(N201:N220)</f>
        <v>4267193</v>
      </c>
      <c r="O200" s="282">
        <f>SUM(O201:O220)</f>
        <v>4211963</v>
      </c>
      <c r="P200" s="276">
        <f>N200/O200%</f>
        <v>101.3112650799639</v>
      </c>
      <c r="Q200" s="159"/>
      <c r="R200" s="159"/>
    </row>
    <row r="201" spans="1:18" x14ac:dyDescent="0.2">
      <c r="A201" s="79" t="s">
        <v>84</v>
      </c>
      <c r="B201" s="282">
        <f>E201+H201</f>
        <v>315907</v>
      </c>
      <c r="C201" s="210">
        <f>F201+I201</f>
        <v>313844</v>
      </c>
      <c r="D201" s="276">
        <f t="shared" ref="D201:D218" si="42">B201/C201*100</f>
        <v>100.65733294248098</v>
      </c>
      <c r="E201" s="282">
        <v>17005</v>
      </c>
      <c r="F201" s="282">
        <v>10278</v>
      </c>
      <c r="G201" s="276">
        <f t="shared" ref="G201:G220" si="43">E201/F201%</f>
        <v>165.45047674644871</v>
      </c>
      <c r="H201" s="282">
        <v>298902</v>
      </c>
      <c r="I201" s="282">
        <v>303566</v>
      </c>
      <c r="J201" s="276">
        <f t="shared" ref="J201:J220" si="44">H201/I201%</f>
        <v>98.463596054894168</v>
      </c>
      <c r="K201" s="282">
        <v>126396</v>
      </c>
      <c r="L201" s="282">
        <v>125493</v>
      </c>
      <c r="M201" s="276">
        <f t="shared" ref="M201:M220" si="45">K201/L201%</f>
        <v>100.71956204728551</v>
      </c>
      <c r="N201" s="282">
        <f>E201+H201+K201</f>
        <v>442303</v>
      </c>
      <c r="O201" s="282">
        <f>F201+I201+L201</f>
        <v>439337</v>
      </c>
      <c r="P201" s="276">
        <f t="shared" ref="P201:P220" si="46">N201/O201%</f>
        <v>100.67510817436273</v>
      </c>
      <c r="Q201" s="159"/>
      <c r="R201" s="159"/>
    </row>
    <row r="202" spans="1:18" s="153" customFormat="1" x14ac:dyDescent="0.2">
      <c r="A202" s="70" t="s">
        <v>85</v>
      </c>
      <c r="B202" s="282">
        <f t="shared" ref="B202:B217" si="47">E202+H202</f>
        <v>147657</v>
      </c>
      <c r="C202" s="210">
        <f>F202+I202</f>
        <v>135881</v>
      </c>
      <c r="D202" s="276">
        <f t="shared" si="42"/>
        <v>108.66640663521758</v>
      </c>
      <c r="E202" s="282">
        <v>73427</v>
      </c>
      <c r="F202" s="282">
        <v>63264</v>
      </c>
      <c r="G202" s="276">
        <f t="shared" si="43"/>
        <v>116.06442842690946</v>
      </c>
      <c r="H202" s="282">
        <v>74230</v>
      </c>
      <c r="I202" s="282">
        <v>72617</v>
      </c>
      <c r="J202" s="276">
        <f t="shared" si="44"/>
        <v>102.22124295963755</v>
      </c>
      <c r="K202" s="282">
        <v>109563</v>
      </c>
      <c r="L202" s="282">
        <v>123386</v>
      </c>
      <c r="M202" s="276">
        <f t="shared" si="45"/>
        <v>88.796946168933275</v>
      </c>
      <c r="N202" s="282">
        <f t="shared" ref="N202:N217" si="48">E202+H202+K202</f>
        <v>257220</v>
      </c>
      <c r="O202" s="282">
        <f t="shared" ref="O202:O205" si="49">F202+I202+L202</f>
        <v>259267</v>
      </c>
      <c r="P202" s="276">
        <f t="shared" si="46"/>
        <v>99.210466430359432</v>
      </c>
      <c r="Q202" s="159"/>
      <c r="R202" s="159"/>
    </row>
    <row r="203" spans="1:18" x14ac:dyDescent="0.2">
      <c r="A203" s="70" t="s">
        <v>86</v>
      </c>
      <c r="B203" s="282">
        <f t="shared" si="47"/>
        <v>244161</v>
      </c>
      <c r="C203" s="210">
        <f t="shared" ref="C203:C205" si="50">F203+I203</f>
        <v>208226</v>
      </c>
      <c r="D203" s="276">
        <f t="shared" si="42"/>
        <v>117.25769116248692</v>
      </c>
      <c r="E203" s="282">
        <v>30276</v>
      </c>
      <c r="F203" s="282">
        <v>23245</v>
      </c>
      <c r="G203" s="276">
        <f t="shared" si="43"/>
        <v>130.2473650247365</v>
      </c>
      <c r="H203" s="282">
        <v>213885</v>
      </c>
      <c r="I203" s="282">
        <v>184981</v>
      </c>
      <c r="J203" s="276">
        <f t="shared" si="44"/>
        <v>115.625388553419</v>
      </c>
      <c r="K203" s="282">
        <v>60467</v>
      </c>
      <c r="L203" s="282">
        <v>54070</v>
      </c>
      <c r="M203" s="276">
        <f t="shared" si="45"/>
        <v>111.83095986683928</v>
      </c>
      <c r="N203" s="282">
        <f t="shared" si="48"/>
        <v>304628</v>
      </c>
      <c r="O203" s="282">
        <f t="shared" si="49"/>
        <v>262296</v>
      </c>
      <c r="P203" s="276">
        <f t="shared" si="46"/>
        <v>116.1390185134352</v>
      </c>
      <c r="Q203" s="159"/>
      <c r="R203" s="159"/>
    </row>
    <row r="204" spans="1:18" x14ac:dyDescent="0.2">
      <c r="A204" s="70" t="s">
        <v>87</v>
      </c>
      <c r="B204" s="282">
        <f t="shared" si="47"/>
        <v>109212</v>
      </c>
      <c r="C204" s="210">
        <f t="shared" si="50"/>
        <v>106205</v>
      </c>
      <c r="D204" s="276">
        <f t="shared" si="42"/>
        <v>102.83131679299468</v>
      </c>
      <c r="E204" s="282">
        <v>18881</v>
      </c>
      <c r="F204" s="282">
        <v>14031</v>
      </c>
      <c r="G204" s="276">
        <f t="shared" si="43"/>
        <v>134.56631743995439</v>
      </c>
      <c r="H204" s="282">
        <v>90331</v>
      </c>
      <c r="I204" s="282">
        <v>92174</v>
      </c>
      <c r="J204" s="276">
        <f t="shared" si="44"/>
        <v>98.000520754225704</v>
      </c>
      <c r="K204" s="282">
        <v>71524</v>
      </c>
      <c r="L204" s="282">
        <v>85658</v>
      </c>
      <c r="M204" s="276">
        <f t="shared" si="45"/>
        <v>83.499498003689084</v>
      </c>
      <c r="N204" s="282">
        <f t="shared" si="48"/>
        <v>180736</v>
      </c>
      <c r="O204" s="282">
        <f t="shared" si="49"/>
        <v>191863</v>
      </c>
      <c r="P204" s="276">
        <f t="shared" si="46"/>
        <v>94.200549350317672</v>
      </c>
      <c r="Q204" s="159"/>
      <c r="R204" s="159"/>
    </row>
    <row r="205" spans="1:18" s="153" customFormat="1" x14ac:dyDescent="0.2">
      <c r="A205" s="70" t="s">
        <v>88</v>
      </c>
      <c r="B205" s="282">
        <f t="shared" si="47"/>
        <v>67348</v>
      </c>
      <c r="C205" s="210">
        <f t="shared" si="50"/>
        <v>63296</v>
      </c>
      <c r="D205" s="276">
        <f t="shared" si="42"/>
        <v>106.40166835187057</v>
      </c>
      <c r="E205" s="282">
        <v>2153</v>
      </c>
      <c r="F205" s="282">
        <v>1964</v>
      </c>
      <c r="G205" s="276">
        <f t="shared" si="43"/>
        <v>109.62321792260693</v>
      </c>
      <c r="H205" s="282">
        <v>65195</v>
      </c>
      <c r="I205" s="282">
        <v>61332</v>
      </c>
      <c r="J205" s="276">
        <f t="shared" si="44"/>
        <v>106.2985064892715</v>
      </c>
      <c r="K205" s="282">
        <v>41623</v>
      </c>
      <c r="L205" s="282">
        <v>46821</v>
      </c>
      <c r="M205" s="276">
        <f t="shared" si="45"/>
        <v>88.898143995215833</v>
      </c>
      <c r="N205" s="282">
        <f t="shared" si="48"/>
        <v>108971</v>
      </c>
      <c r="O205" s="282">
        <f t="shared" si="49"/>
        <v>110117</v>
      </c>
      <c r="P205" s="276">
        <f t="shared" si="46"/>
        <v>98.959288756504435</v>
      </c>
      <c r="Q205" s="159"/>
      <c r="R205" s="159"/>
    </row>
    <row r="206" spans="1:18" x14ac:dyDescent="0.2">
      <c r="A206" s="70" t="s">
        <v>89</v>
      </c>
      <c r="B206" s="282">
        <f t="shared" si="47"/>
        <v>224875</v>
      </c>
      <c r="C206" s="210">
        <f>F206+I206</f>
        <v>204479</v>
      </c>
      <c r="D206" s="276">
        <f t="shared" si="42"/>
        <v>109.97461842047349</v>
      </c>
      <c r="E206" s="282">
        <v>17955</v>
      </c>
      <c r="F206" s="282">
        <v>13180</v>
      </c>
      <c r="G206" s="276">
        <f t="shared" si="43"/>
        <v>136.22913505311075</v>
      </c>
      <c r="H206" s="282">
        <v>206920</v>
      </c>
      <c r="I206" s="282">
        <v>191299</v>
      </c>
      <c r="J206" s="276">
        <f t="shared" si="44"/>
        <v>108.16575099713015</v>
      </c>
      <c r="K206" s="282">
        <v>66311</v>
      </c>
      <c r="L206" s="282">
        <v>63822</v>
      </c>
      <c r="M206" s="276">
        <f t="shared" si="45"/>
        <v>103.89990912224624</v>
      </c>
      <c r="N206" s="282">
        <f t="shared" si="48"/>
        <v>291186</v>
      </c>
      <c r="O206" s="282">
        <f>F206+I206+L206</f>
        <v>268301</v>
      </c>
      <c r="P206" s="276">
        <f t="shared" si="46"/>
        <v>108.52959921878785</v>
      </c>
      <c r="Q206" s="159"/>
      <c r="R206" s="159"/>
    </row>
    <row r="207" spans="1:18" x14ac:dyDescent="0.2">
      <c r="A207" s="70" t="s">
        <v>90</v>
      </c>
      <c r="B207" s="282">
        <f t="shared" si="47"/>
        <v>71433</v>
      </c>
      <c r="C207" s="210">
        <f>F207+I207</f>
        <v>70288</v>
      </c>
      <c r="D207" s="276">
        <f t="shared" si="42"/>
        <v>101.62901206464829</v>
      </c>
      <c r="E207" s="282">
        <v>3315</v>
      </c>
      <c r="F207" s="282">
        <v>2436</v>
      </c>
      <c r="G207" s="276">
        <f t="shared" si="43"/>
        <v>136.08374384236453</v>
      </c>
      <c r="H207" s="282">
        <v>68118</v>
      </c>
      <c r="I207" s="282">
        <v>67852</v>
      </c>
      <c r="J207" s="276">
        <f t="shared" si="44"/>
        <v>100.39202971172553</v>
      </c>
      <c r="K207" s="282">
        <v>101624</v>
      </c>
      <c r="L207" s="282">
        <v>94681</v>
      </c>
      <c r="M207" s="276">
        <f t="shared" si="45"/>
        <v>107.33304464464888</v>
      </c>
      <c r="N207" s="282">
        <f t="shared" si="48"/>
        <v>173057</v>
      </c>
      <c r="O207" s="282">
        <f t="shared" ref="O207:O217" si="51">F207+I207+L207</f>
        <v>164969</v>
      </c>
      <c r="P207" s="276">
        <f t="shared" si="46"/>
        <v>104.90273930253562</v>
      </c>
      <c r="Q207" s="159"/>
      <c r="R207" s="159"/>
    </row>
    <row r="208" spans="1:18" x14ac:dyDescent="0.2">
      <c r="A208" s="70" t="s">
        <v>91</v>
      </c>
      <c r="B208" s="282">
        <f t="shared" si="47"/>
        <v>130702</v>
      </c>
      <c r="C208" s="210">
        <f>F208+I208</f>
        <v>118044</v>
      </c>
      <c r="D208" s="276">
        <f t="shared" si="42"/>
        <v>110.72312019247062</v>
      </c>
      <c r="E208" s="282">
        <v>21085</v>
      </c>
      <c r="F208" s="282">
        <v>15456</v>
      </c>
      <c r="G208" s="276">
        <f t="shared" si="43"/>
        <v>136.41951345755695</v>
      </c>
      <c r="H208" s="282">
        <v>109617</v>
      </c>
      <c r="I208" s="282">
        <v>102588</v>
      </c>
      <c r="J208" s="276">
        <f t="shared" si="44"/>
        <v>106.85167855889577</v>
      </c>
      <c r="K208" s="282">
        <v>81090</v>
      </c>
      <c r="L208" s="282">
        <v>76643</v>
      </c>
      <c r="M208" s="276">
        <f t="shared" si="45"/>
        <v>105.80222590451835</v>
      </c>
      <c r="N208" s="282">
        <f t="shared" si="48"/>
        <v>211792</v>
      </c>
      <c r="O208" s="282">
        <f t="shared" si="51"/>
        <v>194687</v>
      </c>
      <c r="P208" s="276">
        <f t="shared" si="46"/>
        <v>108.78589736346034</v>
      </c>
      <c r="Q208" s="159"/>
      <c r="R208" s="159"/>
    </row>
    <row r="209" spans="1:18" s="153" customFormat="1" x14ac:dyDescent="0.2">
      <c r="A209" s="70" t="s">
        <v>92</v>
      </c>
      <c r="B209" s="282">
        <f t="shared" si="47"/>
        <v>279877</v>
      </c>
      <c r="C209" s="210">
        <f t="shared" ref="C209:C217" si="52">F209+I209</f>
        <v>250098</v>
      </c>
      <c r="D209" s="276">
        <f t="shared" si="42"/>
        <v>111.90693248246689</v>
      </c>
      <c r="E209" s="282">
        <v>32894</v>
      </c>
      <c r="F209" s="282">
        <v>25201</v>
      </c>
      <c r="G209" s="276">
        <f t="shared" si="43"/>
        <v>130.52656640609501</v>
      </c>
      <c r="H209" s="282">
        <v>246983</v>
      </c>
      <c r="I209" s="282">
        <v>224897</v>
      </c>
      <c r="J209" s="276">
        <f t="shared" si="44"/>
        <v>109.82049560465458</v>
      </c>
      <c r="K209" s="282">
        <v>122108</v>
      </c>
      <c r="L209" s="282">
        <v>111601</v>
      </c>
      <c r="M209" s="276">
        <f t="shared" si="45"/>
        <v>109.41479019005206</v>
      </c>
      <c r="N209" s="282">
        <f t="shared" si="48"/>
        <v>401985</v>
      </c>
      <c r="O209" s="282">
        <f t="shared" si="51"/>
        <v>361699</v>
      </c>
      <c r="P209" s="276">
        <f t="shared" si="46"/>
        <v>111.13799042850547</v>
      </c>
      <c r="Q209" s="159"/>
      <c r="R209" s="159"/>
    </row>
    <row r="210" spans="1:18" x14ac:dyDescent="0.2">
      <c r="A210" s="70" t="s">
        <v>93</v>
      </c>
      <c r="B210" s="282">
        <f t="shared" si="47"/>
        <v>95524</v>
      </c>
      <c r="C210" s="210">
        <f t="shared" si="52"/>
        <v>90122</v>
      </c>
      <c r="D210" s="276">
        <f t="shared" si="42"/>
        <v>105.99409689088124</v>
      </c>
      <c r="E210" s="282">
        <v>30733</v>
      </c>
      <c r="F210" s="282">
        <v>27156</v>
      </c>
      <c r="G210" s="276">
        <f t="shared" si="43"/>
        <v>113.17204301075269</v>
      </c>
      <c r="H210" s="282">
        <v>64791</v>
      </c>
      <c r="I210" s="282">
        <v>62966</v>
      </c>
      <c r="J210" s="276">
        <f t="shared" si="44"/>
        <v>102.89838960708954</v>
      </c>
      <c r="K210" s="282">
        <v>70029</v>
      </c>
      <c r="L210" s="282">
        <v>77329</v>
      </c>
      <c r="M210" s="276">
        <f t="shared" si="45"/>
        <v>90.559815851750315</v>
      </c>
      <c r="N210" s="282">
        <f t="shared" si="48"/>
        <v>165553</v>
      </c>
      <c r="O210" s="282">
        <f t="shared" si="51"/>
        <v>167451</v>
      </c>
      <c r="P210" s="276">
        <f t="shared" si="46"/>
        <v>98.866534090569786</v>
      </c>
      <c r="Q210" s="159"/>
      <c r="R210" s="159"/>
    </row>
    <row r="211" spans="1:18" x14ac:dyDescent="0.2">
      <c r="A211" s="70" t="s">
        <v>94</v>
      </c>
      <c r="B211" s="282">
        <f t="shared" si="47"/>
        <v>127076</v>
      </c>
      <c r="C211" s="210">
        <f t="shared" si="52"/>
        <v>124251</v>
      </c>
      <c r="D211" s="276">
        <f t="shared" si="42"/>
        <v>102.27362355232555</v>
      </c>
      <c r="E211" s="282">
        <v>6561</v>
      </c>
      <c r="F211" s="282">
        <v>5582</v>
      </c>
      <c r="G211" s="276">
        <f t="shared" si="43"/>
        <v>117.53851666069509</v>
      </c>
      <c r="H211" s="282">
        <v>120515</v>
      </c>
      <c r="I211" s="282">
        <v>118669</v>
      </c>
      <c r="J211" s="276">
        <f t="shared" si="44"/>
        <v>101.55558739013559</v>
      </c>
      <c r="K211" s="282">
        <v>132665</v>
      </c>
      <c r="L211" s="282">
        <v>133952</v>
      </c>
      <c r="M211" s="276">
        <f t="shared" si="45"/>
        <v>99.039208074534159</v>
      </c>
      <c r="N211" s="282">
        <f t="shared" si="48"/>
        <v>259741</v>
      </c>
      <c r="O211" s="282">
        <f t="shared" si="51"/>
        <v>258203</v>
      </c>
      <c r="P211" s="276">
        <f t="shared" si="46"/>
        <v>100.59565535644434</v>
      </c>
      <c r="Q211" s="159"/>
      <c r="R211" s="159"/>
    </row>
    <row r="212" spans="1:18" x14ac:dyDescent="0.2">
      <c r="A212" s="70" t="s">
        <v>95</v>
      </c>
      <c r="B212" s="282">
        <f t="shared" si="47"/>
        <v>86533</v>
      </c>
      <c r="C212" s="210">
        <f t="shared" si="52"/>
        <v>82009</v>
      </c>
      <c r="D212" s="276">
        <f t="shared" si="42"/>
        <v>105.51646770476411</v>
      </c>
      <c r="E212" s="282">
        <v>1213</v>
      </c>
      <c r="F212" s="282">
        <v>1505</v>
      </c>
      <c r="G212" s="276">
        <f t="shared" si="43"/>
        <v>80.598006644518264</v>
      </c>
      <c r="H212" s="282">
        <v>85320</v>
      </c>
      <c r="I212" s="282">
        <v>80504</v>
      </c>
      <c r="J212" s="276">
        <f t="shared" si="44"/>
        <v>105.98231143794098</v>
      </c>
      <c r="K212" s="282">
        <v>81763</v>
      </c>
      <c r="L212" s="282">
        <v>82598</v>
      </c>
      <c r="M212" s="276">
        <f t="shared" si="45"/>
        <v>98.989079638732164</v>
      </c>
      <c r="N212" s="282">
        <f t="shared" si="48"/>
        <v>168296</v>
      </c>
      <c r="O212" s="282">
        <f t="shared" si="51"/>
        <v>164607</v>
      </c>
      <c r="P212" s="276">
        <f t="shared" si="46"/>
        <v>102.24109545766584</v>
      </c>
      <c r="Q212" s="159"/>
      <c r="R212" s="159"/>
    </row>
    <row r="213" spans="1:18" x14ac:dyDescent="0.2">
      <c r="A213" s="70" t="s">
        <v>96</v>
      </c>
      <c r="B213" s="282">
        <f t="shared" si="47"/>
        <v>179731</v>
      </c>
      <c r="C213" s="210">
        <f t="shared" si="52"/>
        <v>175028</v>
      </c>
      <c r="D213" s="276">
        <f t="shared" si="42"/>
        <v>102.6869986516443</v>
      </c>
      <c r="E213" s="282">
        <v>28067</v>
      </c>
      <c r="F213" s="282">
        <v>24230</v>
      </c>
      <c r="G213" s="276">
        <f t="shared" si="43"/>
        <v>115.8357408171688</v>
      </c>
      <c r="H213" s="282">
        <v>151664</v>
      </c>
      <c r="I213" s="282">
        <v>150798</v>
      </c>
      <c r="J213" s="276">
        <f t="shared" si="44"/>
        <v>100.57427817345058</v>
      </c>
      <c r="K213" s="282">
        <v>91705</v>
      </c>
      <c r="L213" s="282">
        <v>103258</v>
      </c>
      <c r="M213" s="276">
        <f t="shared" si="45"/>
        <v>88.8115206569951</v>
      </c>
      <c r="N213" s="282">
        <f t="shared" si="48"/>
        <v>271436</v>
      </c>
      <c r="O213" s="282">
        <f t="shared" si="51"/>
        <v>278286</v>
      </c>
      <c r="P213" s="276">
        <f t="shared" si="46"/>
        <v>97.538503553897783</v>
      </c>
      <c r="Q213" s="159"/>
      <c r="R213" s="159"/>
    </row>
    <row r="214" spans="1:18" x14ac:dyDescent="0.2">
      <c r="A214" s="70" t="s">
        <v>97</v>
      </c>
      <c r="B214" s="282">
        <f t="shared" si="47"/>
        <v>69434</v>
      </c>
      <c r="C214" s="210">
        <f t="shared" si="52"/>
        <v>66356</v>
      </c>
      <c r="D214" s="276">
        <f t="shared" si="42"/>
        <v>104.63861595032853</v>
      </c>
      <c r="E214" s="282">
        <v>24467</v>
      </c>
      <c r="F214" s="282">
        <v>18059</v>
      </c>
      <c r="G214" s="276">
        <f t="shared" si="43"/>
        <v>135.48369234176863</v>
      </c>
      <c r="H214" s="282">
        <v>44967</v>
      </c>
      <c r="I214" s="282">
        <v>48297</v>
      </c>
      <c r="J214" s="276">
        <f t="shared" si="44"/>
        <v>93.105161811292618</v>
      </c>
      <c r="K214" s="282">
        <v>83063</v>
      </c>
      <c r="L214" s="282">
        <v>94737</v>
      </c>
      <c r="M214" s="276">
        <f t="shared" si="45"/>
        <v>87.677464982002803</v>
      </c>
      <c r="N214" s="282">
        <f t="shared" si="48"/>
        <v>152497</v>
      </c>
      <c r="O214" s="282">
        <f t="shared" si="51"/>
        <v>161093</v>
      </c>
      <c r="P214" s="276">
        <f t="shared" si="46"/>
        <v>94.663951878728426</v>
      </c>
      <c r="Q214" s="159"/>
      <c r="R214" s="159"/>
    </row>
    <row r="215" spans="1:18" x14ac:dyDescent="0.2">
      <c r="A215" s="70" t="s">
        <v>98</v>
      </c>
      <c r="B215" s="282">
        <f t="shared" si="47"/>
        <v>137362</v>
      </c>
      <c r="C215" s="210">
        <f t="shared" si="52"/>
        <v>105676</v>
      </c>
      <c r="D215" s="276">
        <f t="shared" si="42"/>
        <v>129.98410235058103</v>
      </c>
      <c r="E215" s="282">
        <v>32667</v>
      </c>
      <c r="F215" s="282">
        <v>25171</v>
      </c>
      <c r="G215" s="276">
        <f t="shared" si="43"/>
        <v>129.78030272933137</v>
      </c>
      <c r="H215" s="282">
        <v>104695</v>
      </c>
      <c r="I215" s="282">
        <v>80505</v>
      </c>
      <c r="J215" s="276">
        <f t="shared" si="44"/>
        <v>130.04782311657661</v>
      </c>
      <c r="K215" s="282">
        <v>301600</v>
      </c>
      <c r="L215" s="282">
        <v>338518</v>
      </c>
      <c r="M215" s="276">
        <f t="shared" si="45"/>
        <v>89.094228371903412</v>
      </c>
      <c r="N215" s="282">
        <f t="shared" si="48"/>
        <v>438962</v>
      </c>
      <c r="O215" s="282">
        <f t="shared" si="51"/>
        <v>444194</v>
      </c>
      <c r="P215" s="276">
        <f t="shared" si="46"/>
        <v>98.822136273790292</v>
      </c>
      <c r="Q215" s="159"/>
      <c r="R215" s="159"/>
    </row>
    <row r="216" spans="1:18" x14ac:dyDescent="0.2">
      <c r="A216" s="79" t="s">
        <v>99</v>
      </c>
      <c r="B216" s="282">
        <f t="shared" si="47"/>
        <v>132448</v>
      </c>
      <c r="C216" s="210">
        <f t="shared" si="52"/>
        <v>170071</v>
      </c>
      <c r="D216" s="276">
        <f t="shared" si="42"/>
        <v>77.878062691464152</v>
      </c>
      <c r="E216" s="282">
        <v>3807</v>
      </c>
      <c r="F216" s="282">
        <v>3919</v>
      </c>
      <c r="G216" s="276">
        <f t="shared" si="43"/>
        <v>97.142128093901505</v>
      </c>
      <c r="H216" s="282">
        <v>128641</v>
      </c>
      <c r="I216" s="282">
        <v>166152</v>
      </c>
      <c r="J216" s="276">
        <f t="shared" si="44"/>
        <v>77.423684337233382</v>
      </c>
      <c r="K216" s="282">
        <v>53867</v>
      </c>
      <c r="L216" s="282">
        <v>67030</v>
      </c>
      <c r="M216" s="276">
        <f t="shared" si="45"/>
        <v>80.362524242876333</v>
      </c>
      <c r="N216" s="282">
        <f t="shared" si="48"/>
        <v>186315</v>
      </c>
      <c r="O216" s="282">
        <f t="shared" si="51"/>
        <v>237101</v>
      </c>
      <c r="P216" s="276">
        <f t="shared" si="46"/>
        <v>78.580436185423082</v>
      </c>
      <c r="Q216" s="159"/>
      <c r="R216" s="159"/>
    </row>
    <row r="217" spans="1:18" s="154" customFormat="1" ht="15" x14ac:dyDescent="0.25">
      <c r="A217" s="70" t="s">
        <v>100</v>
      </c>
      <c r="B217" s="282">
        <f t="shared" si="47"/>
        <v>133369</v>
      </c>
      <c r="C217" s="210">
        <f t="shared" si="52"/>
        <v>127503</v>
      </c>
      <c r="D217" s="276">
        <f t="shared" si="42"/>
        <v>104.60067606252402</v>
      </c>
      <c r="E217" s="282">
        <v>12882</v>
      </c>
      <c r="F217" s="282">
        <v>9212</v>
      </c>
      <c r="G217" s="276">
        <f t="shared" si="43"/>
        <v>139.83933999131565</v>
      </c>
      <c r="H217" s="282">
        <v>120487</v>
      </c>
      <c r="I217" s="282">
        <v>118291</v>
      </c>
      <c r="J217" s="276">
        <f t="shared" si="44"/>
        <v>101.85643878232494</v>
      </c>
      <c r="K217" s="282">
        <v>100332</v>
      </c>
      <c r="L217" s="282">
        <v>102715</v>
      </c>
      <c r="M217" s="276">
        <f t="shared" si="45"/>
        <v>97.679988317188332</v>
      </c>
      <c r="N217" s="282">
        <f t="shared" si="48"/>
        <v>233701</v>
      </c>
      <c r="O217" s="282">
        <f t="shared" si="51"/>
        <v>230218</v>
      </c>
      <c r="P217" s="276">
        <f t="shared" si="46"/>
        <v>101.51291384687558</v>
      </c>
      <c r="Q217" s="159"/>
      <c r="R217" s="159"/>
    </row>
    <row r="218" spans="1:18" s="153" customFormat="1" x14ac:dyDescent="0.2">
      <c r="A218" s="70" t="s">
        <v>101</v>
      </c>
      <c r="B218" s="282">
        <f>E218+H218</f>
        <v>24</v>
      </c>
      <c r="C218" s="210">
        <f>F218</f>
        <v>26</v>
      </c>
      <c r="D218" s="276">
        <f t="shared" si="42"/>
        <v>92.307692307692307</v>
      </c>
      <c r="E218" s="282">
        <v>21</v>
      </c>
      <c r="F218" s="282">
        <v>26</v>
      </c>
      <c r="G218" s="276">
        <f t="shared" si="43"/>
        <v>80.769230769230759</v>
      </c>
      <c r="H218" s="282">
        <v>3</v>
      </c>
      <c r="I218" s="283" t="s">
        <v>160</v>
      </c>
      <c r="J218" s="276" t="s">
        <v>160</v>
      </c>
      <c r="K218" s="282">
        <v>258</v>
      </c>
      <c r="L218" s="282">
        <v>342</v>
      </c>
      <c r="M218" s="276">
        <f t="shared" si="45"/>
        <v>75.438596491228068</v>
      </c>
      <c r="N218" s="282">
        <f>E218+H218+K218</f>
        <v>282</v>
      </c>
      <c r="O218" s="282">
        <f>F218+L218</f>
        <v>368</v>
      </c>
      <c r="P218" s="276">
        <f t="shared" si="46"/>
        <v>76.630434782608688</v>
      </c>
      <c r="Q218" s="159"/>
      <c r="R218" s="159"/>
    </row>
    <row r="219" spans="1:18" x14ac:dyDescent="0.2">
      <c r="A219" s="70" t="s">
        <v>102</v>
      </c>
      <c r="B219" s="282" t="s">
        <v>160</v>
      </c>
      <c r="C219" s="210" t="str">
        <f>F219</f>
        <v>-</v>
      </c>
      <c r="D219" s="276" t="s">
        <v>160</v>
      </c>
      <c r="E219" s="283" t="s">
        <v>160</v>
      </c>
      <c r="F219" s="283" t="s">
        <v>160</v>
      </c>
      <c r="G219" s="276" t="s">
        <v>160</v>
      </c>
      <c r="H219" s="283" t="s">
        <v>160</v>
      </c>
      <c r="I219" s="283" t="s">
        <v>160</v>
      </c>
      <c r="J219" s="276" t="s">
        <v>160</v>
      </c>
      <c r="K219" s="282">
        <v>1418</v>
      </c>
      <c r="L219" s="282">
        <v>1329</v>
      </c>
      <c r="M219" s="276">
        <f t="shared" si="45"/>
        <v>106.69676448457487</v>
      </c>
      <c r="N219" s="282">
        <f>K219</f>
        <v>1418</v>
      </c>
      <c r="O219" s="282">
        <f>L219</f>
        <v>1329</v>
      </c>
      <c r="P219" s="276">
        <f t="shared" si="46"/>
        <v>106.69676448457487</v>
      </c>
      <c r="Q219" s="159"/>
      <c r="R219" s="159"/>
    </row>
    <row r="220" spans="1:18" x14ac:dyDescent="0.2">
      <c r="A220" s="72" t="s">
        <v>103</v>
      </c>
      <c r="B220" s="211">
        <f>H220+E220</f>
        <v>1273</v>
      </c>
      <c r="C220" s="211">
        <f>F220+I220</f>
        <v>3609</v>
      </c>
      <c r="D220" s="279">
        <f>B220/C220*100</f>
        <v>35.272928789138263</v>
      </c>
      <c r="E220" s="211">
        <v>342</v>
      </c>
      <c r="F220" s="211">
        <v>389</v>
      </c>
      <c r="G220" s="279">
        <f t="shared" si="43"/>
        <v>87.917737789203088</v>
      </c>
      <c r="H220" s="211">
        <v>931</v>
      </c>
      <c r="I220" s="211">
        <v>3220</v>
      </c>
      <c r="J220" s="279">
        <f t="shared" si="44"/>
        <v>28.913043478260867</v>
      </c>
      <c r="K220" s="211">
        <v>15841</v>
      </c>
      <c r="L220" s="211">
        <v>12968</v>
      </c>
      <c r="M220" s="279">
        <f t="shared" si="45"/>
        <v>122.15453423812461</v>
      </c>
      <c r="N220" s="211">
        <f>E220+H220+K220</f>
        <v>17114</v>
      </c>
      <c r="O220" s="211">
        <f>F220+I220+L220</f>
        <v>16577</v>
      </c>
      <c r="P220" s="279">
        <f t="shared" si="46"/>
        <v>103.23942812330337</v>
      </c>
      <c r="Q220" s="159"/>
    </row>
    <row r="221" spans="1:18" x14ac:dyDescent="0.2">
      <c r="A221" s="155"/>
      <c r="B221" s="170"/>
      <c r="C221" s="170"/>
      <c r="D221" s="171"/>
      <c r="E221" s="159"/>
      <c r="F221" s="169"/>
      <c r="G221" s="171"/>
      <c r="H221" s="159"/>
      <c r="I221" s="169"/>
      <c r="J221" s="171"/>
      <c r="K221" s="159"/>
      <c r="L221" s="159"/>
      <c r="M221" s="171"/>
      <c r="O221" s="159"/>
      <c r="P221" s="160"/>
    </row>
    <row r="223" spans="1:18" ht="17.25" customHeight="1" x14ac:dyDescent="0.2">
      <c r="A223" s="437" t="s">
        <v>184</v>
      </c>
      <c r="B223" s="437"/>
      <c r="C223" s="437"/>
      <c r="D223" s="437"/>
      <c r="E223" s="437"/>
      <c r="F223" s="437"/>
      <c r="G223" s="437"/>
      <c r="H223" s="437"/>
      <c r="I223" s="437"/>
      <c r="J223" s="437"/>
      <c r="K223" s="437"/>
      <c r="L223" s="437"/>
      <c r="M223" s="437"/>
      <c r="N223" s="437"/>
      <c r="O223" s="437"/>
      <c r="P223" s="437"/>
    </row>
    <row r="224" spans="1:18" ht="17.25" customHeight="1" x14ac:dyDescent="0.2">
      <c r="A224" s="165"/>
      <c r="B224" s="165"/>
      <c r="C224" s="165"/>
      <c r="D224" s="165"/>
      <c r="E224" s="165"/>
      <c r="F224" s="165"/>
      <c r="G224" s="165"/>
      <c r="H224" s="165"/>
      <c r="I224" s="165"/>
      <c r="J224" s="165"/>
      <c r="K224" s="165"/>
      <c r="L224" s="165"/>
      <c r="P224" s="166" t="s">
        <v>139</v>
      </c>
    </row>
    <row r="225" spans="1:18" ht="12.75" customHeight="1" x14ac:dyDescent="0.2">
      <c r="A225" s="391"/>
      <c r="B225" s="380" t="s">
        <v>155</v>
      </c>
      <c r="C225" s="380"/>
      <c r="D225" s="380"/>
      <c r="E225" s="381" t="s">
        <v>78</v>
      </c>
      <c r="F225" s="382"/>
      <c r="G225" s="382"/>
      <c r="H225" s="382"/>
      <c r="I225" s="382"/>
      <c r="J225" s="382"/>
      <c r="K225" s="385" t="s">
        <v>186</v>
      </c>
      <c r="L225" s="386"/>
      <c r="M225" s="387"/>
      <c r="N225" s="380" t="s">
        <v>79</v>
      </c>
      <c r="O225" s="380"/>
      <c r="P225" s="381"/>
    </row>
    <row r="226" spans="1:18" ht="34.5" customHeight="1" x14ac:dyDescent="0.2">
      <c r="A226" s="391"/>
      <c r="B226" s="380"/>
      <c r="C226" s="380"/>
      <c r="D226" s="380"/>
      <c r="E226" s="380" t="s">
        <v>77</v>
      </c>
      <c r="F226" s="380"/>
      <c r="G226" s="380"/>
      <c r="H226" s="380" t="s">
        <v>76</v>
      </c>
      <c r="I226" s="380"/>
      <c r="J226" s="380"/>
      <c r="K226" s="388"/>
      <c r="L226" s="389"/>
      <c r="M226" s="390"/>
      <c r="N226" s="380"/>
      <c r="O226" s="380"/>
      <c r="P226" s="381"/>
      <c r="Q226" s="159"/>
      <c r="R226" s="159"/>
    </row>
    <row r="227" spans="1:18" ht="36" customHeight="1" x14ac:dyDescent="0.2">
      <c r="A227" s="391"/>
      <c r="B227" s="273" t="s">
        <v>153</v>
      </c>
      <c r="C227" s="273" t="s">
        <v>75</v>
      </c>
      <c r="D227" s="273" t="s">
        <v>154</v>
      </c>
      <c r="E227" s="273" t="s">
        <v>153</v>
      </c>
      <c r="F227" s="273" t="s">
        <v>75</v>
      </c>
      <c r="G227" s="273" t="s">
        <v>154</v>
      </c>
      <c r="H227" s="273" t="s">
        <v>153</v>
      </c>
      <c r="I227" s="273" t="s">
        <v>75</v>
      </c>
      <c r="J227" s="273" t="s">
        <v>154</v>
      </c>
      <c r="K227" s="273" t="s">
        <v>153</v>
      </c>
      <c r="L227" s="273" t="s">
        <v>75</v>
      </c>
      <c r="M227" s="274" t="s">
        <v>154</v>
      </c>
      <c r="N227" s="273" t="s">
        <v>153</v>
      </c>
      <c r="O227" s="273" t="s">
        <v>75</v>
      </c>
      <c r="P227" s="274" t="s">
        <v>154</v>
      </c>
      <c r="Q227" s="159"/>
      <c r="R227" s="159"/>
    </row>
    <row r="228" spans="1:18" x14ac:dyDescent="0.2">
      <c r="A228" s="64" t="s">
        <v>83</v>
      </c>
      <c r="B228" s="282">
        <f>SUM(B229:B246)</f>
        <v>157551</v>
      </c>
      <c r="C228" s="282">
        <f>SUM(C229:C246)</f>
        <v>145223</v>
      </c>
      <c r="D228" s="276">
        <f>B228/C228%</f>
        <v>108.48901344828299</v>
      </c>
      <c r="E228" s="282">
        <f>SUM(E229:E246)</f>
        <v>18055</v>
      </c>
      <c r="F228" s="282">
        <v>17516</v>
      </c>
      <c r="G228" s="276">
        <f>E228/F228%</f>
        <v>103.07718657227677</v>
      </c>
      <c r="H228" s="282">
        <f>SUM(H229:H246)</f>
        <v>139496</v>
      </c>
      <c r="I228" s="282">
        <f>SUM(I229:I246)</f>
        <v>127707</v>
      </c>
      <c r="J228" s="276">
        <f>H228/I228%</f>
        <v>109.23128724345572</v>
      </c>
      <c r="K228" s="282">
        <f>SUM(K229:K246)</f>
        <v>132935</v>
      </c>
      <c r="L228" s="282">
        <f>SUM(L229:L246)</f>
        <v>135264</v>
      </c>
      <c r="M228" s="276">
        <f>K228/L228%</f>
        <v>98.278181925715629</v>
      </c>
      <c r="N228" s="282">
        <f>SUM(N229:N246)</f>
        <v>290484</v>
      </c>
      <c r="O228" s="282">
        <f>SUM(O229:O246)</f>
        <v>280485</v>
      </c>
      <c r="P228" s="276">
        <f>N228/O228%</f>
        <v>103.5648965185304</v>
      </c>
      <c r="Q228" s="159"/>
      <c r="R228" s="160"/>
    </row>
    <row r="229" spans="1:18" x14ac:dyDescent="0.2">
      <c r="A229" s="79" t="s">
        <v>84</v>
      </c>
      <c r="B229" s="282">
        <f>E229+H229</f>
        <v>438</v>
      </c>
      <c r="C229" s="210">
        <f>F229+I229</f>
        <v>340</v>
      </c>
      <c r="D229" s="284">
        <f t="shared" ref="D229:D244" si="53">B229/C229*100</f>
        <v>128.82352941176472</v>
      </c>
      <c r="E229" s="282">
        <v>214</v>
      </c>
      <c r="F229" s="282">
        <v>106</v>
      </c>
      <c r="G229" s="276">
        <f t="shared" ref="G229:G245" si="54">E229/F229%</f>
        <v>201.88679245283018</v>
      </c>
      <c r="H229" s="282">
        <v>224</v>
      </c>
      <c r="I229" s="282">
        <v>234</v>
      </c>
      <c r="J229" s="276">
        <f t="shared" ref="J229:J245" si="55">H229/I229%</f>
        <v>95.726495726495727</v>
      </c>
      <c r="K229" s="282">
        <v>27</v>
      </c>
      <c r="L229" s="282">
        <v>24</v>
      </c>
      <c r="M229" s="276">
        <f t="shared" ref="M229:M245" si="56">K229/L229%</f>
        <v>112.5</v>
      </c>
      <c r="N229" s="282">
        <f>E229+H229+K229</f>
        <v>465</v>
      </c>
      <c r="O229" s="282">
        <f>F229+I229+L229</f>
        <v>364</v>
      </c>
      <c r="P229" s="276">
        <f t="shared" ref="P229:P245" si="57">N229/O229%</f>
        <v>127.74725274725274</v>
      </c>
      <c r="Q229" s="159"/>
      <c r="R229" s="159"/>
    </row>
    <row r="230" spans="1:18" s="153" customFormat="1" x14ac:dyDescent="0.2">
      <c r="A230" s="70" t="s">
        <v>85</v>
      </c>
      <c r="B230" s="282">
        <f>E230+H230</f>
        <v>109</v>
      </c>
      <c r="C230" s="210">
        <f>F230</f>
        <v>35</v>
      </c>
      <c r="D230" s="284">
        <f t="shared" si="53"/>
        <v>311.42857142857144</v>
      </c>
      <c r="E230" s="282">
        <v>103</v>
      </c>
      <c r="F230" s="282">
        <v>35</v>
      </c>
      <c r="G230" s="276">
        <f t="shared" si="54"/>
        <v>294.28571428571428</v>
      </c>
      <c r="H230" s="282">
        <v>6</v>
      </c>
      <c r="I230" s="283" t="s">
        <v>160</v>
      </c>
      <c r="J230" s="276" t="s">
        <v>160</v>
      </c>
      <c r="K230" s="282">
        <v>78</v>
      </c>
      <c r="L230" s="282">
        <v>80</v>
      </c>
      <c r="M230" s="276">
        <f t="shared" si="56"/>
        <v>97.5</v>
      </c>
      <c r="N230" s="282">
        <f t="shared" ref="N230:N245" si="58">E230+H230+K230</f>
        <v>187</v>
      </c>
      <c r="O230" s="282">
        <f>F230+L230</f>
        <v>115</v>
      </c>
      <c r="P230" s="276">
        <f>N230/O230%</f>
        <v>162.60869565217394</v>
      </c>
      <c r="Q230" s="159"/>
      <c r="R230" s="159"/>
    </row>
    <row r="231" spans="1:18" x14ac:dyDescent="0.2">
      <c r="A231" s="70" t="s">
        <v>86</v>
      </c>
      <c r="B231" s="282">
        <f>E231+H231</f>
        <v>13401</v>
      </c>
      <c r="C231" s="210">
        <f>F231+I231</f>
        <v>12210</v>
      </c>
      <c r="D231" s="284">
        <f t="shared" si="53"/>
        <v>109.75429975429975</v>
      </c>
      <c r="E231" s="282">
        <v>393</v>
      </c>
      <c r="F231" s="282">
        <v>73</v>
      </c>
      <c r="G231" s="276">
        <f t="shared" si="54"/>
        <v>538.35616438356169</v>
      </c>
      <c r="H231" s="282">
        <v>13008</v>
      </c>
      <c r="I231" s="282">
        <v>12137</v>
      </c>
      <c r="J231" s="276">
        <f t="shared" si="55"/>
        <v>107.17640273543709</v>
      </c>
      <c r="K231" s="282">
        <v>8185</v>
      </c>
      <c r="L231" s="282">
        <v>8176</v>
      </c>
      <c r="M231" s="276">
        <f t="shared" si="56"/>
        <v>100.11007827788649</v>
      </c>
      <c r="N231" s="282">
        <f>E231+H231+K231</f>
        <v>21586</v>
      </c>
      <c r="O231" s="282">
        <f>F231+I231+L231</f>
        <v>20386</v>
      </c>
      <c r="P231" s="276">
        <f>N231/O231%</f>
        <v>105.8863926223879</v>
      </c>
      <c r="Q231" s="159"/>
      <c r="R231" s="159"/>
    </row>
    <row r="232" spans="1:18" x14ac:dyDescent="0.2">
      <c r="A232" s="70" t="s">
        <v>87</v>
      </c>
      <c r="B232" s="282">
        <f t="shared" ref="B232:B245" si="59">E232+H232</f>
        <v>6230</v>
      </c>
      <c r="C232" s="210">
        <f>F232+I232</f>
        <v>5747</v>
      </c>
      <c r="D232" s="284">
        <f t="shared" si="53"/>
        <v>108.40438489646773</v>
      </c>
      <c r="E232" s="282">
        <v>4925</v>
      </c>
      <c r="F232" s="282">
        <v>4751</v>
      </c>
      <c r="G232" s="276">
        <f t="shared" si="54"/>
        <v>103.66238686592297</v>
      </c>
      <c r="H232" s="282">
        <v>1305</v>
      </c>
      <c r="I232" s="282">
        <v>996</v>
      </c>
      <c r="J232" s="276">
        <f t="shared" si="55"/>
        <v>131.02409638554215</v>
      </c>
      <c r="K232" s="282">
        <v>321</v>
      </c>
      <c r="L232" s="282">
        <v>258</v>
      </c>
      <c r="M232" s="276">
        <f t="shared" si="56"/>
        <v>124.41860465116278</v>
      </c>
      <c r="N232" s="282">
        <f t="shared" si="58"/>
        <v>6551</v>
      </c>
      <c r="O232" s="282">
        <f t="shared" ref="O232:O245" si="60">F232+I232+L232</f>
        <v>6005</v>
      </c>
      <c r="P232" s="276">
        <f t="shared" si="57"/>
        <v>109.09242298084929</v>
      </c>
      <c r="Q232" s="159"/>
      <c r="R232" s="159"/>
    </row>
    <row r="233" spans="1:18" s="153" customFormat="1" x14ac:dyDescent="0.2">
      <c r="A233" s="70" t="s">
        <v>88</v>
      </c>
      <c r="B233" s="282">
        <f t="shared" si="59"/>
        <v>22266</v>
      </c>
      <c r="C233" s="210">
        <f>F233+I233</f>
        <v>21365</v>
      </c>
      <c r="D233" s="284">
        <f t="shared" si="53"/>
        <v>104.21717762695999</v>
      </c>
      <c r="E233" s="282">
        <v>1515</v>
      </c>
      <c r="F233" s="282">
        <v>1602</v>
      </c>
      <c r="G233" s="276">
        <f t="shared" si="54"/>
        <v>94.569288389513105</v>
      </c>
      <c r="H233" s="282">
        <v>20751</v>
      </c>
      <c r="I233" s="282">
        <v>19763</v>
      </c>
      <c r="J233" s="276">
        <f t="shared" si="55"/>
        <v>104.99924100592015</v>
      </c>
      <c r="K233" s="282">
        <v>15519</v>
      </c>
      <c r="L233" s="282">
        <v>15756</v>
      </c>
      <c r="M233" s="276">
        <f t="shared" si="56"/>
        <v>98.495811119573489</v>
      </c>
      <c r="N233" s="282">
        <f t="shared" si="58"/>
        <v>37785</v>
      </c>
      <c r="O233" s="282">
        <f t="shared" si="60"/>
        <v>37121</v>
      </c>
      <c r="P233" s="276">
        <f t="shared" si="57"/>
        <v>101.78874491527708</v>
      </c>
      <c r="Q233" s="159"/>
      <c r="R233" s="159"/>
    </row>
    <row r="234" spans="1:18" x14ac:dyDescent="0.2">
      <c r="A234" s="70" t="s">
        <v>89</v>
      </c>
      <c r="B234" s="282">
        <f t="shared" si="59"/>
        <v>2232</v>
      </c>
      <c r="C234" s="210">
        <f>F234+I234</f>
        <v>2295</v>
      </c>
      <c r="D234" s="284">
        <f t="shared" si="53"/>
        <v>97.254901960784309</v>
      </c>
      <c r="E234" s="282">
        <v>28</v>
      </c>
      <c r="F234" s="282">
        <v>25</v>
      </c>
      <c r="G234" s="276">
        <f t="shared" si="54"/>
        <v>112</v>
      </c>
      <c r="H234" s="282">
        <v>2204</v>
      </c>
      <c r="I234" s="282">
        <v>2270</v>
      </c>
      <c r="J234" s="276">
        <f t="shared" si="55"/>
        <v>97.092511013215855</v>
      </c>
      <c r="K234" s="282">
        <v>559</v>
      </c>
      <c r="L234" s="282">
        <v>448</v>
      </c>
      <c r="M234" s="276">
        <f t="shared" si="56"/>
        <v>124.77678571428571</v>
      </c>
      <c r="N234" s="282">
        <f t="shared" si="58"/>
        <v>2791</v>
      </c>
      <c r="O234" s="282">
        <f t="shared" si="60"/>
        <v>2743</v>
      </c>
      <c r="P234" s="276">
        <f t="shared" si="57"/>
        <v>101.7499088589136</v>
      </c>
      <c r="Q234" s="159"/>
      <c r="R234" s="159"/>
    </row>
    <row r="235" spans="1:18" x14ac:dyDescent="0.2">
      <c r="A235" s="70" t="s">
        <v>90</v>
      </c>
      <c r="B235" s="282">
        <f t="shared" si="59"/>
        <v>3290</v>
      </c>
      <c r="C235" s="210">
        <f t="shared" ref="C235:C236" si="61">F235+I235</f>
        <v>3220</v>
      </c>
      <c r="D235" s="284">
        <f t="shared" si="53"/>
        <v>102.17391304347827</v>
      </c>
      <c r="E235" s="282">
        <v>105</v>
      </c>
      <c r="F235" s="282">
        <v>91</v>
      </c>
      <c r="G235" s="276">
        <f t="shared" si="54"/>
        <v>115.38461538461539</v>
      </c>
      <c r="H235" s="282">
        <v>3185</v>
      </c>
      <c r="I235" s="282">
        <v>3129</v>
      </c>
      <c r="J235" s="276">
        <f t="shared" si="55"/>
        <v>101.78970917225951</v>
      </c>
      <c r="K235" s="282">
        <v>4520</v>
      </c>
      <c r="L235" s="282">
        <v>3798</v>
      </c>
      <c r="M235" s="276">
        <f t="shared" si="56"/>
        <v>119.01000526592945</v>
      </c>
      <c r="N235" s="282">
        <f t="shared" si="58"/>
        <v>7810</v>
      </c>
      <c r="O235" s="282">
        <f t="shared" si="60"/>
        <v>7018</v>
      </c>
      <c r="P235" s="276">
        <f t="shared" si="57"/>
        <v>111.28526645768024</v>
      </c>
      <c r="Q235" s="159"/>
      <c r="R235" s="159"/>
    </row>
    <row r="236" spans="1:18" x14ac:dyDescent="0.2">
      <c r="A236" s="70" t="s">
        <v>91</v>
      </c>
      <c r="B236" s="282">
        <f t="shared" si="59"/>
        <v>1578</v>
      </c>
      <c r="C236" s="210">
        <f t="shared" si="61"/>
        <v>1366</v>
      </c>
      <c r="D236" s="284">
        <f t="shared" si="53"/>
        <v>115.51976573938506</v>
      </c>
      <c r="E236" s="282">
        <v>631</v>
      </c>
      <c r="F236" s="282">
        <v>619</v>
      </c>
      <c r="G236" s="276">
        <f t="shared" si="54"/>
        <v>101.93861066235864</v>
      </c>
      <c r="H236" s="282">
        <v>947</v>
      </c>
      <c r="I236" s="282">
        <v>747</v>
      </c>
      <c r="J236" s="276">
        <f t="shared" si="55"/>
        <v>126.77376171352076</v>
      </c>
      <c r="K236" s="282">
        <v>263</v>
      </c>
      <c r="L236" s="282">
        <v>746</v>
      </c>
      <c r="M236" s="276">
        <f t="shared" si="56"/>
        <v>35.254691689008041</v>
      </c>
      <c r="N236" s="282">
        <f t="shared" si="58"/>
        <v>1841</v>
      </c>
      <c r="O236" s="282">
        <f t="shared" si="60"/>
        <v>2112</v>
      </c>
      <c r="P236" s="276">
        <f t="shared" si="57"/>
        <v>87.168560606060595</v>
      </c>
      <c r="Q236" s="159"/>
      <c r="R236" s="159"/>
    </row>
    <row r="237" spans="1:18" s="153" customFormat="1" x14ac:dyDescent="0.2">
      <c r="A237" s="70" t="s">
        <v>92</v>
      </c>
      <c r="B237" s="282">
        <f t="shared" si="59"/>
        <v>476</v>
      </c>
      <c r="C237" s="210">
        <f>I237</f>
        <v>340</v>
      </c>
      <c r="D237" s="284">
        <f>B237/C237*100</f>
        <v>140</v>
      </c>
      <c r="E237" s="282">
        <v>11</v>
      </c>
      <c r="F237" s="283" t="s">
        <v>160</v>
      </c>
      <c r="G237" s="276" t="s">
        <v>160</v>
      </c>
      <c r="H237" s="282">
        <v>465</v>
      </c>
      <c r="I237" s="282">
        <v>340</v>
      </c>
      <c r="J237" s="276">
        <f t="shared" si="55"/>
        <v>136.76470588235296</v>
      </c>
      <c r="K237" s="282">
        <v>893</v>
      </c>
      <c r="L237" s="282">
        <v>918</v>
      </c>
      <c r="M237" s="276">
        <f t="shared" si="56"/>
        <v>97.276688453159039</v>
      </c>
      <c r="N237" s="282">
        <f t="shared" si="58"/>
        <v>1369</v>
      </c>
      <c r="O237" s="282">
        <f>I237+L237</f>
        <v>1258</v>
      </c>
      <c r="P237" s="276">
        <f t="shared" si="57"/>
        <v>108.82352941176471</v>
      </c>
      <c r="Q237" s="159"/>
      <c r="R237" s="159"/>
    </row>
    <row r="238" spans="1:18" x14ac:dyDescent="0.2">
      <c r="A238" s="70" t="s">
        <v>93</v>
      </c>
      <c r="B238" s="282">
        <f t="shared" si="59"/>
        <v>203</v>
      </c>
      <c r="C238" s="210">
        <f>F238+I238</f>
        <v>221</v>
      </c>
      <c r="D238" s="284">
        <f t="shared" si="53"/>
        <v>91.855203619909503</v>
      </c>
      <c r="E238" s="282">
        <v>9</v>
      </c>
      <c r="F238" s="282">
        <v>12</v>
      </c>
      <c r="G238" s="276">
        <f t="shared" si="54"/>
        <v>75</v>
      </c>
      <c r="H238" s="282">
        <v>194</v>
      </c>
      <c r="I238" s="282">
        <v>209</v>
      </c>
      <c r="J238" s="276">
        <f>H238/I238%</f>
        <v>92.822966507177043</v>
      </c>
      <c r="K238" s="282">
        <v>64</v>
      </c>
      <c r="L238" s="282">
        <v>71</v>
      </c>
      <c r="M238" s="276">
        <f>K238/L238%</f>
        <v>90.140845070422543</v>
      </c>
      <c r="N238" s="282">
        <f t="shared" si="58"/>
        <v>267</v>
      </c>
      <c r="O238" s="282">
        <f>F238+I238+L238</f>
        <v>292</v>
      </c>
      <c r="P238" s="276">
        <f>N238/O238%</f>
        <v>91.438356164383563</v>
      </c>
      <c r="Q238" s="159"/>
      <c r="R238" s="159"/>
    </row>
    <row r="239" spans="1:18" x14ac:dyDescent="0.2">
      <c r="A239" s="70" t="s">
        <v>94</v>
      </c>
      <c r="B239" s="282">
        <f t="shared" si="59"/>
        <v>28998</v>
      </c>
      <c r="C239" s="210">
        <f>F239+I239</f>
        <v>26648</v>
      </c>
      <c r="D239" s="284">
        <f t="shared" si="53"/>
        <v>108.8186730711498</v>
      </c>
      <c r="E239" s="282">
        <v>1765</v>
      </c>
      <c r="F239" s="282">
        <v>1700</v>
      </c>
      <c r="G239" s="276">
        <f t="shared" si="54"/>
        <v>103.82352941176471</v>
      </c>
      <c r="H239" s="282">
        <v>27233</v>
      </c>
      <c r="I239" s="282">
        <v>24948</v>
      </c>
      <c r="J239" s="276">
        <f t="shared" si="55"/>
        <v>109.1590508257175</v>
      </c>
      <c r="K239" s="282">
        <v>34662</v>
      </c>
      <c r="L239" s="282">
        <v>33983</v>
      </c>
      <c r="M239" s="276">
        <f>K239/L239%</f>
        <v>101.99805785245564</v>
      </c>
      <c r="N239" s="282">
        <f t="shared" si="58"/>
        <v>63660</v>
      </c>
      <c r="O239" s="282">
        <f>F239+I239+L239</f>
        <v>60631</v>
      </c>
      <c r="P239" s="276">
        <f>N239/O239%</f>
        <v>104.99579423067409</v>
      </c>
      <c r="Q239" s="159"/>
      <c r="R239" s="159"/>
    </row>
    <row r="240" spans="1:18" x14ac:dyDescent="0.2">
      <c r="A240" s="70" t="s">
        <v>95</v>
      </c>
      <c r="B240" s="282">
        <f t="shared" si="59"/>
        <v>46490</v>
      </c>
      <c r="C240" s="210">
        <f>F240+I240</f>
        <v>46594</v>
      </c>
      <c r="D240" s="284">
        <f t="shared" si="53"/>
        <v>99.776795295531613</v>
      </c>
      <c r="E240" s="282">
        <v>793</v>
      </c>
      <c r="F240" s="282">
        <v>1514</v>
      </c>
      <c r="G240" s="276">
        <f t="shared" si="54"/>
        <v>52.377807133421399</v>
      </c>
      <c r="H240" s="282">
        <v>45697</v>
      </c>
      <c r="I240" s="282">
        <v>45080</v>
      </c>
      <c r="J240" s="276">
        <f>H240/I240%</f>
        <v>101.36867790594498</v>
      </c>
      <c r="K240" s="282">
        <v>56241</v>
      </c>
      <c r="L240" s="282">
        <v>56543</v>
      </c>
      <c r="M240" s="276">
        <f t="shared" si="56"/>
        <v>99.465893214014116</v>
      </c>
      <c r="N240" s="282">
        <f t="shared" si="58"/>
        <v>102731</v>
      </c>
      <c r="O240" s="282">
        <f>F240+I240+L240</f>
        <v>103137</v>
      </c>
      <c r="P240" s="276">
        <f t="shared" si="57"/>
        <v>99.606348836983827</v>
      </c>
      <c r="Q240" s="159"/>
      <c r="R240" s="159"/>
    </row>
    <row r="241" spans="1:18" x14ac:dyDescent="0.2">
      <c r="A241" s="70" t="s">
        <v>96</v>
      </c>
      <c r="B241" s="282">
        <f>E241+H241</f>
        <v>105</v>
      </c>
      <c r="C241" s="210">
        <f>F241+I241</f>
        <v>19</v>
      </c>
      <c r="D241" s="284">
        <f>B241/C241*100</f>
        <v>552.63157894736844</v>
      </c>
      <c r="E241" s="282">
        <v>103</v>
      </c>
      <c r="F241" s="282">
        <v>17</v>
      </c>
      <c r="G241" s="276">
        <f t="shared" si="54"/>
        <v>605.88235294117646</v>
      </c>
      <c r="H241" s="283">
        <v>2</v>
      </c>
      <c r="I241" s="282">
        <v>2</v>
      </c>
      <c r="J241" s="276" t="s">
        <v>160</v>
      </c>
      <c r="K241" s="282">
        <v>7</v>
      </c>
      <c r="L241" s="282">
        <v>8</v>
      </c>
      <c r="M241" s="276">
        <f t="shared" si="56"/>
        <v>87.5</v>
      </c>
      <c r="N241" s="282">
        <f>E241+K241</f>
        <v>110</v>
      </c>
      <c r="O241" s="282">
        <f>F241+L241</f>
        <v>25</v>
      </c>
      <c r="P241" s="276">
        <f>N241/O241%</f>
        <v>440</v>
      </c>
      <c r="Q241" s="159"/>
      <c r="R241" s="159"/>
    </row>
    <row r="242" spans="1:18" x14ac:dyDescent="0.2">
      <c r="A242" s="70" t="s">
        <v>97</v>
      </c>
      <c r="B242" s="282">
        <f>H242</f>
        <v>11</v>
      </c>
      <c r="C242" s="210">
        <f>I242</f>
        <v>3</v>
      </c>
      <c r="D242" s="284">
        <f t="shared" si="53"/>
        <v>366.66666666666663</v>
      </c>
      <c r="E242" s="283" t="s">
        <v>160</v>
      </c>
      <c r="F242" s="283" t="s">
        <v>160</v>
      </c>
      <c r="G242" s="276" t="s">
        <v>160</v>
      </c>
      <c r="H242" s="282">
        <v>11</v>
      </c>
      <c r="I242" s="282">
        <v>3</v>
      </c>
      <c r="J242" s="276">
        <f t="shared" ref="J242" si="62">H242/I242%</f>
        <v>366.66666666666669</v>
      </c>
      <c r="K242" s="283" t="s">
        <v>160</v>
      </c>
      <c r="L242" s="283" t="s">
        <v>160</v>
      </c>
      <c r="M242" s="276" t="s">
        <v>160</v>
      </c>
      <c r="N242" s="282">
        <f>H242</f>
        <v>11</v>
      </c>
      <c r="O242" s="282">
        <f>I242</f>
        <v>3</v>
      </c>
      <c r="P242" s="276">
        <f>N242/O242%</f>
        <v>366.66666666666669</v>
      </c>
      <c r="Q242" s="159"/>
      <c r="R242" s="159"/>
    </row>
    <row r="243" spans="1:18" x14ac:dyDescent="0.2">
      <c r="A243" s="70" t="s">
        <v>98</v>
      </c>
      <c r="B243" s="282">
        <f>E243+H243</f>
        <v>30834</v>
      </c>
      <c r="C243" s="210">
        <f>F243+I243</f>
        <v>23964</v>
      </c>
      <c r="D243" s="284">
        <f t="shared" si="53"/>
        <v>128.66800200300449</v>
      </c>
      <c r="E243" s="282">
        <v>7358</v>
      </c>
      <c r="F243" s="282">
        <v>6879</v>
      </c>
      <c r="G243" s="276">
        <f t="shared" si="54"/>
        <v>106.96322139845907</v>
      </c>
      <c r="H243" s="282">
        <v>23476</v>
      </c>
      <c r="I243" s="282">
        <v>17085</v>
      </c>
      <c r="J243" s="276">
        <f t="shared" si="55"/>
        <v>137.40708223587944</v>
      </c>
      <c r="K243" s="282">
        <v>11509</v>
      </c>
      <c r="L243" s="282">
        <v>14350</v>
      </c>
      <c r="M243" s="276">
        <f t="shared" si="56"/>
        <v>80.2020905923345</v>
      </c>
      <c r="N243" s="282">
        <f t="shared" si="58"/>
        <v>42343</v>
      </c>
      <c r="O243" s="282">
        <f>F243+I243+L243</f>
        <v>38314</v>
      </c>
      <c r="P243" s="276">
        <f t="shared" si="57"/>
        <v>110.51573837239651</v>
      </c>
      <c r="Q243" s="159"/>
      <c r="R243" s="159"/>
    </row>
    <row r="244" spans="1:18" x14ac:dyDescent="0.2">
      <c r="A244" s="79" t="s">
        <v>99</v>
      </c>
      <c r="B244" s="282">
        <f t="shared" si="59"/>
        <v>668</v>
      </c>
      <c r="C244" s="210">
        <v>679</v>
      </c>
      <c r="D244" s="284">
        <f t="shared" si="53"/>
        <v>98.37997054491899</v>
      </c>
      <c r="E244" s="283">
        <v>14</v>
      </c>
      <c r="F244" s="288" t="s">
        <v>213</v>
      </c>
      <c r="G244" s="276" t="s">
        <v>160</v>
      </c>
      <c r="H244" s="282">
        <v>654</v>
      </c>
      <c r="I244" s="282">
        <v>666</v>
      </c>
      <c r="J244" s="276">
        <f t="shared" si="55"/>
        <v>98.198198198198199</v>
      </c>
      <c r="K244" s="282">
        <v>43</v>
      </c>
      <c r="L244" s="282">
        <v>40</v>
      </c>
      <c r="M244" s="276">
        <f t="shared" si="56"/>
        <v>107.5</v>
      </c>
      <c r="N244" s="282">
        <f>E244+H244+K244</f>
        <v>711</v>
      </c>
      <c r="O244" s="282">
        <f>L244+C244</f>
        <v>719</v>
      </c>
      <c r="P244" s="276">
        <f t="shared" si="57"/>
        <v>98.887343532684284</v>
      </c>
      <c r="Q244" s="159"/>
      <c r="R244" s="160"/>
    </row>
    <row r="245" spans="1:18" s="154" customFormat="1" ht="15" x14ac:dyDescent="0.25">
      <c r="A245" s="70" t="s">
        <v>100</v>
      </c>
      <c r="B245" s="282">
        <f t="shared" si="59"/>
        <v>222</v>
      </c>
      <c r="C245" s="210">
        <f>F245+I245</f>
        <v>177</v>
      </c>
      <c r="D245" s="284">
        <f>B245/C245*100</f>
        <v>125.42372881355932</v>
      </c>
      <c r="E245" s="282">
        <v>88</v>
      </c>
      <c r="F245" s="282">
        <v>79</v>
      </c>
      <c r="G245" s="276">
        <f t="shared" si="54"/>
        <v>111.39240506329114</v>
      </c>
      <c r="H245" s="282">
        <v>134</v>
      </c>
      <c r="I245" s="282">
        <v>98</v>
      </c>
      <c r="J245" s="276">
        <f t="shared" si="55"/>
        <v>136.73469387755102</v>
      </c>
      <c r="K245" s="282">
        <v>44</v>
      </c>
      <c r="L245" s="282">
        <v>61</v>
      </c>
      <c r="M245" s="276">
        <f t="shared" si="56"/>
        <v>72.131147540983605</v>
      </c>
      <c r="N245" s="282">
        <f t="shared" si="58"/>
        <v>266</v>
      </c>
      <c r="O245" s="210">
        <f t="shared" si="60"/>
        <v>238</v>
      </c>
      <c r="P245" s="276">
        <f t="shared" si="57"/>
        <v>111.76470588235294</v>
      </c>
      <c r="Q245" s="159"/>
      <c r="R245" s="160"/>
    </row>
    <row r="246" spans="1:18" s="153" customFormat="1" x14ac:dyDescent="0.2">
      <c r="A246" s="72" t="s">
        <v>103</v>
      </c>
      <c r="B246" s="211" t="s">
        <v>160</v>
      </c>
      <c r="C246" s="211" t="s">
        <v>160</v>
      </c>
      <c r="D246" s="211" t="s">
        <v>160</v>
      </c>
      <c r="E246" s="281" t="s">
        <v>160</v>
      </c>
      <c r="F246" s="281" t="s">
        <v>160</v>
      </c>
      <c r="G246" s="279" t="s">
        <v>160</v>
      </c>
      <c r="H246" s="281" t="s">
        <v>160</v>
      </c>
      <c r="I246" s="281" t="s">
        <v>160</v>
      </c>
      <c r="J246" s="279" t="s">
        <v>160</v>
      </c>
      <c r="K246" s="281" t="s">
        <v>160</v>
      </c>
      <c r="L246" s="211">
        <v>4</v>
      </c>
      <c r="M246" s="279" t="s">
        <v>160</v>
      </c>
      <c r="N246" s="211" t="s">
        <v>160</v>
      </c>
      <c r="O246" s="211">
        <f>L246</f>
        <v>4</v>
      </c>
      <c r="P246" s="279" t="s">
        <v>160</v>
      </c>
      <c r="Q246" s="159"/>
      <c r="R246" s="143"/>
    </row>
    <row r="247" spans="1:18" x14ac:dyDescent="0.2">
      <c r="A247" s="70"/>
      <c r="B247" s="65"/>
      <c r="C247" s="170"/>
      <c r="D247" s="65"/>
      <c r="E247" s="60"/>
      <c r="F247" s="159"/>
      <c r="G247" s="65"/>
      <c r="H247" s="60"/>
      <c r="I247" s="160"/>
      <c r="J247" s="65"/>
      <c r="K247" s="60"/>
      <c r="L247" s="159"/>
      <c r="M247" s="65"/>
      <c r="N247" s="65"/>
      <c r="O247" s="169"/>
      <c r="P247" s="65"/>
      <c r="Q247" s="159"/>
    </row>
    <row r="248" spans="1:18" x14ac:dyDescent="0.2">
      <c r="A248" s="418" t="s">
        <v>185</v>
      </c>
      <c r="B248" s="418"/>
      <c r="C248" s="418"/>
      <c r="D248" s="418"/>
      <c r="E248" s="418"/>
      <c r="F248" s="418"/>
      <c r="G248" s="418"/>
      <c r="H248" s="418"/>
      <c r="I248" s="418"/>
      <c r="J248" s="418"/>
      <c r="K248" s="418"/>
      <c r="L248" s="418"/>
      <c r="M248" s="418"/>
      <c r="N248" s="418"/>
      <c r="O248" s="418"/>
      <c r="P248" s="418"/>
      <c r="Q248" s="159"/>
    </row>
    <row r="249" spans="1:18" ht="17.25" customHeight="1" x14ac:dyDescent="0.2">
      <c r="A249" s="172"/>
      <c r="B249" s="172"/>
      <c r="C249" s="172"/>
      <c r="D249" s="172"/>
      <c r="E249" s="172"/>
      <c r="F249" s="172"/>
      <c r="G249" s="172"/>
      <c r="H249" s="172"/>
      <c r="I249" s="172"/>
      <c r="J249" s="172"/>
      <c r="K249" s="172"/>
      <c r="L249" s="172"/>
      <c r="P249" s="173" t="s">
        <v>139</v>
      </c>
    </row>
    <row r="250" spans="1:18" ht="12.75" customHeight="1" x14ac:dyDescent="0.2">
      <c r="A250" s="391"/>
      <c r="B250" s="380" t="s">
        <v>155</v>
      </c>
      <c r="C250" s="380"/>
      <c r="D250" s="380"/>
      <c r="E250" s="381" t="s">
        <v>78</v>
      </c>
      <c r="F250" s="382"/>
      <c r="G250" s="382"/>
      <c r="H250" s="382"/>
      <c r="I250" s="382"/>
      <c r="J250" s="382"/>
      <c r="K250" s="385" t="s">
        <v>186</v>
      </c>
      <c r="L250" s="386"/>
      <c r="M250" s="387"/>
      <c r="N250" s="380" t="s">
        <v>79</v>
      </c>
      <c r="O250" s="380"/>
      <c r="P250" s="381"/>
    </row>
    <row r="251" spans="1:18" ht="29.25" customHeight="1" x14ac:dyDescent="0.2">
      <c r="A251" s="391"/>
      <c r="B251" s="380"/>
      <c r="C251" s="380"/>
      <c r="D251" s="380"/>
      <c r="E251" s="380" t="s">
        <v>77</v>
      </c>
      <c r="F251" s="380"/>
      <c r="G251" s="380"/>
      <c r="H251" s="380" t="s">
        <v>76</v>
      </c>
      <c r="I251" s="380"/>
      <c r="J251" s="380"/>
      <c r="K251" s="388"/>
      <c r="L251" s="389"/>
      <c r="M251" s="390"/>
      <c r="N251" s="380"/>
      <c r="O251" s="380"/>
      <c r="P251" s="381"/>
      <c r="Q251" s="159"/>
      <c r="R251" s="159"/>
    </row>
    <row r="252" spans="1:18" ht="36" customHeight="1" x14ac:dyDescent="0.2">
      <c r="A252" s="391"/>
      <c r="B252" s="273" t="s">
        <v>153</v>
      </c>
      <c r="C252" s="273" t="s">
        <v>75</v>
      </c>
      <c r="D252" s="273" t="s">
        <v>154</v>
      </c>
      <c r="E252" s="273" t="s">
        <v>153</v>
      </c>
      <c r="F252" s="273" t="s">
        <v>75</v>
      </c>
      <c r="G252" s="273" t="s">
        <v>154</v>
      </c>
      <c r="H252" s="273" t="s">
        <v>153</v>
      </c>
      <c r="I252" s="273" t="s">
        <v>75</v>
      </c>
      <c r="J252" s="273" t="s">
        <v>154</v>
      </c>
      <c r="K252" s="273" t="s">
        <v>153</v>
      </c>
      <c r="L252" s="273" t="s">
        <v>75</v>
      </c>
      <c r="M252" s="274" t="s">
        <v>154</v>
      </c>
      <c r="N252" s="273" t="s">
        <v>153</v>
      </c>
      <c r="O252" s="273" t="s">
        <v>75</v>
      </c>
      <c r="P252" s="274" t="s">
        <v>154</v>
      </c>
      <c r="Q252" s="159"/>
      <c r="R252" s="159"/>
    </row>
    <row r="253" spans="1:18" ht="18" customHeight="1" x14ac:dyDescent="0.2">
      <c r="A253" s="64" t="s">
        <v>83</v>
      </c>
      <c r="B253" s="282">
        <f>SUM(B254:B273)</f>
        <v>37984740</v>
      </c>
      <c r="C253" s="282">
        <f>SUM(C254:C273)</f>
        <v>37567412</v>
      </c>
      <c r="D253" s="276">
        <f>B253/C253%</f>
        <v>101.11087769367771</v>
      </c>
      <c r="E253" s="282">
        <v>37006503</v>
      </c>
      <c r="F253" s="282">
        <f>SUM(F254:F273)</f>
        <v>36742486</v>
      </c>
      <c r="G253" s="276">
        <f>E253/F253%</f>
        <v>100.71856052418445</v>
      </c>
      <c r="H253" s="282">
        <f>SUM(H254:H273)</f>
        <v>978237</v>
      </c>
      <c r="I253" s="282">
        <f>SUM(I254:I273)</f>
        <v>824926</v>
      </c>
      <c r="J253" s="276">
        <f>H253/I253%</f>
        <v>118.58481851705486</v>
      </c>
      <c r="K253" s="282">
        <f>SUM(K254:K273)</f>
        <v>7565147</v>
      </c>
      <c r="L253" s="282">
        <f>SUM(L254:L273)</f>
        <v>7788217</v>
      </c>
      <c r="M253" s="276">
        <f>K253/L253%</f>
        <v>97.135801429261662</v>
      </c>
      <c r="N253" s="289">
        <f>E253+H253+K253</f>
        <v>45549887</v>
      </c>
      <c r="O253" s="289">
        <f>F253+I253+L253</f>
        <v>45355629</v>
      </c>
      <c r="P253" s="276">
        <f>N253/O253%</f>
        <v>100.42829964942169</v>
      </c>
      <c r="Q253" s="159"/>
      <c r="R253" s="159"/>
    </row>
    <row r="254" spans="1:18" x14ac:dyDescent="0.2">
      <c r="A254" s="79" t="s">
        <v>84</v>
      </c>
      <c r="B254" s="210">
        <f>E254+H254</f>
        <v>617922</v>
      </c>
      <c r="C254" s="210">
        <f>F254+I254</f>
        <v>863612</v>
      </c>
      <c r="D254" s="276">
        <f t="shared" ref="D254:D273" si="63">B254/C254*100</f>
        <v>71.550881645924321</v>
      </c>
      <c r="E254" s="282">
        <v>601238</v>
      </c>
      <c r="F254" s="282">
        <v>848570</v>
      </c>
      <c r="G254" s="276">
        <f t="shared" ref="G254:G273" si="64">E254/F254%</f>
        <v>70.853082244246195</v>
      </c>
      <c r="H254" s="282">
        <v>16684</v>
      </c>
      <c r="I254" s="282">
        <v>15042</v>
      </c>
      <c r="J254" s="276">
        <f t="shared" ref="J254:J273" si="65">H254/I254%</f>
        <v>110.91610158223641</v>
      </c>
      <c r="K254" s="282">
        <v>387432</v>
      </c>
      <c r="L254" s="282">
        <v>386076</v>
      </c>
      <c r="M254" s="276">
        <f t="shared" ref="M254:M273" si="66">K254/L254%</f>
        <v>100.35122618344575</v>
      </c>
      <c r="N254" s="210">
        <f t="shared" ref="N254:O273" si="67">E254+H254+K254</f>
        <v>1005354</v>
      </c>
      <c r="O254" s="210">
        <f t="shared" si="67"/>
        <v>1249688</v>
      </c>
      <c r="P254" s="276">
        <f t="shared" ref="P254:P271" si="68">N254/O254%</f>
        <v>80.44839992062019</v>
      </c>
      <c r="Q254" s="159"/>
      <c r="R254" s="159"/>
    </row>
    <row r="255" spans="1:18" s="153" customFormat="1" x14ac:dyDescent="0.2">
      <c r="A255" s="70" t="s">
        <v>85</v>
      </c>
      <c r="B255" s="210">
        <f t="shared" ref="B255:B270" si="69">E255+H255</f>
        <v>8626206</v>
      </c>
      <c r="C255" s="210">
        <f>F255+I255</f>
        <v>8783970</v>
      </c>
      <c r="D255" s="276">
        <f t="shared" si="63"/>
        <v>98.203955614602506</v>
      </c>
      <c r="E255" s="282">
        <v>8616996</v>
      </c>
      <c r="F255" s="282">
        <v>8774591</v>
      </c>
      <c r="G255" s="276">
        <f t="shared" si="64"/>
        <v>98.203961871271261</v>
      </c>
      <c r="H255" s="282">
        <v>9210</v>
      </c>
      <c r="I255" s="282">
        <v>9379</v>
      </c>
      <c r="J255" s="276">
        <f t="shared" si="65"/>
        <v>98.198102143085606</v>
      </c>
      <c r="K255" s="282">
        <v>770570</v>
      </c>
      <c r="L255" s="282">
        <v>736154</v>
      </c>
      <c r="M255" s="276">
        <f t="shared" si="66"/>
        <v>104.67510874083412</v>
      </c>
      <c r="N255" s="210">
        <f t="shared" si="67"/>
        <v>9396776</v>
      </c>
      <c r="O255" s="210">
        <f t="shared" si="67"/>
        <v>9520124</v>
      </c>
      <c r="P255" s="276">
        <f t="shared" si="68"/>
        <v>98.704344607276113</v>
      </c>
      <c r="Q255" s="159"/>
      <c r="R255" s="159"/>
    </row>
    <row r="256" spans="1:18" x14ac:dyDescent="0.2">
      <c r="A256" s="70" t="s">
        <v>86</v>
      </c>
      <c r="B256" s="210">
        <f t="shared" si="69"/>
        <v>628363</v>
      </c>
      <c r="C256" s="210">
        <f t="shared" ref="C256:C273" si="70">F256+I256</f>
        <v>709337</v>
      </c>
      <c r="D256" s="276">
        <f t="shared" si="63"/>
        <v>88.584551489630456</v>
      </c>
      <c r="E256" s="282">
        <v>610561</v>
      </c>
      <c r="F256" s="282">
        <v>702370</v>
      </c>
      <c r="G256" s="276">
        <f t="shared" si="64"/>
        <v>86.928684311687576</v>
      </c>
      <c r="H256" s="282">
        <v>17802</v>
      </c>
      <c r="I256" s="282">
        <v>6967</v>
      </c>
      <c r="J256" s="276">
        <f t="shared" si="65"/>
        <v>255.51887469499067</v>
      </c>
      <c r="K256" s="282">
        <v>408709</v>
      </c>
      <c r="L256" s="282">
        <v>433052</v>
      </c>
      <c r="M256" s="276">
        <f t="shared" si="66"/>
        <v>94.378735117260732</v>
      </c>
      <c r="N256" s="210">
        <f t="shared" si="67"/>
        <v>1037072</v>
      </c>
      <c r="O256" s="210">
        <f t="shared" si="67"/>
        <v>1142389</v>
      </c>
      <c r="P256" s="276">
        <f t="shared" si="68"/>
        <v>90.780986161456397</v>
      </c>
      <c r="Q256" s="159"/>
      <c r="R256" s="159"/>
    </row>
    <row r="257" spans="1:18" x14ac:dyDescent="0.2">
      <c r="A257" s="70" t="s">
        <v>87</v>
      </c>
      <c r="B257" s="210">
        <f t="shared" si="69"/>
        <v>9590605</v>
      </c>
      <c r="C257" s="210">
        <f t="shared" si="70"/>
        <v>8453833</v>
      </c>
      <c r="D257" s="276">
        <f t="shared" si="63"/>
        <v>113.44682347048966</v>
      </c>
      <c r="E257" s="282">
        <v>9017960</v>
      </c>
      <c r="F257" s="282">
        <v>8073338</v>
      </c>
      <c r="G257" s="276">
        <f t="shared" si="64"/>
        <v>111.70051346791128</v>
      </c>
      <c r="H257" s="282">
        <v>572645</v>
      </c>
      <c r="I257" s="282">
        <v>380495</v>
      </c>
      <c r="J257" s="276">
        <f t="shared" si="65"/>
        <v>150.50000657038859</v>
      </c>
      <c r="K257" s="282">
        <v>186451</v>
      </c>
      <c r="L257" s="282">
        <v>123559</v>
      </c>
      <c r="M257" s="276">
        <f t="shared" si="66"/>
        <v>150.90037957574924</v>
      </c>
      <c r="N257" s="210">
        <f t="shared" si="67"/>
        <v>9777056</v>
      </c>
      <c r="O257" s="210">
        <f t="shared" si="67"/>
        <v>8577392</v>
      </c>
      <c r="P257" s="276">
        <f t="shared" si="68"/>
        <v>113.98634923062862</v>
      </c>
      <c r="Q257" s="159"/>
      <c r="R257" s="159"/>
    </row>
    <row r="258" spans="1:18" s="153" customFormat="1" x14ac:dyDescent="0.2">
      <c r="A258" s="70" t="s">
        <v>88</v>
      </c>
      <c r="B258" s="210">
        <v>57772</v>
      </c>
      <c r="C258" s="210">
        <f t="shared" si="70"/>
        <v>41991</v>
      </c>
      <c r="D258" s="276">
        <f t="shared" si="63"/>
        <v>137.58186278011954</v>
      </c>
      <c r="E258" s="282" t="s">
        <v>213</v>
      </c>
      <c r="F258" s="282">
        <v>39198</v>
      </c>
      <c r="G258" s="355">
        <v>140</v>
      </c>
      <c r="H258" s="282">
        <v>2893</v>
      </c>
      <c r="I258" s="282">
        <v>2793</v>
      </c>
      <c r="J258" s="276">
        <f t="shared" si="65"/>
        <v>103.58037952022914</v>
      </c>
      <c r="K258" s="282">
        <v>20890</v>
      </c>
      <c r="L258" s="282">
        <v>22060</v>
      </c>
      <c r="M258" s="276">
        <f t="shared" si="66"/>
        <v>94.696282864913869</v>
      </c>
      <c r="N258" s="210">
        <v>87389</v>
      </c>
      <c r="O258" s="210">
        <f t="shared" si="67"/>
        <v>64051</v>
      </c>
      <c r="P258" s="276">
        <f t="shared" si="68"/>
        <v>136.43658959266835</v>
      </c>
      <c r="Q258" s="159"/>
      <c r="R258" s="159"/>
    </row>
    <row r="259" spans="1:18" x14ac:dyDescent="0.2">
      <c r="A259" s="70" t="s">
        <v>89</v>
      </c>
      <c r="B259" s="210">
        <f t="shared" si="69"/>
        <v>1013028</v>
      </c>
      <c r="C259" s="210">
        <f t="shared" si="70"/>
        <v>1143246</v>
      </c>
      <c r="D259" s="276">
        <f t="shared" si="63"/>
        <v>88.609800515374644</v>
      </c>
      <c r="E259" s="282">
        <v>991283</v>
      </c>
      <c r="F259" s="282">
        <v>1122777</v>
      </c>
      <c r="G259" s="276">
        <f t="shared" si="64"/>
        <v>88.288502525434694</v>
      </c>
      <c r="H259" s="282">
        <v>21745</v>
      </c>
      <c r="I259" s="282">
        <v>20469</v>
      </c>
      <c r="J259" s="276">
        <f t="shared" si="65"/>
        <v>106.2338169915482</v>
      </c>
      <c r="K259" s="282">
        <v>265624</v>
      </c>
      <c r="L259" s="282">
        <v>266557</v>
      </c>
      <c r="M259" s="276">
        <f t="shared" si="66"/>
        <v>99.649981054708746</v>
      </c>
      <c r="N259" s="210">
        <f t="shared" si="67"/>
        <v>1278652</v>
      </c>
      <c r="O259" s="210">
        <f t="shared" si="67"/>
        <v>1409803</v>
      </c>
      <c r="P259" s="276">
        <f t="shared" si="68"/>
        <v>90.697210886911151</v>
      </c>
      <c r="Q259" s="159"/>
      <c r="R259" s="159"/>
    </row>
    <row r="260" spans="1:18" x14ac:dyDescent="0.2">
      <c r="A260" s="70" t="s">
        <v>90</v>
      </c>
      <c r="B260" s="210">
        <f t="shared" si="69"/>
        <v>1216597</v>
      </c>
      <c r="C260" s="210">
        <f t="shared" si="70"/>
        <v>1197354</v>
      </c>
      <c r="D260" s="276">
        <f t="shared" si="63"/>
        <v>101.60712704847523</v>
      </c>
      <c r="E260" s="282">
        <v>1151305</v>
      </c>
      <c r="F260" s="282">
        <v>1132257</v>
      </c>
      <c r="G260" s="276">
        <f t="shared" si="64"/>
        <v>101.68230357595493</v>
      </c>
      <c r="H260" s="282">
        <v>65292</v>
      </c>
      <c r="I260" s="282">
        <v>65097</v>
      </c>
      <c r="J260" s="276">
        <f t="shared" si="65"/>
        <v>100.29955297479147</v>
      </c>
      <c r="K260" s="282">
        <v>842554</v>
      </c>
      <c r="L260" s="282">
        <v>925311</v>
      </c>
      <c r="M260" s="276">
        <f t="shared" si="66"/>
        <v>91.056304312820231</v>
      </c>
      <c r="N260" s="210">
        <f t="shared" si="67"/>
        <v>2059151</v>
      </c>
      <c r="O260" s="210">
        <f t="shared" si="67"/>
        <v>2122665</v>
      </c>
      <c r="P260" s="276">
        <f t="shared" si="68"/>
        <v>97.00781800236966</v>
      </c>
      <c r="Q260" s="159"/>
      <c r="R260" s="159"/>
    </row>
    <row r="261" spans="1:18" x14ac:dyDescent="0.2">
      <c r="A261" s="70" t="s">
        <v>91</v>
      </c>
      <c r="B261" s="210">
        <f t="shared" si="69"/>
        <v>1544404</v>
      </c>
      <c r="C261" s="210">
        <f t="shared" si="70"/>
        <v>1666090</v>
      </c>
      <c r="D261" s="276">
        <f t="shared" si="63"/>
        <v>92.696312924271794</v>
      </c>
      <c r="E261" s="282">
        <v>1515442</v>
      </c>
      <c r="F261" s="282">
        <v>1627155</v>
      </c>
      <c r="G261" s="276">
        <f t="shared" si="64"/>
        <v>93.134458610273768</v>
      </c>
      <c r="H261" s="282">
        <v>28962</v>
      </c>
      <c r="I261" s="282">
        <v>38935</v>
      </c>
      <c r="J261" s="276">
        <f t="shared" si="65"/>
        <v>74.385514318736355</v>
      </c>
      <c r="K261" s="282">
        <v>516783</v>
      </c>
      <c r="L261" s="282">
        <v>631720</v>
      </c>
      <c r="M261" s="276">
        <f t="shared" si="66"/>
        <v>81.805705059203447</v>
      </c>
      <c r="N261" s="210">
        <f t="shared" si="67"/>
        <v>2061187</v>
      </c>
      <c r="O261" s="210">
        <f t="shared" si="67"/>
        <v>2297810</v>
      </c>
      <c r="P261" s="276">
        <f t="shared" si="68"/>
        <v>89.702238218129438</v>
      </c>
      <c r="Q261" s="159"/>
      <c r="R261" s="159"/>
    </row>
    <row r="262" spans="1:18" s="153" customFormat="1" x14ac:dyDescent="0.2">
      <c r="A262" s="70" t="s">
        <v>92</v>
      </c>
      <c r="B262" s="210">
        <f t="shared" si="69"/>
        <v>3092707</v>
      </c>
      <c r="C262" s="210">
        <f t="shared" si="70"/>
        <v>3368156</v>
      </c>
      <c r="D262" s="276">
        <f t="shared" si="63"/>
        <v>91.821964303316122</v>
      </c>
      <c r="E262" s="282">
        <v>3059458</v>
      </c>
      <c r="F262" s="282">
        <v>3270401</v>
      </c>
      <c r="G262" s="276">
        <f t="shared" si="64"/>
        <v>93.549934702197078</v>
      </c>
      <c r="H262" s="282">
        <v>33249</v>
      </c>
      <c r="I262" s="282">
        <v>97755</v>
      </c>
      <c r="J262" s="276">
        <f t="shared" si="65"/>
        <v>34.012582476599661</v>
      </c>
      <c r="K262" s="282">
        <v>226070</v>
      </c>
      <c r="L262" s="282">
        <v>255360</v>
      </c>
      <c r="M262" s="276">
        <f t="shared" si="66"/>
        <v>88.52991854636592</v>
      </c>
      <c r="N262" s="210">
        <f t="shared" si="67"/>
        <v>3318777</v>
      </c>
      <c r="O262" s="210">
        <f t="shared" si="67"/>
        <v>3623516</v>
      </c>
      <c r="P262" s="276">
        <f t="shared" si="68"/>
        <v>91.589964001814806</v>
      </c>
      <c r="Q262" s="159"/>
      <c r="R262" s="159"/>
    </row>
    <row r="263" spans="1:18" x14ac:dyDescent="0.2">
      <c r="A263" s="70" t="s">
        <v>93</v>
      </c>
      <c r="B263" s="210">
        <f t="shared" si="69"/>
        <v>2041145</v>
      </c>
      <c r="C263" s="210">
        <f t="shared" si="70"/>
        <v>2155574</v>
      </c>
      <c r="D263" s="276">
        <f t="shared" si="63"/>
        <v>94.691483567717924</v>
      </c>
      <c r="E263" s="282">
        <v>2025602</v>
      </c>
      <c r="F263" s="282">
        <v>2147514</v>
      </c>
      <c r="G263" s="276">
        <f t="shared" si="64"/>
        <v>94.323110349920881</v>
      </c>
      <c r="H263" s="282">
        <v>15543</v>
      </c>
      <c r="I263" s="282">
        <v>8060</v>
      </c>
      <c r="J263" s="276">
        <f t="shared" si="65"/>
        <v>192.84119106699754</v>
      </c>
      <c r="K263" s="282">
        <v>888842</v>
      </c>
      <c r="L263" s="282">
        <v>794465</v>
      </c>
      <c r="M263" s="276">
        <f t="shared" si="66"/>
        <v>111.87931501073049</v>
      </c>
      <c r="N263" s="210">
        <f t="shared" si="67"/>
        <v>2929987</v>
      </c>
      <c r="O263" s="210">
        <f t="shared" si="67"/>
        <v>2950039</v>
      </c>
      <c r="P263" s="276">
        <f t="shared" si="68"/>
        <v>99.320280172567209</v>
      </c>
      <c r="Q263" s="159"/>
      <c r="R263" s="159"/>
    </row>
    <row r="264" spans="1:18" x14ac:dyDescent="0.2">
      <c r="A264" s="70" t="s">
        <v>94</v>
      </c>
      <c r="B264" s="210">
        <v>16448</v>
      </c>
      <c r="C264" s="210">
        <f>I264</f>
        <v>4444</v>
      </c>
      <c r="D264" s="276">
        <f t="shared" si="63"/>
        <v>370.1170117011701</v>
      </c>
      <c r="E264" s="283" t="s">
        <v>213</v>
      </c>
      <c r="F264" s="283" t="s">
        <v>160</v>
      </c>
      <c r="G264" s="276" t="s">
        <v>160</v>
      </c>
      <c r="H264" s="282">
        <v>11964</v>
      </c>
      <c r="I264" s="282">
        <v>4444</v>
      </c>
      <c r="J264" s="276">
        <f t="shared" si="65"/>
        <v>269.21692169216925</v>
      </c>
      <c r="K264" s="282">
        <v>109557</v>
      </c>
      <c r="L264" s="282">
        <v>114377</v>
      </c>
      <c r="M264" s="276">
        <f t="shared" si="66"/>
        <v>95.785866039500945</v>
      </c>
      <c r="N264" s="210">
        <f>B264+K264</f>
        <v>126005</v>
      </c>
      <c r="O264" s="210">
        <f>I264+L264</f>
        <v>118821</v>
      </c>
      <c r="P264" s="276">
        <f t="shared" si="68"/>
        <v>106.04606929751475</v>
      </c>
      <c r="Q264" s="159"/>
      <c r="R264" s="159"/>
    </row>
    <row r="265" spans="1:18" x14ac:dyDescent="0.2">
      <c r="A265" s="70" t="s">
        <v>95</v>
      </c>
      <c r="B265" s="210">
        <f t="shared" si="69"/>
        <v>953991</v>
      </c>
      <c r="C265" s="210">
        <f t="shared" si="70"/>
        <v>772299</v>
      </c>
      <c r="D265" s="276">
        <f t="shared" si="63"/>
        <v>123.52612135973244</v>
      </c>
      <c r="E265" s="282">
        <v>951882</v>
      </c>
      <c r="F265" s="282">
        <v>770403</v>
      </c>
      <c r="G265" s="276">
        <f t="shared" si="64"/>
        <v>123.55637244403255</v>
      </c>
      <c r="H265" s="282">
        <v>2109</v>
      </c>
      <c r="I265" s="282">
        <v>1896</v>
      </c>
      <c r="J265" s="276">
        <f t="shared" si="65"/>
        <v>111.23417721518987</v>
      </c>
      <c r="K265" s="282">
        <v>16034</v>
      </c>
      <c r="L265" s="282">
        <v>18089</v>
      </c>
      <c r="M265" s="276">
        <f t="shared" si="66"/>
        <v>88.63950467134724</v>
      </c>
      <c r="N265" s="210">
        <f t="shared" si="67"/>
        <v>970025</v>
      </c>
      <c r="O265" s="210">
        <f t="shared" si="67"/>
        <v>790388</v>
      </c>
      <c r="P265" s="276">
        <f t="shared" si="68"/>
        <v>122.7276982950146</v>
      </c>
      <c r="Q265" s="159"/>
      <c r="R265" s="159"/>
    </row>
    <row r="266" spans="1:18" x14ac:dyDescent="0.2">
      <c r="A266" s="70" t="s">
        <v>96</v>
      </c>
      <c r="B266" s="210">
        <f t="shared" si="69"/>
        <v>790367</v>
      </c>
      <c r="C266" s="210">
        <f t="shared" si="70"/>
        <v>912790</v>
      </c>
      <c r="D266" s="276">
        <f t="shared" si="63"/>
        <v>86.58804325200758</v>
      </c>
      <c r="E266" s="282">
        <v>768144</v>
      </c>
      <c r="F266" s="282">
        <v>887661</v>
      </c>
      <c r="G266" s="276">
        <f t="shared" si="64"/>
        <v>86.535738305501752</v>
      </c>
      <c r="H266" s="282">
        <v>22223</v>
      </c>
      <c r="I266" s="282">
        <v>25129</v>
      </c>
      <c r="J266" s="276">
        <f t="shared" si="65"/>
        <v>88.435671932826622</v>
      </c>
      <c r="K266" s="282">
        <v>256603</v>
      </c>
      <c r="L266" s="282">
        <v>297872</v>
      </c>
      <c r="M266" s="276">
        <f t="shared" si="66"/>
        <v>86.145391309018649</v>
      </c>
      <c r="N266" s="210">
        <f t="shared" si="67"/>
        <v>1046970</v>
      </c>
      <c r="O266" s="210">
        <f t="shared" si="67"/>
        <v>1210662</v>
      </c>
      <c r="P266" s="276">
        <f t="shared" si="68"/>
        <v>86.479132904146653</v>
      </c>
      <c r="Q266" s="159"/>
      <c r="R266" s="159"/>
    </row>
    <row r="267" spans="1:18" x14ac:dyDescent="0.2">
      <c r="A267" s="70" t="s">
        <v>97</v>
      </c>
      <c r="B267" s="210">
        <f t="shared" si="69"/>
        <v>2457114</v>
      </c>
      <c r="C267" s="210">
        <f t="shared" si="70"/>
        <v>2506648</v>
      </c>
      <c r="D267" s="276">
        <f t="shared" si="63"/>
        <v>98.023894858791508</v>
      </c>
      <c r="E267" s="282">
        <v>2449102</v>
      </c>
      <c r="F267" s="282">
        <v>2499995</v>
      </c>
      <c r="G267" s="276">
        <f t="shared" si="64"/>
        <v>97.964275928551857</v>
      </c>
      <c r="H267" s="282">
        <v>8012</v>
      </c>
      <c r="I267" s="282">
        <v>6653</v>
      </c>
      <c r="J267" s="276">
        <f t="shared" si="65"/>
        <v>120.42687509394258</v>
      </c>
      <c r="K267" s="282">
        <v>811583</v>
      </c>
      <c r="L267" s="282">
        <v>720881</v>
      </c>
      <c r="M267" s="276">
        <f t="shared" si="66"/>
        <v>112.58210439725835</v>
      </c>
      <c r="N267" s="210">
        <f t="shared" si="67"/>
        <v>3268697</v>
      </c>
      <c r="O267" s="210">
        <f t="shared" si="67"/>
        <v>3227529</v>
      </c>
      <c r="P267" s="276">
        <f t="shared" si="68"/>
        <v>101.27552688140059</v>
      </c>
      <c r="Q267" s="159"/>
      <c r="R267" s="159"/>
    </row>
    <row r="268" spans="1:18" x14ac:dyDescent="0.2">
      <c r="A268" s="70" t="s">
        <v>98</v>
      </c>
      <c r="B268" s="210">
        <f t="shared" si="69"/>
        <v>890898</v>
      </c>
      <c r="C268" s="210">
        <f t="shared" si="70"/>
        <v>972953</v>
      </c>
      <c r="D268" s="276">
        <f t="shared" si="63"/>
        <v>91.56639632130225</v>
      </c>
      <c r="E268" s="282">
        <v>756806</v>
      </c>
      <c r="F268" s="282">
        <v>844057</v>
      </c>
      <c r="G268" s="276">
        <f t="shared" si="64"/>
        <v>89.662901913022466</v>
      </c>
      <c r="H268" s="282">
        <v>134092</v>
      </c>
      <c r="I268" s="282">
        <v>128896</v>
      </c>
      <c r="J268" s="276">
        <f t="shared" si="65"/>
        <v>104.03115690168818</v>
      </c>
      <c r="K268" s="282">
        <v>1076610</v>
      </c>
      <c r="L268" s="282">
        <v>1224023</v>
      </c>
      <c r="M268" s="276">
        <f t="shared" si="66"/>
        <v>87.956680552571314</v>
      </c>
      <c r="N268" s="210">
        <f t="shared" si="67"/>
        <v>1967508</v>
      </c>
      <c r="O268" s="210">
        <f t="shared" si="67"/>
        <v>2196976</v>
      </c>
      <c r="P268" s="276">
        <f t="shared" si="68"/>
        <v>89.555279620715027</v>
      </c>
      <c r="Q268" s="159"/>
      <c r="R268" s="159"/>
    </row>
    <row r="269" spans="1:18" x14ac:dyDescent="0.2">
      <c r="A269" s="79" t="s">
        <v>99</v>
      </c>
      <c r="B269" s="210">
        <f t="shared" si="69"/>
        <v>30481</v>
      </c>
      <c r="C269" s="210">
        <f t="shared" si="70"/>
        <v>45188</v>
      </c>
      <c r="D269" s="276">
        <f t="shared" si="63"/>
        <v>67.453748782862704</v>
      </c>
      <c r="E269" s="282">
        <v>25960</v>
      </c>
      <c r="F269" s="282">
        <v>38696</v>
      </c>
      <c r="G269" s="276">
        <f t="shared" si="64"/>
        <v>67.087037419888361</v>
      </c>
      <c r="H269" s="282">
        <v>4521</v>
      </c>
      <c r="I269" s="282">
        <v>6492</v>
      </c>
      <c r="J269" s="276">
        <f t="shared" si="65"/>
        <v>69.639556377079487</v>
      </c>
      <c r="K269" s="282">
        <v>60767</v>
      </c>
      <c r="L269" s="282">
        <v>76142</v>
      </c>
      <c r="M269" s="276">
        <f t="shared" si="66"/>
        <v>79.807464999605997</v>
      </c>
      <c r="N269" s="210">
        <f t="shared" si="67"/>
        <v>91248</v>
      </c>
      <c r="O269" s="210">
        <f t="shared" si="67"/>
        <v>121330</v>
      </c>
      <c r="P269" s="276">
        <f t="shared" si="68"/>
        <v>75.206461715981206</v>
      </c>
      <c r="Q269" s="160"/>
      <c r="R269" s="160"/>
    </row>
    <row r="270" spans="1:18" s="154" customFormat="1" ht="15" x14ac:dyDescent="0.25">
      <c r="A270" s="70" t="s">
        <v>100</v>
      </c>
      <c r="B270" s="210">
        <f t="shared" si="69"/>
        <v>3583154</v>
      </c>
      <c r="C270" s="210">
        <f t="shared" si="70"/>
        <v>3384042</v>
      </c>
      <c r="D270" s="276">
        <f t="shared" si="63"/>
        <v>105.88385132335827</v>
      </c>
      <c r="E270" s="282">
        <v>3578077</v>
      </c>
      <c r="F270" s="282">
        <v>3381291</v>
      </c>
      <c r="G270" s="276">
        <f t="shared" si="64"/>
        <v>105.81984809943893</v>
      </c>
      <c r="H270" s="282">
        <v>5077</v>
      </c>
      <c r="I270" s="282">
        <v>2751</v>
      </c>
      <c r="J270" s="276">
        <f t="shared" si="65"/>
        <v>184.55107233733187</v>
      </c>
      <c r="K270" s="282">
        <v>375237</v>
      </c>
      <c r="L270" s="282">
        <v>385982</v>
      </c>
      <c r="M270" s="276">
        <f t="shared" si="66"/>
        <v>97.216191428615844</v>
      </c>
      <c r="N270" s="210">
        <f t="shared" si="67"/>
        <v>3958391</v>
      </c>
      <c r="O270" s="210">
        <f t="shared" si="67"/>
        <v>3770024</v>
      </c>
      <c r="P270" s="276">
        <f t="shared" si="68"/>
        <v>104.99644034096335</v>
      </c>
      <c r="Q270" s="160"/>
      <c r="R270" s="160"/>
    </row>
    <row r="271" spans="1:18" s="153" customFormat="1" x14ac:dyDescent="0.2">
      <c r="A271" s="70" t="s">
        <v>101</v>
      </c>
      <c r="B271" s="210" t="s">
        <v>160</v>
      </c>
      <c r="C271" s="210" t="s">
        <v>160</v>
      </c>
      <c r="D271" s="276" t="s">
        <v>160</v>
      </c>
      <c r="E271" s="283" t="s">
        <v>160</v>
      </c>
      <c r="F271" s="283" t="s">
        <v>160</v>
      </c>
      <c r="G271" s="276" t="s">
        <v>160</v>
      </c>
      <c r="H271" s="283" t="s">
        <v>160</v>
      </c>
      <c r="I271" s="283" t="s">
        <v>160</v>
      </c>
      <c r="J271" s="276" t="s">
        <v>160</v>
      </c>
      <c r="K271" s="282">
        <v>732</v>
      </c>
      <c r="L271" s="282">
        <v>530</v>
      </c>
      <c r="M271" s="276">
        <f t="shared" si="66"/>
        <v>138.11320754716982</v>
      </c>
      <c r="N271" s="210">
        <f>K271</f>
        <v>732</v>
      </c>
      <c r="O271" s="210">
        <f>L271</f>
        <v>530</v>
      </c>
      <c r="P271" s="276">
        <f t="shared" si="68"/>
        <v>138.11320754716982</v>
      </c>
      <c r="Q271" s="159"/>
      <c r="R271" s="159"/>
    </row>
    <row r="272" spans="1:18" x14ac:dyDescent="0.2">
      <c r="A272" s="70" t="s">
        <v>102</v>
      </c>
      <c r="B272" s="210" t="s">
        <v>160</v>
      </c>
      <c r="C272" s="210">
        <f>F272</f>
        <v>31</v>
      </c>
      <c r="D272" s="276" t="s">
        <v>160</v>
      </c>
      <c r="E272" s="282" t="s">
        <v>160</v>
      </c>
      <c r="F272" s="282">
        <v>31</v>
      </c>
      <c r="G272" s="276" t="s">
        <v>160</v>
      </c>
      <c r="H272" s="283" t="s">
        <v>160</v>
      </c>
      <c r="I272" s="283" t="s">
        <v>160</v>
      </c>
      <c r="J272" s="276" t="s">
        <v>160</v>
      </c>
      <c r="K272" s="282">
        <v>8266</v>
      </c>
      <c r="L272" s="282">
        <v>9350</v>
      </c>
      <c r="M272" s="276">
        <f t="shared" si="66"/>
        <v>88.406417112299465</v>
      </c>
      <c r="N272" s="210">
        <f>K272</f>
        <v>8266</v>
      </c>
      <c r="O272" s="210">
        <f>F272+L272</f>
        <v>9381</v>
      </c>
      <c r="P272" s="276">
        <f>N272/O272%</f>
        <v>88.114273531606443</v>
      </c>
    </row>
    <row r="273" spans="1:16" x14ac:dyDescent="0.2">
      <c r="A273" s="72" t="s">
        <v>103</v>
      </c>
      <c r="B273" s="210">
        <f>E273+H273</f>
        <v>833538</v>
      </c>
      <c r="C273" s="210">
        <f t="shared" si="70"/>
        <v>585854</v>
      </c>
      <c r="D273" s="276">
        <f t="shared" si="63"/>
        <v>142.27742748193236</v>
      </c>
      <c r="E273" s="282">
        <v>827324</v>
      </c>
      <c r="F273" s="282">
        <v>582181</v>
      </c>
      <c r="G273" s="276">
        <f t="shared" si="64"/>
        <v>142.10769502955264</v>
      </c>
      <c r="H273" s="282">
        <v>6214</v>
      </c>
      <c r="I273" s="282">
        <v>3673</v>
      </c>
      <c r="J273" s="276">
        <f t="shared" si="65"/>
        <v>169.18050639803977</v>
      </c>
      <c r="K273" s="282">
        <v>335833</v>
      </c>
      <c r="L273" s="282">
        <v>366657</v>
      </c>
      <c r="M273" s="276">
        <f t="shared" si="66"/>
        <v>91.59323291250405</v>
      </c>
      <c r="N273" s="211">
        <f t="shared" si="67"/>
        <v>1169371</v>
      </c>
      <c r="O273" s="211">
        <f t="shared" si="67"/>
        <v>952511</v>
      </c>
      <c r="P273" s="279">
        <f>N273/O273%</f>
        <v>122.76719114004982</v>
      </c>
    </row>
    <row r="274" spans="1:16" x14ac:dyDescent="0.2">
      <c r="A274" s="174"/>
      <c r="B274" s="174"/>
      <c r="C274" s="174"/>
      <c r="D274" s="174"/>
      <c r="E274" s="174"/>
      <c r="F274" s="174"/>
      <c r="G274" s="174"/>
      <c r="H274" s="174"/>
      <c r="I274" s="174"/>
      <c r="J274" s="174"/>
      <c r="K274" s="174"/>
      <c r="L274" s="174"/>
      <c r="M274" s="174"/>
    </row>
    <row r="275" spans="1:16" x14ac:dyDescent="0.2">
      <c r="A275" s="290"/>
      <c r="C275" s="217"/>
      <c r="D275" s="240"/>
    </row>
    <row r="276" spans="1:16" x14ac:dyDescent="0.2">
      <c r="A276" s="175"/>
      <c r="B276" s="176"/>
      <c r="C276" s="176"/>
      <c r="D276" s="176"/>
      <c r="E276" s="176"/>
      <c r="F276" s="176"/>
      <c r="G276" s="176"/>
      <c r="H276" s="176"/>
      <c r="I276" s="176"/>
      <c r="J276" s="176"/>
      <c r="K276" s="176"/>
      <c r="L276" s="176"/>
    </row>
    <row r="277" spans="1:16" x14ac:dyDescent="0.2">
      <c r="A277" s="175"/>
      <c r="B277" s="176"/>
      <c r="C277" s="176"/>
      <c r="D277" s="176"/>
      <c r="E277" s="176"/>
      <c r="F277" s="175"/>
      <c r="G277" s="176"/>
      <c r="H277" s="176"/>
      <c r="I277" s="176"/>
      <c r="J277" s="176"/>
      <c r="K277" s="176"/>
      <c r="L277" s="177"/>
    </row>
  </sheetData>
  <mergeCells count="105">
    <mergeCell ref="A141:P141"/>
    <mergeCell ref="A169:P169"/>
    <mergeCell ref="A143:A145"/>
    <mergeCell ref="B143:D144"/>
    <mergeCell ref="T61:AB61"/>
    <mergeCell ref="T62:U62"/>
    <mergeCell ref="V62:V63"/>
    <mergeCell ref="W62:X62"/>
    <mergeCell ref="Y62:Y63"/>
    <mergeCell ref="Z62:AA62"/>
    <mergeCell ref="AB62:AB63"/>
    <mergeCell ref="E143:J143"/>
    <mergeCell ref="K143:M144"/>
    <mergeCell ref="N143:P144"/>
    <mergeCell ref="E144:G144"/>
    <mergeCell ref="H144:J144"/>
    <mergeCell ref="K88:L88"/>
    <mergeCell ref="M88:M89"/>
    <mergeCell ref="N88:O88"/>
    <mergeCell ref="P88:P89"/>
    <mergeCell ref="Q88:R88"/>
    <mergeCell ref="S88:S89"/>
    <mergeCell ref="A2:P2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A250:A252"/>
    <mergeCell ref="B250:D251"/>
    <mergeCell ref="E251:G251"/>
    <mergeCell ref="H251:J251"/>
    <mergeCell ref="E250:J250"/>
    <mergeCell ref="E197:J197"/>
    <mergeCell ref="D62:D63"/>
    <mergeCell ref="E62:F62"/>
    <mergeCell ref="G62:G63"/>
    <mergeCell ref="H62:I62"/>
    <mergeCell ref="J62:J63"/>
    <mergeCell ref="H88:I88"/>
    <mergeCell ref="J88:J89"/>
    <mergeCell ref="A115:A117"/>
    <mergeCell ref="B115:D116"/>
    <mergeCell ref="E116:G116"/>
    <mergeCell ref="H116:J116"/>
    <mergeCell ref="A113:P113"/>
    <mergeCell ref="E115:J115"/>
    <mergeCell ref="K115:M116"/>
    <mergeCell ref="N115:P116"/>
    <mergeCell ref="K62:L62"/>
    <mergeCell ref="K250:M251"/>
    <mergeCell ref="E171:J171"/>
    <mergeCell ref="A197:A199"/>
    <mergeCell ref="B197:D198"/>
    <mergeCell ref="E198:G198"/>
    <mergeCell ref="H198:J198"/>
    <mergeCell ref="A225:A227"/>
    <mergeCell ref="B225:D226"/>
    <mergeCell ref="E226:G226"/>
    <mergeCell ref="H226:J226"/>
    <mergeCell ref="H172:J172"/>
    <mergeCell ref="A195:P195"/>
    <mergeCell ref="A223:P223"/>
    <mergeCell ref="N171:P172"/>
    <mergeCell ref="K197:M198"/>
    <mergeCell ref="A171:A173"/>
    <mergeCell ref="B171:D172"/>
    <mergeCell ref="E172:G172"/>
    <mergeCell ref="K171:M172"/>
    <mergeCell ref="A248:P248"/>
    <mergeCell ref="N250:P251"/>
    <mergeCell ref="N197:P198"/>
    <mergeCell ref="E225:J225"/>
    <mergeCell ref="K225:M226"/>
    <mergeCell ref="N225:P226"/>
    <mergeCell ref="K60:AB60"/>
    <mergeCell ref="A58:S58"/>
    <mergeCell ref="A60:A63"/>
    <mergeCell ref="B60:J61"/>
    <mergeCell ref="K61:S61"/>
    <mergeCell ref="B62:C62"/>
    <mergeCell ref="P62:P63"/>
    <mergeCell ref="Q62:R62"/>
    <mergeCell ref="K86:S87"/>
    <mergeCell ref="A86:A89"/>
    <mergeCell ref="B88:C88"/>
    <mergeCell ref="D88:D89"/>
    <mergeCell ref="E88:F88"/>
    <mergeCell ref="G88:G89"/>
    <mergeCell ref="B86:J87"/>
    <mergeCell ref="S62:S63"/>
    <mergeCell ref="M62:M63"/>
    <mergeCell ref="N62:O62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9" manualBreakCount="9">
    <brk id="29" max="18" man="1"/>
    <brk id="57" max="18" man="1"/>
    <brk id="84" max="18" man="1"/>
    <brk id="112" max="18" man="1"/>
    <brk id="139" max="16383" man="1"/>
    <brk id="167" max="16383" man="1"/>
    <brk id="194" max="18" man="1"/>
    <brk id="222" max="16383" man="1"/>
    <brk id="247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>
      <selection activeCell="A3" sqref="A3:A4"/>
    </sheetView>
  </sheetViews>
  <sheetFormatPr defaultRowHeight="12.75" x14ac:dyDescent="0.2"/>
  <cols>
    <col min="1" max="1" width="23.140625" style="194" customWidth="1"/>
    <col min="2" max="4" width="28.42578125" style="194" customWidth="1"/>
    <col min="5" max="5" width="28.42578125" style="196" customWidth="1"/>
    <col min="6" max="6" width="27.28515625" style="194" customWidth="1"/>
    <col min="7" max="246" width="9.140625" style="194"/>
    <col min="247" max="247" width="23.140625" style="194" customWidth="1"/>
    <col min="248" max="251" width="28.42578125" style="194" customWidth="1"/>
    <col min="252" max="502" width="9.140625" style="194"/>
    <col min="503" max="503" width="23.140625" style="194" customWidth="1"/>
    <col min="504" max="507" width="28.42578125" style="194" customWidth="1"/>
    <col min="508" max="758" width="9.140625" style="194"/>
    <col min="759" max="759" width="23.140625" style="194" customWidth="1"/>
    <col min="760" max="763" width="28.42578125" style="194" customWidth="1"/>
    <col min="764" max="1014" width="9.140625" style="194"/>
    <col min="1015" max="1015" width="23.140625" style="194" customWidth="1"/>
    <col min="1016" max="1019" width="28.42578125" style="194" customWidth="1"/>
    <col min="1020" max="1270" width="9.140625" style="194"/>
    <col min="1271" max="1271" width="23.140625" style="194" customWidth="1"/>
    <col min="1272" max="1275" width="28.42578125" style="194" customWidth="1"/>
    <col min="1276" max="1526" width="9.140625" style="194"/>
    <col min="1527" max="1527" width="23.140625" style="194" customWidth="1"/>
    <col min="1528" max="1531" width="28.42578125" style="194" customWidth="1"/>
    <col min="1532" max="1782" width="9.140625" style="194"/>
    <col min="1783" max="1783" width="23.140625" style="194" customWidth="1"/>
    <col min="1784" max="1787" width="28.42578125" style="194" customWidth="1"/>
    <col min="1788" max="2038" width="9.140625" style="194"/>
    <col min="2039" max="2039" width="23.140625" style="194" customWidth="1"/>
    <col min="2040" max="2043" width="28.42578125" style="194" customWidth="1"/>
    <col min="2044" max="2294" width="9.140625" style="194"/>
    <col min="2295" max="2295" width="23.140625" style="194" customWidth="1"/>
    <col min="2296" max="2299" width="28.42578125" style="194" customWidth="1"/>
    <col min="2300" max="2550" width="9.140625" style="194"/>
    <col min="2551" max="2551" width="23.140625" style="194" customWidth="1"/>
    <col min="2552" max="2555" width="28.42578125" style="194" customWidth="1"/>
    <col min="2556" max="2806" width="9.140625" style="194"/>
    <col min="2807" max="2807" width="23.140625" style="194" customWidth="1"/>
    <col min="2808" max="2811" width="28.42578125" style="194" customWidth="1"/>
    <col min="2812" max="3062" width="9.140625" style="194"/>
    <col min="3063" max="3063" width="23.140625" style="194" customWidth="1"/>
    <col min="3064" max="3067" width="28.42578125" style="194" customWidth="1"/>
    <col min="3068" max="3318" width="9.140625" style="194"/>
    <col min="3319" max="3319" width="23.140625" style="194" customWidth="1"/>
    <col min="3320" max="3323" width="28.42578125" style="194" customWidth="1"/>
    <col min="3324" max="3574" width="9.140625" style="194"/>
    <col min="3575" max="3575" width="23.140625" style="194" customWidth="1"/>
    <col min="3576" max="3579" width="28.42578125" style="194" customWidth="1"/>
    <col min="3580" max="3830" width="9.140625" style="194"/>
    <col min="3831" max="3831" width="23.140625" style="194" customWidth="1"/>
    <col min="3832" max="3835" width="28.42578125" style="194" customWidth="1"/>
    <col min="3836" max="4086" width="9.140625" style="194"/>
    <col min="4087" max="4087" width="23.140625" style="194" customWidth="1"/>
    <col min="4088" max="4091" width="28.42578125" style="194" customWidth="1"/>
    <col min="4092" max="4342" width="9.140625" style="194"/>
    <col min="4343" max="4343" width="23.140625" style="194" customWidth="1"/>
    <col min="4344" max="4347" width="28.42578125" style="194" customWidth="1"/>
    <col min="4348" max="4598" width="9.140625" style="194"/>
    <col min="4599" max="4599" width="23.140625" style="194" customWidth="1"/>
    <col min="4600" max="4603" width="28.42578125" style="194" customWidth="1"/>
    <col min="4604" max="4854" width="9.140625" style="194"/>
    <col min="4855" max="4855" width="23.140625" style="194" customWidth="1"/>
    <col min="4856" max="4859" width="28.42578125" style="194" customWidth="1"/>
    <col min="4860" max="5110" width="9.140625" style="194"/>
    <col min="5111" max="5111" width="23.140625" style="194" customWidth="1"/>
    <col min="5112" max="5115" width="28.42578125" style="194" customWidth="1"/>
    <col min="5116" max="5366" width="9.140625" style="194"/>
    <col min="5367" max="5367" width="23.140625" style="194" customWidth="1"/>
    <col min="5368" max="5371" width="28.42578125" style="194" customWidth="1"/>
    <col min="5372" max="5622" width="9.140625" style="194"/>
    <col min="5623" max="5623" width="23.140625" style="194" customWidth="1"/>
    <col min="5624" max="5627" width="28.42578125" style="194" customWidth="1"/>
    <col min="5628" max="5878" width="9.140625" style="194"/>
    <col min="5879" max="5879" width="23.140625" style="194" customWidth="1"/>
    <col min="5880" max="5883" width="28.42578125" style="194" customWidth="1"/>
    <col min="5884" max="6134" width="9.140625" style="194"/>
    <col min="6135" max="6135" width="23.140625" style="194" customWidth="1"/>
    <col min="6136" max="6139" width="28.42578125" style="194" customWidth="1"/>
    <col min="6140" max="6390" width="9.140625" style="194"/>
    <col min="6391" max="6391" width="23.140625" style="194" customWidth="1"/>
    <col min="6392" max="6395" width="28.42578125" style="194" customWidth="1"/>
    <col min="6396" max="6646" width="9.140625" style="194"/>
    <col min="6647" max="6647" width="23.140625" style="194" customWidth="1"/>
    <col min="6648" max="6651" width="28.42578125" style="194" customWidth="1"/>
    <col min="6652" max="6902" width="9.140625" style="194"/>
    <col min="6903" max="6903" width="23.140625" style="194" customWidth="1"/>
    <col min="6904" max="6907" width="28.42578125" style="194" customWidth="1"/>
    <col min="6908" max="7158" width="9.140625" style="194"/>
    <col min="7159" max="7159" width="23.140625" style="194" customWidth="1"/>
    <col min="7160" max="7163" width="28.42578125" style="194" customWidth="1"/>
    <col min="7164" max="7414" width="9.140625" style="194"/>
    <col min="7415" max="7415" width="23.140625" style="194" customWidth="1"/>
    <col min="7416" max="7419" width="28.42578125" style="194" customWidth="1"/>
    <col min="7420" max="7670" width="9.140625" style="194"/>
    <col min="7671" max="7671" width="23.140625" style="194" customWidth="1"/>
    <col min="7672" max="7675" width="28.42578125" style="194" customWidth="1"/>
    <col min="7676" max="7926" width="9.140625" style="194"/>
    <col min="7927" max="7927" width="23.140625" style="194" customWidth="1"/>
    <col min="7928" max="7931" width="28.42578125" style="194" customWidth="1"/>
    <col min="7932" max="8182" width="9.140625" style="194"/>
    <col min="8183" max="8183" width="23.140625" style="194" customWidth="1"/>
    <col min="8184" max="8187" width="28.42578125" style="194" customWidth="1"/>
    <col min="8188" max="8438" width="9.140625" style="194"/>
    <col min="8439" max="8439" width="23.140625" style="194" customWidth="1"/>
    <col min="8440" max="8443" width="28.42578125" style="194" customWidth="1"/>
    <col min="8444" max="8694" width="9.140625" style="194"/>
    <col min="8695" max="8695" width="23.140625" style="194" customWidth="1"/>
    <col min="8696" max="8699" width="28.42578125" style="194" customWidth="1"/>
    <col min="8700" max="8950" width="9.140625" style="194"/>
    <col min="8951" max="8951" width="23.140625" style="194" customWidth="1"/>
    <col min="8952" max="8955" width="28.42578125" style="194" customWidth="1"/>
    <col min="8956" max="9206" width="9.140625" style="194"/>
    <col min="9207" max="9207" width="23.140625" style="194" customWidth="1"/>
    <col min="9208" max="9211" width="28.42578125" style="194" customWidth="1"/>
    <col min="9212" max="9462" width="9.140625" style="194"/>
    <col min="9463" max="9463" width="23.140625" style="194" customWidth="1"/>
    <col min="9464" max="9467" width="28.42578125" style="194" customWidth="1"/>
    <col min="9468" max="9718" width="9.140625" style="194"/>
    <col min="9719" max="9719" width="23.140625" style="194" customWidth="1"/>
    <col min="9720" max="9723" width="28.42578125" style="194" customWidth="1"/>
    <col min="9724" max="9974" width="9.140625" style="194"/>
    <col min="9975" max="9975" width="23.140625" style="194" customWidth="1"/>
    <col min="9976" max="9979" width="28.42578125" style="194" customWidth="1"/>
    <col min="9980" max="10230" width="9.140625" style="194"/>
    <col min="10231" max="10231" width="23.140625" style="194" customWidth="1"/>
    <col min="10232" max="10235" width="28.42578125" style="194" customWidth="1"/>
    <col min="10236" max="10486" width="9.140625" style="194"/>
    <col min="10487" max="10487" width="23.140625" style="194" customWidth="1"/>
    <col min="10488" max="10491" width="28.42578125" style="194" customWidth="1"/>
    <col min="10492" max="10742" width="9.140625" style="194"/>
    <col min="10743" max="10743" width="23.140625" style="194" customWidth="1"/>
    <col min="10744" max="10747" width="28.42578125" style="194" customWidth="1"/>
    <col min="10748" max="10998" width="9.140625" style="194"/>
    <col min="10999" max="10999" width="23.140625" style="194" customWidth="1"/>
    <col min="11000" max="11003" width="28.42578125" style="194" customWidth="1"/>
    <col min="11004" max="11254" width="9.140625" style="194"/>
    <col min="11255" max="11255" width="23.140625" style="194" customWidth="1"/>
    <col min="11256" max="11259" width="28.42578125" style="194" customWidth="1"/>
    <col min="11260" max="11510" width="9.140625" style="194"/>
    <col min="11511" max="11511" width="23.140625" style="194" customWidth="1"/>
    <col min="11512" max="11515" width="28.42578125" style="194" customWidth="1"/>
    <col min="11516" max="11766" width="9.140625" style="194"/>
    <col min="11767" max="11767" width="23.140625" style="194" customWidth="1"/>
    <col min="11768" max="11771" width="28.42578125" style="194" customWidth="1"/>
    <col min="11772" max="12022" width="9.140625" style="194"/>
    <col min="12023" max="12023" width="23.140625" style="194" customWidth="1"/>
    <col min="12024" max="12027" width="28.42578125" style="194" customWidth="1"/>
    <col min="12028" max="12278" width="9.140625" style="194"/>
    <col min="12279" max="12279" width="23.140625" style="194" customWidth="1"/>
    <col min="12280" max="12283" width="28.42578125" style="194" customWidth="1"/>
    <col min="12284" max="12534" width="9.140625" style="194"/>
    <col min="12535" max="12535" width="23.140625" style="194" customWidth="1"/>
    <col min="12536" max="12539" width="28.42578125" style="194" customWidth="1"/>
    <col min="12540" max="12790" width="9.140625" style="194"/>
    <col min="12791" max="12791" width="23.140625" style="194" customWidth="1"/>
    <col min="12792" max="12795" width="28.42578125" style="194" customWidth="1"/>
    <col min="12796" max="13046" width="9.140625" style="194"/>
    <col min="13047" max="13047" width="23.140625" style="194" customWidth="1"/>
    <col min="13048" max="13051" width="28.42578125" style="194" customWidth="1"/>
    <col min="13052" max="13302" width="9.140625" style="194"/>
    <col min="13303" max="13303" width="23.140625" style="194" customWidth="1"/>
    <col min="13304" max="13307" width="28.42578125" style="194" customWidth="1"/>
    <col min="13308" max="13558" width="9.140625" style="194"/>
    <col min="13559" max="13559" width="23.140625" style="194" customWidth="1"/>
    <col min="13560" max="13563" width="28.42578125" style="194" customWidth="1"/>
    <col min="13564" max="13814" width="9.140625" style="194"/>
    <col min="13815" max="13815" width="23.140625" style="194" customWidth="1"/>
    <col min="13816" max="13819" width="28.42578125" style="194" customWidth="1"/>
    <col min="13820" max="14070" width="9.140625" style="194"/>
    <col min="14071" max="14071" width="23.140625" style="194" customWidth="1"/>
    <col min="14072" max="14075" width="28.42578125" style="194" customWidth="1"/>
    <col min="14076" max="14326" width="9.140625" style="194"/>
    <col min="14327" max="14327" width="23.140625" style="194" customWidth="1"/>
    <col min="14328" max="14331" width="28.42578125" style="194" customWidth="1"/>
    <col min="14332" max="14582" width="9.140625" style="194"/>
    <col min="14583" max="14583" width="23.140625" style="194" customWidth="1"/>
    <col min="14584" max="14587" width="28.42578125" style="194" customWidth="1"/>
    <col min="14588" max="14838" width="9.140625" style="194"/>
    <col min="14839" max="14839" width="23.140625" style="194" customWidth="1"/>
    <col min="14840" max="14843" width="28.42578125" style="194" customWidth="1"/>
    <col min="14844" max="15094" width="9.140625" style="194"/>
    <col min="15095" max="15095" width="23.140625" style="194" customWidth="1"/>
    <col min="15096" max="15099" width="28.42578125" style="194" customWidth="1"/>
    <col min="15100" max="15350" width="9.140625" style="194"/>
    <col min="15351" max="15351" width="23.140625" style="194" customWidth="1"/>
    <col min="15352" max="15355" width="28.42578125" style="194" customWidth="1"/>
    <col min="15356" max="15606" width="9.140625" style="194"/>
    <col min="15607" max="15607" width="23.140625" style="194" customWidth="1"/>
    <col min="15608" max="15611" width="28.42578125" style="194" customWidth="1"/>
    <col min="15612" max="15862" width="9.140625" style="194"/>
    <col min="15863" max="15863" width="23.140625" style="194" customWidth="1"/>
    <col min="15864" max="15867" width="28.42578125" style="194" customWidth="1"/>
    <col min="15868" max="16118" width="9.140625" style="194"/>
    <col min="16119" max="16119" width="23.140625" style="194" customWidth="1"/>
    <col min="16120" max="16123" width="28.42578125" style="194" customWidth="1"/>
    <col min="16124" max="16384" width="9.140625" style="194"/>
  </cols>
  <sheetData>
    <row r="1" spans="1:6" ht="32.25" customHeight="1" x14ac:dyDescent="0.2">
      <c r="A1" s="448" t="s">
        <v>140</v>
      </c>
      <c r="B1" s="448"/>
      <c r="C1" s="448"/>
      <c r="D1" s="448"/>
      <c r="E1" s="448"/>
      <c r="F1" s="448"/>
    </row>
    <row r="2" spans="1:6" ht="12.75" customHeight="1" x14ac:dyDescent="0.2">
      <c r="A2" s="200"/>
      <c r="B2" s="195"/>
      <c r="C2" s="195"/>
      <c r="D2" s="195"/>
      <c r="F2" s="197" t="s">
        <v>141</v>
      </c>
    </row>
    <row r="3" spans="1:6" ht="18.75" customHeight="1" x14ac:dyDescent="0.2">
      <c r="A3" s="411"/>
      <c r="B3" s="403" t="s">
        <v>155</v>
      </c>
      <c r="C3" s="403" t="s">
        <v>78</v>
      </c>
      <c r="D3" s="403"/>
      <c r="E3" s="403" t="s">
        <v>186</v>
      </c>
      <c r="F3" s="405" t="s">
        <v>79</v>
      </c>
    </row>
    <row r="4" spans="1:6" ht="32.25" customHeight="1" x14ac:dyDescent="0.2">
      <c r="A4" s="411"/>
      <c r="B4" s="403"/>
      <c r="C4" s="127" t="s">
        <v>77</v>
      </c>
      <c r="D4" s="127" t="s">
        <v>76</v>
      </c>
      <c r="E4" s="403"/>
      <c r="F4" s="449"/>
    </row>
    <row r="5" spans="1:6" ht="12.75" customHeight="1" x14ac:dyDescent="0.2">
      <c r="A5" s="128" t="s">
        <v>83</v>
      </c>
      <c r="B5" s="114">
        <v>904</v>
      </c>
      <c r="C5" s="114">
        <v>1998</v>
      </c>
      <c r="D5" s="114">
        <v>537</v>
      </c>
      <c r="E5" s="114">
        <v>626</v>
      </c>
      <c r="F5" s="114">
        <v>720</v>
      </c>
    </row>
    <row r="6" spans="1:6" x14ac:dyDescent="0.2">
      <c r="A6" s="128" t="s">
        <v>84</v>
      </c>
      <c r="B6" s="114">
        <v>597</v>
      </c>
      <c r="C6" s="114">
        <v>1400</v>
      </c>
      <c r="D6" s="114">
        <v>566</v>
      </c>
      <c r="E6" s="114">
        <v>657</v>
      </c>
      <c r="F6" s="114">
        <v>619</v>
      </c>
    </row>
    <row r="7" spans="1:6" x14ac:dyDescent="0.2">
      <c r="A7" s="128" t="s">
        <v>85</v>
      </c>
      <c r="B7" s="114">
        <v>1948</v>
      </c>
      <c r="C7" s="114">
        <v>2419</v>
      </c>
      <c r="D7" s="114">
        <v>842</v>
      </c>
      <c r="E7" s="114">
        <v>784</v>
      </c>
      <c r="F7" s="114">
        <v>1074</v>
      </c>
    </row>
    <row r="8" spans="1:6" x14ac:dyDescent="0.2">
      <c r="A8" s="128" t="s">
        <v>86</v>
      </c>
      <c r="B8" s="114">
        <v>522</v>
      </c>
      <c r="C8" s="114">
        <v>2355</v>
      </c>
      <c r="D8" s="114">
        <v>285</v>
      </c>
      <c r="E8" s="114">
        <v>533</v>
      </c>
      <c r="F8" s="114">
        <v>527</v>
      </c>
    </row>
    <row r="9" spans="1:6" x14ac:dyDescent="0.2">
      <c r="A9" s="128" t="s">
        <v>87</v>
      </c>
      <c r="B9" s="114">
        <v>1180</v>
      </c>
      <c r="C9" s="114">
        <v>2026</v>
      </c>
      <c r="D9" s="114">
        <v>841</v>
      </c>
      <c r="E9" s="114">
        <v>817</v>
      </c>
      <c r="F9" s="114">
        <v>932</v>
      </c>
    </row>
    <row r="10" spans="1:6" x14ac:dyDescent="0.2">
      <c r="A10" s="128" t="s">
        <v>88</v>
      </c>
      <c r="B10" s="114">
        <v>603</v>
      </c>
      <c r="C10" s="114">
        <v>2146</v>
      </c>
      <c r="D10" s="114">
        <v>296</v>
      </c>
      <c r="E10" s="114">
        <v>510</v>
      </c>
      <c r="F10" s="114">
        <v>528</v>
      </c>
    </row>
    <row r="11" spans="1:6" x14ac:dyDescent="0.2">
      <c r="A11" s="128" t="s">
        <v>89</v>
      </c>
      <c r="B11" s="114">
        <v>345</v>
      </c>
      <c r="C11" s="114">
        <v>442</v>
      </c>
      <c r="D11" s="114">
        <v>337</v>
      </c>
      <c r="E11" s="114">
        <v>348</v>
      </c>
      <c r="F11" s="114">
        <v>343</v>
      </c>
    </row>
    <row r="12" spans="1:6" x14ac:dyDescent="0.2">
      <c r="A12" s="128" t="s">
        <v>90</v>
      </c>
      <c r="B12" s="114">
        <v>668</v>
      </c>
      <c r="C12" s="114">
        <v>1486</v>
      </c>
      <c r="D12" s="114">
        <v>630</v>
      </c>
      <c r="E12" s="114">
        <v>661</v>
      </c>
      <c r="F12" s="114">
        <v>663</v>
      </c>
    </row>
    <row r="13" spans="1:6" x14ac:dyDescent="0.2">
      <c r="A13" s="128" t="s">
        <v>91</v>
      </c>
      <c r="B13" s="114">
        <v>912</v>
      </c>
      <c r="C13" s="114">
        <v>2076</v>
      </c>
      <c r="D13" s="114">
        <v>666</v>
      </c>
      <c r="E13" s="114">
        <v>856</v>
      </c>
      <c r="F13" s="114">
        <v>874</v>
      </c>
    </row>
    <row r="14" spans="1:6" x14ac:dyDescent="0.2">
      <c r="A14" s="128" t="s">
        <v>92</v>
      </c>
      <c r="B14" s="114">
        <v>629</v>
      </c>
      <c r="C14" s="114">
        <v>904</v>
      </c>
      <c r="D14" s="114">
        <v>620</v>
      </c>
      <c r="E14" s="114">
        <v>532</v>
      </c>
      <c r="F14" s="114">
        <v>583</v>
      </c>
    </row>
    <row r="15" spans="1:6" x14ac:dyDescent="0.2">
      <c r="A15" s="128" t="s">
        <v>93</v>
      </c>
      <c r="B15" s="114">
        <v>1692</v>
      </c>
      <c r="C15" s="114">
        <v>2126</v>
      </c>
      <c r="D15" s="114">
        <v>704</v>
      </c>
      <c r="E15" s="114">
        <v>811</v>
      </c>
      <c r="F15" s="114">
        <v>1056</v>
      </c>
    </row>
    <row r="16" spans="1:6" x14ac:dyDescent="0.2">
      <c r="A16" s="128" t="s">
        <v>94</v>
      </c>
      <c r="B16" s="114">
        <v>973</v>
      </c>
      <c r="C16" s="114">
        <v>3141</v>
      </c>
      <c r="D16" s="114">
        <v>346</v>
      </c>
      <c r="E16" s="114">
        <v>325</v>
      </c>
      <c r="F16" s="114">
        <v>391</v>
      </c>
    </row>
    <row r="17" spans="1:6" x14ac:dyDescent="0.2">
      <c r="A17" s="128" t="s">
        <v>96</v>
      </c>
      <c r="B17" s="114">
        <v>1186</v>
      </c>
      <c r="C17" s="114">
        <v>2171</v>
      </c>
      <c r="D17" s="114">
        <v>624</v>
      </c>
      <c r="E17" s="114">
        <v>615</v>
      </c>
      <c r="F17" s="114">
        <v>927</v>
      </c>
    </row>
    <row r="18" spans="1:6" ht="14.25" customHeight="1" x14ac:dyDescent="0.2">
      <c r="A18" s="128" t="s">
        <v>97</v>
      </c>
      <c r="B18" s="114">
        <v>1266</v>
      </c>
      <c r="C18" s="114">
        <v>2075</v>
      </c>
      <c r="D18" s="114">
        <v>482</v>
      </c>
      <c r="E18" s="114">
        <v>556</v>
      </c>
      <c r="F18" s="114">
        <v>910</v>
      </c>
    </row>
    <row r="19" spans="1:6" x14ac:dyDescent="0.2">
      <c r="A19" s="128" t="s">
        <v>161</v>
      </c>
      <c r="B19" s="114">
        <v>1470</v>
      </c>
      <c r="C19" s="114">
        <v>1867</v>
      </c>
      <c r="D19" s="114">
        <v>575</v>
      </c>
      <c r="E19" s="114">
        <v>690</v>
      </c>
      <c r="F19" s="114">
        <v>796</v>
      </c>
    </row>
    <row r="20" spans="1:6" x14ac:dyDescent="0.2">
      <c r="A20" s="128" t="s">
        <v>99</v>
      </c>
      <c r="B20" s="114">
        <v>526</v>
      </c>
      <c r="C20" s="119" t="s">
        <v>160</v>
      </c>
      <c r="D20" s="114">
        <v>526</v>
      </c>
      <c r="E20" s="114">
        <v>481</v>
      </c>
      <c r="F20" s="114">
        <v>525</v>
      </c>
    </row>
    <row r="21" spans="1:6" x14ac:dyDescent="0.2">
      <c r="A21" s="128" t="s">
        <v>100</v>
      </c>
      <c r="B21" s="114">
        <v>656</v>
      </c>
      <c r="C21" s="114">
        <v>2089</v>
      </c>
      <c r="D21" s="114">
        <v>477</v>
      </c>
      <c r="E21" s="114">
        <v>610</v>
      </c>
      <c r="F21" s="114">
        <v>631</v>
      </c>
    </row>
    <row r="22" spans="1:6" x14ac:dyDescent="0.2">
      <c r="A22" s="128" t="s">
        <v>101</v>
      </c>
      <c r="B22" s="114">
        <v>600</v>
      </c>
      <c r="C22" s="119" t="s">
        <v>160</v>
      </c>
      <c r="D22" s="114">
        <v>600</v>
      </c>
      <c r="E22" s="114">
        <v>601</v>
      </c>
      <c r="F22" s="114">
        <v>601</v>
      </c>
    </row>
    <row r="23" spans="1:6" x14ac:dyDescent="0.2">
      <c r="A23" s="128" t="s">
        <v>102</v>
      </c>
      <c r="B23" s="119" t="s">
        <v>160</v>
      </c>
      <c r="C23" s="119" t="s">
        <v>160</v>
      </c>
      <c r="D23" s="119" t="s">
        <v>160</v>
      </c>
      <c r="E23" s="114">
        <v>179</v>
      </c>
      <c r="F23" s="114">
        <v>179</v>
      </c>
    </row>
    <row r="24" spans="1:6" x14ac:dyDescent="0.2">
      <c r="A24" s="129" t="s">
        <v>103</v>
      </c>
      <c r="B24" s="121">
        <v>1595</v>
      </c>
      <c r="C24" s="121">
        <v>2068</v>
      </c>
      <c r="D24" s="121">
        <v>742</v>
      </c>
      <c r="E24" s="121">
        <v>549</v>
      </c>
      <c r="F24" s="121">
        <v>720</v>
      </c>
    </row>
    <row r="26" spans="1:6" x14ac:dyDescent="0.2">
      <c r="A26" s="204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E3" sqref="E3:E4"/>
    </sheetView>
  </sheetViews>
  <sheetFormatPr defaultRowHeight="12.75" x14ac:dyDescent="0.2"/>
  <cols>
    <col min="1" max="1" width="23.7109375" style="194" customWidth="1"/>
    <col min="2" max="4" width="28.28515625" style="194" customWidth="1"/>
    <col min="5" max="5" width="28.28515625" style="196" customWidth="1"/>
    <col min="6" max="6" width="27.85546875" style="194" customWidth="1"/>
    <col min="7" max="7" width="9.140625" style="194"/>
    <col min="8" max="8" width="9.140625" style="194" customWidth="1"/>
    <col min="9" max="256" width="9.140625" style="194"/>
    <col min="257" max="257" width="23.7109375" style="194" customWidth="1"/>
    <col min="258" max="261" width="28.28515625" style="194" customWidth="1"/>
    <col min="262" max="512" width="9.140625" style="194"/>
    <col min="513" max="513" width="23.7109375" style="194" customWidth="1"/>
    <col min="514" max="517" width="28.28515625" style="194" customWidth="1"/>
    <col min="518" max="768" width="9.140625" style="194"/>
    <col min="769" max="769" width="23.7109375" style="194" customWidth="1"/>
    <col min="770" max="773" width="28.28515625" style="194" customWidth="1"/>
    <col min="774" max="1024" width="9.140625" style="194"/>
    <col min="1025" max="1025" width="23.7109375" style="194" customWidth="1"/>
    <col min="1026" max="1029" width="28.28515625" style="194" customWidth="1"/>
    <col min="1030" max="1280" width="9.140625" style="194"/>
    <col min="1281" max="1281" width="23.7109375" style="194" customWidth="1"/>
    <col min="1282" max="1285" width="28.28515625" style="194" customWidth="1"/>
    <col min="1286" max="1536" width="9.140625" style="194"/>
    <col min="1537" max="1537" width="23.7109375" style="194" customWidth="1"/>
    <col min="1538" max="1541" width="28.28515625" style="194" customWidth="1"/>
    <col min="1542" max="1792" width="9.140625" style="194"/>
    <col min="1793" max="1793" width="23.7109375" style="194" customWidth="1"/>
    <col min="1794" max="1797" width="28.28515625" style="194" customWidth="1"/>
    <col min="1798" max="2048" width="9.140625" style="194"/>
    <col min="2049" max="2049" width="23.7109375" style="194" customWidth="1"/>
    <col min="2050" max="2053" width="28.28515625" style="194" customWidth="1"/>
    <col min="2054" max="2304" width="9.140625" style="194"/>
    <col min="2305" max="2305" width="23.7109375" style="194" customWidth="1"/>
    <col min="2306" max="2309" width="28.28515625" style="194" customWidth="1"/>
    <col min="2310" max="2560" width="9.140625" style="194"/>
    <col min="2561" max="2561" width="23.7109375" style="194" customWidth="1"/>
    <col min="2562" max="2565" width="28.28515625" style="194" customWidth="1"/>
    <col min="2566" max="2816" width="9.140625" style="194"/>
    <col min="2817" max="2817" width="23.7109375" style="194" customWidth="1"/>
    <col min="2818" max="2821" width="28.28515625" style="194" customWidth="1"/>
    <col min="2822" max="3072" width="9.140625" style="194"/>
    <col min="3073" max="3073" width="23.7109375" style="194" customWidth="1"/>
    <col min="3074" max="3077" width="28.28515625" style="194" customWidth="1"/>
    <col min="3078" max="3328" width="9.140625" style="194"/>
    <col min="3329" max="3329" width="23.7109375" style="194" customWidth="1"/>
    <col min="3330" max="3333" width="28.28515625" style="194" customWidth="1"/>
    <col min="3334" max="3584" width="9.140625" style="194"/>
    <col min="3585" max="3585" width="23.7109375" style="194" customWidth="1"/>
    <col min="3586" max="3589" width="28.28515625" style="194" customWidth="1"/>
    <col min="3590" max="3840" width="9.140625" style="194"/>
    <col min="3841" max="3841" width="23.7109375" style="194" customWidth="1"/>
    <col min="3842" max="3845" width="28.28515625" style="194" customWidth="1"/>
    <col min="3846" max="4096" width="9.140625" style="194"/>
    <col min="4097" max="4097" width="23.7109375" style="194" customWidth="1"/>
    <col min="4098" max="4101" width="28.28515625" style="194" customWidth="1"/>
    <col min="4102" max="4352" width="9.140625" style="194"/>
    <col min="4353" max="4353" width="23.7109375" style="194" customWidth="1"/>
    <col min="4354" max="4357" width="28.28515625" style="194" customWidth="1"/>
    <col min="4358" max="4608" width="9.140625" style="194"/>
    <col min="4609" max="4609" width="23.7109375" style="194" customWidth="1"/>
    <col min="4610" max="4613" width="28.28515625" style="194" customWidth="1"/>
    <col min="4614" max="4864" width="9.140625" style="194"/>
    <col min="4865" max="4865" width="23.7109375" style="194" customWidth="1"/>
    <col min="4866" max="4869" width="28.28515625" style="194" customWidth="1"/>
    <col min="4870" max="5120" width="9.140625" style="194"/>
    <col min="5121" max="5121" width="23.7109375" style="194" customWidth="1"/>
    <col min="5122" max="5125" width="28.28515625" style="194" customWidth="1"/>
    <col min="5126" max="5376" width="9.140625" style="194"/>
    <col min="5377" max="5377" width="23.7109375" style="194" customWidth="1"/>
    <col min="5378" max="5381" width="28.28515625" style="194" customWidth="1"/>
    <col min="5382" max="5632" width="9.140625" style="194"/>
    <col min="5633" max="5633" width="23.7109375" style="194" customWidth="1"/>
    <col min="5634" max="5637" width="28.28515625" style="194" customWidth="1"/>
    <col min="5638" max="5888" width="9.140625" style="194"/>
    <col min="5889" max="5889" width="23.7109375" style="194" customWidth="1"/>
    <col min="5890" max="5893" width="28.28515625" style="194" customWidth="1"/>
    <col min="5894" max="6144" width="9.140625" style="194"/>
    <col min="6145" max="6145" width="23.7109375" style="194" customWidth="1"/>
    <col min="6146" max="6149" width="28.28515625" style="194" customWidth="1"/>
    <col min="6150" max="6400" width="9.140625" style="194"/>
    <col min="6401" max="6401" width="23.7109375" style="194" customWidth="1"/>
    <col min="6402" max="6405" width="28.28515625" style="194" customWidth="1"/>
    <col min="6406" max="6656" width="9.140625" style="194"/>
    <col min="6657" max="6657" width="23.7109375" style="194" customWidth="1"/>
    <col min="6658" max="6661" width="28.28515625" style="194" customWidth="1"/>
    <col min="6662" max="6912" width="9.140625" style="194"/>
    <col min="6913" max="6913" width="23.7109375" style="194" customWidth="1"/>
    <col min="6914" max="6917" width="28.28515625" style="194" customWidth="1"/>
    <col min="6918" max="7168" width="9.140625" style="194"/>
    <col min="7169" max="7169" width="23.7109375" style="194" customWidth="1"/>
    <col min="7170" max="7173" width="28.28515625" style="194" customWidth="1"/>
    <col min="7174" max="7424" width="9.140625" style="194"/>
    <col min="7425" max="7425" width="23.7109375" style="194" customWidth="1"/>
    <col min="7426" max="7429" width="28.28515625" style="194" customWidth="1"/>
    <col min="7430" max="7680" width="9.140625" style="194"/>
    <col min="7681" max="7681" width="23.7109375" style="194" customWidth="1"/>
    <col min="7682" max="7685" width="28.28515625" style="194" customWidth="1"/>
    <col min="7686" max="7936" width="9.140625" style="194"/>
    <col min="7937" max="7937" width="23.7109375" style="194" customWidth="1"/>
    <col min="7938" max="7941" width="28.28515625" style="194" customWidth="1"/>
    <col min="7942" max="8192" width="9.140625" style="194"/>
    <col min="8193" max="8193" width="23.7109375" style="194" customWidth="1"/>
    <col min="8194" max="8197" width="28.28515625" style="194" customWidth="1"/>
    <col min="8198" max="8448" width="9.140625" style="194"/>
    <col min="8449" max="8449" width="23.7109375" style="194" customWidth="1"/>
    <col min="8450" max="8453" width="28.28515625" style="194" customWidth="1"/>
    <col min="8454" max="8704" width="9.140625" style="194"/>
    <col min="8705" max="8705" width="23.7109375" style="194" customWidth="1"/>
    <col min="8706" max="8709" width="28.28515625" style="194" customWidth="1"/>
    <col min="8710" max="8960" width="9.140625" style="194"/>
    <col min="8961" max="8961" width="23.7109375" style="194" customWidth="1"/>
    <col min="8962" max="8965" width="28.28515625" style="194" customWidth="1"/>
    <col min="8966" max="9216" width="9.140625" style="194"/>
    <col min="9217" max="9217" width="23.7109375" style="194" customWidth="1"/>
    <col min="9218" max="9221" width="28.28515625" style="194" customWidth="1"/>
    <col min="9222" max="9472" width="9.140625" style="194"/>
    <col min="9473" max="9473" width="23.7109375" style="194" customWidth="1"/>
    <col min="9474" max="9477" width="28.28515625" style="194" customWidth="1"/>
    <col min="9478" max="9728" width="9.140625" style="194"/>
    <col min="9729" max="9729" width="23.7109375" style="194" customWidth="1"/>
    <col min="9730" max="9733" width="28.28515625" style="194" customWidth="1"/>
    <col min="9734" max="9984" width="9.140625" style="194"/>
    <col min="9985" max="9985" width="23.7109375" style="194" customWidth="1"/>
    <col min="9986" max="9989" width="28.28515625" style="194" customWidth="1"/>
    <col min="9990" max="10240" width="9.140625" style="194"/>
    <col min="10241" max="10241" width="23.7109375" style="194" customWidth="1"/>
    <col min="10242" max="10245" width="28.28515625" style="194" customWidth="1"/>
    <col min="10246" max="10496" width="9.140625" style="194"/>
    <col min="10497" max="10497" width="23.7109375" style="194" customWidth="1"/>
    <col min="10498" max="10501" width="28.28515625" style="194" customWidth="1"/>
    <col min="10502" max="10752" width="9.140625" style="194"/>
    <col min="10753" max="10753" width="23.7109375" style="194" customWidth="1"/>
    <col min="10754" max="10757" width="28.28515625" style="194" customWidth="1"/>
    <col min="10758" max="11008" width="9.140625" style="194"/>
    <col min="11009" max="11009" width="23.7109375" style="194" customWidth="1"/>
    <col min="11010" max="11013" width="28.28515625" style="194" customWidth="1"/>
    <col min="11014" max="11264" width="9.140625" style="194"/>
    <col min="11265" max="11265" width="23.7109375" style="194" customWidth="1"/>
    <col min="11266" max="11269" width="28.28515625" style="194" customWidth="1"/>
    <col min="11270" max="11520" width="9.140625" style="194"/>
    <col min="11521" max="11521" width="23.7109375" style="194" customWidth="1"/>
    <col min="11522" max="11525" width="28.28515625" style="194" customWidth="1"/>
    <col min="11526" max="11776" width="9.140625" style="194"/>
    <col min="11777" max="11777" width="23.7109375" style="194" customWidth="1"/>
    <col min="11778" max="11781" width="28.28515625" style="194" customWidth="1"/>
    <col min="11782" max="12032" width="9.140625" style="194"/>
    <col min="12033" max="12033" width="23.7109375" style="194" customWidth="1"/>
    <col min="12034" max="12037" width="28.28515625" style="194" customWidth="1"/>
    <col min="12038" max="12288" width="9.140625" style="194"/>
    <col min="12289" max="12289" width="23.7109375" style="194" customWidth="1"/>
    <col min="12290" max="12293" width="28.28515625" style="194" customWidth="1"/>
    <col min="12294" max="12544" width="9.140625" style="194"/>
    <col min="12545" max="12545" width="23.7109375" style="194" customWidth="1"/>
    <col min="12546" max="12549" width="28.28515625" style="194" customWidth="1"/>
    <col min="12550" max="12800" width="9.140625" style="194"/>
    <col min="12801" max="12801" width="23.7109375" style="194" customWidth="1"/>
    <col min="12802" max="12805" width="28.28515625" style="194" customWidth="1"/>
    <col min="12806" max="13056" width="9.140625" style="194"/>
    <col min="13057" max="13057" width="23.7109375" style="194" customWidth="1"/>
    <col min="13058" max="13061" width="28.28515625" style="194" customWidth="1"/>
    <col min="13062" max="13312" width="9.140625" style="194"/>
    <col min="13313" max="13313" width="23.7109375" style="194" customWidth="1"/>
    <col min="13314" max="13317" width="28.28515625" style="194" customWidth="1"/>
    <col min="13318" max="13568" width="9.140625" style="194"/>
    <col min="13569" max="13569" width="23.7109375" style="194" customWidth="1"/>
    <col min="13570" max="13573" width="28.28515625" style="194" customWidth="1"/>
    <col min="13574" max="13824" width="9.140625" style="194"/>
    <col min="13825" max="13825" width="23.7109375" style="194" customWidth="1"/>
    <col min="13826" max="13829" width="28.28515625" style="194" customWidth="1"/>
    <col min="13830" max="14080" width="9.140625" style="194"/>
    <col min="14081" max="14081" width="23.7109375" style="194" customWidth="1"/>
    <col min="14082" max="14085" width="28.28515625" style="194" customWidth="1"/>
    <col min="14086" max="14336" width="9.140625" style="194"/>
    <col min="14337" max="14337" width="23.7109375" style="194" customWidth="1"/>
    <col min="14338" max="14341" width="28.28515625" style="194" customWidth="1"/>
    <col min="14342" max="14592" width="9.140625" style="194"/>
    <col min="14593" max="14593" width="23.7109375" style="194" customWidth="1"/>
    <col min="14594" max="14597" width="28.28515625" style="194" customWidth="1"/>
    <col min="14598" max="14848" width="9.140625" style="194"/>
    <col min="14849" max="14849" width="23.7109375" style="194" customWidth="1"/>
    <col min="14850" max="14853" width="28.28515625" style="194" customWidth="1"/>
    <col min="14854" max="15104" width="9.140625" style="194"/>
    <col min="15105" max="15105" width="23.7109375" style="194" customWidth="1"/>
    <col min="15106" max="15109" width="28.28515625" style="194" customWidth="1"/>
    <col min="15110" max="15360" width="9.140625" style="194"/>
    <col min="15361" max="15361" width="23.7109375" style="194" customWidth="1"/>
    <col min="15362" max="15365" width="28.28515625" style="194" customWidth="1"/>
    <col min="15366" max="15616" width="9.140625" style="194"/>
    <col min="15617" max="15617" width="23.7109375" style="194" customWidth="1"/>
    <col min="15618" max="15621" width="28.28515625" style="194" customWidth="1"/>
    <col min="15622" max="15872" width="9.140625" style="194"/>
    <col min="15873" max="15873" width="23.7109375" style="194" customWidth="1"/>
    <col min="15874" max="15877" width="28.28515625" style="194" customWidth="1"/>
    <col min="15878" max="16128" width="9.140625" style="194"/>
    <col min="16129" max="16129" width="23.7109375" style="194" customWidth="1"/>
    <col min="16130" max="16133" width="28.28515625" style="194" customWidth="1"/>
    <col min="16134" max="16384" width="9.140625" style="194"/>
  </cols>
  <sheetData>
    <row r="1" spans="1:7" ht="33" customHeight="1" x14ac:dyDescent="0.2">
      <c r="A1" s="448" t="s">
        <v>142</v>
      </c>
      <c r="B1" s="448"/>
      <c r="C1" s="448"/>
      <c r="D1" s="448"/>
      <c r="E1" s="448"/>
      <c r="F1" s="448"/>
    </row>
    <row r="2" spans="1:7" x14ac:dyDescent="0.2">
      <c r="A2" s="137"/>
      <c r="B2" s="195"/>
      <c r="C2" s="195"/>
      <c r="D2" s="195"/>
      <c r="F2" s="197" t="s">
        <v>121</v>
      </c>
    </row>
    <row r="3" spans="1:7" ht="35.25" customHeight="1" x14ac:dyDescent="0.2">
      <c r="A3" s="450"/>
      <c r="B3" s="452" t="s">
        <v>155</v>
      </c>
      <c r="C3" s="377" t="s">
        <v>78</v>
      </c>
      <c r="D3" s="454"/>
      <c r="E3" s="376" t="s">
        <v>186</v>
      </c>
      <c r="F3" s="371" t="s">
        <v>79</v>
      </c>
    </row>
    <row r="4" spans="1:7" ht="33.75" x14ac:dyDescent="0.2">
      <c r="A4" s="451"/>
      <c r="B4" s="453"/>
      <c r="C4" s="20" t="s">
        <v>77</v>
      </c>
      <c r="D4" s="20" t="s">
        <v>76</v>
      </c>
      <c r="E4" s="376"/>
      <c r="F4" s="374"/>
      <c r="G4" s="117"/>
    </row>
    <row r="5" spans="1:7" x14ac:dyDescent="0.2">
      <c r="A5" s="128" t="s">
        <v>83</v>
      </c>
      <c r="B5" s="114">
        <v>89</v>
      </c>
      <c r="C5" s="114">
        <v>89</v>
      </c>
      <c r="D5" s="114">
        <v>38</v>
      </c>
      <c r="E5" s="114">
        <v>42</v>
      </c>
      <c r="F5" s="114">
        <v>78</v>
      </c>
      <c r="G5" s="117"/>
    </row>
    <row r="6" spans="1:7" x14ac:dyDescent="0.2">
      <c r="A6" s="128" t="s">
        <v>84</v>
      </c>
      <c r="B6" s="114">
        <v>47</v>
      </c>
      <c r="C6" s="114">
        <v>50</v>
      </c>
      <c r="D6" s="114">
        <v>40</v>
      </c>
      <c r="E6" s="114">
        <v>54</v>
      </c>
      <c r="F6" s="114">
        <v>53</v>
      </c>
      <c r="G6" s="117"/>
    </row>
    <row r="7" spans="1:7" x14ac:dyDescent="0.2">
      <c r="A7" s="128" t="s">
        <v>85</v>
      </c>
      <c r="B7" s="114">
        <v>97</v>
      </c>
      <c r="C7" s="114">
        <v>97</v>
      </c>
      <c r="D7" s="114">
        <v>71</v>
      </c>
      <c r="E7" s="114">
        <v>32</v>
      </c>
      <c r="F7" s="114">
        <v>86</v>
      </c>
      <c r="G7" s="117"/>
    </row>
    <row r="8" spans="1:7" x14ac:dyDescent="0.2">
      <c r="A8" s="128" t="s">
        <v>86</v>
      </c>
      <c r="B8" s="114">
        <v>90</v>
      </c>
      <c r="C8" s="114">
        <v>92</v>
      </c>
      <c r="D8" s="114">
        <v>27</v>
      </c>
      <c r="E8" s="114">
        <v>51</v>
      </c>
      <c r="F8" s="114">
        <v>76</v>
      </c>
      <c r="G8" s="117"/>
    </row>
    <row r="9" spans="1:7" x14ac:dyDescent="0.2">
      <c r="A9" s="128" t="s">
        <v>87</v>
      </c>
      <c r="B9" s="114">
        <v>67</v>
      </c>
      <c r="C9" s="114">
        <v>67</v>
      </c>
      <c r="D9" s="114">
        <v>58</v>
      </c>
      <c r="E9" s="114">
        <v>76</v>
      </c>
      <c r="F9" s="114">
        <v>67</v>
      </c>
      <c r="G9" s="117"/>
    </row>
    <row r="10" spans="1:7" x14ac:dyDescent="0.2">
      <c r="A10" s="128" t="s">
        <v>88</v>
      </c>
      <c r="B10" s="114">
        <v>117</v>
      </c>
      <c r="C10" s="114">
        <v>118</v>
      </c>
      <c r="D10" s="114">
        <v>55</v>
      </c>
      <c r="E10" s="114">
        <v>26</v>
      </c>
      <c r="F10" s="114">
        <v>100</v>
      </c>
      <c r="G10" s="117"/>
    </row>
    <row r="11" spans="1:7" x14ac:dyDescent="0.2">
      <c r="A11" s="128" t="s">
        <v>89</v>
      </c>
      <c r="B11" s="114">
        <v>99</v>
      </c>
      <c r="C11" s="114">
        <v>100</v>
      </c>
      <c r="D11" s="114">
        <v>26</v>
      </c>
      <c r="E11" s="114">
        <v>41</v>
      </c>
      <c r="F11" s="114">
        <v>81</v>
      </c>
      <c r="G11" s="117"/>
    </row>
    <row r="12" spans="1:7" x14ac:dyDescent="0.2">
      <c r="A12" s="128" t="s">
        <v>90</v>
      </c>
      <c r="B12" s="114">
        <v>52</v>
      </c>
      <c r="C12" s="114">
        <v>53</v>
      </c>
      <c r="D12" s="114">
        <v>31</v>
      </c>
      <c r="E12" s="114">
        <v>33</v>
      </c>
      <c r="F12" s="114">
        <v>41</v>
      </c>
      <c r="G12" s="117"/>
    </row>
    <row r="13" spans="1:7" x14ac:dyDescent="0.2">
      <c r="A13" s="128" t="s">
        <v>91</v>
      </c>
      <c r="B13" s="114">
        <v>78</v>
      </c>
      <c r="C13" s="114">
        <v>78</v>
      </c>
      <c r="D13" s="114">
        <v>62</v>
      </c>
      <c r="E13" s="114">
        <v>54</v>
      </c>
      <c r="F13" s="114">
        <v>72</v>
      </c>
      <c r="G13" s="117"/>
    </row>
    <row r="14" spans="1:7" x14ac:dyDescent="0.2">
      <c r="A14" s="128" t="s">
        <v>92</v>
      </c>
      <c r="B14" s="114">
        <v>96</v>
      </c>
      <c r="C14" s="114">
        <v>96</v>
      </c>
      <c r="D14" s="114">
        <v>38</v>
      </c>
      <c r="E14" s="114">
        <v>38</v>
      </c>
      <c r="F14" s="114">
        <v>92</v>
      </c>
      <c r="G14" s="117"/>
    </row>
    <row r="15" spans="1:7" x14ac:dyDescent="0.2">
      <c r="A15" s="128" t="s">
        <v>93</v>
      </c>
      <c r="B15" s="114">
        <v>104</v>
      </c>
      <c r="C15" s="114">
        <v>104</v>
      </c>
      <c r="D15" s="114">
        <v>22</v>
      </c>
      <c r="E15" s="114">
        <v>42</v>
      </c>
      <c r="F15" s="114">
        <v>97</v>
      </c>
      <c r="G15" s="117"/>
    </row>
    <row r="16" spans="1:7" x14ac:dyDescent="0.2">
      <c r="A16" s="128" t="s">
        <v>94</v>
      </c>
      <c r="B16" s="114">
        <v>59</v>
      </c>
      <c r="C16" s="119" t="s">
        <v>160</v>
      </c>
      <c r="D16" s="114">
        <v>59</v>
      </c>
      <c r="E16" s="114">
        <v>45</v>
      </c>
      <c r="F16" s="114">
        <v>45</v>
      </c>
      <c r="G16" s="117"/>
    </row>
    <row r="17" spans="1:7" x14ac:dyDescent="0.2">
      <c r="A17" s="128" t="s">
        <v>95</v>
      </c>
      <c r="B17" s="114">
        <v>25</v>
      </c>
      <c r="C17" s="119" t="s">
        <v>160</v>
      </c>
      <c r="D17" s="114">
        <v>25</v>
      </c>
      <c r="E17" s="114">
        <v>25</v>
      </c>
      <c r="F17" s="114">
        <v>25</v>
      </c>
      <c r="G17" s="117"/>
    </row>
    <row r="18" spans="1:7" x14ac:dyDescent="0.2">
      <c r="A18" s="128" t="s">
        <v>96</v>
      </c>
      <c r="B18" s="114">
        <v>115</v>
      </c>
      <c r="C18" s="114">
        <v>116</v>
      </c>
      <c r="D18" s="114">
        <v>32</v>
      </c>
      <c r="E18" s="114">
        <v>34</v>
      </c>
      <c r="F18" s="114">
        <v>96</v>
      </c>
      <c r="G18" s="117"/>
    </row>
    <row r="19" spans="1:7" ht="14.25" customHeight="1" x14ac:dyDescent="0.2">
      <c r="A19" s="128" t="s">
        <v>97</v>
      </c>
      <c r="B19" s="114">
        <v>91</v>
      </c>
      <c r="C19" s="114">
        <v>91</v>
      </c>
      <c r="D19" s="114">
        <v>22</v>
      </c>
      <c r="E19" s="114">
        <v>24</v>
      </c>
      <c r="F19" s="114">
        <v>79</v>
      </c>
      <c r="G19" s="117"/>
    </row>
    <row r="20" spans="1:7" x14ac:dyDescent="0.2">
      <c r="A20" s="128" t="s">
        <v>161</v>
      </c>
      <c r="B20" s="114">
        <v>79</v>
      </c>
      <c r="C20" s="114">
        <v>83</v>
      </c>
      <c r="D20" s="114">
        <v>24</v>
      </c>
      <c r="E20" s="114">
        <v>53</v>
      </c>
      <c r="F20" s="114">
        <v>65</v>
      </c>
      <c r="G20" s="117"/>
    </row>
    <row r="21" spans="1:7" x14ac:dyDescent="0.2">
      <c r="A21" s="128" t="s">
        <v>99</v>
      </c>
      <c r="B21" s="114">
        <v>98</v>
      </c>
      <c r="C21" s="114">
        <v>104</v>
      </c>
      <c r="D21" s="114">
        <v>45</v>
      </c>
      <c r="E21" s="114">
        <v>41</v>
      </c>
      <c r="F21" s="114">
        <v>66</v>
      </c>
      <c r="G21" s="117"/>
    </row>
    <row r="22" spans="1:7" x14ac:dyDescent="0.2">
      <c r="A22" s="128" t="s">
        <v>100</v>
      </c>
      <c r="B22" s="114">
        <v>84</v>
      </c>
      <c r="C22" s="114">
        <v>89</v>
      </c>
      <c r="D22" s="114">
        <v>24</v>
      </c>
      <c r="E22" s="114">
        <v>43</v>
      </c>
      <c r="F22" s="114">
        <v>47</v>
      </c>
      <c r="G22" s="117"/>
    </row>
    <row r="23" spans="1:7" x14ac:dyDescent="0.2">
      <c r="A23" s="128" t="s">
        <v>101</v>
      </c>
      <c r="B23" s="119" t="s">
        <v>160</v>
      </c>
      <c r="C23" s="119" t="s">
        <v>160</v>
      </c>
      <c r="D23" s="119" t="s">
        <v>160</v>
      </c>
      <c r="E23" s="114">
        <v>27</v>
      </c>
      <c r="F23" s="114">
        <v>27</v>
      </c>
      <c r="G23" s="117"/>
    </row>
    <row r="24" spans="1:7" x14ac:dyDescent="0.2">
      <c r="A24" s="128" t="s">
        <v>102</v>
      </c>
      <c r="B24" s="114">
        <v>6</v>
      </c>
      <c r="C24" s="114">
        <v>6</v>
      </c>
      <c r="D24" s="119" t="s">
        <v>160</v>
      </c>
      <c r="E24" s="114">
        <v>16</v>
      </c>
      <c r="F24" s="114">
        <v>16</v>
      </c>
      <c r="G24" s="117"/>
    </row>
    <row r="25" spans="1:7" x14ac:dyDescent="0.2">
      <c r="A25" s="129" t="s">
        <v>103</v>
      </c>
      <c r="B25" s="121">
        <v>99</v>
      </c>
      <c r="C25" s="121">
        <v>99</v>
      </c>
      <c r="D25" s="122" t="s">
        <v>160</v>
      </c>
      <c r="E25" s="121">
        <v>40</v>
      </c>
      <c r="F25" s="121">
        <v>95</v>
      </c>
      <c r="G25" s="117"/>
    </row>
    <row r="26" spans="1:7" x14ac:dyDescent="0.2">
      <c r="A26" s="198"/>
      <c r="B26" s="198"/>
      <c r="C26" s="198"/>
      <c r="D26" s="198"/>
      <c r="E26" s="199"/>
    </row>
    <row r="27" spans="1:7" x14ac:dyDescent="0.2">
      <c r="A27" s="204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Normal="100" workbookViewId="0">
      <selection activeCell="A3" sqref="A3:A5"/>
    </sheetView>
  </sheetViews>
  <sheetFormatPr defaultRowHeight="12.75" x14ac:dyDescent="0.2"/>
  <cols>
    <col min="1" max="1" width="19.140625" style="193" customWidth="1"/>
    <col min="2" max="2" width="10.42578125" style="193" customWidth="1"/>
    <col min="3" max="4" width="9.85546875" style="193" customWidth="1"/>
    <col min="5" max="5" width="9.7109375" style="193" customWidth="1"/>
    <col min="6" max="6" width="10.28515625" style="193" customWidth="1"/>
    <col min="7" max="7" width="11" style="193" customWidth="1"/>
    <col min="8" max="252" width="9.140625" style="193"/>
    <col min="253" max="253" width="19.140625" style="193" customWidth="1"/>
    <col min="254" max="254" width="10.42578125" style="193" customWidth="1"/>
    <col min="255" max="256" width="9.85546875" style="193" customWidth="1"/>
    <col min="257" max="257" width="8.7109375" style="193" customWidth="1"/>
    <col min="258" max="258" width="9.42578125" style="193" customWidth="1"/>
    <col min="259" max="259" width="9.7109375" style="193" customWidth="1"/>
    <col min="260" max="260" width="10.28515625" style="193" customWidth="1"/>
    <col min="261" max="261" width="11" style="193" customWidth="1"/>
    <col min="262" max="263" width="8.85546875" style="193" customWidth="1"/>
    <col min="264" max="508" width="9.140625" style="193"/>
    <col min="509" max="509" width="19.140625" style="193" customWidth="1"/>
    <col min="510" max="510" width="10.42578125" style="193" customWidth="1"/>
    <col min="511" max="512" width="9.85546875" style="193" customWidth="1"/>
    <col min="513" max="513" width="8.7109375" style="193" customWidth="1"/>
    <col min="514" max="514" width="9.42578125" style="193" customWidth="1"/>
    <col min="515" max="515" width="9.7109375" style="193" customWidth="1"/>
    <col min="516" max="516" width="10.28515625" style="193" customWidth="1"/>
    <col min="517" max="517" width="11" style="193" customWidth="1"/>
    <col min="518" max="519" width="8.85546875" style="193" customWidth="1"/>
    <col min="520" max="764" width="9.140625" style="193"/>
    <col min="765" max="765" width="19.140625" style="193" customWidth="1"/>
    <col min="766" max="766" width="10.42578125" style="193" customWidth="1"/>
    <col min="767" max="768" width="9.85546875" style="193" customWidth="1"/>
    <col min="769" max="769" width="8.7109375" style="193" customWidth="1"/>
    <col min="770" max="770" width="9.42578125" style="193" customWidth="1"/>
    <col min="771" max="771" width="9.7109375" style="193" customWidth="1"/>
    <col min="772" max="772" width="10.28515625" style="193" customWidth="1"/>
    <col min="773" max="773" width="11" style="193" customWidth="1"/>
    <col min="774" max="775" width="8.85546875" style="193" customWidth="1"/>
    <col min="776" max="1020" width="9.140625" style="193"/>
    <col min="1021" max="1021" width="19.140625" style="193" customWidth="1"/>
    <col min="1022" max="1022" width="10.42578125" style="193" customWidth="1"/>
    <col min="1023" max="1024" width="9.85546875" style="193" customWidth="1"/>
    <col min="1025" max="1025" width="8.7109375" style="193" customWidth="1"/>
    <col min="1026" max="1026" width="9.42578125" style="193" customWidth="1"/>
    <col min="1027" max="1027" width="9.7109375" style="193" customWidth="1"/>
    <col min="1028" max="1028" width="10.28515625" style="193" customWidth="1"/>
    <col min="1029" max="1029" width="11" style="193" customWidth="1"/>
    <col min="1030" max="1031" width="8.85546875" style="193" customWidth="1"/>
    <col min="1032" max="1276" width="9.140625" style="193"/>
    <col min="1277" max="1277" width="19.140625" style="193" customWidth="1"/>
    <col min="1278" max="1278" width="10.42578125" style="193" customWidth="1"/>
    <col min="1279" max="1280" width="9.85546875" style="193" customWidth="1"/>
    <col min="1281" max="1281" width="8.7109375" style="193" customWidth="1"/>
    <col min="1282" max="1282" width="9.42578125" style="193" customWidth="1"/>
    <col min="1283" max="1283" width="9.7109375" style="193" customWidth="1"/>
    <col min="1284" max="1284" width="10.28515625" style="193" customWidth="1"/>
    <col min="1285" max="1285" width="11" style="193" customWidth="1"/>
    <col min="1286" max="1287" width="8.85546875" style="193" customWidth="1"/>
    <col min="1288" max="1532" width="9.140625" style="193"/>
    <col min="1533" max="1533" width="19.140625" style="193" customWidth="1"/>
    <col min="1534" max="1534" width="10.42578125" style="193" customWidth="1"/>
    <col min="1535" max="1536" width="9.85546875" style="193" customWidth="1"/>
    <col min="1537" max="1537" width="8.7109375" style="193" customWidth="1"/>
    <col min="1538" max="1538" width="9.42578125" style="193" customWidth="1"/>
    <col min="1539" max="1539" width="9.7109375" style="193" customWidth="1"/>
    <col min="1540" max="1540" width="10.28515625" style="193" customWidth="1"/>
    <col min="1541" max="1541" width="11" style="193" customWidth="1"/>
    <col min="1542" max="1543" width="8.85546875" style="193" customWidth="1"/>
    <col min="1544" max="1788" width="9.140625" style="193"/>
    <col min="1789" max="1789" width="19.140625" style="193" customWidth="1"/>
    <col min="1790" max="1790" width="10.42578125" style="193" customWidth="1"/>
    <col min="1791" max="1792" width="9.85546875" style="193" customWidth="1"/>
    <col min="1793" max="1793" width="8.7109375" style="193" customWidth="1"/>
    <col min="1794" max="1794" width="9.42578125" style="193" customWidth="1"/>
    <col min="1795" max="1795" width="9.7109375" style="193" customWidth="1"/>
    <col min="1796" max="1796" width="10.28515625" style="193" customWidth="1"/>
    <col min="1797" max="1797" width="11" style="193" customWidth="1"/>
    <col min="1798" max="1799" width="8.85546875" style="193" customWidth="1"/>
    <col min="1800" max="2044" width="9.140625" style="193"/>
    <col min="2045" max="2045" width="19.140625" style="193" customWidth="1"/>
    <col min="2046" max="2046" width="10.42578125" style="193" customWidth="1"/>
    <col min="2047" max="2048" width="9.85546875" style="193" customWidth="1"/>
    <col min="2049" max="2049" width="8.7109375" style="193" customWidth="1"/>
    <col min="2050" max="2050" width="9.42578125" style="193" customWidth="1"/>
    <col min="2051" max="2051" width="9.7109375" style="193" customWidth="1"/>
    <col min="2052" max="2052" width="10.28515625" style="193" customWidth="1"/>
    <col min="2053" max="2053" width="11" style="193" customWidth="1"/>
    <col min="2054" max="2055" width="8.85546875" style="193" customWidth="1"/>
    <col min="2056" max="2300" width="9.140625" style="193"/>
    <col min="2301" max="2301" width="19.140625" style="193" customWidth="1"/>
    <col min="2302" max="2302" width="10.42578125" style="193" customWidth="1"/>
    <col min="2303" max="2304" width="9.85546875" style="193" customWidth="1"/>
    <col min="2305" max="2305" width="8.7109375" style="193" customWidth="1"/>
    <col min="2306" max="2306" width="9.42578125" style="193" customWidth="1"/>
    <col min="2307" max="2307" width="9.7109375" style="193" customWidth="1"/>
    <col min="2308" max="2308" width="10.28515625" style="193" customWidth="1"/>
    <col min="2309" max="2309" width="11" style="193" customWidth="1"/>
    <col min="2310" max="2311" width="8.85546875" style="193" customWidth="1"/>
    <col min="2312" max="2556" width="9.140625" style="193"/>
    <col min="2557" max="2557" width="19.140625" style="193" customWidth="1"/>
    <col min="2558" max="2558" width="10.42578125" style="193" customWidth="1"/>
    <col min="2559" max="2560" width="9.85546875" style="193" customWidth="1"/>
    <col min="2561" max="2561" width="8.7109375" style="193" customWidth="1"/>
    <col min="2562" max="2562" width="9.42578125" style="193" customWidth="1"/>
    <col min="2563" max="2563" width="9.7109375" style="193" customWidth="1"/>
    <col min="2564" max="2564" width="10.28515625" style="193" customWidth="1"/>
    <col min="2565" max="2565" width="11" style="193" customWidth="1"/>
    <col min="2566" max="2567" width="8.85546875" style="193" customWidth="1"/>
    <col min="2568" max="2812" width="9.140625" style="193"/>
    <col min="2813" max="2813" width="19.140625" style="193" customWidth="1"/>
    <col min="2814" max="2814" width="10.42578125" style="193" customWidth="1"/>
    <col min="2815" max="2816" width="9.85546875" style="193" customWidth="1"/>
    <col min="2817" max="2817" width="8.7109375" style="193" customWidth="1"/>
    <col min="2818" max="2818" width="9.42578125" style="193" customWidth="1"/>
    <col min="2819" max="2819" width="9.7109375" style="193" customWidth="1"/>
    <col min="2820" max="2820" width="10.28515625" style="193" customWidth="1"/>
    <col min="2821" max="2821" width="11" style="193" customWidth="1"/>
    <col min="2822" max="2823" width="8.85546875" style="193" customWidth="1"/>
    <col min="2824" max="3068" width="9.140625" style="193"/>
    <col min="3069" max="3069" width="19.140625" style="193" customWidth="1"/>
    <col min="3070" max="3070" width="10.42578125" style="193" customWidth="1"/>
    <col min="3071" max="3072" width="9.85546875" style="193" customWidth="1"/>
    <col min="3073" max="3073" width="8.7109375" style="193" customWidth="1"/>
    <col min="3074" max="3074" width="9.42578125" style="193" customWidth="1"/>
    <col min="3075" max="3075" width="9.7109375" style="193" customWidth="1"/>
    <col min="3076" max="3076" width="10.28515625" style="193" customWidth="1"/>
    <col min="3077" max="3077" width="11" style="193" customWidth="1"/>
    <col min="3078" max="3079" width="8.85546875" style="193" customWidth="1"/>
    <col min="3080" max="3324" width="9.140625" style="193"/>
    <col min="3325" max="3325" width="19.140625" style="193" customWidth="1"/>
    <col min="3326" max="3326" width="10.42578125" style="193" customWidth="1"/>
    <col min="3327" max="3328" width="9.85546875" style="193" customWidth="1"/>
    <col min="3329" max="3329" width="8.7109375" style="193" customWidth="1"/>
    <col min="3330" max="3330" width="9.42578125" style="193" customWidth="1"/>
    <col min="3331" max="3331" width="9.7109375" style="193" customWidth="1"/>
    <col min="3332" max="3332" width="10.28515625" style="193" customWidth="1"/>
    <col min="3333" max="3333" width="11" style="193" customWidth="1"/>
    <col min="3334" max="3335" width="8.85546875" style="193" customWidth="1"/>
    <col min="3336" max="3580" width="9.140625" style="193"/>
    <col min="3581" max="3581" width="19.140625" style="193" customWidth="1"/>
    <col min="3582" max="3582" width="10.42578125" style="193" customWidth="1"/>
    <col min="3583" max="3584" width="9.85546875" style="193" customWidth="1"/>
    <col min="3585" max="3585" width="8.7109375" style="193" customWidth="1"/>
    <col min="3586" max="3586" width="9.42578125" style="193" customWidth="1"/>
    <col min="3587" max="3587" width="9.7109375" style="193" customWidth="1"/>
    <col min="3588" max="3588" width="10.28515625" style="193" customWidth="1"/>
    <col min="3589" max="3589" width="11" style="193" customWidth="1"/>
    <col min="3590" max="3591" width="8.85546875" style="193" customWidth="1"/>
    <col min="3592" max="3836" width="9.140625" style="193"/>
    <col min="3837" max="3837" width="19.140625" style="193" customWidth="1"/>
    <col min="3838" max="3838" width="10.42578125" style="193" customWidth="1"/>
    <col min="3839" max="3840" width="9.85546875" style="193" customWidth="1"/>
    <col min="3841" max="3841" width="8.7109375" style="193" customWidth="1"/>
    <col min="3842" max="3842" width="9.42578125" style="193" customWidth="1"/>
    <col min="3843" max="3843" width="9.7109375" style="193" customWidth="1"/>
    <col min="3844" max="3844" width="10.28515625" style="193" customWidth="1"/>
    <col min="3845" max="3845" width="11" style="193" customWidth="1"/>
    <col min="3846" max="3847" width="8.85546875" style="193" customWidth="1"/>
    <col min="3848" max="4092" width="9.140625" style="193"/>
    <col min="4093" max="4093" width="19.140625" style="193" customWidth="1"/>
    <col min="4094" max="4094" width="10.42578125" style="193" customWidth="1"/>
    <col min="4095" max="4096" width="9.85546875" style="193" customWidth="1"/>
    <col min="4097" max="4097" width="8.7109375" style="193" customWidth="1"/>
    <col min="4098" max="4098" width="9.42578125" style="193" customWidth="1"/>
    <col min="4099" max="4099" width="9.7109375" style="193" customWidth="1"/>
    <col min="4100" max="4100" width="10.28515625" style="193" customWidth="1"/>
    <col min="4101" max="4101" width="11" style="193" customWidth="1"/>
    <col min="4102" max="4103" width="8.85546875" style="193" customWidth="1"/>
    <col min="4104" max="4348" width="9.140625" style="193"/>
    <col min="4349" max="4349" width="19.140625" style="193" customWidth="1"/>
    <col min="4350" max="4350" width="10.42578125" style="193" customWidth="1"/>
    <col min="4351" max="4352" width="9.85546875" style="193" customWidth="1"/>
    <col min="4353" max="4353" width="8.7109375" style="193" customWidth="1"/>
    <col min="4354" max="4354" width="9.42578125" style="193" customWidth="1"/>
    <col min="4355" max="4355" width="9.7109375" style="193" customWidth="1"/>
    <col min="4356" max="4356" width="10.28515625" style="193" customWidth="1"/>
    <col min="4357" max="4357" width="11" style="193" customWidth="1"/>
    <col min="4358" max="4359" width="8.85546875" style="193" customWidth="1"/>
    <col min="4360" max="4604" width="9.140625" style="193"/>
    <col min="4605" max="4605" width="19.140625" style="193" customWidth="1"/>
    <col min="4606" max="4606" width="10.42578125" style="193" customWidth="1"/>
    <col min="4607" max="4608" width="9.85546875" style="193" customWidth="1"/>
    <col min="4609" max="4609" width="8.7109375" style="193" customWidth="1"/>
    <col min="4610" max="4610" width="9.42578125" style="193" customWidth="1"/>
    <col min="4611" max="4611" width="9.7109375" style="193" customWidth="1"/>
    <col min="4612" max="4612" width="10.28515625" style="193" customWidth="1"/>
    <col min="4613" max="4613" width="11" style="193" customWidth="1"/>
    <col min="4614" max="4615" width="8.85546875" style="193" customWidth="1"/>
    <col min="4616" max="4860" width="9.140625" style="193"/>
    <col min="4861" max="4861" width="19.140625" style="193" customWidth="1"/>
    <col min="4862" max="4862" width="10.42578125" style="193" customWidth="1"/>
    <col min="4863" max="4864" width="9.85546875" style="193" customWidth="1"/>
    <col min="4865" max="4865" width="8.7109375" style="193" customWidth="1"/>
    <col min="4866" max="4866" width="9.42578125" style="193" customWidth="1"/>
    <col min="4867" max="4867" width="9.7109375" style="193" customWidth="1"/>
    <col min="4868" max="4868" width="10.28515625" style="193" customWidth="1"/>
    <col min="4869" max="4869" width="11" style="193" customWidth="1"/>
    <col min="4870" max="4871" width="8.85546875" style="193" customWidth="1"/>
    <col min="4872" max="5116" width="9.140625" style="193"/>
    <col min="5117" max="5117" width="19.140625" style="193" customWidth="1"/>
    <col min="5118" max="5118" width="10.42578125" style="193" customWidth="1"/>
    <col min="5119" max="5120" width="9.85546875" style="193" customWidth="1"/>
    <col min="5121" max="5121" width="8.7109375" style="193" customWidth="1"/>
    <col min="5122" max="5122" width="9.42578125" style="193" customWidth="1"/>
    <col min="5123" max="5123" width="9.7109375" style="193" customWidth="1"/>
    <col min="5124" max="5124" width="10.28515625" style="193" customWidth="1"/>
    <col min="5125" max="5125" width="11" style="193" customWidth="1"/>
    <col min="5126" max="5127" width="8.85546875" style="193" customWidth="1"/>
    <col min="5128" max="5372" width="9.140625" style="193"/>
    <col min="5373" max="5373" width="19.140625" style="193" customWidth="1"/>
    <col min="5374" max="5374" width="10.42578125" style="193" customWidth="1"/>
    <col min="5375" max="5376" width="9.85546875" style="193" customWidth="1"/>
    <col min="5377" max="5377" width="8.7109375" style="193" customWidth="1"/>
    <col min="5378" max="5378" width="9.42578125" style="193" customWidth="1"/>
    <col min="5379" max="5379" width="9.7109375" style="193" customWidth="1"/>
    <col min="5380" max="5380" width="10.28515625" style="193" customWidth="1"/>
    <col min="5381" max="5381" width="11" style="193" customWidth="1"/>
    <col min="5382" max="5383" width="8.85546875" style="193" customWidth="1"/>
    <col min="5384" max="5628" width="9.140625" style="193"/>
    <col min="5629" max="5629" width="19.140625" style="193" customWidth="1"/>
    <col min="5630" max="5630" width="10.42578125" style="193" customWidth="1"/>
    <col min="5631" max="5632" width="9.85546875" style="193" customWidth="1"/>
    <col min="5633" max="5633" width="8.7109375" style="193" customWidth="1"/>
    <col min="5634" max="5634" width="9.42578125" style="193" customWidth="1"/>
    <col min="5635" max="5635" width="9.7109375" style="193" customWidth="1"/>
    <col min="5636" max="5636" width="10.28515625" style="193" customWidth="1"/>
    <col min="5637" max="5637" width="11" style="193" customWidth="1"/>
    <col min="5638" max="5639" width="8.85546875" style="193" customWidth="1"/>
    <col min="5640" max="5884" width="9.140625" style="193"/>
    <col min="5885" max="5885" width="19.140625" style="193" customWidth="1"/>
    <col min="5886" max="5886" width="10.42578125" style="193" customWidth="1"/>
    <col min="5887" max="5888" width="9.85546875" style="193" customWidth="1"/>
    <col min="5889" max="5889" width="8.7109375" style="193" customWidth="1"/>
    <col min="5890" max="5890" width="9.42578125" style="193" customWidth="1"/>
    <col min="5891" max="5891" width="9.7109375" style="193" customWidth="1"/>
    <col min="5892" max="5892" width="10.28515625" style="193" customWidth="1"/>
    <col min="5893" max="5893" width="11" style="193" customWidth="1"/>
    <col min="5894" max="5895" width="8.85546875" style="193" customWidth="1"/>
    <col min="5896" max="6140" width="9.140625" style="193"/>
    <col min="6141" max="6141" width="19.140625" style="193" customWidth="1"/>
    <col min="6142" max="6142" width="10.42578125" style="193" customWidth="1"/>
    <col min="6143" max="6144" width="9.85546875" style="193" customWidth="1"/>
    <col min="6145" max="6145" width="8.7109375" style="193" customWidth="1"/>
    <col min="6146" max="6146" width="9.42578125" style="193" customWidth="1"/>
    <col min="6147" max="6147" width="9.7109375" style="193" customWidth="1"/>
    <col min="6148" max="6148" width="10.28515625" style="193" customWidth="1"/>
    <col min="6149" max="6149" width="11" style="193" customWidth="1"/>
    <col min="6150" max="6151" width="8.85546875" style="193" customWidth="1"/>
    <col min="6152" max="6396" width="9.140625" style="193"/>
    <col min="6397" max="6397" width="19.140625" style="193" customWidth="1"/>
    <col min="6398" max="6398" width="10.42578125" style="193" customWidth="1"/>
    <col min="6399" max="6400" width="9.85546875" style="193" customWidth="1"/>
    <col min="6401" max="6401" width="8.7109375" style="193" customWidth="1"/>
    <col min="6402" max="6402" width="9.42578125" style="193" customWidth="1"/>
    <col min="6403" max="6403" width="9.7109375" style="193" customWidth="1"/>
    <col min="6404" max="6404" width="10.28515625" style="193" customWidth="1"/>
    <col min="6405" max="6405" width="11" style="193" customWidth="1"/>
    <col min="6406" max="6407" width="8.85546875" style="193" customWidth="1"/>
    <col min="6408" max="6652" width="9.140625" style="193"/>
    <col min="6653" max="6653" width="19.140625" style="193" customWidth="1"/>
    <col min="6654" max="6654" width="10.42578125" style="193" customWidth="1"/>
    <col min="6655" max="6656" width="9.85546875" style="193" customWidth="1"/>
    <col min="6657" max="6657" width="8.7109375" style="193" customWidth="1"/>
    <col min="6658" max="6658" width="9.42578125" style="193" customWidth="1"/>
    <col min="6659" max="6659" width="9.7109375" style="193" customWidth="1"/>
    <col min="6660" max="6660" width="10.28515625" style="193" customWidth="1"/>
    <col min="6661" max="6661" width="11" style="193" customWidth="1"/>
    <col min="6662" max="6663" width="8.85546875" style="193" customWidth="1"/>
    <col min="6664" max="6908" width="9.140625" style="193"/>
    <col min="6909" max="6909" width="19.140625" style="193" customWidth="1"/>
    <col min="6910" max="6910" width="10.42578125" style="193" customWidth="1"/>
    <col min="6911" max="6912" width="9.85546875" style="193" customWidth="1"/>
    <col min="6913" max="6913" width="8.7109375" style="193" customWidth="1"/>
    <col min="6914" max="6914" width="9.42578125" style="193" customWidth="1"/>
    <col min="6915" max="6915" width="9.7109375" style="193" customWidth="1"/>
    <col min="6916" max="6916" width="10.28515625" style="193" customWidth="1"/>
    <col min="6917" max="6917" width="11" style="193" customWidth="1"/>
    <col min="6918" max="6919" width="8.85546875" style="193" customWidth="1"/>
    <col min="6920" max="7164" width="9.140625" style="193"/>
    <col min="7165" max="7165" width="19.140625" style="193" customWidth="1"/>
    <col min="7166" max="7166" width="10.42578125" style="193" customWidth="1"/>
    <col min="7167" max="7168" width="9.85546875" style="193" customWidth="1"/>
    <col min="7169" max="7169" width="8.7109375" style="193" customWidth="1"/>
    <col min="7170" max="7170" width="9.42578125" style="193" customWidth="1"/>
    <col min="7171" max="7171" width="9.7109375" style="193" customWidth="1"/>
    <col min="7172" max="7172" width="10.28515625" style="193" customWidth="1"/>
    <col min="7173" max="7173" width="11" style="193" customWidth="1"/>
    <col min="7174" max="7175" width="8.85546875" style="193" customWidth="1"/>
    <col min="7176" max="7420" width="9.140625" style="193"/>
    <col min="7421" max="7421" width="19.140625" style="193" customWidth="1"/>
    <col min="7422" max="7422" width="10.42578125" style="193" customWidth="1"/>
    <col min="7423" max="7424" width="9.85546875" style="193" customWidth="1"/>
    <col min="7425" max="7425" width="8.7109375" style="193" customWidth="1"/>
    <col min="7426" max="7426" width="9.42578125" style="193" customWidth="1"/>
    <col min="7427" max="7427" width="9.7109375" style="193" customWidth="1"/>
    <col min="7428" max="7428" width="10.28515625" style="193" customWidth="1"/>
    <col min="7429" max="7429" width="11" style="193" customWidth="1"/>
    <col min="7430" max="7431" width="8.85546875" style="193" customWidth="1"/>
    <col min="7432" max="7676" width="9.140625" style="193"/>
    <col min="7677" max="7677" width="19.140625" style="193" customWidth="1"/>
    <col min="7678" max="7678" width="10.42578125" style="193" customWidth="1"/>
    <col min="7679" max="7680" width="9.85546875" style="193" customWidth="1"/>
    <col min="7681" max="7681" width="8.7109375" style="193" customWidth="1"/>
    <col min="7682" max="7682" width="9.42578125" style="193" customWidth="1"/>
    <col min="7683" max="7683" width="9.7109375" style="193" customWidth="1"/>
    <col min="7684" max="7684" width="10.28515625" style="193" customWidth="1"/>
    <col min="7685" max="7685" width="11" style="193" customWidth="1"/>
    <col min="7686" max="7687" width="8.85546875" style="193" customWidth="1"/>
    <col min="7688" max="7932" width="9.140625" style="193"/>
    <col min="7933" max="7933" width="19.140625" style="193" customWidth="1"/>
    <col min="7934" max="7934" width="10.42578125" style="193" customWidth="1"/>
    <col min="7935" max="7936" width="9.85546875" style="193" customWidth="1"/>
    <col min="7937" max="7937" width="8.7109375" style="193" customWidth="1"/>
    <col min="7938" max="7938" width="9.42578125" style="193" customWidth="1"/>
    <col min="7939" max="7939" width="9.7109375" style="193" customWidth="1"/>
    <col min="7940" max="7940" width="10.28515625" style="193" customWidth="1"/>
    <col min="7941" max="7941" width="11" style="193" customWidth="1"/>
    <col min="7942" max="7943" width="8.85546875" style="193" customWidth="1"/>
    <col min="7944" max="8188" width="9.140625" style="193"/>
    <col min="8189" max="8189" width="19.140625" style="193" customWidth="1"/>
    <col min="8190" max="8190" width="10.42578125" style="193" customWidth="1"/>
    <col min="8191" max="8192" width="9.85546875" style="193" customWidth="1"/>
    <col min="8193" max="8193" width="8.7109375" style="193" customWidth="1"/>
    <col min="8194" max="8194" width="9.42578125" style="193" customWidth="1"/>
    <col min="8195" max="8195" width="9.7109375" style="193" customWidth="1"/>
    <col min="8196" max="8196" width="10.28515625" style="193" customWidth="1"/>
    <col min="8197" max="8197" width="11" style="193" customWidth="1"/>
    <col min="8198" max="8199" width="8.85546875" style="193" customWidth="1"/>
    <col min="8200" max="8444" width="9.140625" style="193"/>
    <col min="8445" max="8445" width="19.140625" style="193" customWidth="1"/>
    <col min="8446" max="8446" width="10.42578125" style="193" customWidth="1"/>
    <col min="8447" max="8448" width="9.85546875" style="193" customWidth="1"/>
    <col min="8449" max="8449" width="8.7109375" style="193" customWidth="1"/>
    <col min="8450" max="8450" width="9.42578125" style="193" customWidth="1"/>
    <col min="8451" max="8451" width="9.7109375" style="193" customWidth="1"/>
    <col min="8452" max="8452" width="10.28515625" style="193" customWidth="1"/>
    <col min="8453" max="8453" width="11" style="193" customWidth="1"/>
    <col min="8454" max="8455" width="8.85546875" style="193" customWidth="1"/>
    <col min="8456" max="8700" width="9.140625" style="193"/>
    <col min="8701" max="8701" width="19.140625" style="193" customWidth="1"/>
    <col min="8702" max="8702" width="10.42578125" style="193" customWidth="1"/>
    <col min="8703" max="8704" width="9.85546875" style="193" customWidth="1"/>
    <col min="8705" max="8705" width="8.7109375" style="193" customWidth="1"/>
    <col min="8706" max="8706" width="9.42578125" style="193" customWidth="1"/>
    <col min="8707" max="8707" width="9.7109375" style="193" customWidth="1"/>
    <col min="8708" max="8708" width="10.28515625" style="193" customWidth="1"/>
    <col min="8709" max="8709" width="11" style="193" customWidth="1"/>
    <col min="8710" max="8711" width="8.85546875" style="193" customWidth="1"/>
    <col min="8712" max="8956" width="9.140625" style="193"/>
    <col min="8957" max="8957" width="19.140625" style="193" customWidth="1"/>
    <col min="8958" max="8958" width="10.42578125" style="193" customWidth="1"/>
    <col min="8959" max="8960" width="9.85546875" style="193" customWidth="1"/>
    <col min="8961" max="8961" width="8.7109375" style="193" customWidth="1"/>
    <col min="8962" max="8962" width="9.42578125" style="193" customWidth="1"/>
    <col min="8963" max="8963" width="9.7109375" style="193" customWidth="1"/>
    <col min="8964" max="8964" width="10.28515625" style="193" customWidth="1"/>
    <col min="8965" max="8965" width="11" style="193" customWidth="1"/>
    <col min="8966" max="8967" width="8.85546875" style="193" customWidth="1"/>
    <col min="8968" max="9212" width="9.140625" style="193"/>
    <col min="9213" max="9213" width="19.140625" style="193" customWidth="1"/>
    <col min="9214" max="9214" width="10.42578125" style="193" customWidth="1"/>
    <col min="9215" max="9216" width="9.85546875" style="193" customWidth="1"/>
    <col min="9217" max="9217" width="8.7109375" style="193" customWidth="1"/>
    <col min="9218" max="9218" width="9.42578125" style="193" customWidth="1"/>
    <col min="9219" max="9219" width="9.7109375" style="193" customWidth="1"/>
    <col min="9220" max="9220" width="10.28515625" style="193" customWidth="1"/>
    <col min="9221" max="9221" width="11" style="193" customWidth="1"/>
    <col min="9222" max="9223" width="8.85546875" style="193" customWidth="1"/>
    <col min="9224" max="9468" width="9.140625" style="193"/>
    <col min="9469" max="9469" width="19.140625" style="193" customWidth="1"/>
    <col min="9470" max="9470" width="10.42578125" style="193" customWidth="1"/>
    <col min="9471" max="9472" width="9.85546875" style="193" customWidth="1"/>
    <col min="9473" max="9473" width="8.7109375" style="193" customWidth="1"/>
    <col min="9474" max="9474" width="9.42578125" style="193" customWidth="1"/>
    <col min="9475" max="9475" width="9.7109375" style="193" customWidth="1"/>
    <col min="9476" max="9476" width="10.28515625" style="193" customWidth="1"/>
    <col min="9477" max="9477" width="11" style="193" customWidth="1"/>
    <col min="9478" max="9479" width="8.85546875" style="193" customWidth="1"/>
    <col min="9480" max="9724" width="9.140625" style="193"/>
    <col min="9725" max="9725" width="19.140625" style="193" customWidth="1"/>
    <col min="9726" max="9726" width="10.42578125" style="193" customWidth="1"/>
    <col min="9727" max="9728" width="9.85546875" style="193" customWidth="1"/>
    <col min="9729" max="9729" width="8.7109375" style="193" customWidth="1"/>
    <col min="9730" max="9730" width="9.42578125" style="193" customWidth="1"/>
    <col min="9731" max="9731" width="9.7109375" style="193" customWidth="1"/>
    <col min="9732" max="9732" width="10.28515625" style="193" customWidth="1"/>
    <col min="9733" max="9733" width="11" style="193" customWidth="1"/>
    <col min="9734" max="9735" width="8.85546875" style="193" customWidth="1"/>
    <col min="9736" max="9980" width="9.140625" style="193"/>
    <col min="9981" max="9981" width="19.140625" style="193" customWidth="1"/>
    <col min="9982" max="9982" width="10.42578125" style="193" customWidth="1"/>
    <col min="9983" max="9984" width="9.85546875" style="193" customWidth="1"/>
    <col min="9985" max="9985" width="8.7109375" style="193" customWidth="1"/>
    <col min="9986" max="9986" width="9.42578125" style="193" customWidth="1"/>
    <col min="9987" max="9987" width="9.7109375" style="193" customWidth="1"/>
    <col min="9988" max="9988" width="10.28515625" style="193" customWidth="1"/>
    <col min="9989" max="9989" width="11" style="193" customWidth="1"/>
    <col min="9990" max="9991" width="8.85546875" style="193" customWidth="1"/>
    <col min="9992" max="10236" width="9.140625" style="193"/>
    <col min="10237" max="10237" width="19.140625" style="193" customWidth="1"/>
    <col min="10238" max="10238" width="10.42578125" style="193" customWidth="1"/>
    <col min="10239" max="10240" width="9.85546875" style="193" customWidth="1"/>
    <col min="10241" max="10241" width="8.7109375" style="193" customWidth="1"/>
    <col min="10242" max="10242" width="9.42578125" style="193" customWidth="1"/>
    <col min="10243" max="10243" width="9.7109375" style="193" customWidth="1"/>
    <col min="10244" max="10244" width="10.28515625" style="193" customWidth="1"/>
    <col min="10245" max="10245" width="11" style="193" customWidth="1"/>
    <col min="10246" max="10247" width="8.85546875" style="193" customWidth="1"/>
    <col min="10248" max="10492" width="9.140625" style="193"/>
    <col min="10493" max="10493" width="19.140625" style="193" customWidth="1"/>
    <col min="10494" max="10494" width="10.42578125" style="193" customWidth="1"/>
    <col min="10495" max="10496" width="9.85546875" style="193" customWidth="1"/>
    <col min="10497" max="10497" width="8.7109375" style="193" customWidth="1"/>
    <col min="10498" max="10498" width="9.42578125" style="193" customWidth="1"/>
    <col min="10499" max="10499" width="9.7109375" style="193" customWidth="1"/>
    <col min="10500" max="10500" width="10.28515625" style="193" customWidth="1"/>
    <col min="10501" max="10501" width="11" style="193" customWidth="1"/>
    <col min="10502" max="10503" width="8.85546875" style="193" customWidth="1"/>
    <col min="10504" max="10748" width="9.140625" style="193"/>
    <col min="10749" max="10749" width="19.140625" style="193" customWidth="1"/>
    <col min="10750" max="10750" width="10.42578125" style="193" customWidth="1"/>
    <col min="10751" max="10752" width="9.85546875" style="193" customWidth="1"/>
    <col min="10753" max="10753" width="8.7109375" style="193" customWidth="1"/>
    <col min="10754" max="10754" width="9.42578125" style="193" customWidth="1"/>
    <col min="10755" max="10755" width="9.7109375" style="193" customWidth="1"/>
    <col min="10756" max="10756" width="10.28515625" style="193" customWidth="1"/>
    <col min="10757" max="10757" width="11" style="193" customWidth="1"/>
    <col min="10758" max="10759" width="8.85546875" style="193" customWidth="1"/>
    <col min="10760" max="11004" width="9.140625" style="193"/>
    <col min="11005" max="11005" width="19.140625" style="193" customWidth="1"/>
    <col min="11006" max="11006" width="10.42578125" style="193" customWidth="1"/>
    <col min="11007" max="11008" width="9.85546875" style="193" customWidth="1"/>
    <col min="11009" max="11009" width="8.7109375" style="193" customWidth="1"/>
    <col min="11010" max="11010" width="9.42578125" style="193" customWidth="1"/>
    <col min="11011" max="11011" width="9.7109375" style="193" customWidth="1"/>
    <col min="11012" max="11012" width="10.28515625" style="193" customWidth="1"/>
    <col min="11013" max="11013" width="11" style="193" customWidth="1"/>
    <col min="11014" max="11015" width="8.85546875" style="193" customWidth="1"/>
    <col min="11016" max="11260" width="9.140625" style="193"/>
    <col min="11261" max="11261" width="19.140625" style="193" customWidth="1"/>
    <col min="11262" max="11262" width="10.42578125" style="193" customWidth="1"/>
    <col min="11263" max="11264" width="9.85546875" style="193" customWidth="1"/>
    <col min="11265" max="11265" width="8.7109375" style="193" customWidth="1"/>
    <col min="11266" max="11266" width="9.42578125" style="193" customWidth="1"/>
    <col min="11267" max="11267" width="9.7109375" style="193" customWidth="1"/>
    <col min="11268" max="11268" width="10.28515625" style="193" customWidth="1"/>
    <col min="11269" max="11269" width="11" style="193" customWidth="1"/>
    <col min="11270" max="11271" width="8.85546875" style="193" customWidth="1"/>
    <col min="11272" max="11516" width="9.140625" style="193"/>
    <col min="11517" max="11517" width="19.140625" style="193" customWidth="1"/>
    <col min="11518" max="11518" width="10.42578125" style="193" customWidth="1"/>
    <col min="11519" max="11520" width="9.85546875" style="193" customWidth="1"/>
    <col min="11521" max="11521" width="8.7109375" style="193" customWidth="1"/>
    <col min="11522" max="11522" width="9.42578125" style="193" customWidth="1"/>
    <col min="11523" max="11523" width="9.7109375" style="193" customWidth="1"/>
    <col min="11524" max="11524" width="10.28515625" style="193" customWidth="1"/>
    <col min="11525" max="11525" width="11" style="193" customWidth="1"/>
    <col min="11526" max="11527" width="8.85546875" style="193" customWidth="1"/>
    <col min="11528" max="11772" width="9.140625" style="193"/>
    <col min="11773" max="11773" width="19.140625" style="193" customWidth="1"/>
    <col min="11774" max="11774" width="10.42578125" style="193" customWidth="1"/>
    <col min="11775" max="11776" width="9.85546875" style="193" customWidth="1"/>
    <col min="11777" max="11777" width="8.7109375" style="193" customWidth="1"/>
    <col min="11778" max="11778" width="9.42578125" style="193" customWidth="1"/>
    <col min="11779" max="11779" width="9.7109375" style="193" customWidth="1"/>
    <col min="11780" max="11780" width="10.28515625" style="193" customWidth="1"/>
    <col min="11781" max="11781" width="11" style="193" customWidth="1"/>
    <col min="11782" max="11783" width="8.85546875" style="193" customWidth="1"/>
    <col min="11784" max="12028" width="9.140625" style="193"/>
    <col min="12029" max="12029" width="19.140625" style="193" customWidth="1"/>
    <col min="12030" max="12030" width="10.42578125" style="193" customWidth="1"/>
    <col min="12031" max="12032" width="9.85546875" style="193" customWidth="1"/>
    <col min="12033" max="12033" width="8.7109375" style="193" customWidth="1"/>
    <col min="12034" max="12034" width="9.42578125" style="193" customWidth="1"/>
    <col min="12035" max="12035" width="9.7109375" style="193" customWidth="1"/>
    <col min="12036" max="12036" width="10.28515625" style="193" customWidth="1"/>
    <col min="12037" max="12037" width="11" style="193" customWidth="1"/>
    <col min="12038" max="12039" width="8.85546875" style="193" customWidth="1"/>
    <col min="12040" max="12284" width="9.140625" style="193"/>
    <col min="12285" max="12285" width="19.140625" style="193" customWidth="1"/>
    <col min="12286" max="12286" width="10.42578125" style="193" customWidth="1"/>
    <col min="12287" max="12288" width="9.85546875" style="193" customWidth="1"/>
    <col min="12289" max="12289" width="8.7109375" style="193" customWidth="1"/>
    <col min="12290" max="12290" width="9.42578125" style="193" customWidth="1"/>
    <col min="12291" max="12291" width="9.7109375" style="193" customWidth="1"/>
    <col min="12292" max="12292" width="10.28515625" style="193" customWidth="1"/>
    <col min="12293" max="12293" width="11" style="193" customWidth="1"/>
    <col min="12294" max="12295" width="8.85546875" style="193" customWidth="1"/>
    <col min="12296" max="12540" width="9.140625" style="193"/>
    <col min="12541" max="12541" width="19.140625" style="193" customWidth="1"/>
    <col min="12542" max="12542" width="10.42578125" style="193" customWidth="1"/>
    <col min="12543" max="12544" width="9.85546875" style="193" customWidth="1"/>
    <col min="12545" max="12545" width="8.7109375" style="193" customWidth="1"/>
    <col min="12546" max="12546" width="9.42578125" style="193" customWidth="1"/>
    <col min="12547" max="12547" width="9.7109375" style="193" customWidth="1"/>
    <col min="12548" max="12548" width="10.28515625" style="193" customWidth="1"/>
    <col min="12549" max="12549" width="11" style="193" customWidth="1"/>
    <col min="12550" max="12551" width="8.85546875" style="193" customWidth="1"/>
    <col min="12552" max="12796" width="9.140625" style="193"/>
    <col min="12797" max="12797" width="19.140625" style="193" customWidth="1"/>
    <col min="12798" max="12798" width="10.42578125" style="193" customWidth="1"/>
    <col min="12799" max="12800" width="9.85546875" style="193" customWidth="1"/>
    <col min="12801" max="12801" width="8.7109375" style="193" customWidth="1"/>
    <col min="12802" max="12802" width="9.42578125" style="193" customWidth="1"/>
    <col min="12803" max="12803" width="9.7109375" style="193" customWidth="1"/>
    <col min="12804" max="12804" width="10.28515625" style="193" customWidth="1"/>
    <col min="12805" max="12805" width="11" style="193" customWidth="1"/>
    <col min="12806" max="12807" width="8.85546875" style="193" customWidth="1"/>
    <col min="12808" max="13052" width="9.140625" style="193"/>
    <col min="13053" max="13053" width="19.140625" style="193" customWidth="1"/>
    <col min="13054" max="13054" width="10.42578125" style="193" customWidth="1"/>
    <col min="13055" max="13056" width="9.85546875" style="193" customWidth="1"/>
    <col min="13057" max="13057" width="8.7109375" style="193" customWidth="1"/>
    <col min="13058" max="13058" width="9.42578125" style="193" customWidth="1"/>
    <col min="13059" max="13059" width="9.7109375" style="193" customWidth="1"/>
    <col min="13060" max="13060" width="10.28515625" style="193" customWidth="1"/>
    <col min="13061" max="13061" width="11" style="193" customWidth="1"/>
    <col min="13062" max="13063" width="8.85546875" style="193" customWidth="1"/>
    <col min="13064" max="13308" width="9.140625" style="193"/>
    <col min="13309" max="13309" width="19.140625" style="193" customWidth="1"/>
    <col min="13310" max="13310" width="10.42578125" style="193" customWidth="1"/>
    <col min="13311" max="13312" width="9.85546875" style="193" customWidth="1"/>
    <col min="13313" max="13313" width="8.7109375" style="193" customWidth="1"/>
    <col min="13314" max="13314" width="9.42578125" style="193" customWidth="1"/>
    <col min="13315" max="13315" width="9.7109375" style="193" customWidth="1"/>
    <col min="13316" max="13316" width="10.28515625" style="193" customWidth="1"/>
    <col min="13317" max="13317" width="11" style="193" customWidth="1"/>
    <col min="13318" max="13319" width="8.85546875" style="193" customWidth="1"/>
    <col min="13320" max="13564" width="9.140625" style="193"/>
    <col min="13565" max="13565" width="19.140625" style="193" customWidth="1"/>
    <col min="13566" max="13566" width="10.42578125" style="193" customWidth="1"/>
    <col min="13567" max="13568" width="9.85546875" style="193" customWidth="1"/>
    <col min="13569" max="13569" width="8.7109375" style="193" customWidth="1"/>
    <col min="13570" max="13570" width="9.42578125" style="193" customWidth="1"/>
    <col min="13571" max="13571" width="9.7109375" style="193" customWidth="1"/>
    <col min="13572" max="13572" width="10.28515625" style="193" customWidth="1"/>
    <col min="13573" max="13573" width="11" style="193" customWidth="1"/>
    <col min="13574" max="13575" width="8.85546875" style="193" customWidth="1"/>
    <col min="13576" max="13820" width="9.140625" style="193"/>
    <col min="13821" max="13821" width="19.140625" style="193" customWidth="1"/>
    <col min="13822" max="13822" width="10.42578125" style="193" customWidth="1"/>
    <col min="13823" max="13824" width="9.85546875" style="193" customWidth="1"/>
    <col min="13825" max="13825" width="8.7109375" style="193" customWidth="1"/>
    <col min="13826" max="13826" width="9.42578125" style="193" customWidth="1"/>
    <col min="13827" max="13827" width="9.7109375" style="193" customWidth="1"/>
    <col min="13828" max="13828" width="10.28515625" style="193" customWidth="1"/>
    <col min="13829" max="13829" width="11" style="193" customWidth="1"/>
    <col min="13830" max="13831" width="8.85546875" style="193" customWidth="1"/>
    <col min="13832" max="14076" width="9.140625" style="193"/>
    <col min="14077" max="14077" width="19.140625" style="193" customWidth="1"/>
    <col min="14078" max="14078" width="10.42578125" style="193" customWidth="1"/>
    <col min="14079" max="14080" width="9.85546875" style="193" customWidth="1"/>
    <col min="14081" max="14081" width="8.7109375" style="193" customWidth="1"/>
    <col min="14082" max="14082" width="9.42578125" style="193" customWidth="1"/>
    <col min="14083" max="14083" width="9.7109375" style="193" customWidth="1"/>
    <col min="14084" max="14084" width="10.28515625" style="193" customWidth="1"/>
    <col min="14085" max="14085" width="11" style="193" customWidth="1"/>
    <col min="14086" max="14087" width="8.85546875" style="193" customWidth="1"/>
    <col min="14088" max="14332" width="9.140625" style="193"/>
    <col min="14333" max="14333" width="19.140625" style="193" customWidth="1"/>
    <col min="14334" max="14334" width="10.42578125" style="193" customWidth="1"/>
    <col min="14335" max="14336" width="9.85546875" style="193" customWidth="1"/>
    <col min="14337" max="14337" width="8.7109375" style="193" customWidth="1"/>
    <col min="14338" max="14338" width="9.42578125" style="193" customWidth="1"/>
    <col min="14339" max="14339" width="9.7109375" style="193" customWidth="1"/>
    <col min="14340" max="14340" width="10.28515625" style="193" customWidth="1"/>
    <col min="14341" max="14341" width="11" style="193" customWidth="1"/>
    <col min="14342" max="14343" width="8.85546875" style="193" customWidth="1"/>
    <col min="14344" max="14588" width="9.140625" style="193"/>
    <col min="14589" max="14589" width="19.140625" style="193" customWidth="1"/>
    <col min="14590" max="14590" width="10.42578125" style="193" customWidth="1"/>
    <col min="14591" max="14592" width="9.85546875" style="193" customWidth="1"/>
    <col min="14593" max="14593" width="8.7109375" style="193" customWidth="1"/>
    <col min="14594" max="14594" width="9.42578125" style="193" customWidth="1"/>
    <col min="14595" max="14595" width="9.7109375" style="193" customWidth="1"/>
    <col min="14596" max="14596" width="10.28515625" style="193" customWidth="1"/>
    <col min="14597" max="14597" width="11" style="193" customWidth="1"/>
    <col min="14598" max="14599" width="8.85546875" style="193" customWidth="1"/>
    <col min="14600" max="14844" width="9.140625" style="193"/>
    <col min="14845" max="14845" width="19.140625" style="193" customWidth="1"/>
    <col min="14846" max="14846" width="10.42578125" style="193" customWidth="1"/>
    <col min="14847" max="14848" width="9.85546875" style="193" customWidth="1"/>
    <col min="14849" max="14849" width="8.7109375" style="193" customWidth="1"/>
    <col min="14850" max="14850" width="9.42578125" style="193" customWidth="1"/>
    <col min="14851" max="14851" width="9.7109375" style="193" customWidth="1"/>
    <col min="14852" max="14852" width="10.28515625" style="193" customWidth="1"/>
    <col min="14853" max="14853" width="11" style="193" customWidth="1"/>
    <col min="14854" max="14855" width="8.85546875" style="193" customWidth="1"/>
    <col min="14856" max="15100" width="9.140625" style="193"/>
    <col min="15101" max="15101" width="19.140625" style="193" customWidth="1"/>
    <col min="15102" max="15102" width="10.42578125" style="193" customWidth="1"/>
    <col min="15103" max="15104" width="9.85546875" style="193" customWidth="1"/>
    <col min="15105" max="15105" width="8.7109375" style="193" customWidth="1"/>
    <col min="15106" max="15106" width="9.42578125" style="193" customWidth="1"/>
    <col min="15107" max="15107" width="9.7109375" style="193" customWidth="1"/>
    <col min="15108" max="15108" width="10.28515625" style="193" customWidth="1"/>
    <col min="15109" max="15109" width="11" style="193" customWidth="1"/>
    <col min="15110" max="15111" width="8.85546875" style="193" customWidth="1"/>
    <col min="15112" max="15356" width="9.140625" style="193"/>
    <col min="15357" max="15357" width="19.140625" style="193" customWidth="1"/>
    <col min="15358" max="15358" width="10.42578125" style="193" customWidth="1"/>
    <col min="15359" max="15360" width="9.85546875" style="193" customWidth="1"/>
    <col min="15361" max="15361" width="8.7109375" style="193" customWidth="1"/>
    <col min="15362" max="15362" width="9.42578125" style="193" customWidth="1"/>
    <col min="15363" max="15363" width="9.7109375" style="193" customWidth="1"/>
    <col min="15364" max="15364" width="10.28515625" style="193" customWidth="1"/>
    <col min="15365" max="15365" width="11" style="193" customWidth="1"/>
    <col min="15366" max="15367" width="8.85546875" style="193" customWidth="1"/>
    <col min="15368" max="15612" width="9.140625" style="193"/>
    <col min="15613" max="15613" width="19.140625" style="193" customWidth="1"/>
    <col min="15614" max="15614" width="10.42578125" style="193" customWidth="1"/>
    <col min="15615" max="15616" width="9.85546875" style="193" customWidth="1"/>
    <col min="15617" max="15617" width="8.7109375" style="193" customWidth="1"/>
    <col min="15618" max="15618" width="9.42578125" style="193" customWidth="1"/>
    <col min="15619" max="15619" width="9.7109375" style="193" customWidth="1"/>
    <col min="15620" max="15620" width="10.28515625" style="193" customWidth="1"/>
    <col min="15621" max="15621" width="11" style="193" customWidth="1"/>
    <col min="15622" max="15623" width="8.85546875" style="193" customWidth="1"/>
    <col min="15624" max="15868" width="9.140625" style="193"/>
    <col min="15869" max="15869" width="19.140625" style="193" customWidth="1"/>
    <col min="15870" max="15870" width="10.42578125" style="193" customWidth="1"/>
    <col min="15871" max="15872" width="9.85546875" style="193" customWidth="1"/>
    <col min="15873" max="15873" width="8.7109375" style="193" customWidth="1"/>
    <col min="15874" max="15874" width="9.42578125" style="193" customWidth="1"/>
    <col min="15875" max="15875" width="9.7109375" style="193" customWidth="1"/>
    <col min="15876" max="15876" width="10.28515625" style="193" customWidth="1"/>
    <col min="15877" max="15877" width="11" style="193" customWidth="1"/>
    <col min="15878" max="15879" width="8.85546875" style="193" customWidth="1"/>
    <col min="15880" max="16124" width="9.140625" style="193"/>
    <col min="16125" max="16125" width="19.140625" style="193" customWidth="1"/>
    <col min="16126" max="16126" width="10.42578125" style="193" customWidth="1"/>
    <col min="16127" max="16128" width="9.85546875" style="193" customWidth="1"/>
    <col min="16129" max="16129" width="8.7109375" style="193" customWidth="1"/>
    <col min="16130" max="16130" width="9.42578125" style="193" customWidth="1"/>
    <col min="16131" max="16131" width="9.7109375" style="193" customWidth="1"/>
    <col min="16132" max="16132" width="10.28515625" style="193" customWidth="1"/>
    <col min="16133" max="16133" width="11" style="193" customWidth="1"/>
    <col min="16134" max="16135" width="8.85546875" style="193" customWidth="1"/>
    <col min="16136" max="16384" width="9.140625" style="193"/>
  </cols>
  <sheetData>
    <row r="1" spans="1:19" s="185" customFormat="1" ht="29.25" customHeight="1" x14ac:dyDescent="0.2">
      <c r="A1" s="458" t="s">
        <v>143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19" s="185" customFormat="1" x14ac:dyDescent="0.2">
      <c r="A2" s="186"/>
      <c r="B2" s="186"/>
      <c r="C2" s="186"/>
      <c r="D2" s="186"/>
      <c r="E2" s="186"/>
      <c r="F2" s="186"/>
      <c r="K2" s="187" t="s">
        <v>139</v>
      </c>
    </row>
    <row r="3" spans="1:19" s="185" customFormat="1" ht="18" customHeight="1" x14ac:dyDescent="0.2">
      <c r="A3" s="461"/>
      <c r="B3" s="457" t="s">
        <v>144</v>
      </c>
      <c r="C3" s="460"/>
      <c r="D3" s="460"/>
      <c r="E3" s="460"/>
      <c r="F3" s="455"/>
      <c r="G3" s="457" t="s">
        <v>145</v>
      </c>
      <c r="H3" s="460"/>
      <c r="I3" s="460"/>
      <c r="J3" s="460"/>
      <c r="K3" s="460"/>
    </row>
    <row r="4" spans="1:19" s="185" customFormat="1" ht="14.25" customHeight="1" x14ac:dyDescent="0.2">
      <c r="A4" s="462"/>
      <c r="B4" s="457" t="s">
        <v>146</v>
      </c>
      <c r="C4" s="460"/>
      <c r="D4" s="455"/>
      <c r="E4" s="457" t="s">
        <v>176</v>
      </c>
      <c r="F4" s="455"/>
      <c r="G4" s="457" t="s">
        <v>146</v>
      </c>
      <c r="H4" s="460"/>
      <c r="I4" s="455"/>
      <c r="J4" s="457" t="s">
        <v>176</v>
      </c>
      <c r="K4" s="460"/>
    </row>
    <row r="5" spans="1:19" s="185" customFormat="1" ht="42" customHeight="1" x14ac:dyDescent="0.2">
      <c r="A5" s="463"/>
      <c r="B5" s="227" t="s">
        <v>153</v>
      </c>
      <c r="C5" s="227" t="s">
        <v>75</v>
      </c>
      <c r="D5" s="227" t="s">
        <v>162</v>
      </c>
      <c r="E5" s="227" t="s">
        <v>153</v>
      </c>
      <c r="F5" s="227" t="s">
        <v>75</v>
      </c>
      <c r="G5" s="227" t="s">
        <v>153</v>
      </c>
      <c r="H5" s="227" t="s">
        <v>75</v>
      </c>
      <c r="I5" s="227" t="s">
        <v>162</v>
      </c>
      <c r="J5" s="227" t="s">
        <v>153</v>
      </c>
      <c r="K5" s="228" t="s">
        <v>75</v>
      </c>
    </row>
    <row r="6" spans="1:19" s="185" customFormat="1" ht="12.75" customHeight="1" x14ac:dyDescent="0.2">
      <c r="A6" s="128" t="s">
        <v>83</v>
      </c>
      <c r="B6" s="229">
        <f>SUM(B7:B26)</f>
        <v>1685440</v>
      </c>
      <c r="C6" s="229">
        <f>SUM(C7:C26)</f>
        <v>1727083</v>
      </c>
      <c r="D6" s="230">
        <f>B6/C6%</f>
        <v>97.588824625104863</v>
      </c>
      <c r="E6" s="229">
        <v>45</v>
      </c>
      <c r="F6" s="231">
        <v>54</v>
      </c>
      <c r="G6" s="229">
        <f>SUM(G7:G26)</f>
        <v>304456</v>
      </c>
      <c r="H6" s="229">
        <f>SUM(H7:H26)</f>
        <v>344292</v>
      </c>
      <c r="I6" s="230">
        <f>G6/H6*100</f>
        <v>88.429588837382227</v>
      </c>
      <c r="J6" s="229">
        <v>349</v>
      </c>
      <c r="K6" s="231">
        <v>331</v>
      </c>
      <c r="L6" s="189"/>
      <c r="M6" s="188"/>
      <c r="N6" s="188"/>
      <c r="O6" s="189"/>
      <c r="P6" s="188"/>
      <c r="Q6" s="188"/>
      <c r="R6" s="189"/>
      <c r="S6" s="190"/>
    </row>
    <row r="7" spans="1:19" s="185" customFormat="1" ht="12.75" customHeight="1" x14ac:dyDescent="0.2">
      <c r="A7" s="128" t="s">
        <v>84</v>
      </c>
      <c r="B7" s="229">
        <v>170076</v>
      </c>
      <c r="C7" s="229">
        <v>130967</v>
      </c>
      <c r="D7" s="230">
        <f t="shared" ref="D7:D26" si="0">B7/C7%</f>
        <v>129.86172089152228</v>
      </c>
      <c r="E7" s="229">
        <v>55</v>
      </c>
      <c r="F7" s="231">
        <v>67</v>
      </c>
      <c r="G7" s="229">
        <v>5734</v>
      </c>
      <c r="H7" s="229">
        <v>8106</v>
      </c>
      <c r="I7" s="230">
        <f t="shared" ref="I7:I23" si="1">G7/H7*100</f>
        <v>70.737725141870229</v>
      </c>
      <c r="J7" s="229">
        <v>234</v>
      </c>
      <c r="K7" s="231">
        <v>472</v>
      </c>
      <c r="L7" s="189"/>
      <c r="M7" s="188"/>
      <c r="N7" s="188"/>
      <c r="O7" s="189"/>
      <c r="P7" s="188"/>
      <c r="Q7" s="188"/>
      <c r="R7" s="189"/>
      <c r="S7" s="190"/>
    </row>
    <row r="8" spans="1:19" s="185" customFormat="1" ht="12.75" customHeight="1" x14ac:dyDescent="0.2">
      <c r="A8" s="128" t="s">
        <v>85</v>
      </c>
      <c r="B8" s="229">
        <v>112238</v>
      </c>
      <c r="C8" s="229">
        <v>116738</v>
      </c>
      <c r="D8" s="230">
        <f t="shared" si="0"/>
        <v>96.145214069112015</v>
      </c>
      <c r="E8" s="229">
        <v>51</v>
      </c>
      <c r="F8" s="231">
        <v>57</v>
      </c>
      <c r="G8" s="229">
        <v>30137</v>
      </c>
      <c r="H8" s="229">
        <v>44463</v>
      </c>
      <c r="I8" s="230">
        <f t="shared" si="1"/>
        <v>67.779951870094237</v>
      </c>
      <c r="J8" s="229">
        <v>224</v>
      </c>
      <c r="K8" s="231">
        <v>214</v>
      </c>
      <c r="L8" s="189"/>
      <c r="M8" s="188"/>
      <c r="N8" s="188"/>
      <c r="O8" s="189"/>
      <c r="P8" s="188"/>
      <c r="Q8" s="188"/>
      <c r="R8" s="189"/>
      <c r="S8" s="190"/>
    </row>
    <row r="9" spans="1:19" s="185" customFormat="1" ht="12.75" customHeight="1" x14ac:dyDescent="0.2">
      <c r="A9" s="128" t="s">
        <v>86</v>
      </c>
      <c r="B9" s="229">
        <v>105310</v>
      </c>
      <c r="C9" s="229">
        <v>107293</v>
      </c>
      <c r="D9" s="230">
        <f t="shared" si="0"/>
        <v>98.15178995833837</v>
      </c>
      <c r="E9" s="229">
        <v>33</v>
      </c>
      <c r="F9" s="231">
        <v>43</v>
      </c>
      <c r="G9" s="229">
        <v>4429</v>
      </c>
      <c r="H9" s="229">
        <v>5444</v>
      </c>
      <c r="I9" s="230">
        <f t="shared" si="1"/>
        <v>81.355620867009549</v>
      </c>
      <c r="J9" s="229">
        <v>156</v>
      </c>
      <c r="K9" s="231">
        <v>132</v>
      </c>
      <c r="L9" s="189"/>
      <c r="M9" s="188"/>
      <c r="N9" s="188"/>
      <c r="O9" s="189"/>
      <c r="P9" s="188"/>
      <c r="Q9" s="188"/>
      <c r="R9" s="189"/>
      <c r="S9" s="190"/>
    </row>
    <row r="10" spans="1:19" s="185" customFormat="1" ht="12.75" customHeight="1" x14ac:dyDescent="0.2">
      <c r="A10" s="128" t="s">
        <v>87</v>
      </c>
      <c r="B10" s="229">
        <v>147300</v>
      </c>
      <c r="C10" s="229">
        <v>194927</v>
      </c>
      <c r="D10" s="230">
        <f t="shared" si="0"/>
        <v>75.566750629722918</v>
      </c>
      <c r="E10" s="229">
        <v>48</v>
      </c>
      <c r="F10" s="231">
        <v>74</v>
      </c>
      <c r="G10" s="229">
        <v>9844</v>
      </c>
      <c r="H10" s="229">
        <v>21294</v>
      </c>
      <c r="I10" s="230">
        <f t="shared" si="1"/>
        <v>46.228984690523149</v>
      </c>
      <c r="J10" s="229">
        <v>515</v>
      </c>
      <c r="K10" s="231">
        <v>555</v>
      </c>
      <c r="L10" s="189"/>
      <c r="M10" s="188"/>
      <c r="N10" s="239"/>
      <c r="O10" s="189"/>
      <c r="P10" s="188"/>
      <c r="Q10" s="188"/>
      <c r="R10" s="189"/>
      <c r="S10" s="190"/>
    </row>
    <row r="11" spans="1:19" s="185" customFormat="1" ht="12.75" customHeight="1" x14ac:dyDescent="0.2">
      <c r="A11" s="128" t="s">
        <v>88</v>
      </c>
      <c r="B11" s="229">
        <v>26977</v>
      </c>
      <c r="C11" s="229">
        <v>26268</v>
      </c>
      <c r="D11" s="230">
        <f t="shared" si="0"/>
        <v>102.6991015684483</v>
      </c>
      <c r="E11" s="229">
        <v>34</v>
      </c>
      <c r="F11" s="231">
        <v>33</v>
      </c>
      <c r="G11" s="229">
        <v>28</v>
      </c>
      <c r="H11" s="231">
        <v>26</v>
      </c>
      <c r="I11" s="230">
        <f t="shared" si="1"/>
        <v>107.69230769230769</v>
      </c>
      <c r="J11" s="229">
        <v>69</v>
      </c>
      <c r="K11" s="231">
        <v>25</v>
      </c>
      <c r="L11" s="189"/>
      <c r="M11" s="191"/>
      <c r="N11" s="188"/>
      <c r="O11" s="191"/>
      <c r="P11" s="191"/>
      <c r="Q11" s="188"/>
      <c r="R11" s="191"/>
      <c r="S11" s="192"/>
    </row>
    <row r="12" spans="1:19" s="185" customFormat="1" ht="12.75" customHeight="1" x14ac:dyDescent="0.2">
      <c r="A12" s="128" t="s">
        <v>89</v>
      </c>
      <c r="B12" s="229">
        <v>163847</v>
      </c>
      <c r="C12" s="229">
        <v>162609</v>
      </c>
      <c r="D12" s="230">
        <f t="shared" si="0"/>
        <v>100.76133547343629</v>
      </c>
      <c r="E12" s="229">
        <v>39</v>
      </c>
      <c r="F12" s="231">
        <v>46</v>
      </c>
      <c r="G12" s="229">
        <v>10087</v>
      </c>
      <c r="H12" s="229">
        <v>8527</v>
      </c>
      <c r="I12" s="230">
        <f t="shared" si="1"/>
        <v>118.29482819279934</v>
      </c>
      <c r="J12" s="229">
        <v>461</v>
      </c>
      <c r="K12" s="231">
        <v>433</v>
      </c>
      <c r="L12" s="189"/>
      <c r="M12" s="188"/>
      <c r="N12" s="188"/>
      <c r="O12" s="189"/>
      <c r="P12" s="188"/>
      <c r="Q12" s="188"/>
      <c r="R12" s="189"/>
      <c r="S12" s="190"/>
    </row>
    <row r="13" spans="1:19" s="185" customFormat="1" ht="12.75" customHeight="1" x14ac:dyDescent="0.2">
      <c r="A13" s="128" t="s">
        <v>90</v>
      </c>
      <c r="B13" s="229">
        <v>68985</v>
      </c>
      <c r="C13" s="229">
        <v>74171</v>
      </c>
      <c r="D13" s="230">
        <f t="shared" si="0"/>
        <v>93.008048967925461</v>
      </c>
      <c r="E13" s="229">
        <v>43</v>
      </c>
      <c r="F13" s="231">
        <v>46</v>
      </c>
      <c r="G13" s="229">
        <v>1752</v>
      </c>
      <c r="H13" s="229">
        <v>2546</v>
      </c>
      <c r="I13" s="230">
        <f t="shared" si="1"/>
        <v>68.813825608798112</v>
      </c>
      <c r="J13" s="229">
        <v>150</v>
      </c>
      <c r="K13" s="231">
        <v>172</v>
      </c>
      <c r="L13" s="189"/>
      <c r="M13" s="188"/>
      <c r="N13" s="188"/>
      <c r="O13" s="189"/>
      <c r="P13" s="188"/>
      <c r="Q13" s="188"/>
      <c r="R13" s="189"/>
      <c r="S13" s="190"/>
    </row>
    <row r="14" spans="1:19" s="185" customFormat="1" ht="12.75" customHeight="1" x14ac:dyDescent="0.2">
      <c r="A14" s="128" t="s">
        <v>91</v>
      </c>
      <c r="B14" s="229">
        <v>111168</v>
      </c>
      <c r="C14" s="229">
        <v>114416</v>
      </c>
      <c r="D14" s="230">
        <f t="shared" si="0"/>
        <v>97.161236190742542</v>
      </c>
      <c r="E14" s="229">
        <v>48</v>
      </c>
      <c r="F14" s="231">
        <v>59</v>
      </c>
      <c r="G14" s="229">
        <v>12444</v>
      </c>
      <c r="H14" s="229">
        <v>10419</v>
      </c>
      <c r="I14" s="230">
        <f t="shared" si="1"/>
        <v>119.435646415203</v>
      </c>
      <c r="J14" s="229">
        <v>424</v>
      </c>
      <c r="K14" s="231">
        <v>278</v>
      </c>
      <c r="L14" s="189"/>
      <c r="M14" s="188"/>
      <c r="N14" s="188"/>
      <c r="O14" s="189"/>
      <c r="P14" s="188"/>
      <c r="Q14" s="188"/>
      <c r="R14" s="189"/>
      <c r="S14" s="190"/>
    </row>
    <row r="15" spans="1:19" s="185" customFormat="1" ht="12.75" customHeight="1" x14ac:dyDescent="0.2">
      <c r="A15" s="128" t="s">
        <v>92</v>
      </c>
      <c r="B15" s="229">
        <v>128448</v>
      </c>
      <c r="C15" s="229">
        <v>130435</v>
      </c>
      <c r="D15" s="230">
        <f t="shared" si="0"/>
        <v>98.476635872273548</v>
      </c>
      <c r="E15" s="229">
        <v>58</v>
      </c>
      <c r="F15" s="231">
        <v>64</v>
      </c>
      <c r="G15" s="229">
        <v>37189</v>
      </c>
      <c r="H15" s="229">
        <v>37763</v>
      </c>
      <c r="I15" s="230">
        <f t="shared" si="1"/>
        <v>98.47999364457273</v>
      </c>
      <c r="J15" s="229">
        <v>478</v>
      </c>
      <c r="K15" s="231">
        <v>405</v>
      </c>
      <c r="L15" s="189"/>
      <c r="M15" s="188"/>
      <c r="N15" s="188"/>
      <c r="O15" s="189"/>
      <c r="P15" s="188"/>
      <c r="Q15" s="188"/>
      <c r="R15" s="189"/>
      <c r="S15" s="190"/>
    </row>
    <row r="16" spans="1:19" s="185" customFormat="1" ht="12.75" customHeight="1" x14ac:dyDescent="0.2">
      <c r="A16" s="128" t="s">
        <v>93</v>
      </c>
      <c r="B16" s="229">
        <v>57975</v>
      </c>
      <c r="C16" s="229">
        <v>55357</v>
      </c>
      <c r="D16" s="230">
        <f t="shared" si="0"/>
        <v>104.72930252723232</v>
      </c>
      <c r="E16" s="229">
        <v>42</v>
      </c>
      <c r="F16" s="231">
        <v>45</v>
      </c>
      <c r="G16" s="229">
        <v>34930</v>
      </c>
      <c r="H16" s="229">
        <v>35886</v>
      </c>
      <c r="I16" s="230">
        <f t="shared" si="1"/>
        <v>97.336008471270134</v>
      </c>
      <c r="J16" s="229">
        <v>289</v>
      </c>
      <c r="K16" s="231">
        <v>302</v>
      </c>
      <c r="L16" s="189"/>
      <c r="M16" s="188"/>
      <c r="N16" s="188"/>
      <c r="O16" s="189"/>
      <c r="P16" s="188"/>
      <c r="Q16" s="188"/>
      <c r="R16" s="189"/>
      <c r="S16" s="190"/>
    </row>
    <row r="17" spans="1:19" s="185" customFormat="1" ht="12.75" customHeight="1" x14ac:dyDescent="0.2">
      <c r="A17" s="128" t="s">
        <v>94</v>
      </c>
      <c r="B17" s="229">
        <v>38243</v>
      </c>
      <c r="C17" s="229">
        <v>38684</v>
      </c>
      <c r="D17" s="230">
        <f t="shared" si="0"/>
        <v>98.859993795884606</v>
      </c>
      <c r="E17" s="229">
        <v>21</v>
      </c>
      <c r="F17" s="231">
        <v>25</v>
      </c>
      <c r="G17" s="229">
        <v>482</v>
      </c>
      <c r="H17" s="229">
        <v>304</v>
      </c>
      <c r="I17" s="230">
        <f t="shared" si="1"/>
        <v>158.55263157894737</v>
      </c>
      <c r="J17" s="229">
        <v>266</v>
      </c>
      <c r="K17" s="231">
        <v>140</v>
      </c>
      <c r="L17" s="189"/>
      <c r="M17" s="188"/>
      <c r="N17" s="188"/>
      <c r="O17" s="189"/>
      <c r="P17" s="188"/>
      <c r="Q17" s="188"/>
      <c r="R17" s="189"/>
      <c r="S17" s="190"/>
    </row>
    <row r="18" spans="1:19" s="185" customFormat="1" ht="12.75" customHeight="1" x14ac:dyDescent="0.2">
      <c r="A18" s="128" t="s">
        <v>95</v>
      </c>
      <c r="B18" s="229">
        <v>6590</v>
      </c>
      <c r="C18" s="229">
        <v>6904</v>
      </c>
      <c r="D18" s="230">
        <f t="shared" si="0"/>
        <v>95.451911935110076</v>
      </c>
      <c r="E18" s="229">
        <v>44</v>
      </c>
      <c r="F18" s="231">
        <v>49</v>
      </c>
      <c r="G18" s="229" t="s">
        <v>160</v>
      </c>
      <c r="H18" s="229" t="s">
        <v>160</v>
      </c>
      <c r="I18" s="230" t="s">
        <v>160</v>
      </c>
      <c r="J18" s="229" t="s">
        <v>160</v>
      </c>
      <c r="K18" s="231" t="s">
        <v>160</v>
      </c>
      <c r="L18" s="189"/>
      <c r="M18" s="188"/>
      <c r="N18" s="188"/>
      <c r="O18" s="189"/>
      <c r="P18" s="188"/>
      <c r="Q18" s="188"/>
      <c r="R18" s="189"/>
      <c r="S18" s="190"/>
    </row>
    <row r="19" spans="1:19" s="185" customFormat="1" ht="12.75" customHeight="1" x14ac:dyDescent="0.2">
      <c r="A19" s="128" t="s">
        <v>96</v>
      </c>
      <c r="B19" s="229">
        <v>121286</v>
      </c>
      <c r="C19" s="229">
        <v>112286</v>
      </c>
      <c r="D19" s="230">
        <f t="shared" si="0"/>
        <v>108.01524678054255</v>
      </c>
      <c r="E19" s="229">
        <v>61</v>
      </c>
      <c r="F19" s="231">
        <v>63</v>
      </c>
      <c r="G19" s="229">
        <v>64165</v>
      </c>
      <c r="H19" s="229">
        <v>80315</v>
      </c>
      <c r="I19" s="230">
        <f t="shared" si="1"/>
        <v>79.891676523687977</v>
      </c>
      <c r="J19" s="229">
        <v>786</v>
      </c>
      <c r="K19" s="231">
        <v>689</v>
      </c>
      <c r="L19" s="189"/>
      <c r="M19" s="188"/>
      <c r="N19" s="188"/>
      <c r="O19" s="189"/>
      <c r="P19" s="188"/>
      <c r="Q19" s="188"/>
      <c r="R19" s="189"/>
      <c r="S19" s="190"/>
    </row>
    <row r="20" spans="1:19" s="185" customFormat="1" ht="12.75" customHeight="1" x14ac:dyDescent="0.2">
      <c r="A20" s="128" t="s">
        <v>97</v>
      </c>
      <c r="B20" s="229">
        <v>113032</v>
      </c>
      <c r="C20" s="229">
        <v>121206</v>
      </c>
      <c r="D20" s="230">
        <f t="shared" si="0"/>
        <v>93.25610943352639</v>
      </c>
      <c r="E20" s="229">
        <v>63</v>
      </c>
      <c r="F20" s="231">
        <v>73</v>
      </c>
      <c r="G20" s="229">
        <v>79516</v>
      </c>
      <c r="H20" s="229">
        <v>70808</v>
      </c>
      <c r="I20" s="230">
        <f t="shared" si="1"/>
        <v>112.29804541859676</v>
      </c>
      <c r="J20" s="229">
        <v>332</v>
      </c>
      <c r="K20" s="231">
        <v>312</v>
      </c>
      <c r="L20" s="189"/>
      <c r="M20" s="188"/>
      <c r="N20" s="188"/>
      <c r="O20" s="189"/>
      <c r="P20" s="188"/>
      <c r="Q20" s="188"/>
      <c r="R20" s="189"/>
      <c r="S20" s="190"/>
    </row>
    <row r="21" spans="1:19" s="185" customFormat="1" ht="12.75" customHeight="1" x14ac:dyDescent="0.2">
      <c r="A21" s="128" t="s">
        <v>161</v>
      </c>
      <c r="B21" s="229">
        <v>165649</v>
      </c>
      <c r="C21" s="229">
        <v>188258</v>
      </c>
      <c r="D21" s="230">
        <f t="shared" si="0"/>
        <v>87.990417405900416</v>
      </c>
      <c r="E21" s="229">
        <v>36</v>
      </c>
      <c r="F21" s="231">
        <v>45</v>
      </c>
      <c r="G21" s="229">
        <v>142</v>
      </c>
      <c r="H21" s="229">
        <v>192</v>
      </c>
      <c r="I21" s="230">
        <f t="shared" si="1"/>
        <v>73.958333333333343</v>
      </c>
      <c r="J21" s="229">
        <v>135</v>
      </c>
      <c r="K21" s="231">
        <v>106</v>
      </c>
      <c r="L21" s="189"/>
      <c r="M21" s="188"/>
      <c r="N21" s="188"/>
      <c r="O21" s="189"/>
      <c r="P21" s="188"/>
      <c r="Q21" s="188"/>
      <c r="R21" s="189"/>
      <c r="S21" s="190"/>
    </row>
    <row r="22" spans="1:19" s="185" customFormat="1" ht="12.75" customHeight="1" x14ac:dyDescent="0.2">
      <c r="A22" s="128" t="s">
        <v>99</v>
      </c>
      <c r="B22" s="229">
        <v>27454</v>
      </c>
      <c r="C22" s="229">
        <v>28877</v>
      </c>
      <c r="D22" s="230">
        <f t="shared" si="0"/>
        <v>95.072202791148669</v>
      </c>
      <c r="E22" s="229">
        <v>52</v>
      </c>
      <c r="F22" s="231">
        <v>53</v>
      </c>
      <c r="G22" s="229">
        <v>184</v>
      </c>
      <c r="H22" s="229">
        <v>115</v>
      </c>
      <c r="I22" s="230">
        <f t="shared" si="1"/>
        <v>160</v>
      </c>
      <c r="J22" s="229">
        <v>89</v>
      </c>
      <c r="K22" s="231">
        <v>183</v>
      </c>
      <c r="L22" s="189"/>
      <c r="M22" s="188"/>
      <c r="N22" s="188"/>
      <c r="O22" s="189"/>
      <c r="P22" s="188"/>
      <c r="Q22" s="188"/>
      <c r="R22" s="189"/>
      <c r="S22" s="190"/>
    </row>
    <row r="23" spans="1:19" s="185" customFormat="1" ht="12.75" customHeight="1" x14ac:dyDescent="0.2">
      <c r="A23" s="128" t="s">
        <v>100</v>
      </c>
      <c r="B23" s="229">
        <v>118682</v>
      </c>
      <c r="C23" s="229">
        <v>114463</v>
      </c>
      <c r="D23" s="230">
        <f t="shared" si="0"/>
        <v>103.68590723639953</v>
      </c>
      <c r="E23" s="229">
        <v>55</v>
      </c>
      <c r="F23" s="231">
        <v>64</v>
      </c>
      <c r="G23" s="229">
        <v>13310</v>
      </c>
      <c r="H23" s="229">
        <v>17863</v>
      </c>
      <c r="I23" s="230">
        <f t="shared" si="1"/>
        <v>74.511560208251694</v>
      </c>
      <c r="J23" s="229">
        <v>187</v>
      </c>
      <c r="K23" s="231">
        <v>258</v>
      </c>
      <c r="L23" s="189"/>
      <c r="M23" s="188"/>
      <c r="N23" s="188"/>
      <c r="O23" s="189"/>
      <c r="P23" s="188"/>
      <c r="Q23" s="188"/>
      <c r="R23" s="189"/>
      <c r="S23" s="190"/>
    </row>
    <row r="24" spans="1:19" s="185" customFormat="1" ht="12.75" customHeight="1" x14ac:dyDescent="0.2">
      <c r="A24" s="128" t="s">
        <v>101</v>
      </c>
      <c r="B24" s="229">
        <v>2</v>
      </c>
      <c r="C24" s="229">
        <v>3</v>
      </c>
      <c r="D24" s="230">
        <f t="shared" si="0"/>
        <v>66.666666666666671</v>
      </c>
      <c r="E24" s="229">
        <v>2</v>
      </c>
      <c r="F24" s="231">
        <v>2</v>
      </c>
      <c r="G24" s="231" t="s">
        <v>160</v>
      </c>
      <c r="H24" s="231" t="s">
        <v>160</v>
      </c>
      <c r="I24" s="230" t="s">
        <v>160</v>
      </c>
      <c r="J24" s="231" t="s">
        <v>160</v>
      </c>
      <c r="K24" s="231" t="s">
        <v>160</v>
      </c>
      <c r="L24" s="189"/>
      <c r="M24" s="188"/>
      <c r="N24" s="188"/>
      <c r="O24" s="189"/>
      <c r="P24" s="188"/>
      <c r="Q24" s="188"/>
      <c r="R24" s="189"/>
      <c r="S24" s="190"/>
    </row>
    <row r="25" spans="1:19" s="185" customFormat="1" x14ac:dyDescent="0.2">
      <c r="A25" s="128" t="s">
        <v>102</v>
      </c>
      <c r="B25" s="229">
        <v>339</v>
      </c>
      <c r="C25" s="229">
        <v>300</v>
      </c>
      <c r="D25" s="230">
        <f t="shared" si="0"/>
        <v>113</v>
      </c>
      <c r="E25" s="229">
        <v>33</v>
      </c>
      <c r="F25" s="231">
        <v>30</v>
      </c>
      <c r="G25" s="231" t="s">
        <v>160</v>
      </c>
      <c r="H25" s="229">
        <v>16</v>
      </c>
      <c r="I25" s="230" t="s">
        <v>160</v>
      </c>
      <c r="J25" s="231" t="s">
        <v>160</v>
      </c>
      <c r="K25" s="231">
        <v>100</v>
      </c>
    </row>
    <row r="26" spans="1:19" s="185" customFormat="1" x14ac:dyDescent="0.2">
      <c r="A26" s="129" t="s">
        <v>103</v>
      </c>
      <c r="B26" s="232">
        <v>1839</v>
      </c>
      <c r="C26" s="232">
        <v>2921</v>
      </c>
      <c r="D26" s="233">
        <f t="shared" si="0"/>
        <v>62.957891133173568</v>
      </c>
      <c r="E26" s="232">
        <v>6</v>
      </c>
      <c r="F26" s="234">
        <v>9</v>
      </c>
      <c r="G26" s="234">
        <v>83</v>
      </c>
      <c r="H26" s="234">
        <v>205</v>
      </c>
      <c r="I26" s="233">
        <f t="shared" ref="I26" si="2">G26/H26%</f>
        <v>40.487804878048784</v>
      </c>
      <c r="J26" s="234">
        <v>9</v>
      </c>
      <c r="K26" s="234">
        <v>14</v>
      </c>
    </row>
    <row r="27" spans="1:19" s="185" customFormat="1" x14ac:dyDescent="0.2">
      <c r="A27" s="130"/>
      <c r="B27" s="235"/>
      <c r="C27" s="235"/>
      <c r="D27" s="237"/>
      <c r="E27" s="235"/>
      <c r="F27" s="236"/>
      <c r="G27" s="236"/>
      <c r="H27" s="236"/>
      <c r="I27" s="236"/>
      <c r="J27" s="236"/>
      <c r="K27" s="236"/>
    </row>
    <row r="28" spans="1:19" s="185" customFormat="1" ht="12.75" customHeight="1" x14ac:dyDescent="0.2">
      <c r="A28" s="238"/>
      <c r="B28" s="459" t="s">
        <v>177</v>
      </c>
      <c r="C28" s="459"/>
      <c r="D28" s="459"/>
      <c r="E28" s="459"/>
      <c r="F28" s="459"/>
      <c r="G28" s="459"/>
      <c r="H28" s="459"/>
      <c r="I28" s="459"/>
      <c r="J28" s="459"/>
      <c r="K28" s="459"/>
    </row>
    <row r="29" spans="1:19" s="185" customFormat="1" ht="15.75" customHeight="1" x14ac:dyDescent="0.2">
      <c r="A29" s="455"/>
      <c r="B29" s="456" t="s">
        <v>147</v>
      </c>
      <c r="C29" s="456"/>
      <c r="D29" s="456"/>
      <c r="E29" s="456"/>
      <c r="F29" s="456"/>
      <c r="G29" s="456" t="s">
        <v>148</v>
      </c>
      <c r="H29" s="456"/>
      <c r="I29" s="456"/>
      <c r="J29" s="456"/>
      <c r="K29" s="457"/>
    </row>
    <row r="30" spans="1:19" s="185" customFormat="1" ht="15.75" customHeight="1" x14ac:dyDescent="0.2">
      <c r="A30" s="455"/>
      <c r="B30" s="456" t="s">
        <v>146</v>
      </c>
      <c r="C30" s="456"/>
      <c r="D30" s="456"/>
      <c r="E30" s="456" t="s">
        <v>176</v>
      </c>
      <c r="F30" s="456"/>
      <c r="G30" s="456" t="s">
        <v>146</v>
      </c>
      <c r="H30" s="456"/>
      <c r="I30" s="456"/>
      <c r="J30" s="456" t="s">
        <v>176</v>
      </c>
      <c r="K30" s="457"/>
    </row>
    <row r="31" spans="1:19" s="185" customFormat="1" ht="36" customHeight="1" x14ac:dyDescent="0.2">
      <c r="A31" s="455"/>
      <c r="B31" s="227" t="s">
        <v>153</v>
      </c>
      <c r="C31" s="227" t="s">
        <v>75</v>
      </c>
      <c r="D31" s="227" t="s">
        <v>162</v>
      </c>
      <c r="E31" s="227" t="s">
        <v>153</v>
      </c>
      <c r="F31" s="227" t="s">
        <v>75</v>
      </c>
      <c r="G31" s="227" t="s">
        <v>153</v>
      </c>
      <c r="H31" s="227" t="s">
        <v>75</v>
      </c>
      <c r="I31" s="227" t="s">
        <v>162</v>
      </c>
      <c r="J31" s="227" t="s">
        <v>153</v>
      </c>
      <c r="K31" s="228" t="s">
        <v>75</v>
      </c>
    </row>
    <row r="32" spans="1:19" s="185" customFormat="1" x14ac:dyDescent="0.2">
      <c r="A32" s="128" t="s">
        <v>83</v>
      </c>
      <c r="B32" s="229">
        <f t="shared" ref="B32:C32" si="3">SUM(B33:B52)</f>
        <v>5803243</v>
      </c>
      <c r="C32" s="229">
        <f t="shared" si="3"/>
        <v>6416607</v>
      </c>
      <c r="D32" s="230">
        <f>B32/C32%</f>
        <v>90.440991633117008</v>
      </c>
      <c r="E32" s="229">
        <v>52</v>
      </c>
      <c r="F32" s="231">
        <v>67</v>
      </c>
      <c r="G32" s="229">
        <f>SUM(G33:G52)</f>
        <v>703758</v>
      </c>
      <c r="H32" s="229">
        <f>SUM(H33:H52)</f>
        <v>857172</v>
      </c>
      <c r="I32" s="230">
        <f>G32/H32%</f>
        <v>82.102308521510281</v>
      </c>
      <c r="J32" s="229">
        <v>63</v>
      </c>
      <c r="K32" s="231">
        <v>76</v>
      </c>
      <c r="L32" s="189"/>
      <c r="M32" s="188"/>
      <c r="N32" s="188"/>
      <c r="O32" s="189"/>
      <c r="P32" s="188"/>
      <c r="Q32" s="188"/>
      <c r="R32" s="189"/>
      <c r="S32" s="189"/>
    </row>
    <row r="33" spans="1:19" s="185" customFormat="1" x14ac:dyDescent="0.2">
      <c r="A33" s="128" t="s">
        <v>84</v>
      </c>
      <c r="B33" s="229">
        <v>388342</v>
      </c>
      <c r="C33" s="229">
        <v>406867</v>
      </c>
      <c r="D33" s="230">
        <f t="shared" ref="D33:D52" si="4">B33/C33%</f>
        <v>95.446915085273559</v>
      </c>
      <c r="E33" s="229">
        <v>58</v>
      </c>
      <c r="F33" s="231">
        <v>71</v>
      </c>
      <c r="G33" s="229">
        <v>47851</v>
      </c>
      <c r="H33" s="229">
        <v>41945</v>
      </c>
      <c r="I33" s="230">
        <f t="shared" ref="I33:I52" si="5">G33/H33%</f>
        <v>114.08034330671117</v>
      </c>
      <c r="J33" s="229">
        <v>75</v>
      </c>
      <c r="K33" s="231">
        <v>79</v>
      </c>
      <c r="L33" s="189"/>
      <c r="M33" s="188"/>
      <c r="N33" s="188"/>
      <c r="O33" s="189"/>
      <c r="P33" s="188"/>
      <c r="Q33" s="188"/>
      <c r="R33" s="189"/>
      <c r="S33" s="189"/>
    </row>
    <row r="34" spans="1:19" s="185" customFormat="1" x14ac:dyDescent="0.2">
      <c r="A34" s="128" t="s">
        <v>85</v>
      </c>
      <c r="B34" s="229">
        <v>166997</v>
      </c>
      <c r="C34" s="229">
        <v>179005</v>
      </c>
      <c r="D34" s="230">
        <f t="shared" si="4"/>
        <v>93.29180749141085</v>
      </c>
      <c r="E34" s="229">
        <v>53</v>
      </c>
      <c r="F34" s="231">
        <v>58</v>
      </c>
      <c r="G34" s="229">
        <v>14316</v>
      </c>
      <c r="H34" s="229">
        <v>14442</v>
      </c>
      <c r="I34" s="230">
        <f t="shared" si="5"/>
        <v>99.127544661404244</v>
      </c>
      <c r="J34" s="229">
        <v>66</v>
      </c>
      <c r="K34" s="231">
        <v>65</v>
      </c>
      <c r="L34" s="189"/>
      <c r="M34" s="188"/>
      <c r="N34" s="188"/>
      <c r="O34" s="189"/>
      <c r="P34" s="188"/>
      <c r="Q34" s="188"/>
      <c r="R34" s="189"/>
      <c r="S34" s="189"/>
    </row>
    <row r="35" spans="1:19" s="185" customFormat="1" x14ac:dyDescent="0.2">
      <c r="A35" s="128" t="s">
        <v>86</v>
      </c>
      <c r="B35" s="229">
        <v>321394</v>
      </c>
      <c r="C35" s="229">
        <v>330584</v>
      </c>
      <c r="D35" s="230">
        <f t="shared" si="4"/>
        <v>97.220071146818952</v>
      </c>
      <c r="E35" s="229">
        <v>47</v>
      </c>
      <c r="F35" s="231">
        <v>55</v>
      </c>
      <c r="G35" s="229">
        <v>49690</v>
      </c>
      <c r="H35" s="229">
        <v>49667</v>
      </c>
      <c r="I35" s="230">
        <f t="shared" si="5"/>
        <v>100.04630841403748</v>
      </c>
      <c r="J35" s="229">
        <v>58</v>
      </c>
      <c r="K35" s="231">
        <v>64</v>
      </c>
      <c r="L35" s="189"/>
      <c r="M35" s="188"/>
      <c r="N35" s="188"/>
      <c r="O35" s="189"/>
      <c r="P35" s="188"/>
      <c r="Q35" s="188"/>
      <c r="R35" s="189"/>
      <c r="S35" s="189"/>
    </row>
    <row r="36" spans="1:19" s="185" customFormat="1" x14ac:dyDescent="0.2">
      <c r="A36" s="128" t="s">
        <v>87</v>
      </c>
      <c r="B36" s="229">
        <v>831556</v>
      </c>
      <c r="C36" s="229">
        <v>889179</v>
      </c>
      <c r="D36" s="230">
        <f t="shared" si="4"/>
        <v>93.519527564191222</v>
      </c>
      <c r="E36" s="229">
        <v>57</v>
      </c>
      <c r="F36" s="231">
        <v>93</v>
      </c>
      <c r="G36" s="229">
        <v>31237</v>
      </c>
      <c r="H36" s="229">
        <v>67023</v>
      </c>
      <c r="I36" s="230">
        <f t="shared" si="5"/>
        <v>46.606388851588257</v>
      </c>
      <c r="J36" s="229">
        <v>39</v>
      </c>
      <c r="K36" s="231">
        <v>140</v>
      </c>
      <c r="L36" s="189"/>
      <c r="M36" s="188"/>
      <c r="N36" s="188"/>
      <c r="O36" s="189"/>
      <c r="P36" s="188"/>
      <c r="Q36" s="188"/>
      <c r="R36" s="189"/>
      <c r="S36" s="189"/>
    </row>
    <row r="37" spans="1:19" s="185" customFormat="1" x14ac:dyDescent="0.2">
      <c r="A37" s="128" t="s">
        <v>88</v>
      </c>
      <c r="B37" s="229">
        <v>145045</v>
      </c>
      <c r="C37" s="229">
        <v>176473</v>
      </c>
      <c r="D37" s="230">
        <f t="shared" si="4"/>
        <v>82.191043389073684</v>
      </c>
      <c r="E37" s="229">
        <v>50</v>
      </c>
      <c r="F37" s="231">
        <v>66</v>
      </c>
      <c r="G37" s="229">
        <v>31144</v>
      </c>
      <c r="H37" s="229">
        <v>37483</v>
      </c>
      <c r="I37" s="230">
        <f t="shared" si="5"/>
        <v>83.088333377797937</v>
      </c>
      <c r="J37" s="229">
        <v>43</v>
      </c>
      <c r="K37" s="231">
        <v>60</v>
      </c>
      <c r="L37" s="189"/>
      <c r="M37" s="188"/>
      <c r="N37" s="188"/>
      <c r="O37" s="189"/>
      <c r="P37" s="188"/>
      <c r="Q37" s="188"/>
      <c r="R37" s="189"/>
      <c r="S37" s="189"/>
    </row>
    <row r="38" spans="1:19" s="185" customFormat="1" x14ac:dyDescent="0.2">
      <c r="A38" s="128" t="s">
        <v>89</v>
      </c>
      <c r="B38" s="229">
        <v>403764</v>
      </c>
      <c r="C38" s="229">
        <v>414701</v>
      </c>
      <c r="D38" s="230">
        <f t="shared" si="4"/>
        <v>97.362678170537322</v>
      </c>
      <c r="E38" s="229">
        <v>58</v>
      </c>
      <c r="F38" s="231">
        <v>68</v>
      </c>
      <c r="G38" s="229">
        <v>78068</v>
      </c>
      <c r="H38" s="229">
        <v>87628</v>
      </c>
      <c r="I38" s="230">
        <f t="shared" si="5"/>
        <v>89.090245127128313</v>
      </c>
      <c r="J38" s="229">
        <v>69</v>
      </c>
      <c r="K38" s="231">
        <v>82</v>
      </c>
      <c r="L38" s="189"/>
      <c r="M38" s="188"/>
      <c r="N38" s="188"/>
      <c r="O38" s="189"/>
      <c r="P38" s="188"/>
      <c r="Q38" s="188"/>
      <c r="R38" s="189"/>
      <c r="S38" s="189"/>
    </row>
    <row r="39" spans="1:19" s="185" customFormat="1" x14ac:dyDescent="0.2">
      <c r="A39" s="128" t="s">
        <v>90</v>
      </c>
      <c r="B39" s="229">
        <v>630565</v>
      </c>
      <c r="C39" s="229">
        <v>680654</v>
      </c>
      <c r="D39" s="230">
        <f t="shared" si="4"/>
        <v>92.641048168379243</v>
      </c>
      <c r="E39" s="229">
        <v>47</v>
      </c>
      <c r="F39" s="231">
        <v>67</v>
      </c>
      <c r="G39" s="229">
        <v>53411</v>
      </c>
      <c r="H39" s="229">
        <v>76380</v>
      </c>
      <c r="I39" s="230">
        <f t="shared" si="5"/>
        <v>69.927991620843159</v>
      </c>
      <c r="J39" s="229">
        <v>94</v>
      </c>
      <c r="K39" s="231">
        <v>91</v>
      </c>
      <c r="L39" s="189"/>
      <c r="M39" s="188"/>
      <c r="N39" s="188"/>
      <c r="O39" s="189"/>
      <c r="P39" s="188"/>
      <c r="Q39" s="188"/>
      <c r="R39" s="189"/>
      <c r="S39" s="189"/>
    </row>
    <row r="40" spans="1:19" s="185" customFormat="1" x14ac:dyDescent="0.2">
      <c r="A40" s="128" t="s">
        <v>91</v>
      </c>
      <c r="B40" s="229">
        <v>490806</v>
      </c>
      <c r="C40" s="229">
        <v>487891</v>
      </c>
      <c r="D40" s="230">
        <f t="shared" si="4"/>
        <v>100.59746951675682</v>
      </c>
      <c r="E40" s="229">
        <v>63</v>
      </c>
      <c r="F40" s="231">
        <v>74</v>
      </c>
      <c r="G40" s="229">
        <v>95421</v>
      </c>
      <c r="H40" s="229">
        <v>96475</v>
      </c>
      <c r="I40" s="230">
        <f t="shared" si="5"/>
        <v>98.907488986784145</v>
      </c>
      <c r="J40" s="229">
        <v>69</v>
      </c>
      <c r="K40" s="231">
        <v>79</v>
      </c>
      <c r="L40" s="189"/>
      <c r="M40" s="188"/>
      <c r="N40" s="188"/>
      <c r="O40" s="189"/>
      <c r="P40" s="188"/>
      <c r="Q40" s="188"/>
      <c r="R40" s="189"/>
      <c r="S40" s="189"/>
    </row>
    <row r="41" spans="1:19" s="185" customFormat="1" x14ac:dyDescent="0.2">
      <c r="A41" s="128" t="s">
        <v>92</v>
      </c>
      <c r="B41" s="229">
        <v>188513</v>
      </c>
      <c r="C41" s="229">
        <v>190196</v>
      </c>
      <c r="D41" s="230">
        <f t="shared" si="4"/>
        <v>99.115123346442616</v>
      </c>
      <c r="E41" s="229">
        <v>64</v>
      </c>
      <c r="F41" s="231">
        <v>64</v>
      </c>
      <c r="G41" s="229">
        <v>62208</v>
      </c>
      <c r="H41" s="229">
        <v>61602</v>
      </c>
      <c r="I41" s="230">
        <f t="shared" si="5"/>
        <v>100.98373429434109</v>
      </c>
      <c r="J41" s="229">
        <v>76</v>
      </c>
      <c r="K41" s="231">
        <v>73</v>
      </c>
      <c r="L41" s="189"/>
      <c r="M41" s="188"/>
      <c r="N41" s="188"/>
      <c r="O41" s="189"/>
      <c r="P41" s="188"/>
      <c r="Q41" s="188"/>
      <c r="R41" s="189"/>
      <c r="S41" s="189"/>
    </row>
    <row r="42" spans="1:19" s="185" customFormat="1" x14ac:dyDescent="0.2">
      <c r="A42" s="128" t="s">
        <v>93</v>
      </c>
      <c r="B42" s="229">
        <v>114795</v>
      </c>
      <c r="C42" s="229">
        <v>112217</v>
      </c>
      <c r="D42" s="230">
        <f t="shared" si="4"/>
        <v>102.2973346284431</v>
      </c>
      <c r="E42" s="229">
        <v>66</v>
      </c>
      <c r="F42" s="231">
        <v>66</v>
      </c>
      <c r="G42" s="229">
        <v>3698</v>
      </c>
      <c r="H42" s="229">
        <v>3506</v>
      </c>
      <c r="I42" s="230">
        <f t="shared" si="5"/>
        <v>105.47632629777523</v>
      </c>
      <c r="J42" s="229">
        <v>23</v>
      </c>
      <c r="K42" s="231">
        <v>25</v>
      </c>
      <c r="L42" s="189"/>
      <c r="M42" s="188"/>
      <c r="N42" s="188"/>
      <c r="O42" s="189"/>
      <c r="P42" s="188"/>
      <c r="Q42" s="188"/>
      <c r="R42" s="189"/>
      <c r="S42" s="189"/>
    </row>
    <row r="43" spans="1:19" s="185" customFormat="1" x14ac:dyDescent="0.2">
      <c r="A43" s="128" t="s">
        <v>94</v>
      </c>
      <c r="B43" s="229">
        <v>96454</v>
      </c>
      <c r="C43" s="229">
        <v>117202</v>
      </c>
      <c r="D43" s="230">
        <f t="shared" si="4"/>
        <v>82.29723042268904</v>
      </c>
      <c r="E43" s="229">
        <v>27</v>
      </c>
      <c r="F43" s="231">
        <v>41</v>
      </c>
      <c r="G43" s="229">
        <v>30398</v>
      </c>
      <c r="H43" s="229">
        <v>54882</v>
      </c>
      <c r="I43" s="230">
        <f t="shared" si="5"/>
        <v>55.387923180642098</v>
      </c>
      <c r="J43" s="229">
        <v>41</v>
      </c>
      <c r="K43" s="231">
        <v>66</v>
      </c>
      <c r="L43" s="189"/>
      <c r="M43" s="188"/>
      <c r="N43" s="188"/>
      <c r="O43" s="189"/>
      <c r="P43" s="188"/>
      <c r="Q43" s="188"/>
      <c r="R43" s="189"/>
      <c r="S43" s="189"/>
    </row>
    <row r="44" spans="1:19" s="185" customFormat="1" x14ac:dyDescent="0.2">
      <c r="A44" s="128" t="s">
        <v>95</v>
      </c>
      <c r="B44" s="229">
        <v>127240</v>
      </c>
      <c r="C44" s="229">
        <v>127834</v>
      </c>
      <c r="D44" s="230">
        <f t="shared" si="4"/>
        <v>99.535334887432143</v>
      </c>
      <c r="E44" s="229">
        <v>73</v>
      </c>
      <c r="F44" s="231">
        <v>78</v>
      </c>
      <c r="G44" s="229">
        <v>47771</v>
      </c>
      <c r="H44" s="229">
        <v>47267</v>
      </c>
      <c r="I44" s="230">
        <f t="shared" si="5"/>
        <v>101.06628303044407</v>
      </c>
      <c r="J44" s="229">
        <v>73</v>
      </c>
      <c r="K44" s="231">
        <v>82</v>
      </c>
      <c r="L44" s="189"/>
      <c r="M44" s="188"/>
      <c r="N44" s="188"/>
      <c r="O44" s="189"/>
      <c r="P44" s="188"/>
      <c r="Q44" s="188"/>
      <c r="R44" s="189"/>
      <c r="S44" s="189"/>
    </row>
    <row r="45" spans="1:19" s="185" customFormat="1" x14ac:dyDescent="0.2">
      <c r="A45" s="128" t="s">
        <v>96</v>
      </c>
      <c r="B45" s="229">
        <v>204301</v>
      </c>
      <c r="C45" s="229">
        <v>181202</v>
      </c>
      <c r="D45" s="230">
        <f t="shared" si="4"/>
        <v>112.74765179192283</v>
      </c>
      <c r="E45" s="229">
        <v>66</v>
      </c>
      <c r="F45" s="231">
        <v>68</v>
      </c>
      <c r="G45" s="229">
        <v>31373</v>
      </c>
      <c r="H45" s="229">
        <v>28734</v>
      </c>
      <c r="I45" s="230">
        <f t="shared" si="5"/>
        <v>109.18424166492657</v>
      </c>
      <c r="J45" s="229">
        <v>83</v>
      </c>
      <c r="K45" s="231">
        <v>79</v>
      </c>
      <c r="L45" s="189"/>
      <c r="M45" s="188"/>
      <c r="N45" s="188"/>
      <c r="O45" s="189"/>
      <c r="P45" s="188"/>
      <c r="Q45" s="188"/>
      <c r="R45" s="189"/>
      <c r="S45" s="189"/>
    </row>
    <row r="46" spans="1:19" s="185" customFormat="1" x14ac:dyDescent="0.2">
      <c r="A46" s="128" t="s">
        <v>97</v>
      </c>
      <c r="B46" s="229">
        <v>80974</v>
      </c>
      <c r="C46" s="229">
        <v>74084</v>
      </c>
      <c r="D46" s="230">
        <f t="shared" si="4"/>
        <v>109.30025376599535</v>
      </c>
      <c r="E46" s="229">
        <v>34</v>
      </c>
      <c r="F46" s="231">
        <v>33</v>
      </c>
      <c r="G46" s="229">
        <v>2028</v>
      </c>
      <c r="H46" s="229">
        <v>1988</v>
      </c>
      <c r="I46" s="230">
        <f t="shared" si="5"/>
        <v>102.01207243460765</v>
      </c>
      <c r="J46" s="229">
        <v>35</v>
      </c>
      <c r="K46" s="231">
        <v>34</v>
      </c>
      <c r="L46" s="189"/>
      <c r="M46" s="188"/>
      <c r="N46" s="188"/>
      <c r="O46" s="189"/>
      <c r="P46" s="188"/>
      <c r="Q46" s="188"/>
      <c r="R46" s="189"/>
      <c r="S46" s="189"/>
    </row>
    <row r="47" spans="1:19" s="185" customFormat="1" x14ac:dyDescent="0.2">
      <c r="A47" s="128" t="s">
        <v>161</v>
      </c>
      <c r="B47" s="229">
        <v>1322743</v>
      </c>
      <c r="C47" s="229">
        <v>1691112</v>
      </c>
      <c r="D47" s="230">
        <f t="shared" si="4"/>
        <v>78.217350477082533</v>
      </c>
      <c r="E47" s="229">
        <v>49</v>
      </c>
      <c r="F47" s="231">
        <v>60</v>
      </c>
      <c r="G47" s="229">
        <v>61912</v>
      </c>
      <c r="H47" s="229">
        <v>94576</v>
      </c>
      <c r="I47" s="230">
        <f t="shared" si="5"/>
        <v>65.462696667230588</v>
      </c>
      <c r="J47" s="229">
        <v>54</v>
      </c>
      <c r="K47" s="231">
        <v>56</v>
      </c>
      <c r="L47" s="189"/>
      <c r="M47" s="188"/>
      <c r="N47" s="188"/>
      <c r="O47" s="189"/>
      <c r="P47" s="188"/>
      <c r="Q47" s="188"/>
      <c r="R47" s="189"/>
      <c r="S47" s="189"/>
    </row>
    <row r="48" spans="1:19" s="185" customFormat="1" x14ac:dyDescent="0.2">
      <c r="A48" s="128" t="s">
        <v>99</v>
      </c>
      <c r="B48" s="229">
        <v>88397</v>
      </c>
      <c r="C48" s="229">
        <v>132029</v>
      </c>
      <c r="D48" s="230">
        <f t="shared" si="4"/>
        <v>66.952714933840298</v>
      </c>
      <c r="E48" s="229">
        <v>52</v>
      </c>
      <c r="F48" s="231">
        <v>70</v>
      </c>
      <c r="G48" s="229">
        <v>14524</v>
      </c>
      <c r="H48" s="229">
        <v>26386</v>
      </c>
      <c r="I48" s="230">
        <f t="shared" si="5"/>
        <v>55.044341696354124</v>
      </c>
      <c r="J48" s="229">
        <v>46</v>
      </c>
      <c r="K48" s="231">
        <v>68</v>
      </c>
      <c r="L48" s="189"/>
      <c r="M48" s="188"/>
      <c r="N48" s="188"/>
      <c r="O48" s="189"/>
      <c r="P48" s="188"/>
      <c r="Q48" s="188"/>
      <c r="R48" s="189"/>
      <c r="S48" s="189"/>
    </row>
    <row r="49" spans="1:19" s="185" customFormat="1" ht="12" customHeight="1" x14ac:dyDescent="0.2">
      <c r="A49" s="128" t="s">
        <v>100</v>
      </c>
      <c r="B49" s="229">
        <v>200175</v>
      </c>
      <c r="C49" s="229">
        <v>222082</v>
      </c>
      <c r="D49" s="230">
        <f t="shared" si="4"/>
        <v>90.135625579740804</v>
      </c>
      <c r="E49" s="229">
        <v>64</v>
      </c>
      <c r="F49" s="231">
        <v>72</v>
      </c>
      <c r="G49" s="229">
        <v>48530</v>
      </c>
      <c r="H49" s="229">
        <v>66738</v>
      </c>
      <c r="I49" s="237">
        <f t="shared" si="5"/>
        <v>72.717192603913816</v>
      </c>
      <c r="J49" s="229">
        <v>72</v>
      </c>
      <c r="K49" s="231">
        <v>86</v>
      </c>
      <c r="L49" s="189"/>
      <c r="M49" s="188"/>
      <c r="N49" s="188"/>
      <c r="O49" s="189"/>
      <c r="P49" s="188"/>
      <c r="Q49" s="188"/>
      <c r="R49" s="189"/>
      <c r="S49" s="189"/>
    </row>
    <row r="50" spans="1:19" s="185" customFormat="1" x14ac:dyDescent="0.2">
      <c r="A50" s="128" t="s">
        <v>101</v>
      </c>
      <c r="B50" s="229">
        <v>19</v>
      </c>
      <c r="C50" s="229">
        <v>6</v>
      </c>
      <c r="D50" s="230">
        <f t="shared" si="4"/>
        <v>316.66666666666669</v>
      </c>
      <c r="E50" s="229">
        <v>2</v>
      </c>
      <c r="F50" s="231">
        <v>1</v>
      </c>
      <c r="G50" s="231">
        <v>1</v>
      </c>
      <c r="H50" s="229">
        <v>1</v>
      </c>
      <c r="I50" s="237">
        <f t="shared" si="5"/>
        <v>100</v>
      </c>
      <c r="J50" s="231">
        <v>1</v>
      </c>
      <c r="K50" s="231">
        <v>1</v>
      </c>
      <c r="L50" s="189"/>
      <c r="M50" s="188"/>
      <c r="N50" s="188"/>
      <c r="O50" s="189"/>
      <c r="P50" s="188"/>
      <c r="Q50" s="188"/>
      <c r="R50" s="189"/>
      <c r="S50" s="189"/>
    </row>
    <row r="51" spans="1:19" s="185" customFormat="1" x14ac:dyDescent="0.2">
      <c r="A51" s="130" t="s">
        <v>102</v>
      </c>
      <c r="B51" s="235">
        <v>147</v>
      </c>
      <c r="C51" s="235">
        <v>100</v>
      </c>
      <c r="D51" s="237">
        <f t="shared" si="4"/>
        <v>147</v>
      </c>
      <c r="E51" s="235">
        <v>50</v>
      </c>
      <c r="F51" s="236">
        <v>22</v>
      </c>
      <c r="G51" s="235">
        <v>57</v>
      </c>
      <c r="H51" s="235">
        <v>78</v>
      </c>
      <c r="I51" s="237">
        <f t="shared" si="5"/>
        <v>73.07692307692308</v>
      </c>
      <c r="J51" s="235">
        <v>18</v>
      </c>
      <c r="K51" s="236">
        <v>22</v>
      </c>
    </row>
    <row r="52" spans="1:19" s="185" customFormat="1" x14ac:dyDescent="0.2">
      <c r="A52" s="129" t="s">
        <v>103</v>
      </c>
      <c r="B52" s="232">
        <v>1016</v>
      </c>
      <c r="C52" s="232">
        <v>3189</v>
      </c>
      <c r="D52" s="233">
        <f t="shared" si="4"/>
        <v>31.859517089996864</v>
      </c>
      <c r="E52" s="232">
        <v>2</v>
      </c>
      <c r="F52" s="232">
        <v>8</v>
      </c>
      <c r="G52" s="232">
        <v>120</v>
      </c>
      <c r="H52" s="232">
        <v>371</v>
      </c>
      <c r="I52" s="233">
        <f t="shared" si="5"/>
        <v>32.345013477088948</v>
      </c>
      <c r="J52" s="232">
        <v>5</v>
      </c>
      <c r="K52" s="232">
        <v>25</v>
      </c>
    </row>
    <row r="53" spans="1:19" s="185" customFormat="1" x14ac:dyDescent="0.2">
      <c r="A53" s="130"/>
    </row>
    <row r="54" spans="1:19" s="185" customFormat="1" ht="12.75" customHeight="1" x14ac:dyDescent="0.2">
      <c r="A54" s="238"/>
      <c r="B54" s="459" t="s">
        <v>177</v>
      </c>
      <c r="C54" s="459"/>
      <c r="D54" s="459"/>
      <c r="E54" s="459"/>
      <c r="F54" s="459"/>
      <c r="G54" s="459"/>
      <c r="H54" s="459"/>
      <c r="I54" s="459"/>
      <c r="J54" s="459"/>
      <c r="K54" s="459"/>
    </row>
    <row r="55" spans="1:19" s="185" customFormat="1" ht="18" customHeight="1" x14ac:dyDescent="0.2">
      <c r="A55" s="455"/>
      <c r="B55" s="456" t="s">
        <v>149</v>
      </c>
      <c r="C55" s="456"/>
      <c r="D55" s="456"/>
      <c r="E55" s="456"/>
      <c r="F55" s="456"/>
      <c r="G55" s="456" t="s">
        <v>150</v>
      </c>
      <c r="H55" s="456"/>
      <c r="I55" s="456"/>
      <c r="J55" s="456"/>
      <c r="K55" s="457"/>
    </row>
    <row r="56" spans="1:19" s="185" customFormat="1" ht="18" customHeight="1" x14ac:dyDescent="0.2">
      <c r="A56" s="455"/>
      <c r="B56" s="456" t="s">
        <v>146</v>
      </c>
      <c r="C56" s="456"/>
      <c r="D56" s="456"/>
      <c r="E56" s="456" t="s">
        <v>176</v>
      </c>
      <c r="F56" s="456"/>
      <c r="G56" s="456" t="s">
        <v>146</v>
      </c>
      <c r="H56" s="456"/>
      <c r="I56" s="456"/>
      <c r="J56" s="456" t="s">
        <v>176</v>
      </c>
      <c r="K56" s="457"/>
    </row>
    <row r="57" spans="1:19" s="185" customFormat="1" ht="22.5" x14ac:dyDescent="0.2">
      <c r="A57" s="455"/>
      <c r="B57" s="227" t="s">
        <v>153</v>
      </c>
      <c r="C57" s="227" t="s">
        <v>75</v>
      </c>
      <c r="D57" s="227" t="s">
        <v>162</v>
      </c>
      <c r="E57" s="227" t="s">
        <v>153</v>
      </c>
      <c r="F57" s="227" t="s">
        <v>75</v>
      </c>
      <c r="G57" s="227" t="s">
        <v>153</v>
      </c>
      <c r="H57" s="227" t="s">
        <v>75</v>
      </c>
      <c r="I57" s="227" t="s">
        <v>162</v>
      </c>
      <c r="J57" s="227" t="s">
        <v>153</v>
      </c>
      <c r="K57" s="228" t="s">
        <v>75</v>
      </c>
    </row>
    <row r="58" spans="1:19" s="185" customFormat="1" x14ac:dyDescent="0.2">
      <c r="A58" s="128" t="s">
        <v>83</v>
      </c>
      <c r="B58" s="229">
        <f>SUM(B59:B78)</f>
        <v>580638</v>
      </c>
      <c r="C58" s="229">
        <f>SUM(C59:C78)</f>
        <v>631507</v>
      </c>
      <c r="D58" s="230">
        <f t="shared" ref="D58:D78" si="6">B58/C58*100</f>
        <v>91.944824047872785</v>
      </c>
      <c r="E58" s="229">
        <v>28</v>
      </c>
      <c r="F58" s="231">
        <v>35</v>
      </c>
      <c r="G58" s="229">
        <f>SUM(G59:G78)</f>
        <v>37215</v>
      </c>
      <c r="H58" s="229">
        <f>SUM(H59:H78)</f>
        <v>35362</v>
      </c>
      <c r="I58" s="230">
        <f>G58/H58*100</f>
        <v>105.24008823030371</v>
      </c>
      <c r="J58" s="229">
        <v>23</v>
      </c>
      <c r="K58" s="231">
        <v>27</v>
      </c>
      <c r="L58" s="189"/>
      <c r="M58" s="188"/>
      <c r="N58" s="188"/>
      <c r="O58" s="189"/>
      <c r="P58" s="188"/>
      <c r="Q58" s="188"/>
      <c r="R58" s="189"/>
    </row>
    <row r="59" spans="1:19" s="185" customFormat="1" x14ac:dyDescent="0.2">
      <c r="A59" s="128" t="s">
        <v>84</v>
      </c>
      <c r="B59" s="229">
        <v>76867</v>
      </c>
      <c r="C59" s="229">
        <v>82276</v>
      </c>
      <c r="D59" s="230">
        <f t="shared" si="6"/>
        <v>93.425786377558467</v>
      </c>
      <c r="E59" s="229">
        <v>40</v>
      </c>
      <c r="F59" s="231">
        <v>41</v>
      </c>
      <c r="G59" s="231">
        <v>21</v>
      </c>
      <c r="H59" s="231" t="s">
        <v>160</v>
      </c>
      <c r="I59" s="230" t="s">
        <v>160</v>
      </c>
      <c r="J59" s="231">
        <v>9</v>
      </c>
      <c r="K59" s="231" t="s">
        <v>160</v>
      </c>
      <c r="L59" s="189"/>
      <c r="M59" s="188"/>
      <c r="N59" s="188"/>
      <c r="O59" s="189"/>
      <c r="P59" s="188"/>
      <c r="Q59" s="188"/>
      <c r="R59" s="189"/>
    </row>
    <row r="60" spans="1:19" s="185" customFormat="1" x14ac:dyDescent="0.2">
      <c r="A60" s="128" t="s">
        <v>85</v>
      </c>
      <c r="B60" s="229">
        <v>29773</v>
      </c>
      <c r="C60" s="229">
        <v>31993</v>
      </c>
      <c r="D60" s="230">
        <f t="shared" si="6"/>
        <v>93.060982089832152</v>
      </c>
      <c r="E60" s="229">
        <v>23</v>
      </c>
      <c r="F60" s="231">
        <v>25</v>
      </c>
      <c r="G60" s="231">
        <v>12</v>
      </c>
      <c r="H60" s="229">
        <v>1</v>
      </c>
      <c r="I60" s="230">
        <f t="shared" ref="I60:I75" si="7">G60/H60*100</f>
        <v>1200</v>
      </c>
      <c r="J60" s="231">
        <v>10</v>
      </c>
      <c r="K60" s="231">
        <v>2</v>
      </c>
      <c r="L60" s="189"/>
      <c r="M60" s="188"/>
      <c r="N60" s="188"/>
      <c r="O60" s="189"/>
      <c r="P60" s="188"/>
      <c r="Q60" s="188"/>
      <c r="R60" s="189"/>
    </row>
    <row r="61" spans="1:19" s="185" customFormat="1" x14ac:dyDescent="0.2">
      <c r="A61" s="128" t="s">
        <v>86</v>
      </c>
      <c r="B61" s="229">
        <v>34991</v>
      </c>
      <c r="C61" s="229">
        <v>34572</v>
      </c>
      <c r="D61" s="230">
        <f>B61/C61*100</f>
        <v>101.21196343862084</v>
      </c>
      <c r="E61" s="229">
        <v>19</v>
      </c>
      <c r="F61" s="231">
        <v>26</v>
      </c>
      <c r="G61" s="231">
        <v>2659</v>
      </c>
      <c r="H61" s="231">
        <v>2661</v>
      </c>
      <c r="I61" s="230">
        <f t="shared" si="7"/>
        <v>99.924840285606919</v>
      </c>
      <c r="J61" s="231">
        <v>22</v>
      </c>
      <c r="K61" s="231">
        <v>27</v>
      </c>
      <c r="L61" s="189"/>
      <c r="M61" s="188"/>
      <c r="N61" s="188"/>
      <c r="O61" s="189"/>
      <c r="P61" s="188"/>
      <c r="Q61" s="188"/>
      <c r="R61" s="189"/>
    </row>
    <row r="62" spans="1:19" s="185" customFormat="1" x14ac:dyDescent="0.2">
      <c r="A62" s="128" t="s">
        <v>87</v>
      </c>
      <c r="B62" s="229">
        <v>28892</v>
      </c>
      <c r="C62" s="229">
        <v>35231</v>
      </c>
      <c r="D62" s="230">
        <f t="shared" si="6"/>
        <v>82.007323096136929</v>
      </c>
      <c r="E62" s="229">
        <v>26</v>
      </c>
      <c r="F62" s="231">
        <v>43</v>
      </c>
      <c r="G62" s="229">
        <v>196</v>
      </c>
      <c r="H62" s="231">
        <v>120</v>
      </c>
      <c r="I62" s="230">
        <f t="shared" si="7"/>
        <v>163.33333333333334</v>
      </c>
      <c r="J62" s="229">
        <v>5</v>
      </c>
      <c r="K62" s="231">
        <v>7</v>
      </c>
      <c r="L62" s="189"/>
      <c r="M62" s="188"/>
      <c r="N62" s="188"/>
      <c r="O62" s="189"/>
      <c r="P62" s="188"/>
      <c r="Q62" s="188"/>
      <c r="R62" s="189"/>
    </row>
    <row r="63" spans="1:19" s="185" customFormat="1" x14ac:dyDescent="0.2">
      <c r="A63" s="128" t="s">
        <v>88</v>
      </c>
      <c r="B63" s="229">
        <v>12379</v>
      </c>
      <c r="C63" s="229">
        <v>13156</v>
      </c>
      <c r="D63" s="230">
        <f t="shared" si="6"/>
        <v>94.093949528732139</v>
      </c>
      <c r="E63" s="229">
        <v>17</v>
      </c>
      <c r="F63" s="231">
        <v>22</v>
      </c>
      <c r="G63" s="229">
        <v>4028</v>
      </c>
      <c r="H63" s="229">
        <v>3844</v>
      </c>
      <c r="I63" s="230">
        <f t="shared" si="7"/>
        <v>104.78668054110302</v>
      </c>
      <c r="J63" s="229">
        <v>19</v>
      </c>
      <c r="K63" s="231">
        <v>21</v>
      </c>
      <c r="L63" s="189"/>
      <c r="M63" s="188"/>
      <c r="N63" s="188"/>
      <c r="O63" s="189"/>
      <c r="P63" s="188"/>
      <c r="Q63" s="188"/>
      <c r="R63" s="189"/>
    </row>
    <row r="64" spans="1:19" s="185" customFormat="1" x14ac:dyDescent="0.2">
      <c r="A64" s="128" t="s">
        <v>89</v>
      </c>
      <c r="B64" s="229">
        <v>36038</v>
      </c>
      <c r="C64" s="229">
        <v>33093</v>
      </c>
      <c r="D64" s="230">
        <f t="shared" si="6"/>
        <v>108.89916296497748</v>
      </c>
      <c r="E64" s="229">
        <v>24</v>
      </c>
      <c r="F64" s="231">
        <v>27</v>
      </c>
      <c r="G64" s="231">
        <v>233</v>
      </c>
      <c r="H64" s="231">
        <v>287</v>
      </c>
      <c r="I64" s="230">
        <f t="shared" si="7"/>
        <v>81.184668989547035</v>
      </c>
      <c r="J64" s="231">
        <v>18</v>
      </c>
      <c r="K64" s="231">
        <v>19</v>
      </c>
      <c r="L64" s="188"/>
      <c r="M64" s="188"/>
      <c r="N64" s="189"/>
      <c r="O64" s="188"/>
      <c r="P64" s="188"/>
      <c r="Q64" s="189"/>
    </row>
    <row r="65" spans="1:18" s="185" customFormat="1" x14ac:dyDescent="0.2">
      <c r="A65" s="128" t="s">
        <v>90</v>
      </c>
      <c r="B65" s="229">
        <v>19835</v>
      </c>
      <c r="C65" s="229">
        <v>23035</v>
      </c>
      <c r="D65" s="230">
        <f t="shared" si="6"/>
        <v>86.108096375081402</v>
      </c>
      <c r="E65" s="229">
        <v>28</v>
      </c>
      <c r="F65" s="231">
        <v>40</v>
      </c>
      <c r="G65" s="229">
        <v>1173</v>
      </c>
      <c r="H65" s="229">
        <v>1241</v>
      </c>
      <c r="I65" s="230">
        <f t="shared" si="7"/>
        <v>94.520547945205479</v>
      </c>
      <c r="J65" s="229">
        <v>37</v>
      </c>
      <c r="K65" s="231">
        <v>38</v>
      </c>
      <c r="L65" s="189"/>
      <c r="M65" s="188"/>
      <c r="N65" s="188"/>
      <c r="O65" s="189"/>
      <c r="P65" s="188"/>
      <c r="Q65" s="188"/>
      <c r="R65" s="189"/>
    </row>
    <row r="66" spans="1:18" s="185" customFormat="1" x14ac:dyDescent="0.2">
      <c r="A66" s="128" t="s">
        <v>91</v>
      </c>
      <c r="B66" s="229">
        <v>30956</v>
      </c>
      <c r="C66" s="229">
        <v>30508</v>
      </c>
      <c r="D66" s="230">
        <f t="shared" si="6"/>
        <v>101.46846728726891</v>
      </c>
      <c r="E66" s="229">
        <v>33</v>
      </c>
      <c r="F66" s="231">
        <v>48</v>
      </c>
      <c r="G66" s="229">
        <v>146</v>
      </c>
      <c r="H66" s="229">
        <v>148</v>
      </c>
      <c r="I66" s="230">
        <f t="shared" si="7"/>
        <v>98.648648648648646</v>
      </c>
      <c r="J66" s="229">
        <v>15</v>
      </c>
      <c r="K66" s="231">
        <v>13</v>
      </c>
      <c r="L66" s="189"/>
      <c r="M66" s="188"/>
      <c r="N66" s="188"/>
      <c r="O66" s="189"/>
      <c r="P66" s="188"/>
      <c r="Q66" s="188"/>
      <c r="R66" s="189"/>
    </row>
    <row r="67" spans="1:18" s="185" customFormat="1" x14ac:dyDescent="0.2">
      <c r="A67" s="128" t="s">
        <v>92</v>
      </c>
      <c r="B67" s="229">
        <v>87187</v>
      </c>
      <c r="C67" s="229">
        <v>80783</v>
      </c>
      <c r="D67" s="230">
        <f t="shared" si="6"/>
        <v>107.92741047002463</v>
      </c>
      <c r="E67" s="229">
        <v>53</v>
      </c>
      <c r="F67" s="231">
        <v>56</v>
      </c>
      <c r="G67" s="231">
        <v>242</v>
      </c>
      <c r="H67" s="231">
        <v>238</v>
      </c>
      <c r="I67" s="230">
        <f t="shared" si="7"/>
        <v>101.68067226890756</v>
      </c>
      <c r="J67" s="231">
        <v>42</v>
      </c>
      <c r="K67" s="231">
        <v>42</v>
      </c>
      <c r="L67" s="189"/>
      <c r="M67" s="188"/>
      <c r="N67" s="188"/>
      <c r="O67" s="189"/>
      <c r="P67" s="188"/>
      <c r="Q67" s="188"/>
      <c r="R67" s="189"/>
    </row>
    <row r="68" spans="1:18" s="185" customFormat="1" x14ac:dyDescent="0.2">
      <c r="A68" s="128" t="s">
        <v>93</v>
      </c>
      <c r="B68" s="229">
        <v>7747</v>
      </c>
      <c r="C68" s="229">
        <v>7788</v>
      </c>
      <c r="D68" s="230">
        <f t="shared" si="6"/>
        <v>99.473549049820235</v>
      </c>
      <c r="E68" s="229">
        <v>12</v>
      </c>
      <c r="F68" s="231">
        <v>14</v>
      </c>
      <c r="G68" s="231">
        <v>3</v>
      </c>
      <c r="H68" s="229">
        <v>4</v>
      </c>
      <c r="I68" s="230">
        <f t="shared" si="7"/>
        <v>75</v>
      </c>
      <c r="J68" s="231">
        <v>21</v>
      </c>
      <c r="K68" s="231">
        <v>69</v>
      </c>
      <c r="L68" s="189"/>
      <c r="M68" s="188"/>
      <c r="N68" s="188"/>
      <c r="O68" s="189"/>
      <c r="P68" s="188"/>
      <c r="Q68" s="188"/>
      <c r="R68" s="189"/>
    </row>
    <row r="69" spans="1:18" s="185" customFormat="1" x14ac:dyDescent="0.2">
      <c r="A69" s="128" t="s">
        <v>94</v>
      </c>
      <c r="B69" s="229">
        <v>21361</v>
      </c>
      <c r="C69" s="229">
        <v>20695</v>
      </c>
      <c r="D69" s="230">
        <f t="shared" si="6"/>
        <v>103.21816863976807</v>
      </c>
      <c r="E69" s="229">
        <v>21</v>
      </c>
      <c r="F69" s="231">
        <v>21</v>
      </c>
      <c r="G69" s="229">
        <v>5916</v>
      </c>
      <c r="H69" s="229">
        <v>5189</v>
      </c>
      <c r="I69" s="230">
        <f t="shared" si="7"/>
        <v>114.01040662940835</v>
      </c>
      <c r="J69" s="229">
        <v>22</v>
      </c>
      <c r="K69" s="231">
        <v>26</v>
      </c>
      <c r="L69" s="189"/>
      <c r="M69" s="188"/>
      <c r="N69" s="188"/>
      <c r="O69" s="189"/>
      <c r="P69" s="188"/>
      <c r="Q69" s="188"/>
      <c r="R69" s="189"/>
    </row>
    <row r="70" spans="1:18" s="185" customFormat="1" x14ac:dyDescent="0.2">
      <c r="A70" s="128" t="s">
        <v>95</v>
      </c>
      <c r="B70" s="229">
        <v>37941</v>
      </c>
      <c r="C70" s="229">
        <v>36804</v>
      </c>
      <c r="D70" s="230">
        <f t="shared" si="6"/>
        <v>103.08933811542225</v>
      </c>
      <c r="E70" s="229">
        <v>38</v>
      </c>
      <c r="F70" s="231">
        <v>41</v>
      </c>
      <c r="G70" s="229">
        <v>18042</v>
      </c>
      <c r="H70" s="229">
        <v>16584</v>
      </c>
      <c r="I70" s="230">
        <f t="shared" si="7"/>
        <v>108.7916063675832</v>
      </c>
      <c r="J70" s="229">
        <v>28</v>
      </c>
      <c r="K70" s="231">
        <v>28</v>
      </c>
      <c r="L70" s="189"/>
      <c r="M70" s="188"/>
      <c r="N70" s="188"/>
      <c r="O70" s="189"/>
      <c r="P70" s="188"/>
      <c r="Q70" s="188"/>
      <c r="R70" s="189"/>
    </row>
    <row r="71" spans="1:18" s="185" customFormat="1" x14ac:dyDescent="0.2">
      <c r="A71" s="128" t="s">
        <v>96</v>
      </c>
      <c r="B71" s="229">
        <v>39703</v>
      </c>
      <c r="C71" s="229">
        <v>34310</v>
      </c>
      <c r="D71" s="230">
        <f t="shared" si="6"/>
        <v>115.71844943165257</v>
      </c>
      <c r="E71" s="229">
        <v>29</v>
      </c>
      <c r="F71" s="231">
        <v>31</v>
      </c>
      <c r="G71" s="231" t="s">
        <v>160</v>
      </c>
      <c r="H71" s="231" t="s">
        <v>160</v>
      </c>
      <c r="I71" s="230" t="s">
        <v>160</v>
      </c>
      <c r="J71" s="231" t="s">
        <v>160</v>
      </c>
      <c r="K71" s="231" t="s">
        <v>160</v>
      </c>
      <c r="L71" s="189"/>
      <c r="M71" s="188"/>
      <c r="N71" s="188"/>
      <c r="O71" s="189"/>
      <c r="P71" s="188"/>
      <c r="Q71" s="188"/>
      <c r="R71" s="189"/>
    </row>
    <row r="72" spans="1:18" s="185" customFormat="1" x14ac:dyDescent="0.2">
      <c r="A72" s="128" t="s">
        <v>97</v>
      </c>
      <c r="B72" s="229">
        <v>23774</v>
      </c>
      <c r="C72" s="229">
        <v>22115</v>
      </c>
      <c r="D72" s="230">
        <f t="shared" si="6"/>
        <v>107.50169568166403</v>
      </c>
      <c r="E72" s="229">
        <v>29</v>
      </c>
      <c r="F72" s="231">
        <v>30</v>
      </c>
      <c r="G72" s="231" t="s">
        <v>160</v>
      </c>
      <c r="H72" s="231" t="s">
        <v>160</v>
      </c>
      <c r="I72" s="230" t="s">
        <v>160</v>
      </c>
      <c r="J72" s="231" t="s">
        <v>160</v>
      </c>
      <c r="K72" s="231" t="s">
        <v>160</v>
      </c>
      <c r="L72" s="189"/>
      <c r="M72" s="191"/>
      <c r="N72" s="191"/>
      <c r="O72" s="191"/>
      <c r="P72" s="191"/>
      <c r="Q72" s="191"/>
      <c r="R72" s="191"/>
    </row>
    <row r="73" spans="1:18" s="185" customFormat="1" x14ac:dyDescent="0.2">
      <c r="A73" s="128" t="s">
        <v>161</v>
      </c>
      <c r="B73" s="229">
        <v>51364</v>
      </c>
      <c r="C73" s="229">
        <v>58545</v>
      </c>
      <c r="D73" s="230">
        <f t="shared" si="6"/>
        <v>87.7342215389871</v>
      </c>
      <c r="E73" s="229">
        <v>24</v>
      </c>
      <c r="F73" s="231">
        <v>30</v>
      </c>
      <c r="G73" s="229">
        <v>4539</v>
      </c>
      <c r="H73" s="229">
        <v>4996</v>
      </c>
      <c r="I73" s="230">
        <f t="shared" si="7"/>
        <v>90.852682145716571</v>
      </c>
      <c r="J73" s="229">
        <v>22</v>
      </c>
      <c r="K73" s="231">
        <v>27</v>
      </c>
      <c r="L73" s="189"/>
      <c r="M73" s="188"/>
      <c r="N73" s="188"/>
      <c r="O73" s="189"/>
      <c r="P73" s="188"/>
      <c r="Q73" s="188"/>
      <c r="R73" s="189"/>
    </row>
    <row r="74" spans="1:18" s="185" customFormat="1" x14ac:dyDescent="0.2">
      <c r="A74" s="128" t="s">
        <v>99</v>
      </c>
      <c r="B74" s="229">
        <v>14597</v>
      </c>
      <c r="C74" s="229">
        <v>54758</v>
      </c>
      <c r="D74" s="230">
        <f t="shared" si="6"/>
        <v>26.657292085174767</v>
      </c>
      <c r="E74" s="229">
        <v>16</v>
      </c>
      <c r="F74" s="231">
        <v>58</v>
      </c>
      <c r="G74" s="231">
        <v>2</v>
      </c>
      <c r="H74" s="231">
        <v>42</v>
      </c>
      <c r="I74" s="230">
        <f t="shared" si="7"/>
        <v>4.7619047619047619</v>
      </c>
      <c r="J74" s="231">
        <v>22</v>
      </c>
      <c r="K74" s="231">
        <v>10</v>
      </c>
      <c r="L74" s="189"/>
      <c r="M74" s="188"/>
      <c r="N74" s="188"/>
      <c r="O74" s="189"/>
      <c r="P74" s="188"/>
      <c r="Q74" s="188"/>
      <c r="R74" s="189"/>
    </row>
    <row r="75" spans="1:18" s="185" customFormat="1" ht="11.25" customHeight="1" x14ac:dyDescent="0.2">
      <c r="A75" s="128" t="s">
        <v>100</v>
      </c>
      <c r="B75" s="229">
        <v>26791</v>
      </c>
      <c r="C75" s="229">
        <v>30954</v>
      </c>
      <c r="D75" s="230">
        <f t="shared" si="6"/>
        <v>86.551011177876845</v>
      </c>
      <c r="E75" s="229">
        <v>23</v>
      </c>
      <c r="F75" s="231">
        <v>30</v>
      </c>
      <c r="G75" s="231">
        <v>3</v>
      </c>
      <c r="H75" s="231">
        <v>7</v>
      </c>
      <c r="I75" s="230">
        <f t="shared" si="7"/>
        <v>42.857142857142854</v>
      </c>
      <c r="J75" s="231">
        <v>2</v>
      </c>
      <c r="K75" s="231">
        <v>6</v>
      </c>
      <c r="L75" s="189"/>
      <c r="M75" s="188"/>
      <c r="N75" s="188"/>
      <c r="O75" s="189"/>
      <c r="P75" s="188"/>
      <c r="Q75" s="188"/>
      <c r="R75" s="189"/>
    </row>
    <row r="76" spans="1:18" s="185" customFormat="1" x14ac:dyDescent="0.2">
      <c r="A76" s="128" t="s">
        <v>101</v>
      </c>
      <c r="B76" s="229">
        <v>2</v>
      </c>
      <c r="C76" s="231">
        <v>1</v>
      </c>
      <c r="D76" s="230">
        <f t="shared" si="6"/>
        <v>200</v>
      </c>
      <c r="E76" s="229">
        <v>2</v>
      </c>
      <c r="F76" s="231">
        <v>1</v>
      </c>
      <c r="G76" s="231" t="s">
        <v>160</v>
      </c>
      <c r="H76" s="231" t="s">
        <v>160</v>
      </c>
      <c r="I76" s="231" t="s">
        <v>160</v>
      </c>
      <c r="J76" s="231" t="s">
        <v>160</v>
      </c>
      <c r="K76" s="231" t="s">
        <v>160</v>
      </c>
      <c r="L76" s="189"/>
      <c r="M76" s="188"/>
      <c r="N76" s="188"/>
      <c r="O76" s="189"/>
      <c r="P76" s="188"/>
      <c r="Q76" s="188"/>
      <c r="R76" s="189"/>
    </row>
    <row r="77" spans="1:18" s="185" customFormat="1" x14ac:dyDescent="0.2">
      <c r="A77" s="130" t="s">
        <v>102</v>
      </c>
      <c r="B77" s="229">
        <v>67</v>
      </c>
      <c r="C77" s="231">
        <v>18</v>
      </c>
      <c r="D77" s="230">
        <f t="shared" si="6"/>
        <v>372.22222222222223</v>
      </c>
      <c r="E77" s="229">
        <v>10</v>
      </c>
      <c r="F77" s="231">
        <v>3</v>
      </c>
      <c r="G77" s="231" t="s">
        <v>160</v>
      </c>
      <c r="H77" s="231" t="s">
        <v>160</v>
      </c>
      <c r="I77" s="231" t="s">
        <v>160</v>
      </c>
      <c r="J77" s="231" t="s">
        <v>160</v>
      </c>
      <c r="K77" s="231" t="s">
        <v>160</v>
      </c>
      <c r="L77" s="189"/>
      <c r="M77" s="188"/>
      <c r="N77" s="188"/>
      <c r="O77" s="189"/>
      <c r="P77" s="188"/>
      <c r="Q77" s="188"/>
      <c r="R77" s="189"/>
    </row>
    <row r="78" spans="1:18" x14ac:dyDescent="0.2">
      <c r="A78" s="129" t="s">
        <v>103</v>
      </c>
      <c r="B78" s="232">
        <v>373</v>
      </c>
      <c r="C78" s="234">
        <v>872</v>
      </c>
      <c r="D78" s="233">
        <f t="shared" si="6"/>
        <v>42.775229357798167</v>
      </c>
      <c r="E78" s="232">
        <v>5</v>
      </c>
      <c r="F78" s="234">
        <v>9</v>
      </c>
      <c r="G78" s="234" t="s">
        <v>160</v>
      </c>
      <c r="H78" s="234" t="s">
        <v>160</v>
      </c>
      <c r="I78" s="234" t="s">
        <v>160</v>
      </c>
      <c r="J78" s="234" t="s">
        <v>160</v>
      </c>
      <c r="K78" s="234" t="s">
        <v>160</v>
      </c>
    </row>
    <row r="79" spans="1:18" x14ac:dyDescent="0.2">
      <c r="A79" s="204"/>
      <c r="D79" s="245"/>
    </row>
  </sheetData>
  <mergeCells count="24">
    <mergeCell ref="A1:K1"/>
    <mergeCell ref="B54:K54"/>
    <mergeCell ref="B55:F55"/>
    <mergeCell ref="G55:K55"/>
    <mergeCell ref="G3:K3"/>
    <mergeCell ref="E4:F4"/>
    <mergeCell ref="G4:I4"/>
    <mergeCell ref="J4:K4"/>
    <mergeCell ref="A29:A31"/>
    <mergeCell ref="B30:D30"/>
    <mergeCell ref="A3:A5"/>
    <mergeCell ref="B4:D4"/>
    <mergeCell ref="B3:F3"/>
    <mergeCell ref="B28:K28"/>
    <mergeCell ref="B29:F29"/>
    <mergeCell ref="G29:K29"/>
    <mergeCell ref="A55:A57"/>
    <mergeCell ref="B56:D56"/>
    <mergeCell ref="E30:F30"/>
    <mergeCell ref="G30:I30"/>
    <mergeCell ref="J30:K30"/>
    <mergeCell ref="E56:F56"/>
    <mergeCell ref="G56:I56"/>
    <mergeCell ref="J56:K56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zoomScaleNormal="100" workbookViewId="0">
      <selection activeCell="A3" sqref="A3:A5"/>
    </sheetView>
  </sheetViews>
  <sheetFormatPr defaultRowHeight="12.75" x14ac:dyDescent="0.2"/>
  <cols>
    <col min="1" max="1" width="23.28515625" style="178" customWidth="1"/>
    <col min="2" max="2" width="9.5703125" style="178" customWidth="1"/>
    <col min="3" max="3" width="11" style="178" customWidth="1"/>
    <col min="4" max="4" width="10.5703125" style="178" customWidth="1"/>
    <col min="5" max="5" width="10.85546875" style="178" customWidth="1"/>
    <col min="6" max="6" width="9.140625" style="178"/>
    <col min="7" max="7" width="11.28515625" style="178" customWidth="1"/>
    <col min="8" max="241" width="9.140625" style="178"/>
    <col min="242" max="242" width="23.28515625" style="178" customWidth="1"/>
    <col min="243" max="243" width="9.5703125" style="178" customWidth="1"/>
    <col min="244" max="244" width="11" style="178" customWidth="1"/>
    <col min="245" max="245" width="10.5703125" style="178" customWidth="1"/>
    <col min="246" max="247" width="10.85546875" style="178" customWidth="1"/>
    <col min="248" max="248" width="11.42578125" style="178" customWidth="1"/>
    <col min="249" max="249" width="11" style="178" customWidth="1"/>
    <col min="250" max="250" width="10.85546875" style="178" customWidth="1"/>
    <col min="251" max="252" width="11.42578125" style="178" customWidth="1"/>
    <col min="253" max="497" width="9.140625" style="178"/>
    <col min="498" max="498" width="23.28515625" style="178" customWidth="1"/>
    <col min="499" max="499" width="9.5703125" style="178" customWidth="1"/>
    <col min="500" max="500" width="11" style="178" customWidth="1"/>
    <col min="501" max="501" width="10.5703125" style="178" customWidth="1"/>
    <col min="502" max="503" width="10.85546875" style="178" customWidth="1"/>
    <col min="504" max="504" width="11.42578125" style="178" customWidth="1"/>
    <col min="505" max="505" width="11" style="178" customWidth="1"/>
    <col min="506" max="506" width="10.85546875" style="178" customWidth="1"/>
    <col min="507" max="508" width="11.42578125" style="178" customWidth="1"/>
    <col min="509" max="753" width="9.140625" style="178"/>
    <col min="754" max="754" width="23.28515625" style="178" customWidth="1"/>
    <col min="755" max="755" width="9.5703125" style="178" customWidth="1"/>
    <col min="756" max="756" width="11" style="178" customWidth="1"/>
    <col min="757" max="757" width="10.5703125" style="178" customWidth="1"/>
    <col min="758" max="759" width="10.85546875" style="178" customWidth="1"/>
    <col min="760" max="760" width="11.42578125" style="178" customWidth="1"/>
    <col min="761" max="761" width="11" style="178" customWidth="1"/>
    <col min="762" max="762" width="10.85546875" style="178" customWidth="1"/>
    <col min="763" max="764" width="11.42578125" style="178" customWidth="1"/>
    <col min="765" max="1009" width="9.140625" style="178"/>
    <col min="1010" max="1010" width="23.28515625" style="178" customWidth="1"/>
    <col min="1011" max="1011" width="9.5703125" style="178" customWidth="1"/>
    <col min="1012" max="1012" width="11" style="178" customWidth="1"/>
    <col min="1013" max="1013" width="10.5703125" style="178" customWidth="1"/>
    <col min="1014" max="1015" width="10.85546875" style="178" customWidth="1"/>
    <col min="1016" max="1016" width="11.42578125" style="178" customWidth="1"/>
    <col min="1017" max="1017" width="11" style="178" customWidth="1"/>
    <col min="1018" max="1018" width="10.85546875" style="178" customWidth="1"/>
    <col min="1019" max="1020" width="11.42578125" style="178" customWidth="1"/>
    <col min="1021" max="1265" width="9.140625" style="178"/>
    <col min="1266" max="1266" width="23.28515625" style="178" customWidth="1"/>
    <col min="1267" max="1267" width="9.5703125" style="178" customWidth="1"/>
    <col min="1268" max="1268" width="11" style="178" customWidth="1"/>
    <col min="1269" max="1269" width="10.5703125" style="178" customWidth="1"/>
    <col min="1270" max="1271" width="10.85546875" style="178" customWidth="1"/>
    <col min="1272" max="1272" width="11.42578125" style="178" customWidth="1"/>
    <col min="1273" max="1273" width="11" style="178" customWidth="1"/>
    <col min="1274" max="1274" width="10.85546875" style="178" customWidth="1"/>
    <col min="1275" max="1276" width="11.42578125" style="178" customWidth="1"/>
    <col min="1277" max="1521" width="9.140625" style="178"/>
    <col min="1522" max="1522" width="23.28515625" style="178" customWidth="1"/>
    <col min="1523" max="1523" width="9.5703125" style="178" customWidth="1"/>
    <col min="1524" max="1524" width="11" style="178" customWidth="1"/>
    <col min="1525" max="1525" width="10.5703125" style="178" customWidth="1"/>
    <col min="1526" max="1527" width="10.85546875" style="178" customWidth="1"/>
    <col min="1528" max="1528" width="11.42578125" style="178" customWidth="1"/>
    <col min="1529" max="1529" width="11" style="178" customWidth="1"/>
    <col min="1530" max="1530" width="10.85546875" style="178" customWidth="1"/>
    <col min="1531" max="1532" width="11.42578125" style="178" customWidth="1"/>
    <col min="1533" max="1777" width="9.140625" style="178"/>
    <col min="1778" max="1778" width="23.28515625" style="178" customWidth="1"/>
    <col min="1779" max="1779" width="9.5703125" style="178" customWidth="1"/>
    <col min="1780" max="1780" width="11" style="178" customWidth="1"/>
    <col min="1781" max="1781" width="10.5703125" style="178" customWidth="1"/>
    <col min="1782" max="1783" width="10.85546875" style="178" customWidth="1"/>
    <col min="1784" max="1784" width="11.42578125" style="178" customWidth="1"/>
    <col min="1785" max="1785" width="11" style="178" customWidth="1"/>
    <col min="1786" max="1786" width="10.85546875" style="178" customWidth="1"/>
    <col min="1787" max="1788" width="11.42578125" style="178" customWidth="1"/>
    <col min="1789" max="2033" width="9.140625" style="178"/>
    <col min="2034" max="2034" width="23.28515625" style="178" customWidth="1"/>
    <col min="2035" max="2035" width="9.5703125" style="178" customWidth="1"/>
    <col min="2036" max="2036" width="11" style="178" customWidth="1"/>
    <col min="2037" max="2037" width="10.5703125" style="178" customWidth="1"/>
    <col min="2038" max="2039" width="10.85546875" style="178" customWidth="1"/>
    <col min="2040" max="2040" width="11.42578125" style="178" customWidth="1"/>
    <col min="2041" max="2041" width="11" style="178" customWidth="1"/>
    <col min="2042" max="2042" width="10.85546875" style="178" customWidth="1"/>
    <col min="2043" max="2044" width="11.42578125" style="178" customWidth="1"/>
    <col min="2045" max="2289" width="9.140625" style="178"/>
    <col min="2290" max="2290" width="23.28515625" style="178" customWidth="1"/>
    <col min="2291" max="2291" width="9.5703125" style="178" customWidth="1"/>
    <col min="2292" max="2292" width="11" style="178" customWidth="1"/>
    <col min="2293" max="2293" width="10.5703125" style="178" customWidth="1"/>
    <col min="2294" max="2295" width="10.85546875" style="178" customWidth="1"/>
    <col min="2296" max="2296" width="11.42578125" style="178" customWidth="1"/>
    <col min="2297" max="2297" width="11" style="178" customWidth="1"/>
    <col min="2298" max="2298" width="10.85546875" style="178" customWidth="1"/>
    <col min="2299" max="2300" width="11.42578125" style="178" customWidth="1"/>
    <col min="2301" max="2545" width="9.140625" style="178"/>
    <col min="2546" max="2546" width="23.28515625" style="178" customWidth="1"/>
    <col min="2547" max="2547" width="9.5703125" style="178" customWidth="1"/>
    <col min="2548" max="2548" width="11" style="178" customWidth="1"/>
    <col min="2549" max="2549" width="10.5703125" style="178" customWidth="1"/>
    <col min="2550" max="2551" width="10.85546875" style="178" customWidth="1"/>
    <col min="2552" max="2552" width="11.42578125" style="178" customWidth="1"/>
    <col min="2553" max="2553" width="11" style="178" customWidth="1"/>
    <col min="2554" max="2554" width="10.85546875" style="178" customWidth="1"/>
    <col min="2555" max="2556" width="11.42578125" style="178" customWidth="1"/>
    <col min="2557" max="2801" width="9.140625" style="178"/>
    <col min="2802" max="2802" width="23.28515625" style="178" customWidth="1"/>
    <col min="2803" max="2803" width="9.5703125" style="178" customWidth="1"/>
    <col min="2804" max="2804" width="11" style="178" customWidth="1"/>
    <col min="2805" max="2805" width="10.5703125" style="178" customWidth="1"/>
    <col min="2806" max="2807" width="10.85546875" style="178" customWidth="1"/>
    <col min="2808" max="2808" width="11.42578125" style="178" customWidth="1"/>
    <col min="2809" max="2809" width="11" style="178" customWidth="1"/>
    <col min="2810" max="2810" width="10.85546875" style="178" customWidth="1"/>
    <col min="2811" max="2812" width="11.42578125" style="178" customWidth="1"/>
    <col min="2813" max="3057" width="9.140625" style="178"/>
    <col min="3058" max="3058" width="23.28515625" style="178" customWidth="1"/>
    <col min="3059" max="3059" width="9.5703125" style="178" customWidth="1"/>
    <col min="3060" max="3060" width="11" style="178" customWidth="1"/>
    <col min="3061" max="3061" width="10.5703125" style="178" customWidth="1"/>
    <col min="3062" max="3063" width="10.85546875" style="178" customWidth="1"/>
    <col min="3064" max="3064" width="11.42578125" style="178" customWidth="1"/>
    <col min="3065" max="3065" width="11" style="178" customWidth="1"/>
    <col min="3066" max="3066" width="10.85546875" style="178" customWidth="1"/>
    <col min="3067" max="3068" width="11.42578125" style="178" customWidth="1"/>
    <col min="3069" max="3313" width="9.140625" style="178"/>
    <col min="3314" max="3314" width="23.28515625" style="178" customWidth="1"/>
    <col min="3315" max="3315" width="9.5703125" style="178" customWidth="1"/>
    <col min="3316" max="3316" width="11" style="178" customWidth="1"/>
    <col min="3317" max="3317" width="10.5703125" style="178" customWidth="1"/>
    <col min="3318" max="3319" width="10.85546875" style="178" customWidth="1"/>
    <col min="3320" max="3320" width="11.42578125" style="178" customWidth="1"/>
    <col min="3321" max="3321" width="11" style="178" customWidth="1"/>
    <col min="3322" max="3322" width="10.85546875" style="178" customWidth="1"/>
    <col min="3323" max="3324" width="11.42578125" style="178" customWidth="1"/>
    <col min="3325" max="3569" width="9.140625" style="178"/>
    <col min="3570" max="3570" width="23.28515625" style="178" customWidth="1"/>
    <col min="3571" max="3571" width="9.5703125" style="178" customWidth="1"/>
    <col min="3572" max="3572" width="11" style="178" customWidth="1"/>
    <col min="3573" max="3573" width="10.5703125" style="178" customWidth="1"/>
    <col min="3574" max="3575" width="10.85546875" style="178" customWidth="1"/>
    <col min="3576" max="3576" width="11.42578125" style="178" customWidth="1"/>
    <col min="3577" max="3577" width="11" style="178" customWidth="1"/>
    <col min="3578" max="3578" width="10.85546875" style="178" customWidth="1"/>
    <col min="3579" max="3580" width="11.42578125" style="178" customWidth="1"/>
    <col min="3581" max="3825" width="9.140625" style="178"/>
    <col min="3826" max="3826" width="23.28515625" style="178" customWidth="1"/>
    <col min="3827" max="3827" width="9.5703125" style="178" customWidth="1"/>
    <col min="3828" max="3828" width="11" style="178" customWidth="1"/>
    <col min="3829" max="3829" width="10.5703125" style="178" customWidth="1"/>
    <col min="3830" max="3831" width="10.85546875" style="178" customWidth="1"/>
    <col min="3832" max="3832" width="11.42578125" style="178" customWidth="1"/>
    <col min="3833" max="3833" width="11" style="178" customWidth="1"/>
    <col min="3834" max="3834" width="10.85546875" style="178" customWidth="1"/>
    <col min="3835" max="3836" width="11.42578125" style="178" customWidth="1"/>
    <col min="3837" max="4081" width="9.140625" style="178"/>
    <col min="4082" max="4082" width="23.28515625" style="178" customWidth="1"/>
    <col min="4083" max="4083" width="9.5703125" style="178" customWidth="1"/>
    <col min="4084" max="4084" width="11" style="178" customWidth="1"/>
    <col min="4085" max="4085" width="10.5703125" style="178" customWidth="1"/>
    <col min="4086" max="4087" width="10.85546875" style="178" customWidth="1"/>
    <col min="4088" max="4088" width="11.42578125" style="178" customWidth="1"/>
    <col min="4089" max="4089" width="11" style="178" customWidth="1"/>
    <col min="4090" max="4090" width="10.85546875" style="178" customWidth="1"/>
    <col min="4091" max="4092" width="11.42578125" style="178" customWidth="1"/>
    <col min="4093" max="4337" width="9.140625" style="178"/>
    <col min="4338" max="4338" width="23.28515625" style="178" customWidth="1"/>
    <col min="4339" max="4339" width="9.5703125" style="178" customWidth="1"/>
    <col min="4340" max="4340" width="11" style="178" customWidth="1"/>
    <col min="4341" max="4341" width="10.5703125" style="178" customWidth="1"/>
    <col min="4342" max="4343" width="10.85546875" style="178" customWidth="1"/>
    <col min="4344" max="4344" width="11.42578125" style="178" customWidth="1"/>
    <col min="4345" max="4345" width="11" style="178" customWidth="1"/>
    <col min="4346" max="4346" width="10.85546875" style="178" customWidth="1"/>
    <col min="4347" max="4348" width="11.42578125" style="178" customWidth="1"/>
    <col min="4349" max="4593" width="9.140625" style="178"/>
    <col min="4594" max="4594" width="23.28515625" style="178" customWidth="1"/>
    <col min="4595" max="4595" width="9.5703125" style="178" customWidth="1"/>
    <col min="4596" max="4596" width="11" style="178" customWidth="1"/>
    <col min="4597" max="4597" width="10.5703125" style="178" customWidth="1"/>
    <col min="4598" max="4599" width="10.85546875" style="178" customWidth="1"/>
    <col min="4600" max="4600" width="11.42578125" style="178" customWidth="1"/>
    <col min="4601" max="4601" width="11" style="178" customWidth="1"/>
    <col min="4602" max="4602" width="10.85546875" style="178" customWidth="1"/>
    <col min="4603" max="4604" width="11.42578125" style="178" customWidth="1"/>
    <col min="4605" max="4849" width="9.140625" style="178"/>
    <col min="4850" max="4850" width="23.28515625" style="178" customWidth="1"/>
    <col min="4851" max="4851" width="9.5703125" style="178" customWidth="1"/>
    <col min="4852" max="4852" width="11" style="178" customWidth="1"/>
    <col min="4853" max="4853" width="10.5703125" style="178" customWidth="1"/>
    <col min="4854" max="4855" width="10.85546875" style="178" customWidth="1"/>
    <col min="4856" max="4856" width="11.42578125" style="178" customWidth="1"/>
    <col min="4857" max="4857" width="11" style="178" customWidth="1"/>
    <col min="4858" max="4858" width="10.85546875" style="178" customWidth="1"/>
    <col min="4859" max="4860" width="11.42578125" style="178" customWidth="1"/>
    <col min="4861" max="5105" width="9.140625" style="178"/>
    <col min="5106" max="5106" width="23.28515625" style="178" customWidth="1"/>
    <col min="5107" max="5107" width="9.5703125" style="178" customWidth="1"/>
    <col min="5108" max="5108" width="11" style="178" customWidth="1"/>
    <col min="5109" max="5109" width="10.5703125" style="178" customWidth="1"/>
    <col min="5110" max="5111" width="10.85546875" style="178" customWidth="1"/>
    <col min="5112" max="5112" width="11.42578125" style="178" customWidth="1"/>
    <col min="5113" max="5113" width="11" style="178" customWidth="1"/>
    <col min="5114" max="5114" width="10.85546875" style="178" customWidth="1"/>
    <col min="5115" max="5116" width="11.42578125" style="178" customWidth="1"/>
    <col min="5117" max="5361" width="9.140625" style="178"/>
    <col min="5362" max="5362" width="23.28515625" style="178" customWidth="1"/>
    <col min="5363" max="5363" width="9.5703125" style="178" customWidth="1"/>
    <col min="5364" max="5364" width="11" style="178" customWidth="1"/>
    <col min="5365" max="5365" width="10.5703125" style="178" customWidth="1"/>
    <col min="5366" max="5367" width="10.85546875" style="178" customWidth="1"/>
    <col min="5368" max="5368" width="11.42578125" style="178" customWidth="1"/>
    <col min="5369" max="5369" width="11" style="178" customWidth="1"/>
    <col min="5370" max="5370" width="10.85546875" style="178" customWidth="1"/>
    <col min="5371" max="5372" width="11.42578125" style="178" customWidth="1"/>
    <col min="5373" max="5617" width="9.140625" style="178"/>
    <col min="5618" max="5618" width="23.28515625" style="178" customWidth="1"/>
    <col min="5619" max="5619" width="9.5703125" style="178" customWidth="1"/>
    <col min="5620" max="5620" width="11" style="178" customWidth="1"/>
    <col min="5621" max="5621" width="10.5703125" style="178" customWidth="1"/>
    <col min="5622" max="5623" width="10.85546875" style="178" customWidth="1"/>
    <col min="5624" max="5624" width="11.42578125" style="178" customWidth="1"/>
    <col min="5625" max="5625" width="11" style="178" customWidth="1"/>
    <col min="5626" max="5626" width="10.85546875" style="178" customWidth="1"/>
    <col min="5627" max="5628" width="11.42578125" style="178" customWidth="1"/>
    <col min="5629" max="5873" width="9.140625" style="178"/>
    <col min="5874" max="5874" width="23.28515625" style="178" customWidth="1"/>
    <col min="5875" max="5875" width="9.5703125" style="178" customWidth="1"/>
    <col min="5876" max="5876" width="11" style="178" customWidth="1"/>
    <col min="5877" max="5877" width="10.5703125" style="178" customWidth="1"/>
    <col min="5878" max="5879" width="10.85546875" style="178" customWidth="1"/>
    <col min="5880" max="5880" width="11.42578125" style="178" customWidth="1"/>
    <col min="5881" max="5881" width="11" style="178" customWidth="1"/>
    <col min="5882" max="5882" width="10.85546875" style="178" customWidth="1"/>
    <col min="5883" max="5884" width="11.42578125" style="178" customWidth="1"/>
    <col min="5885" max="6129" width="9.140625" style="178"/>
    <col min="6130" max="6130" width="23.28515625" style="178" customWidth="1"/>
    <col min="6131" max="6131" width="9.5703125" style="178" customWidth="1"/>
    <col min="6132" max="6132" width="11" style="178" customWidth="1"/>
    <col min="6133" max="6133" width="10.5703125" style="178" customWidth="1"/>
    <col min="6134" max="6135" width="10.85546875" style="178" customWidth="1"/>
    <col min="6136" max="6136" width="11.42578125" style="178" customWidth="1"/>
    <col min="6137" max="6137" width="11" style="178" customWidth="1"/>
    <col min="6138" max="6138" width="10.85546875" style="178" customWidth="1"/>
    <col min="6139" max="6140" width="11.42578125" style="178" customWidth="1"/>
    <col min="6141" max="6385" width="9.140625" style="178"/>
    <col min="6386" max="6386" width="23.28515625" style="178" customWidth="1"/>
    <col min="6387" max="6387" width="9.5703125" style="178" customWidth="1"/>
    <col min="6388" max="6388" width="11" style="178" customWidth="1"/>
    <col min="6389" max="6389" width="10.5703125" style="178" customWidth="1"/>
    <col min="6390" max="6391" width="10.85546875" style="178" customWidth="1"/>
    <col min="6392" max="6392" width="11.42578125" style="178" customWidth="1"/>
    <col min="6393" max="6393" width="11" style="178" customWidth="1"/>
    <col min="6394" max="6394" width="10.85546875" style="178" customWidth="1"/>
    <col min="6395" max="6396" width="11.42578125" style="178" customWidth="1"/>
    <col min="6397" max="6641" width="9.140625" style="178"/>
    <col min="6642" max="6642" width="23.28515625" style="178" customWidth="1"/>
    <col min="6643" max="6643" width="9.5703125" style="178" customWidth="1"/>
    <col min="6644" max="6644" width="11" style="178" customWidth="1"/>
    <col min="6645" max="6645" width="10.5703125" style="178" customWidth="1"/>
    <col min="6646" max="6647" width="10.85546875" style="178" customWidth="1"/>
    <col min="6648" max="6648" width="11.42578125" style="178" customWidth="1"/>
    <col min="6649" max="6649" width="11" style="178" customWidth="1"/>
    <col min="6650" max="6650" width="10.85546875" style="178" customWidth="1"/>
    <col min="6651" max="6652" width="11.42578125" style="178" customWidth="1"/>
    <col min="6653" max="6897" width="9.140625" style="178"/>
    <col min="6898" max="6898" width="23.28515625" style="178" customWidth="1"/>
    <col min="6899" max="6899" width="9.5703125" style="178" customWidth="1"/>
    <col min="6900" max="6900" width="11" style="178" customWidth="1"/>
    <col min="6901" max="6901" width="10.5703125" style="178" customWidth="1"/>
    <col min="6902" max="6903" width="10.85546875" style="178" customWidth="1"/>
    <col min="6904" max="6904" width="11.42578125" style="178" customWidth="1"/>
    <col min="6905" max="6905" width="11" style="178" customWidth="1"/>
    <col min="6906" max="6906" width="10.85546875" style="178" customWidth="1"/>
    <col min="6907" max="6908" width="11.42578125" style="178" customWidth="1"/>
    <col min="6909" max="7153" width="9.140625" style="178"/>
    <col min="7154" max="7154" width="23.28515625" style="178" customWidth="1"/>
    <col min="7155" max="7155" width="9.5703125" style="178" customWidth="1"/>
    <col min="7156" max="7156" width="11" style="178" customWidth="1"/>
    <col min="7157" max="7157" width="10.5703125" style="178" customWidth="1"/>
    <col min="7158" max="7159" width="10.85546875" style="178" customWidth="1"/>
    <col min="7160" max="7160" width="11.42578125" style="178" customWidth="1"/>
    <col min="7161" max="7161" width="11" style="178" customWidth="1"/>
    <col min="7162" max="7162" width="10.85546875" style="178" customWidth="1"/>
    <col min="7163" max="7164" width="11.42578125" style="178" customWidth="1"/>
    <col min="7165" max="7409" width="9.140625" style="178"/>
    <col min="7410" max="7410" width="23.28515625" style="178" customWidth="1"/>
    <col min="7411" max="7411" width="9.5703125" style="178" customWidth="1"/>
    <col min="7412" max="7412" width="11" style="178" customWidth="1"/>
    <col min="7413" max="7413" width="10.5703125" style="178" customWidth="1"/>
    <col min="7414" max="7415" width="10.85546875" style="178" customWidth="1"/>
    <col min="7416" max="7416" width="11.42578125" style="178" customWidth="1"/>
    <col min="7417" max="7417" width="11" style="178" customWidth="1"/>
    <col min="7418" max="7418" width="10.85546875" style="178" customWidth="1"/>
    <col min="7419" max="7420" width="11.42578125" style="178" customWidth="1"/>
    <col min="7421" max="7665" width="9.140625" style="178"/>
    <col min="7666" max="7666" width="23.28515625" style="178" customWidth="1"/>
    <col min="7667" max="7667" width="9.5703125" style="178" customWidth="1"/>
    <col min="7668" max="7668" width="11" style="178" customWidth="1"/>
    <col min="7669" max="7669" width="10.5703125" style="178" customWidth="1"/>
    <col min="7670" max="7671" width="10.85546875" style="178" customWidth="1"/>
    <col min="7672" max="7672" width="11.42578125" style="178" customWidth="1"/>
    <col min="7673" max="7673" width="11" style="178" customWidth="1"/>
    <col min="7674" max="7674" width="10.85546875" style="178" customWidth="1"/>
    <col min="7675" max="7676" width="11.42578125" style="178" customWidth="1"/>
    <col min="7677" max="7921" width="9.140625" style="178"/>
    <col min="7922" max="7922" width="23.28515625" style="178" customWidth="1"/>
    <col min="7923" max="7923" width="9.5703125" style="178" customWidth="1"/>
    <col min="7924" max="7924" width="11" style="178" customWidth="1"/>
    <col min="7925" max="7925" width="10.5703125" style="178" customWidth="1"/>
    <col min="7926" max="7927" width="10.85546875" style="178" customWidth="1"/>
    <col min="7928" max="7928" width="11.42578125" style="178" customWidth="1"/>
    <col min="7929" max="7929" width="11" style="178" customWidth="1"/>
    <col min="7930" max="7930" width="10.85546875" style="178" customWidth="1"/>
    <col min="7931" max="7932" width="11.42578125" style="178" customWidth="1"/>
    <col min="7933" max="8177" width="9.140625" style="178"/>
    <col min="8178" max="8178" width="23.28515625" style="178" customWidth="1"/>
    <col min="8179" max="8179" width="9.5703125" style="178" customWidth="1"/>
    <col min="8180" max="8180" width="11" style="178" customWidth="1"/>
    <col min="8181" max="8181" width="10.5703125" style="178" customWidth="1"/>
    <col min="8182" max="8183" width="10.85546875" style="178" customWidth="1"/>
    <col min="8184" max="8184" width="11.42578125" style="178" customWidth="1"/>
    <col min="8185" max="8185" width="11" style="178" customWidth="1"/>
    <col min="8186" max="8186" width="10.85546875" style="178" customWidth="1"/>
    <col min="8187" max="8188" width="11.42578125" style="178" customWidth="1"/>
    <col min="8189" max="8433" width="9.140625" style="178"/>
    <col min="8434" max="8434" width="23.28515625" style="178" customWidth="1"/>
    <col min="8435" max="8435" width="9.5703125" style="178" customWidth="1"/>
    <col min="8436" max="8436" width="11" style="178" customWidth="1"/>
    <col min="8437" max="8437" width="10.5703125" style="178" customWidth="1"/>
    <col min="8438" max="8439" width="10.85546875" style="178" customWidth="1"/>
    <col min="8440" max="8440" width="11.42578125" style="178" customWidth="1"/>
    <col min="8441" max="8441" width="11" style="178" customWidth="1"/>
    <col min="8442" max="8442" width="10.85546875" style="178" customWidth="1"/>
    <col min="8443" max="8444" width="11.42578125" style="178" customWidth="1"/>
    <col min="8445" max="8689" width="9.140625" style="178"/>
    <col min="8690" max="8690" width="23.28515625" style="178" customWidth="1"/>
    <col min="8691" max="8691" width="9.5703125" style="178" customWidth="1"/>
    <col min="8692" max="8692" width="11" style="178" customWidth="1"/>
    <col min="8693" max="8693" width="10.5703125" style="178" customWidth="1"/>
    <col min="8694" max="8695" width="10.85546875" style="178" customWidth="1"/>
    <col min="8696" max="8696" width="11.42578125" style="178" customWidth="1"/>
    <col min="8697" max="8697" width="11" style="178" customWidth="1"/>
    <col min="8698" max="8698" width="10.85546875" style="178" customWidth="1"/>
    <col min="8699" max="8700" width="11.42578125" style="178" customWidth="1"/>
    <col min="8701" max="8945" width="9.140625" style="178"/>
    <col min="8946" max="8946" width="23.28515625" style="178" customWidth="1"/>
    <col min="8947" max="8947" width="9.5703125" style="178" customWidth="1"/>
    <col min="8948" max="8948" width="11" style="178" customWidth="1"/>
    <col min="8949" max="8949" width="10.5703125" style="178" customWidth="1"/>
    <col min="8950" max="8951" width="10.85546875" style="178" customWidth="1"/>
    <col min="8952" max="8952" width="11.42578125" style="178" customWidth="1"/>
    <col min="8953" max="8953" width="11" style="178" customWidth="1"/>
    <col min="8954" max="8954" width="10.85546875" style="178" customWidth="1"/>
    <col min="8955" max="8956" width="11.42578125" style="178" customWidth="1"/>
    <col min="8957" max="9201" width="9.140625" style="178"/>
    <col min="9202" max="9202" width="23.28515625" style="178" customWidth="1"/>
    <col min="9203" max="9203" width="9.5703125" style="178" customWidth="1"/>
    <col min="9204" max="9204" width="11" style="178" customWidth="1"/>
    <col min="9205" max="9205" width="10.5703125" style="178" customWidth="1"/>
    <col min="9206" max="9207" width="10.85546875" style="178" customWidth="1"/>
    <col min="9208" max="9208" width="11.42578125" style="178" customWidth="1"/>
    <col min="9209" max="9209" width="11" style="178" customWidth="1"/>
    <col min="9210" max="9210" width="10.85546875" style="178" customWidth="1"/>
    <col min="9211" max="9212" width="11.42578125" style="178" customWidth="1"/>
    <col min="9213" max="9457" width="9.140625" style="178"/>
    <col min="9458" max="9458" width="23.28515625" style="178" customWidth="1"/>
    <col min="9459" max="9459" width="9.5703125" style="178" customWidth="1"/>
    <col min="9460" max="9460" width="11" style="178" customWidth="1"/>
    <col min="9461" max="9461" width="10.5703125" style="178" customWidth="1"/>
    <col min="9462" max="9463" width="10.85546875" style="178" customWidth="1"/>
    <col min="9464" max="9464" width="11.42578125" style="178" customWidth="1"/>
    <col min="9465" max="9465" width="11" style="178" customWidth="1"/>
    <col min="9466" max="9466" width="10.85546875" style="178" customWidth="1"/>
    <col min="9467" max="9468" width="11.42578125" style="178" customWidth="1"/>
    <col min="9469" max="9713" width="9.140625" style="178"/>
    <col min="9714" max="9714" width="23.28515625" style="178" customWidth="1"/>
    <col min="9715" max="9715" width="9.5703125" style="178" customWidth="1"/>
    <col min="9716" max="9716" width="11" style="178" customWidth="1"/>
    <col min="9717" max="9717" width="10.5703125" style="178" customWidth="1"/>
    <col min="9718" max="9719" width="10.85546875" style="178" customWidth="1"/>
    <col min="9720" max="9720" width="11.42578125" style="178" customWidth="1"/>
    <col min="9721" max="9721" width="11" style="178" customWidth="1"/>
    <col min="9722" max="9722" width="10.85546875" style="178" customWidth="1"/>
    <col min="9723" max="9724" width="11.42578125" style="178" customWidth="1"/>
    <col min="9725" max="9969" width="9.140625" style="178"/>
    <col min="9970" max="9970" width="23.28515625" style="178" customWidth="1"/>
    <col min="9971" max="9971" width="9.5703125" style="178" customWidth="1"/>
    <col min="9972" max="9972" width="11" style="178" customWidth="1"/>
    <col min="9973" max="9973" width="10.5703125" style="178" customWidth="1"/>
    <col min="9974" max="9975" width="10.85546875" style="178" customWidth="1"/>
    <col min="9976" max="9976" width="11.42578125" style="178" customWidth="1"/>
    <col min="9977" max="9977" width="11" style="178" customWidth="1"/>
    <col min="9978" max="9978" width="10.85546875" style="178" customWidth="1"/>
    <col min="9979" max="9980" width="11.42578125" style="178" customWidth="1"/>
    <col min="9981" max="10225" width="9.140625" style="178"/>
    <col min="10226" max="10226" width="23.28515625" style="178" customWidth="1"/>
    <col min="10227" max="10227" width="9.5703125" style="178" customWidth="1"/>
    <col min="10228" max="10228" width="11" style="178" customWidth="1"/>
    <col min="10229" max="10229" width="10.5703125" style="178" customWidth="1"/>
    <col min="10230" max="10231" width="10.85546875" style="178" customWidth="1"/>
    <col min="10232" max="10232" width="11.42578125" style="178" customWidth="1"/>
    <col min="10233" max="10233" width="11" style="178" customWidth="1"/>
    <col min="10234" max="10234" width="10.85546875" style="178" customWidth="1"/>
    <col min="10235" max="10236" width="11.42578125" style="178" customWidth="1"/>
    <col min="10237" max="10481" width="9.140625" style="178"/>
    <col min="10482" max="10482" width="23.28515625" style="178" customWidth="1"/>
    <col min="10483" max="10483" width="9.5703125" style="178" customWidth="1"/>
    <col min="10484" max="10484" width="11" style="178" customWidth="1"/>
    <col min="10485" max="10485" width="10.5703125" style="178" customWidth="1"/>
    <col min="10486" max="10487" width="10.85546875" style="178" customWidth="1"/>
    <col min="10488" max="10488" width="11.42578125" style="178" customWidth="1"/>
    <col min="10489" max="10489" width="11" style="178" customWidth="1"/>
    <col min="10490" max="10490" width="10.85546875" style="178" customWidth="1"/>
    <col min="10491" max="10492" width="11.42578125" style="178" customWidth="1"/>
    <col min="10493" max="10737" width="9.140625" style="178"/>
    <col min="10738" max="10738" width="23.28515625" style="178" customWidth="1"/>
    <col min="10739" max="10739" width="9.5703125" style="178" customWidth="1"/>
    <col min="10740" max="10740" width="11" style="178" customWidth="1"/>
    <col min="10741" max="10741" width="10.5703125" style="178" customWidth="1"/>
    <col min="10742" max="10743" width="10.85546875" style="178" customWidth="1"/>
    <col min="10744" max="10744" width="11.42578125" style="178" customWidth="1"/>
    <col min="10745" max="10745" width="11" style="178" customWidth="1"/>
    <col min="10746" max="10746" width="10.85546875" style="178" customWidth="1"/>
    <col min="10747" max="10748" width="11.42578125" style="178" customWidth="1"/>
    <col min="10749" max="10993" width="9.140625" style="178"/>
    <col min="10994" max="10994" width="23.28515625" style="178" customWidth="1"/>
    <col min="10995" max="10995" width="9.5703125" style="178" customWidth="1"/>
    <col min="10996" max="10996" width="11" style="178" customWidth="1"/>
    <col min="10997" max="10997" width="10.5703125" style="178" customWidth="1"/>
    <col min="10998" max="10999" width="10.85546875" style="178" customWidth="1"/>
    <col min="11000" max="11000" width="11.42578125" style="178" customWidth="1"/>
    <col min="11001" max="11001" width="11" style="178" customWidth="1"/>
    <col min="11002" max="11002" width="10.85546875" style="178" customWidth="1"/>
    <col min="11003" max="11004" width="11.42578125" style="178" customWidth="1"/>
    <col min="11005" max="11249" width="9.140625" style="178"/>
    <col min="11250" max="11250" width="23.28515625" style="178" customWidth="1"/>
    <col min="11251" max="11251" width="9.5703125" style="178" customWidth="1"/>
    <col min="11252" max="11252" width="11" style="178" customWidth="1"/>
    <col min="11253" max="11253" width="10.5703125" style="178" customWidth="1"/>
    <col min="11254" max="11255" width="10.85546875" style="178" customWidth="1"/>
    <col min="11256" max="11256" width="11.42578125" style="178" customWidth="1"/>
    <col min="11257" max="11257" width="11" style="178" customWidth="1"/>
    <col min="11258" max="11258" width="10.85546875" style="178" customWidth="1"/>
    <col min="11259" max="11260" width="11.42578125" style="178" customWidth="1"/>
    <col min="11261" max="11505" width="9.140625" style="178"/>
    <col min="11506" max="11506" width="23.28515625" style="178" customWidth="1"/>
    <col min="11507" max="11507" width="9.5703125" style="178" customWidth="1"/>
    <col min="11508" max="11508" width="11" style="178" customWidth="1"/>
    <col min="11509" max="11509" width="10.5703125" style="178" customWidth="1"/>
    <col min="11510" max="11511" width="10.85546875" style="178" customWidth="1"/>
    <col min="11512" max="11512" width="11.42578125" style="178" customWidth="1"/>
    <col min="11513" max="11513" width="11" style="178" customWidth="1"/>
    <col min="11514" max="11514" width="10.85546875" style="178" customWidth="1"/>
    <col min="11515" max="11516" width="11.42578125" style="178" customWidth="1"/>
    <col min="11517" max="11761" width="9.140625" style="178"/>
    <col min="11762" max="11762" width="23.28515625" style="178" customWidth="1"/>
    <col min="11763" max="11763" width="9.5703125" style="178" customWidth="1"/>
    <col min="11764" max="11764" width="11" style="178" customWidth="1"/>
    <col min="11765" max="11765" width="10.5703125" style="178" customWidth="1"/>
    <col min="11766" max="11767" width="10.85546875" style="178" customWidth="1"/>
    <col min="11768" max="11768" width="11.42578125" style="178" customWidth="1"/>
    <col min="11769" max="11769" width="11" style="178" customWidth="1"/>
    <col min="11770" max="11770" width="10.85546875" style="178" customWidth="1"/>
    <col min="11771" max="11772" width="11.42578125" style="178" customWidth="1"/>
    <col min="11773" max="12017" width="9.140625" style="178"/>
    <col min="12018" max="12018" width="23.28515625" style="178" customWidth="1"/>
    <col min="12019" max="12019" width="9.5703125" style="178" customWidth="1"/>
    <col min="12020" max="12020" width="11" style="178" customWidth="1"/>
    <col min="12021" max="12021" width="10.5703125" style="178" customWidth="1"/>
    <col min="12022" max="12023" width="10.85546875" style="178" customWidth="1"/>
    <col min="12024" max="12024" width="11.42578125" style="178" customWidth="1"/>
    <col min="12025" max="12025" width="11" style="178" customWidth="1"/>
    <col min="12026" max="12026" width="10.85546875" style="178" customWidth="1"/>
    <col min="12027" max="12028" width="11.42578125" style="178" customWidth="1"/>
    <col min="12029" max="12273" width="9.140625" style="178"/>
    <col min="12274" max="12274" width="23.28515625" style="178" customWidth="1"/>
    <col min="12275" max="12275" width="9.5703125" style="178" customWidth="1"/>
    <col min="12276" max="12276" width="11" style="178" customWidth="1"/>
    <col min="12277" max="12277" width="10.5703125" style="178" customWidth="1"/>
    <col min="12278" max="12279" width="10.85546875" style="178" customWidth="1"/>
    <col min="12280" max="12280" width="11.42578125" style="178" customWidth="1"/>
    <col min="12281" max="12281" width="11" style="178" customWidth="1"/>
    <col min="12282" max="12282" width="10.85546875" style="178" customWidth="1"/>
    <col min="12283" max="12284" width="11.42578125" style="178" customWidth="1"/>
    <col min="12285" max="12529" width="9.140625" style="178"/>
    <col min="12530" max="12530" width="23.28515625" style="178" customWidth="1"/>
    <col min="12531" max="12531" width="9.5703125" style="178" customWidth="1"/>
    <col min="12532" max="12532" width="11" style="178" customWidth="1"/>
    <col min="12533" max="12533" width="10.5703125" style="178" customWidth="1"/>
    <col min="12534" max="12535" width="10.85546875" style="178" customWidth="1"/>
    <col min="12536" max="12536" width="11.42578125" style="178" customWidth="1"/>
    <col min="12537" max="12537" width="11" style="178" customWidth="1"/>
    <col min="12538" max="12538" width="10.85546875" style="178" customWidth="1"/>
    <col min="12539" max="12540" width="11.42578125" style="178" customWidth="1"/>
    <col min="12541" max="12785" width="9.140625" style="178"/>
    <col min="12786" max="12786" width="23.28515625" style="178" customWidth="1"/>
    <col min="12787" max="12787" width="9.5703125" style="178" customWidth="1"/>
    <col min="12788" max="12788" width="11" style="178" customWidth="1"/>
    <col min="12789" max="12789" width="10.5703125" style="178" customWidth="1"/>
    <col min="12790" max="12791" width="10.85546875" style="178" customWidth="1"/>
    <col min="12792" max="12792" width="11.42578125" style="178" customWidth="1"/>
    <col min="12793" max="12793" width="11" style="178" customWidth="1"/>
    <col min="12794" max="12794" width="10.85546875" style="178" customWidth="1"/>
    <col min="12795" max="12796" width="11.42578125" style="178" customWidth="1"/>
    <col min="12797" max="13041" width="9.140625" style="178"/>
    <col min="13042" max="13042" width="23.28515625" style="178" customWidth="1"/>
    <col min="13043" max="13043" width="9.5703125" style="178" customWidth="1"/>
    <col min="13044" max="13044" width="11" style="178" customWidth="1"/>
    <col min="13045" max="13045" width="10.5703125" style="178" customWidth="1"/>
    <col min="13046" max="13047" width="10.85546875" style="178" customWidth="1"/>
    <col min="13048" max="13048" width="11.42578125" style="178" customWidth="1"/>
    <col min="13049" max="13049" width="11" style="178" customWidth="1"/>
    <col min="13050" max="13050" width="10.85546875" style="178" customWidth="1"/>
    <col min="13051" max="13052" width="11.42578125" style="178" customWidth="1"/>
    <col min="13053" max="13297" width="9.140625" style="178"/>
    <col min="13298" max="13298" width="23.28515625" style="178" customWidth="1"/>
    <col min="13299" max="13299" width="9.5703125" style="178" customWidth="1"/>
    <col min="13300" max="13300" width="11" style="178" customWidth="1"/>
    <col min="13301" max="13301" width="10.5703125" style="178" customWidth="1"/>
    <col min="13302" max="13303" width="10.85546875" style="178" customWidth="1"/>
    <col min="13304" max="13304" width="11.42578125" style="178" customWidth="1"/>
    <col min="13305" max="13305" width="11" style="178" customWidth="1"/>
    <col min="13306" max="13306" width="10.85546875" style="178" customWidth="1"/>
    <col min="13307" max="13308" width="11.42578125" style="178" customWidth="1"/>
    <col min="13309" max="13553" width="9.140625" style="178"/>
    <col min="13554" max="13554" width="23.28515625" style="178" customWidth="1"/>
    <col min="13555" max="13555" width="9.5703125" style="178" customWidth="1"/>
    <col min="13556" max="13556" width="11" style="178" customWidth="1"/>
    <col min="13557" max="13557" width="10.5703125" style="178" customWidth="1"/>
    <col min="13558" max="13559" width="10.85546875" style="178" customWidth="1"/>
    <col min="13560" max="13560" width="11.42578125" style="178" customWidth="1"/>
    <col min="13561" max="13561" width="11" style="178" customWidth="1"/>
    <col min="13562" max="13562" width="10.85546875" style="178" customWidth="1"/>
    <col min="13563" max="13564" width="11.42578125" style="178" customWidth="1"/>
    <col min="13565" max="13809" width="9.140625" style="178"/>
    <col min="13810" max="13810" width="23.28515625" style="178" customWidth="1"/>
    <col min="13811" max="13811" width="9.5703125" style="178" customWidth="1"/>
    <col min="13812" max="13812" width="11" style="178" customWidth="1"/>
    <col min="13813" max="13813" width="10.5703125" style="178" customWidth="1"/>
    <col min="13814" max="13815" width="10.85546875" style="178" customWidth="1"/>
    <col min="13816" max="13816" width="11.42578125" style="178" customWidth="1"/>
    <col min="13817" max="13817" width="11" style="178" customWidth="1"/>
    <col min="13818" max="13818" width="10.85546875" style="178" customWidth="1"/>
    <col min="13819" max="13820" width="11.42578125" style="178" customWidth="1"/>
    <col min="13821" max="14065" width="9.140625" style="178"/>
    <col min="14066" max="14066" width="23.28515625" style="178" customWidth="1"/>
    <col min="14067" max="14067" width="9.5703125" style="178" customWidth="1"/>
    <col min="14068" max="14068" width="11" style="178" customWidth="1"/>
    <col min="14069" max="14069" width="10.5703125" style="178" customWidth="1"/>
    <col min="14070" max="14071" width="10.85546875" style="178" customWidth="1"/>
    <col min="14072" max="14072" width="11.42578125" style="178" customWidth="1"/>
    <col min="14073" max="14073" width="11" style="178" customWidth="1"/>
    <col min="14074" max="14074" width="10.85546875" style="178" customWidth="1"/>
    <col min="14075" max="14076" width="11.42578125" style="178" customWidth="1"/>
    <col min="14077" max="14321" width="9.140625" style="178"/>
    <col min="14322" max="14322" width="23.28515625" style="178" customWidth="1"/>
    <col min="14323" max="14323" width="9.5703125" style="178" customWidth="1"/>
    <col min="14324" max="14324" width="11" style="178" customWidth="1"/>
    <col min="14325" max="14325" width="10.5703125" style="178" customWidth="1"/>
    <col min="14326" max="14327" width="10.85546875" style="178" customWidth="1"/>
    <col min="14328" max="14328" width="11.42578125" style="178" customWidth="1"/>
    <col min="14329" max="14329" width="11" style="178" customWidth="1"/>
    <col min="14330" max="14330" width="10.85546875" style="178" customWidth="1"/>
    <col min="14331" max="14332" width="11.42578125" style="178" customWidth="1"/>
    <col min="14333" max="14577" width="9.140625" style="178"/>
    <col min="14578" max="14578" width="23.28515625" style="178" customWidth="1"/>
    <col min="14579" max="14579" width="9.5703125" style="178" customWidth="1"/>
    <col min="14580" max="14580" width="11" style="178" customWidth="1"/>
    <col min="14581" max="14581" width="10.5703125" style="178" customWidth="1"/>
    <col min="14582" max="14583" width="10.85546875" style="178" customWidth="1"/>
    <col min="14584" max="14584" width="11.42578125" style="178" customWidth="1"/>
    <col min="14585" max="14585" width="11" style="178" customWidth="1"/>
    <col min="14586" max="14586" width="10.85546875" style="178" customWidth="1"/>
    <col min="14587" max="14588" width="11.42578125" style="178" customWidth="1"/>
    <col min="14589" max="14833" width="9.140625" style="178"/>
    <col min="14834" max="14834" width="23.28515625" style="178" customWidth="1"/>
    <col min="14835" max="14835" width="9.5703125" style="178" customWidth="1"/>
    <col min="14836" max="14836" width="11" style="178" customWidth="1"/>
    <col min="14837" max="14837" width="10.5703125" style="178" customWidth="1"/>
    <col min="14838" max="14839" width="10.85546875" style="178" customWidth="1"/>
    <col min="14840" max="14840" width="11.42578125" style="178" customWidth="1"/>
    <col min="14841" max="14841" width="11" style="178" customWidth="1"/>
    <col min="14842" max="14842" width="10.85546875" style="178" customWidth="1"/>
    <col min="14843" max="14844" width="11.42578125" style="178" customWidth="1"/>
    <col min="14845" max="15089" width="9.140625" style="178"/>
    <col min="15090" max="15090" width="23.28515625" style="178" customWidth="1"/>
    <col min="15091" max="15091" width="9.5703125" style="178" customWidth="1"/>
    <col min="15092" max="15092" width="11" style="178" customWidth="1"/>
    <col min="15093" max="15093" width="10.5703125" style="178" customWidth="1"/>
    <col min="15094" max="15095" width="10.85546875" style="178" customWidth="1"/>
    <col min="15096" max="15096" width="11.42578125" style="178" customWidth="1"/>
    <col min="15097" max="15097" width="11" style="178" customWidth="1"/>
    <col min="15098" max="15098" width="10.85546875" style="178" customWidth="1"/>
    <col min="15099" max="15100" width="11.42578125" style="178" customWidth="1"/>
    <col min="15101" max="15345" width="9.140625" style="178"/>
    <col min="15346" max="15346" width="23.28515625" style="178" customWidth="1"/>
    <col min="15347" max="15347" width="9.5703125" style="178" customWidth="1"/>
    <col min="15348" max="15348" width="11" style="178" customWidth="1"/>
    <col min="15349" max="15349" width="10.5703125" style="178" customWidth="1"/>
    <col min="15350" max="15351" width="10.85546875" style="178" customWidth="1"/>
    <col min="15352" max="15352" width="11.42578125" style="178" customWidth="1"/>
    <col min="15353" max="15353" width="11" style="178" customWidth="1"/>
    <col min="15354" max="15354" width="10.85546875" style="178" customWidth="1"/>
    <col min="15355" max="15356" width="11.42578125" style="178" customWidth="1"/>
    <col min="15357" max="15601" width="9.140625" style="178"/>
    <col min="15602" max="15602" width="23.28515625" style="178" customWidth="1"/>
    <col min="15603" max="15603" width="9.5703125" style="178" customWidth="1"/>
    <col min="15604" max="15604" width="11" style="178" customWidth="1"/>
    <col min="15605" max="15605" width="10.5703125" style="178" customWidth="1"/>
    <col min="15606" max="15607" width="10.85546875" style="178" customWidth="1"/>
    <col min="15608" max="15608" width="11.42578125" style="178" customWidth="1"/>
    <col min="15609" max="15609" width="11" style="178" customWidth="1"/>
    <col min="15610" max="15610" width="10.85546875" style="178" customWidth="1"/>
    <col min="15611" max="15612" width="11.42578125" style="178" customWidth="1"/>
    <col min="15613" max="15857" width="9.140625" style="178"/>
    <col min="15858" max="15858" width="23.28515625" style="178" customWidth="1"/>
    <col min="15859" max="15859" width="9.5703125" style="178" customWidth="1"/>
    <col min="15860" max="15860" width="11" style="178" customWidth="1"/>
    <col min="15861" max="15861" width="10.5703125" style="178" customWidth="1"/>
    <col min="15862" max="15863" width="10.85546875" style="178" customWidth="1"/>
    <col min="15864" max="15864" width="11.42578125" style="178" customWidth="1"/>
    <col min="15865" max="15865" width="11" style="178" customWidth="1"/>
    <col min="15866" max="15866" width="10.85546875" style="178" customWidth="1"/>
    <col min="15867" max="15868" width="11.42578125" style="178" customWidth="1"/>
    <col min="15869" max="16113" width="9.140625" style="178"/>
    <col min="16114" max="16114" width="23.28515625" style="178" customWidth="1"/>
    <col min="16115" max="16115" width="9.5703125" style="178" customWidth="1"/>
    <col min="16116" max="16116" width="11" style="178" customWidth="1"/>
    <col min="16117" max="16117" width="10.5703125" style="178" customWidth="1"/>
    <col min="16118" max="16119" width="10.85546875" style="178" customWidth="1"/>
    <col min="16120" max="16120" width="11.42578125" style="178" customWidth="1"/>
    <col min="16121" max="16121" width="11" style="178" customWidth="1"/>
    <col min="16122" max="16122" width="10.85546875" style="178" customWidth="1"/>
    <col min="16123" max="16124" width="11.42578125" style="178" customWidth="1"/>
    <col min="16125" max="16384" width="9.140625" style="178"/>
  </cols>
  <sheetData>
    <row r="1" spans="1:8" ht="28.5" customHeight="1" x14ac:dyDescent="0.2">
      <c r="A1" s="466" t="s">
        <v>151</v>
      </c>
      <c r="B1" s="466"/>
      <c r="C1" s="466"/>
      <c r="D1" s="466"/>
      <c r="E1" s="466"/>
      <c r="F1" s="466"/>
      <c r="G1" s="466"/>
    </row>
    <row r="2" spans="1:8" ht="12" customHeight="1" x14ac:dyDescent="0.2">
      <c r="A2" s="179"/>
      <c r="B2" s="179"/>
      <c r="C2" s="179"/>
      <c r="D2" s="179"/>
      <c r="G2" s="180" t="s">
        <v>139</v>
      </c>
    </row>
    <row r="3" spans="1:8" ht="18.75" customHeight="1" x14ac:dyDescent="0.2">
      <c r="A3" s="455"/>
      <c r="B3" s="456" t="s">
        <v>152</v>
      </c>
      <c r="C3" s="456"/>
      <c r="D3" s="456"/>
      <c r="E3" s="456" t="s">
        <v>66</v>
      </c>
      <c r="F3" s="456"/>
      <c r="G3" s="405"/>
      <c r="H3" s="357"/>
    </row>
    <row r="4" spans="1:8" ht="16.5" customHeight="1" x14ac:dyDescent="0.2">
      <c r="A4" s="455"/>
      <c r="B4" s="456" t="s">
        <v>146</v>
      </c>
      <c r="C4" s="456"/>
      <c r="D4" s="456"/>
      <c r="E4" s="456" t="s">
        <v>146</v>
      </c>
      <c r="F4" s="456"/>
      <c r="G4" s="405"/>
      <c r="H4" s="357"/>
    </row>
    <row r="5" spans="1:8" ht="39.75" customHeight="1" x14ac:dyDescent="0.2">
      <c r="A5" s="455"/>
      <c r="B5" s="227" t="s">
        <v>153</v>
      </c>
      <c r="C5" s="227" t="s">
        <v>75</v>
      </c>
      <c r="D5" s="227" t="s">
        <v>162</v>
      </c>
      <c r="E5" s="227" t="s">
        <v>153</v>
      </c>
      <c r="F5" s="227" t="s">
        <v>75</v>
      </c>
      <c r="G5" s="356" t="s">
        <v>162</v>
      </c>
      <c r="H5" s="357"/>
    </row>
    <row r="6" spans="1:8" x14ac:dyDescent="0.2">
      <c r="A6" s="128" t="s">
        <v>83</v>
      </c>
      <c r="B6" s="114">
        <f>SUM(B7:B24)</f>
        <v>12803</v>
      </c>
      <c r="C6" s="114">
        <f>SUM(C7:C24)</f>
        <v>7957</v>
      </c>
      <c r="D6" s="116">
        <f>B6/C6%</f>
        <v>160.90235013195928</v>
      </c>
      <c r="E6" s="114">
        <f>SUM(E7:E24)</f>
        <v>23378</v>
      </c>
      <c r="F6" s="114">
        <f>SUM(F7:F24)</f>
        <v>17746</v>
      </c>
      <c r="G6" s="116">
        <f>E6/F6%</f>
        <v>131.73672940380931</v>
      </c>
      <c r="H6" s="67"/>
    </row>
    <row r="7" spans="1:8" x14ac:dyDescent="0.2">
      <c r="A7" s="128" t="s">
        <v>84</v>
      </c>
      <c r="B7" s="114">
        <v>270</v>
      </c>
      <c r="C7" s="114">
        <v>285</v>
      </c>
      <c r="D7" s="116">
        <f t="shared" ref="D7:D23" si="0">B7/C7%</f>
        <v>94.73684210526315</v>
      </c>
      <c r="E7" s="114">
        <v>1226</v>
      </c>
      <c r="F7" s="114">
        <v>2936</v>
      </c>
      <c r="G7" s="116">
        <f t="shared" ref="G7:G24" si="1">E7/F7%</f>
        <v>41.757493188010898</v>
      </c>
      <c r="H7" s="67"/>
    </row>
    <row r="8" spans="1:8" x14ac:dyDescent="0.2">
      <c r="A8" s="128" t="s">
        <v>85</v>
      </c>
      <c r="B8" s="114">
        <v>1248</v>
      </c>
      <c r="C8" s="114">
        <v>1497</v>
      </c>
      <c r="D8" s="116">
        <f t="shared" si="0"/>
        <v>83.366733466933866</v>
      </c>
      <c r="E8" s="114">
        <v>1055</v>
      </c>
      <c r="F8" s="114">
        <v>414</v>
      </c>
      <c r="G8" s="116">
        <f t="shared" si="1"/>
        <v>254.83091787439616</v>
      </c>
      <c r="H8" s="67"/>
    </row>
    <row r="9" spans="1:8" x14ac:dyDescent="0.2">
      <c r="A9" s="128" t="s">
        <v>86</v>
      </c>
      <c r="B9" s="114">
        <v>2950</v>
      </c>
      <c r="C9" s="114">
        <v>256</v>
      </c>
      <c r="D9" s="116">
        <f t="shared" si="0"/>
        <v>1152.34375</v>
      </c>
      <c r="E9" s="114">
        <v>9894</v>
      </c>
      <c r="F9" s="114">
        <v>465</v>
      </c>
      <c r="G9" s="116">
        <f>E9/F9%</f>
        <v>2127.7419354838707</v>
      </c>
      <c r="H9" s="67"/>
    </row>
    <row r="10" spans="1:8" x14ac:dyDescent="0.2">
      <c r="A10" s="128" t="s">
        <v>87</v>
      </c>
      <c r="B10" s="114">
        <v>932</v>
      </c>
      <c r="C10" s="114">
        <v>701</v>
      </c>
      <c r="D10" s="116">
        <f t="shared" si="0"/>
        <v>132.95292439372326</v>
      </c>
      <c r="E10" s="114">
        <v>2645</v>
      </c>
      <c r="F10" s="114">
        <v>3381</v>
      </c>
      <c r="G10" s="116">
        <f t="shared" si="1"/>
        <v>78.231292517006793</v>
      </c>
      <c r="H10" s="67"/>
    </row>
    <row r="11" spans="1:8" x14ac:dyDescent="0.2">
      <c r="A11" s="128" t="s">
        <v>88</v>
      </c>
      <c r="B11" s="114">
        <v>39</v>
      </c>
      <c r="C11" s="114">
        <v>66</v>
      </c>
      <c r="D11" s="116">
        <f t="shared" si="0"/>
        <v>59.090909090909086</v>
      </c>
      <c r="E11" s="114">
        <v>470</v>
      </c>
      <c r="F11" s="114">
        <v>730</v>
      </c>
      <c r="G11" s="116">
        <f t="shared" si="1"/>
        <v>64.38356164383562</v>
      </c>
      <c r="H11" s="67"/>
    </row>
    <row r="12" spans="1:8" x14ac:dyDescent="0.2">
      <c r="A12" s="128" t="s">
        <v>89</v>
      </c>
      <c r="B12" s="114">
        <v>502</v>
      </c>
      <c r="C12" s="114">
        <v>166</v>
      </c>
      <c r="D12" s="116">
        <f t="shared" si="0"/>
        <v>302.40963855421688</v>
      </c>
      <c r="E12" s="114">
        <v>1796</v>
      </c>
      <c r="F12" s="114">
        <v>255</v>
      </c>
      <c r="G12" s="116">
        <f t="shared" si="1"/>
        <v>704.31372549019613</v>
      </c>
      <c r="H12" s="67"/>
    </row>
    <row r="13" spans="1:8" x14ac:dyDescent="0.2">
      <c r="A13" s="128" t="s">
        <v>90</v>
      </c>
      <c r="B13" s="114">
        <v>685</v>
      </c>
      <c r="C13" s="114">
        <v>233</v>
      </c>
      <c r="D13" s="116">
        <f t="shared" si="0"/>
        <v>293.99141630901289</v>
      </c>
      <c r="E13" s="114">
        <v>111</v>
      </c>
      <c r="F13" s="114">
        <v>241</v>
      </c>
      <c r="G13" s="116">
        <f t="shared" si="1"/>
        <v>46.058091286307054</v>
      </c>
      <c r="H13" s="67"/>
    </row>
    <row r="14" spans="1:8" x14ac:dyDescent="0.2">
      <c r="A14" s="128" t="s">
        <v>91</v>
      </c>
      <c r="B14" s="114">
        <v>482</v>
      </c>
      <c r="C14" s="114">
        <v>574</v>
      </c>
      <c r="D14" s="116">
        <f t="shared" si="0"/>
        <v>83.972125435540065</v>
      </c>
      <c r="E14" s="114">
        <v>2073</v>
      </c>
      <c r="F14" s="114">
        <v>6342</v>
      </c>
      <c r="G14" s="116">
        <f t="shared" si="1"/>
        <v>32.686849574266795</v>
      </c>
      <c r="H14" s="67"/>
    </row>
    <row r="15" spans="1:8" x14ac:dyDescent="0.2">
      <c r="A15" s="128" t="s">
        <v>92</v>
      </c>
      <c r="B15" s="114">
        <v>224</v>
      </c>
      <c r="C15" s="114">
        <v>107</v>
      </c>
      <c r="D15" s="116">
        <f t="shared" si="0"/>
        <v>209.34579439252335</v>
      </c>
      <c r="E15" s="114">
        <v>1049</v>
      </c>
      <c r="F15" s="114">
        <v>422</v>
      </c>
      <c r="G15" s="116">
        <f t="shared" si="1"/>
        <v>248.5781990521327</v>
      </c>
      <c r="H15" s="67"/>
    </row>
    <row r="16" spans="1:8" ht="14.25" customHeight="1" x14ac:dyDescent="0.2">
      <c r="A16" s="128" t="s">
        <v>93</v>
      </c>
      <c r="B16" s="114">
        <v>2474</v>
      </c>
      <c r="C16" s="114">
        <v>1256</v>
      </c>
      <c r="D16" s="116">
        <f>B16/C16%</f>
        <v>196.97452229299361</v>
      </c>
      <c r="E16" s="114">
        <v>818</v>
      </c>
      <c r="F16" s="114">
        <v>195</v>
      </c>
      <c r="G16" s="116">
        <f>E16/F16%</f>
        <v>419.4871794871795</v>
      </c>
      <c r="H16" s="67"/>
    </row>
    <row r="17" spans="1:9" ht="14.25" customHeight="1" x14ac:dyDescent="0.2">
      <c r="A17" s="128" t="s">
        <v>94</v>
      </c>
      <c r="B17" s="114">
        <v>7</v>
      </c>
      <c r="C17" s="114">
        <v>37</v>
      </c>
      <c r="D17" s="116">
        <f t="shared" si="0"/>
        <v>18.918918918918919</v>
      </c>
      <c r="E17" s="114">
        <v>38</v>
      </c>
      <c r="F17" s="114">
        <v>10</v>
      </c>
      <c r="G17" s="116">
        <f t="shared" si="1"/>
        <v>380</v>
      </c>
      <c r="H17" s="67"/>
    </row>
    <row r="18" spans="1:9" ht="14.25" customHeight="1" x14ac:dyDescent="0.2">
      <c r="A18" s="128" t="s">
        <v>95</v>
      </c>
      <c r="B18" s="114">
        <v>19</v>
      </c>
      <c r="C18" s="114">
        <v>39</v>
      </c>
      <c r="D18" s="116">
        <f t="shared" si="0"/>
        <v>48.717948717948715</v>
      </c>
      <c r="E18" s="114">
        <v>348</v>
      </c>
      <c r="F18" s="114">
        <v>595</v>
      </c>
      <c r="G18" s="116">
        <f t="shared" si="1"/>
        <v>58.487394957983192</v>
      </c>
      <c r="H18" s="67"/>
    </row>
    <row r="19" spans="1:9" ht="14.25" customHeight="1" x14ac:dyDescent="0.2">
      <c r="A19" s="128" t="s">
        <v>96</v>
      </c>
      <c r="B19" s="114">
        <v>1009</v>
      </c>
      <c r="C19" s="114">
        <v>1185</v>
      </c>
      <c r="D19" s="116">
        <f t="shared" si="0"/>
        <v>85.147679324894511</v>
      </c>
      <c r="E19" s="114">
        <v>237</v>
      </c>
      <c r="F19" s="114">
        <v>203</v>
      </c>
      <c r="G19" s="116">
        <f t="shared" si="1"/>
        <v>116.74876847290642</v>
      </c>
      <c r="H19" s="67"/>
    </row>
    <row r="20" spans="1:9" ht="14.25" customHeight="1" x14ac:dyDescent="0.2">
      <c r="A20" s="128" t="s">
        <v>97</v>
      </c>
      <c r="B20" s="114">
        <v>1237</v>
      </c>
      <c r="C20" s="114">
        <v>1084</v>
      </c>
      <c r="D20" s="116">
        <f t="shared" si="0"/>
        <v>114.11439114391145</v>
      </c>
      <c r="E20" s="114">
        <v>198</v>
      </c>
      <c r="F20" s="114">
        <v>92</v>
      </c>
      <c r="G20" s="116">
        <f t="shared" si="1"/>
        <v>215.21739130434781</v>
      </c>
      <c r="H20" s="67"/>
    </row>
    <row r="21" spans="1:9" ht="14.25" customHeight="1" x14ac:dyDescent="0.2">
      <c r="A21" s="128" t="s">
        <v>161</v>
      </c>
      <c r="B21" s="114">
        <v>141</v>
      </c>
      <c r="C21" s="114">
        <v>128</v>
      </c>
      <c r="D21" s="116">
        <f t="shared" si="0"/>
        <v>110.15625</v>
      </c>
      <c r="E21" s="114">
        <v>1182</v>
      </c>
      <c r="F21" s="114">
        <v>1364</v>
      </c>
      <c r="G21" s="148">
        <f t="shared" si="1"/>
        <v>86.656891495601172</v>
      </c>
      <c r="H21" s="67"/>
    </row>
    <row r="22" spans="1:9" ht="14.25" customHeight="1" x14ac:dyDescent="0.2">
      <c r="A22" s="128" t="s">
        <v>99</v>
      </c>
      <c r="B22" s="114">
        <v>81</v>
      </c>
      <c r="C22" s="243" t="s">
        <v>160</v>
      </c>
      <c r="D22" s="116" t="s">
        <v>160</v>
      </c>
      <c r="E22" s="114">
        <v>125</v>
      </c>
      <c r="F22" s="114">
        <v>74</v>
      </c>
      <c r="G22" s="148">
        <f t="shared" si="1"/>
        <v>168.91891891891893</v>
      </c>
      <c r="H22" s="67"/>
    </row>
    <row r="23" spans="1:9" ht="14.25" customHeight="1" x14ac:dyDescent="0.2">
      <c r="A23" s="130" t="s">
        <v>100</v>
      </c>
      <c r="B23" s="147">
        <v>503</v>
      </c>
      <c r="C23" s="147">
        <v>334</v>
      </c>
      <c r="D23" s="148">
        <f t="shared" si="0"/>
        <v>150.59880239520959</v>
      </c>
      <c r="E23" s="147">
        <v>99</v>
      </c>
      <c r="F23" s="147">
        <v>26</v>
      </c>
      <c r="G23" s="148">
        <f t="shared" si="1"/>
        <v>380.76923076923077</v>
      </c>
      <c r="H23" s="67"/>
    </row>
    <row r="24" spans="1:9" x14ac:dyDescent="0.2">
      <c r="A24" s="129" t="s">
        <v>103</v>
      </c>
      <c r="B24" s="122" t="s">
        <v>160</v>
      </c>
      <c r="C24" s="122">
        <v>9</v>
      </c>
      <c r="D24" s="135" t="s">
        <v>160</v>
      </c>
      <c r="E24" s="121">
        <v>14</v>
      </c>
      <c r="F24" s="121">
        <v>1</v>
      </c>
      <c r="G24" s="135">
        <f t="shared" si="1"/>
        <v>1400</v>
      </c>
    </row>
    <row r="25" spans="1:9" x14ac:dyDescent="0.2">
      <c r="D25" s="246"/>
    </row>
    <row r="26" spans="1:9" x14ac:dyDescent="0.2">
      <c r="A26" s="182"/>
      <c r="B26" s="179"/>
      <c r="C26" s="179"/>
      <c r="D26" s="179"/>
    </row>
    <row r="27" spans="1:9" ht="19.5" customHeight="1" x14ac:dyDescent="0.2">
      <c r="A27" s="455"/>
      <c r="B27" s="456" t="s">
        <v>65</v>
      </c>
      <c r="C27" s="456"/>
      <c r="D27" s="456"/>
      <c r="E27" s="456" t="s">
        <v>64</v>
      </c>
      <c r="F27" s="456"/>
      <c r="G27" s="405"/>
      <c r="H27" s="357"/>
    </row>
    <row r="28" spans="1:9" ht="17.25" customHeight="1" x14ac:dyDescent="0.2">
      <c r="A28" s="455"/>
      <c r="B28" s="456" t="s">
        <v>146</v>
      </c>
      <c r="C28" s="456"/>
      <c r="D28" s="456"/>
      <c r="E28" s="456" t="s">
        <v>146</v>
      </c>
      <c r="F28" s="456"/>
      <c r="G28" s="405"/>
      <c r="H28" s="357"/>
    </row>
    <row r="29" spans="1:9" ht="22.5" x14ac:dyDescent="0.2">
      <c r="A29" s="455"/>
      <c r="B29" s="227" t="s">
        <v>153</v>
      </c>
      <c r="C29" s="227" t="s">
        <v>75</v>
      </c>
      <c r="D29" s="227" t="s">
        <v>162</v>
      </c>
      <c r="E29" s="227" t="s">
        <v>153</v>
      </c>
      <c r="F29" s="227" t="s">
        <v>75</v>
      </c>
      <c r="G29" s="356" t="s">
        <v>162</v>
      </c>
      <c r="H29" s="357"/>
    </row>
    <row r="30" spans="1:9" x14ac:dyDescent="0.2">
      <c r="A30" s="128" t="s">
        <v>83</v>
      </c>
      <c r="B30" s="114">
        <f>SUM(B31:B45)</f>
        <v>1393</v>
      </c>
      <c r="C30" s="114">
        <f>SUM(C31:C45)</f>
        <v>609</v>
      </c>
      <c r="D30" s="116">
        <v>328.5</v>
      </c>
      <c r="E30" s="114">
        <f>SUM(E31:E45)</f>
        <v>15801</v>
      </c>
      <c r="F30" s="114">
        <f>SUM(F31:F45)</f>
        <v>12072</v>
      </c>
      <c r="G30" s="116">
        <f t="shared" ref="G30:G38" si="2">E30/F30*100</f>
        <v>130.889662027833</v>
      </c>
      <c r="H30" s="67"/>
      <c r="I30" s="67"/>
    </row>
    <row r="31" spans="1:9" x14ac:dyDescent="0.2">
      <c r="A31" s="128" t="s">
        <v>85</v>
      </c>
      <c r="B31" s="243">
        <v>13</v>
      </c>
      <c r="C31" s="114">
        <v>33</v>
      </c>
      <c r="D31" s="116">
        <f t="shared" ref="D31:D44" si="3">B31/C31*100</f>
        <v>39.393939393939391</v>
      </c>
      <c r="E31" s="114">
        <v>291</v>
      </c>
      <c r="F31" s="114">
        <v>241</v>
      </c>
      <c r="G31" s="116">
        <f t="shared" si="2"/>
        <v>120.74688796680498</v>
      </c>
      <c r="H31" s="67"/>
      <c r="I31" s="67"/>
    </row>
    <row r="32" spans="1:9" x14ac:dyDescent="0.2">
      <c r="A32" s="128" t="s">
        <v>86</v>
      </c>
      <c r="B32" s="114">
        <v>509</v>
      </c>
      <c r="C32" s="114">
        <v>7</v>
      </c>
      <c r="D32" s="116">
        <f t="shared" si="3"/>
        <v>7271.4285714285706</v>
      </c>
      <c r="E32" s="243" t="s">
        <v>160</v>
      </c>
      <c r="F32" s="243" t="s">
        <v>160</v>
      </c>
      <c r="G32" s="116" t="s">
        <v>160</v>
      </c>
      <c r="H32" s="71"/>
      <c r="I32" s="71"/>
    </row>
    <row r="33" spans="1:9" x14ac:dyDescent="0.2">
      <c r="A33" s="128" t="s">
        <v>87</v>
      </c>
      <c r="B33" s="114">
        <v>84</v>
      </c>
      <c r="C33" s="114">
        <v>213</v>
      </c>
      <c r="D33" s="116">
        <f t="shared" si="3"/>
        <v>39.436619718309856</v>
      </c>
      <c r="E33" s="114">
        <v>5591</v>
      </c>
      <c r="F33" s="114">
        <v>3231</v>
      </c>
      <c r="G33" s="116">
        <f t="shared" si="2"/>
        <v>173.04240173320952</v>
      </c>
      <c r="H33" s="67"/>
      <c r="I33" s="67"/>
    </row>
    <row r="34" spans="1:9" x14ac:dyDescent="0.2">
      <c r="A34" s="128" t="s">
        <v>88</v>
      </c>
      <c r="B34" s="114">
        <v>188</v>
      </c>
      <c r="C34" s="114">
        <v>14</v>
      </c>
      <c r="D34" s="116">
        <f t="shared" si="3"/>
        <v>1342.8571428571429</v>
      </c>
      <c r="E34" s="114">
        <v>5</v>
      </c>
      <c r="F34" s="243" t="s">
        <v>160</v>
      </c>
      <c r="G34" s="116" t="s">
        <v>160</v>
      </c>
      <c r="H34" s="71"/>
      <c r="I34" s="71"/>
    </row>
    <row r="35" spans="1:9" x14ac:dyDescent="0.2">
      <c r="A35" s="128" t="s">
        <v>89</v>
      </c>
      <c r="B35" s="243">
        <v>308</v>
      </c>
      <c r="C35" s="114">
        <v>1</v>
      </c>
      <c r="D35" s="116">
        <f t="shared" si="3"/>
        <v>30800</v>
      </c>
      <c r="E35" s="114">
        <v>39</v>
      </c>
      <c r="F35" s="114">
        <v>9</v>
      </c>
      <c r="G35" s="116">
        <f t="shared" si="2"/>
        <v>433.33333333333331</v>
      </c>
      <c r="H35" s="67"/>
      <c r="I35" s="67"/>
    </row>
    <row r="36" spans="1:9" x14ac:dyDescent="0.2">
      <c r="A36" s="128" t="s">
        <v>90</v>
      </c>
      <c r="B36" s="114">
        <v>114</v>
      </c>
      <c r="C36" s="114">
        <v>110</v>
      </c>
      <c r="D36" s="116">
        <f t="shared" si="3"/>
        <v>103.63636363636364</v>
      </c>
      <c r="E36" s="243">
        <v>2</v>
      </c>
      <c r="F36" s="114">
        <v>9</v>
      </c>
      <c r="G36" s="116">
        <f t="shared" si="2"/>
        <v>22.222222222222221</v>
      </c>
      <c r="H36" s="67"/>
      <c r="I36" s="67"/>
    </row>
    <row r="37" spans="1:9" x14ac:dyDescent="0.2">
      <c r="A37" s="128" t="s">
        <v>91</v>
      </c>
      <c r="B37" s="114">
        <v>36</v>
      </c>
      <c r="C37" s="114">
        <v>4</v>
      </c>
      <c r="D37" s="116">
        <f t="shared" si="3"/>
        <v>900</v>
      </c>
      <c r="E37" s="114">
        <v>1327</v>
      </c>
      <c r="F37" s="114">
        <v>1238</v>
      </c>
      <c r="G37" s="116">
        <f t="shared" si="2"/>
        <v>107.18901453957996</v>
      </c>
      <c r="H37" s="67"/>
      <c r="I37" s="67"/>
    </row>
    <row r="38" spans="1:9" x14ac:dyDescent="0.2">
      <c r="A38" s="128" t="s">
        <v>92</v>
      </c>
      <c r="B38" s="243">
        <v>27</v>
      </c>
      <c r="C38" s="243">
        <v>1</v>
      </c>
      <c r="D38" s="116">
        <f t="shared" si="3"/>
        <v>2700</v>
      </c>
      <c r="E38" s="114">
        <v>3721</v>
      </c>
      <c r="F38" s="114">
        <v>3082</v>
      </c>
      <c r="G38" s="116">
        <f t="shared" si="2"/>
        <v>120.73329007138223</v>
      </c>
      <c r="H38" s="67"/>
      <c r="I38" s="67"/>
    </row>
    <row r="39" spans="1:9" x14ac:dyDescent="0.2">
      <c r="A39" s="128" t="s">
        <v>93</v>
      </c>
      <c r="B39" s="243">
        <v>8</v>
      </c>
      <c r="C39" s="243" t="s">
        <v>160</v>
      </c>
      <c r="D39" s="116" t="s">
        <v>160</v>
      </c>
      <c r="E39" s="114">
        <v>612</v>
      </c>
      <c r="F39" s="114">
        <v>539</v>
      </c>
      <c r="G39" s="116">
        <f>E39/F39*100</f>
        <v>113.54359925788498</v>
      </c>
      <c r="H39" s="67"/>
      <c r="I39" s="67"/>
    </row>
    <row r="40" spans="1:9" x14ac:dyDescent="0.2">
      <c r="A40" s="128" t="s">
        <v>94</v>
      </c>
      <c r="B40" s="114" t="s">
        <v>160</v>
      </c>
      <c r="C40" s="114">
        <v>6</v>
      </c>
      <c r="D40" s="116" t="e">
        <f t="shared" si="3"/>
        <v>#VALUE!</v>
      </c>
      <c r="E40" s="243" t="s">
        <v>160</v>
      </c>
      <c r="F40" s="243" t="s">
        <v>160</v>
      </c>
      <c r="G40" s="243" t="s">
        <v>160</v>
      </c>
      <c r="H40" s="71"/>
      <c r="I40" s="71"/>
    </row>
    <row r="41" spans="1:9" x14ac:dyDescent="0.2">
      <c r="A41" s="128" t="s">
        <v>95</v>
      </c>
      <c r="B41" s="114">
        <v>93</v>
      </c>
      <c r="C41" s="114">
        <v>198</v>
      </c>
      <c r="D41" s="116">
        <f t="shared" si="3"/>
        <v>46.969696969696969</v>
      </c>
      <c r="E41" s="243" t="s">
        <v>160</v>
      </c>
      <c r="F41" s="243" t="s">
        <v>160</v>
      </c>
      <c r="G41" s="243" t="s">
        <v>160</v>
      </c>
      <c r="H41" s="71"/>
      <c r="I41" s="71"/>
    </row>
    <row r="42" spans="1:9" x14ac:dyDescent="0.2">
      <c r="A42" s="128" t="s">
        <v>96</v>
      </c>
      <c r="B42" s="243" t="s">
        <v>160</v>
      </c>
      <c r="C42" s="243">
        <v>12</v>
      </c>
      <c r="D42" s="116" t="s">
        <v>160</v>
      </c>
      <c r="E42" s="114">
        <v>2</v>
      </c>
      <c r="F42" s="243" t="s">
        <v>160</v>
      </c>
      <c r="G42" s="243" t="s">
        <v>160</v>
      </c>
      <c r="H42" s="67"/>
      <c r="I42" s="67"/>
    </row>
    <row r="43" spans="1:9" x14ac:dyDescent="0.2">
      <c r="A43" s="128" t="s">
        <v>97</v>
      </c>
      <c r="B43" s="114">
        <v>6</v>
      </c>
      <c r="C43" s="243">
        <v>1</v>
      </c>
      <c r="D43" s="116">
        <f t="shared" si="3"/>
        <v>600</v>
      </c>
      <c r="E43" s="114">
        <v>3712</v>
      </c>
      <c r="F43" s="114">
        <v>3033</v>
      </c>
      <c r="G43" s="116">
        <f>E43/F43*100</f>
        <v>122.3870755028025</v>
      </c>
      <c r="H43" s="67"/>
      <c r="I43" s="67"/>
    </row>
    <row r="44" spans="1:9" x14ac:dyDescent="0.2">
      <c r="A44" s="128" t="s">
        <v>161</v>
      </c>
      <c r="B44" s="114">
        <v>6</v>
      </c>
      <c r="C44" s="114">
        <v>9</v>
      </c>
      <c r="D44" s="116">
        <f t="shared" si="3"/>
        <v>66.666666666666657</v>
      </c>
      <c r="E44" s="243" t="s">
        <v>160</v>
      </c>
      <c r="F44" s="243" t="s">
        <v>160</v>
      </c>
      <c r="G44" s="116" t="s">
        <v>160</v>
      </c>
      <c r="H44" s="71"/>
      <c r="I44" s="71"/>
    </row>
    <row r="45" spans="1:9" x14ac:dyDescent="0.2">
      <c r="A45" s="129" t="s">
        <v>100</v>
      </c>
      <c r="B45" s="122">
        <v>1</v>
      </c>
      <c r="C45" s="122" t="s">
        <v>160</v>
      </c>
      <c r="D45" s="122" t="s">
        <v>160</v>
      </c>
      <c r="E45" s="121">
        <v>499</v>
      </c>
      <c r="F45" s="121">
        <v>690</v>
      </c>
      <c r="G45" s="135">
        <f t="shared" ref="G45" si="4">E45/F45*100</f>
        <v>72.318840579710141</v>
      </c>
    </row>
    <row r="46" spans="1:9" x14ac:dyDescent="0.2">
      <c r="B46" s="55"/>
    </row>
    <row r="47" spans="1:9" x14ac:dyDescent="0.2">
      <c r="A47" s="183"/>
      <c r="B47" s="184"/>
      <c r="C47" s="184"/>
      <c r="D47" s="184"/>
    </row>
    <row r="48" spans="1:9" ht="18.75" customHeight="1" x14ac:dyDescent="0.2">
      <c r="A48" s="455"/>
      <c r="B48" s="456" t="s">
        <v>63</v>
      </c>
      <c r="C48" s="456"/>
      <c r="D48" s="456"/>
      <c r="E48" s="456" t="s">
        <v>62</v>
      </c>
      <c r="F48" s="456"/>
      <c r="G48" s="405"/>
      <c r="H48" s="357"/>
    </row>
    <row r="49" spans="1:8" ht="16.5" customHeight="1" x14ac:dyDescent="0.2">
      <c r="A49" s="455"/>
      <c r="B49" s="456" t="s">
        <v>146</v>
      </c>
      <c r="C49" s="456"/>
      <c r="D49" s="456"/>
      <c r="E49" s="456" t="s">
        <v>146</v>
      </c>
      <c r="F49" s="456"/>
      <c r="G49" s="405"/>
      <c r="H49" s="357"/>
    </row>
    <row r="50" spans="1:8" ht="22.5" x14ac:dyDescent="0.2">
      <c r="A50" s="455"/>
      <c r="B50" s="227" t="s">
        <v>153</v>
      </c>
      <c r="C50" s="227" t="s">
        <v>75</v>
      </c>
      <c r="D50" s="227" t="s">
        <v>162</v>
      </c>
      <c r="E50" s="227" t="s">
        <v>153</v>
      </c>
      <c r="F50" s="227" t="s">
        <v>75</v>
      </c>
      <c r="G50" s="356" t="s">
        <v>162</v>
      </c>
      <c r="H50" s="357"/>
    </row>
    <row r="51" spans="1:8" x14ac:dyDescent="0.2">
      <c r="A51" s="128" t="s">
        <v>83</v>
      </c>
      <c r="B51" s="114">
        <f>SUM(B52:B69)</f>
        <v>5371</v>
      </c>
      <c r="C51" s="114">
        <f>SUM(C52:C69)</f>
        <v>1845</v>
      </c>
      <c r="D51" s="116">
        <f>B51/C51%</f>
        <v>291.11111111111114</v>
      </c>
      <c r="E51" s="114">
        <f>SUM(E52:E69)</f>
        <v>148</v>
      </c>
      <c r="F51" s="114">
        <f>SUM(F52:F69)</f>
        <v>265</v>
      </c>
      <c r="G51" s="334">
        <f>E51/F51%</f>
        <v>55.84905660377359</v>
      </c>
      <c r="H51" s="67"/>
    </row>
    <row r="52" spans="1:8" x14ac:dyDescent="0.2">
      <c r="A52" s="128" t="s">
        <v>84</v>
      </c>
      <c r="B52" s="264">
        <v>56</v>
      </c>
      <c r="C52" s="264">
        <v>63</v>
      </c>
      <c r="D52" s="116">
        <f>B52/C52%</f>
        <v>88.888888888888886</v>
      </c>
      <c r="E52" s="243" t="s">
        <v>160</v>
      </c>
      <c r="F52" s="243" t="s">
        <v>160</v>
      </c>
      <c r="G52" s="334" t="s">
        <v>160</v>
      </c>
      <c r="H52" s="71"/>
    </row>
    <row r="53" spans="1:8" x14ac:dyDescent="0.2">
      <c r="A53" s="128" t="s">
        <v>85</v>
      </c>
      <c r="B53" s="264">
        <v>884</v>
      </c>
      <c r="C53" s="264">
        <v>334</v>
      </c>
      <c r="D53" s="116">
        <f t="shared" ref="D53:D69" si="5">B53/C53%</f>
        <v>264.67065868263472</v>
      </c>
      <c r="E53" s="243" t="s">
        <v>160</v>
      </c>
      <c r="F53" s="243" t="s">
        <v>160</v>
      </c>
      <c r="G53" s="334" t="s">
        <v>160</v>
      </c>
      <c r="H53" s="71"/>
    </row>
    <row r="54" spans="1:8" x14ac:dyDescent="0.2">
      <c r="A54" s="128" t="s">
        <v>86</v>
      </c>
      <c r="B54" s="264">
        <v>1808</v>
      </c>
      <c r="C54" s="264">
        <v>130</v>
      </c>
      <c r="D54" s="116">
        <f>B54/C54%</f>
        <v>1390.7692307692307</v>
      </c>
      <c r="E54" s="114">
        <v>5</v>
      </c>
      <c r="F54" s="243" t="s">
        <v>160</v>
      </c>
      <c r="G54" s="334" t="s">
        <v>160</v>
      </c>
      <c r="H54" s="71"/>
    </row>
    <row r="55" spans="1:8" x14ac:dyDescent="0.2">
      <c r="A55" s="128" t="s">
        <v>87</v>
      </c>
      <c r="B55" s="264">
        <v>207</v>
      </c>
      <c r="C55" s="264">
        <v>196</v>
      </c>
      <c r="D55" s="116">
        <f t="shared" si="5"/>
        <v>105.61224489795919</v>
      </c>
      <c r="E55" s="114">
        <v>11</v>
      </c>
      <c r="F55" s="114">
        <v>67</v>
      </c>
      <c r="G55" s="334">
        <f t="shared" ref="G55:G66" si="6">E55/F55%</f>
        <v>16.417910447761194</v>
      </c>
      <c r="H55" s="67"/>
    </row>
    <row r="56" spans="1:8" x14ac:dyDescent="0.2">
      <c r="A56" s="128" t="s">
        <v>88</v>
      </c>
      <c r="B56" s="264">
        <v>27</v>
      </c>
      <c r="C56" s="264">
        <v>27</v>
      </c>
      <c r="D56" s="116">
        <f t="shared" si="5"/>
        <v>100</v>
      </c>
      <c r="E56" s="114">
        <v>23</v>
      </c>
      <c r="F56" s="114">
        <v>20</v>
      </c>
      <c r="G56" s="334">
        <f t="shared" si="6"/>
        <v>115</v>
      </c>
      <c r="H56" s="67"/>
    </row>
    <row r="57" spans="1:8" x14ac:dyDescent="0.2">
      <c r="A57" s="128" t="s">
        <v>89</v>
      </c>
      <c r="B57" s="264">
        <v>137</v>
      </c>
      <c r="C57" s="264">
        <v>43</v>
      </c>
      <c r="D57" s="116">
        <f t="shared" si="5"/>
        <v>318.60465116279073</v>
      </c>
      <c r="E57" s="243" t="s">
        <v>160</v>
      </c>
      <c r="F57" s="243" t="s">
        <v>160</v>
      </c>
      <c r="G57" s="334" t="s">
        <v>160</v>
      </c>
      <c r="H57" s="71"/>
    </row>
    <row r="58" spans="1:8" x14ac:dyDescent="0.2">
      <c r="A58" s="128" t="s">
        <v>90</v>
      </c>
      <c r="B58" s="264">
        <v>15</v>
      </c>
      <c r="C58" s="264">
        <v>16</v>
      </c>
      <c r="D58" s="116">
        <f t="shared" si="5"/>
        <v>93.75</v>
      </c>
      <c r="E58" s="243" t="s">
        <v>160</v>
      </c>
      <c r="F58" s="243" t="s">
        <v>160</v>
      </c>
      <c r="G58" s="334" t="s">
        <v>160</v>
      </c>
      <c r="H58" s="71"/>
    </row>
    <row r="59" spans="1:8" ht="13.5" customHeight="1" x14ac:dyDescent="0.2">
      <c r="A59" s="128" t="s">
        <v>91</v>
      </c>
      <c r="B59" s="264">
        <v>94</v>
      </c>
      <c r="C59" s="264">
        <v>67</v>
      </c>
      <c r="D59" s="116">
        <f t="shared" si="5"/>
        <v>140.29850746268656</v>
      </c>
      <c r="E59" s="243" t="s">
        <v>160</v>
      </c>
      <c r="F59" s="243" t="s">
        <v>160</v>
      </c>
      <c r="G59" s="334" t="s">
        <v>160</v>
      </c>
      <c r="H59" s="71"/>
    </row>
    <row r="60" spans="1:8" x14ac:dyDescent="0.2">
      <c r="A60" s="128" t="s">
        <v>92</v>
      </c>
      <c r="B60" s="264">
        <v>472</v>
      </c>
      <c r="C60" s="264">
        <v>146</v>
      </c>
      <c r="D60" s="116">
        <f t="shared" si="5"/>
        <v>323.28767123287673</v>
      </c>
      <c r="E60" s="243" t="s">
        <v>160</v>
      </c>
      <c r="F60" s="243" t="s">
        <v>160</v>
      </c>
      <c r="G60" s="334" t="s">
        <v>160</v>
      </c>
      <c r="H60" s="71"/>
    </row>
    <row r="61" spans="1:8" x14ac:dyDescent="0.2">
      <c r="A61" s="128" t="s">
        <v>93</v>
      </c>
      <c r="B61" s="264">
        <v>551</v>
      </c>
      <c r="C61" s="264">
        <v>214</v>
      </c>
      <c r="D61" s="116">
        <f t="shared" si="5"/>
        <v>257.47663551401865</v>
      </c>
      <c r="E61" s="243" t="s">
        <v>160</v>
      </c>
      <c r="F61" s="243" t="s">
        <v>160</v>
      </c>
      <c r="G61" s="334" t="s">
        <v>160</v>
      </c>
      <c r="H61" s="71"/>
    </row>
    <row r="62" spans="1:8" x14ac:dyDescent="0.2">
      <c r="A62" s="128" t="s">
        <v>94</v>
      </c>
      <c r="B62" s="264">
        <v>3</v>
      </c>
      <c r="C62" s="264">
        <v>16</v>
      </c>
      <c r="D62" s="116">
        <f t="shared" si="5"/>
        <v>18.75</v>
      </c>
      <c r="E62" s="243" t="s">
        <v>160</v>
      </c>
      <c r="F62" s="114">
        <v>5</v>
      </c>
      <c r="G62" s="334" t="s">
        <v>160</v>
      </c>
      <c r="H62" s="67"/>
    </row>
    <row r="63" spans="1:8" x14ac:dyDescent="0.2">
      <c r="A63" s="128" t="s">
        <v>95</v>
      </c>
      <c r="B63" s="264">
        <v>142</v>
      </c>
      <c r="C63" s="264">
        <v>252</v>
      </c>
      <c r="D63" s="116">
        <f t="shared" si="5"/>
        <v>56.349206349206348</v>
      </c>
      <c r="E63" s="114">
        <v>91</v>
      </c>
      <c r="F63" s="114">
        <v>166</v>
      </c>
      <c r="G63" s="334">
        <f t="shared" si="6"/>
        <v>54.819277108433738</v>
      </c>
      <c r="H63" s="67"/>
    </row>
    <row r="64" spans="1:8" x14ac:dyDescent="0.2">
      <c r="A64" s="128" t="s">
        <v>96</v>
      </c>
      <c r="B64" s="264">
        <v>101</v>
      </c>
      <c r="C64" s="264">
        <v>131</v>
      </c>
      <c r="D64" s="116">
        <f t="shared" si="5"/>
        <v>77.099236641221367</v>
      </c>
      <c r="E64" s="243" t="s">
        <v>160</v>
      </c>
      <c r="F64" s="243" t="s">
        <v>160</v>
      </c>
      <c r="G64" s="334" t="s">
        <v>160</v>
      </c>
      <c r="H64" s="71"/>
    </row>
    <row r="65" spans="1:10" x14ac:dyDescent="0.2">
      <c r="A65" s="128" t="s">
        <v>97</v>
      </c>
      <c r="B65" s="264">
        <v>159</v>
      </c>
      <c r="C65" s="264">
        <v>91</v>
      </c>
      <c r="D65" s="116">
        <f t="shared" si="5"/>
        <v>174.72527472527472</v>
      </c>
      <c r="E65" s="243" t="s">
        <v>160</v>
      </c>
      <c r="F65" s="243" t="s">
        <v>160</v>
      </c>
      <c r="G65" s="334" t="s">
        <v>160</v>
      </c>
      <c r="H65" s="71"/>
    </row>
    <row r="66" spans="1:10" x14ac:dyDescent="0.2">
      <c r="A66" s="128" t="s">
        <v>161</v>
      </c>
      <c r="B66" s="264">
        <v>26</v>
      </c>
      <c r="C66" s="264">
        <v>18</v>
      </c>
      <c r="D66" s="116">
        <f t="shared" si="5"/>
        <v>144.44444444444446</v>
      </c>
      <c r="E66" s="114">
        <v>17</v>
      </c>
      <c r="F66" s="114">
        <v>7</v>
      </c>
      <c r="G66" s="334">
        <f t="shared" si="6"/>
        <v>242.85714285714283</v>
      </c>
      <c r="H66" s="67"/>
    </row>
    <row r="67" spans="1:10" x14ac:dyDescent="0.2">
      <c r="A67" s="128" t="s">
        <v>99</v>
      </c>
      <c r="B67" s="264">
        <v>632</v>
      </c>
      <c r="C67" s="264">
        <v>10</v>
      </c>
      <c r="D67" s="116">
        <f t="shared" si="5"/>
        <v>6320</v>
      </c>
      <c r="E67" s="243">
        <v>1</v>
      </c>
      <c r="F67" s="243" t="s">
        <v>160</v>
      </c>
      <c r="G67" s="334" t="s">
        <v>160</v>
      </c>
      <c r="H67" s="71"/>
    </row>
    <row r="68" spans="1:10" x14ac:dyDescent="0.2">
      <c r="A68" s="128" t="s">
        <v>100</v>
      </c>
      <c r="B68" s="264">
        <v>56</v>
      </c>
      <c r="C68" s="264">
        <v>90</v>
      </c>
      <c r="D68" s="116">
        <f t="shared" si="5"/>
        <v>62.222222222222221</v>
      </c>
      <c r="E68" s="260" t="s">
        <v>160</v>
      </c>
      <c r="F68" s="260" t="s">
        <v>160</v>
      </c>
      <c r="G68" s="334" t="s">
        <v>160</v>
      </c>
      <c r="H68" s="71"/>
    </row>
    <row r="69" spans="1:10" x14ac:dyDescent="0.2">
      <c r="A69" s="129" t="s">
        <v>101</v>
      </c>
      <c r="B69" s="265">
        <v>1</v>
      </c>
      <c r="C69" s="265">
        <v>1</v>
      </c>
      <c r="D69" s="135">
        <f t="shared" si="5"/>
        <v>100</v>
      </c>
      <c r="E69" s="122" t="s">
        <v>160</v>
      </c>
      <c r="F69" s="122" t="s">
        <v>160</v>
      </c>
      <c r="G69" s="338" t="s">
        <v>160</v>
      </c>
    </row>
    <row r="70" spans="1:10" x14ac:dyDescent="0.2">
      <c r="A70" s="204"/>
    </row>
    <row r="71" spans="1:10" s="181" customFormat="1" ht="12" customHeight="1" x14ac:dyDescent="0.2">
      <c r="A71" s="344" t="s">
        <v>208</v>
      </c>
      <c r="B71" s="201"/>
      <c r="C71" s="201"/>
      <c r="D71" s="202"/>
      <c r="E71" s="201"/>
      <c r="F71" s="201"/>
      <c r="G71" s="201"/>
    </row>
    <row r="72" spans="1:10" s="181" customFormat="1" ht="11.25" x14ac:dyDescent="0.2">
      <c r="A72" s="258" t="s">
        <v>194</v>
      </c>
      <c r="B72" s="58"/>
      <c r="C72" s="58"/>
      <c r="D72" s="58"/>
      <c r="E72" s="58"/>
      <c r="F72" s="58"/>
      <c r="G72" s="58"/>
      <c r="I72" s="352"/>
      <c r="J72" s="352"/>
    </row>
    <row r="73" spans="1:10" s="181" customFormat="1" ht="15" x14ac:dyDescent="0.25">
      <c r="A73" s="253" t="s">
        <v>156</v>
      </c>
      <c r="B73" s="254"/>
      <c r="C73" s="255" t="s">
        <v>163</v>
      </c>
      <c r="D73" s="347"/>
      <c r="E73" s="203" t="s">
        <v>209</v>
      </c>
      <c r="G73" s="254"/>
      <c r="H73" s="348" t="s">
        <v>210</v>
      </c>
      <c r="I73" s="349"/>
    </row>
    <row r="74" spans="1:10" s="181" customFormat="1" ht="14.25" customHeight="1" x14ac:dyDescent="0.25">
      <c r="A74" s="464" t="s">
        <v>192</v>
      </c>
      <c r="B74" s="464"/>
      <c r="C74" s="256" t="s">
        <v>158</v>
      </c>
      <c r="D74" s="347"/>
      <c r="E74" s="30" t="s">
        <v>157</v>
      </c>
      <c r="G74" s="203"/>
      <c r="H74" s="350" t="s">
        <v>211</v>
      </c>
      <c r="I74" s="349"/>
    </row>
    <row r="75" spans="1:10" s="181" customFormat="1" ht="15" x14ac:dyDescent="0.25">
      <c r="A75" s="465" t="s">
        <v>191</v>
      </c>
      <c r="B75" s="465"/>
      <c r="C75" s="58" t="s">
        <v>164</v>
      </c>
      <c r="D75" s="351"/>
      <c r="E75" s="257" t="s">
        <v>193</v>
      </c>
      <c r="F75" s="352"/>
      <c r="G75" s="200"/>
      <c r="H75" s="353" t="s">
        <v>212</v>
      </c>
      <c r="I75" s="354"/>
      <c r="J75" s="352"/>
    </row>
  </sheetData>
  <mergeCells count="18">
    <mergeCell ref="A27:A29"/>
    <mergeCell ref="B28:D28"/>
    <mergeCell ref="B27:D27"/>
    <mergeCell ref="E27:G27"/>
    <mergeCell ref="E28:G28"/>
    <mergeCell ref="A1:G1"/>
    <mergeCell ref="A3:A5"/>
    <mergeCell ref="B4:D4"/>
    <mergeCell ref="B3:D3"/>
    <mergeCell ref="E3:G3"/>
    <mergeCell ref="E4:G4"/>
    <mergeCell ref="B48:D48"/>
    <mergeCell ref="E48:G48"/>
    <mergeCell ref="E49:G49"/>
    <mergeCell ref="A74:B74"/>
    <mergeCell ref="A75:B75"/>
    <mergeCell ref="A48:A50"/>
    <mergeCell ref="B49:D49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5" max="16383" man="1"/>
    <brk id="4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115" zoomScaleNormal="115" workbookViewId="0">
      <selection activeCell="B19" sqref="B19"/>
    </sheetView>
  </sheetViews>
  <sheetFormatPr defaultRowHeight="12.75" x14ac:dyDescent="0.2"/>
  <cols>
    <col min="1" max="1" width="4.42578125" style="45" customWidth="1"/>
    <col min="2" max="2" width="53.42578125" style="45" customWidth="1"/>
    <col min="3" max="254" width="9.140625" style="45"/>
    <col min="255" max="255" width="4.42578125" style="45" customWidth="1"/>
    <col min="256" max="256" width="53.42578125" style="45" customWidth="1"/>
    <col min="257" max="510" width="9.140625" style="45"/>
    <col min="511" max="511" width="4.42578125" style="45" customWidth="1"/>
    <col min="512" max="512" width="53.42578125" style="45" customWidth="1"/>
    <col min="513" max="766" width="9.140625" style="45"/>
    <col min="767" max="767" width="4.42578125" style="45" customWidth="1"/>
    <col min="768" max="768" width="53.42578125" style="45" customWidth="1"/>
    <col min="769" max="1022" width="9.140625" style="45"/>
    <col min="1023" max="1023" width="4.42578125" style="45" customWidth="1"/>
    <col min="1024" max="1024" width="53.42578125" style="45" customWidth="1"/>
    <col min="1025" max="1278" width="9.140625" style="45"/>
    <col min="1279" max="1279" width="4.42578125" style="45" customWidth="1"/>
    <col min="1280" max="1280" width="53.42578125" style="45" customWidth="1"/>
    <col min="1281" max="1534" width="9.140625" style="45"/>
    <col min="1535" max="1535" width="4.42578125" style="45" customWidth="1"/>
    <col min="1536" max="1536" width="53.42578125" style="45" customWidth="1"/>
    <col min="1537" max="1790" width="9.140625" style="45"/>
    <col min="1791" max="1791" width="4.42578125" style="45" customWidth="1"/>
    <col min="1792" max="1792" width="53.42578125" style="45" customWidth="1"/>
    <col min="1793" max="2046" width="9.140625" style="45"/>
    <col min="2047" max="2047" width="4.42578125" style="45" customWidth="1"/>
    <col min="2048" max="2048" width="53.42578125" style="45" customWidth="1"/>
    <col min="2049" max="2302" width="9.140625" style="45"/>
    <col min="2303" max="2303" width="4.42578125" style="45" customWidth="1"/>
    <col min="2304" max="2304" width="53.42578125" style="45" customWidth="1"/>
    <col min="2305" max="2558" width="9.140625" style="45"/>
    <col min="2559" max="2559" width="4.42578125" style="45" customWidth="1"/>
    <col min="2560" max="2560" width="53.42578125" style="45" customWidth="1"/>
    <col min="2561" max="2814" width="9.140625" style="45"/>
    <col min="2815" max="2815" width="4.42578125" style="45" customWidth="1"/>
    <col min="2816" max="2816" width="53.42578125" style="45" customWidth="1"/>
    <col min="2817" max="3070" width="9.140625" style="45"/>
    <col min="3071" max="3071" width="4.42578125" style="45" customWidth="1"/>
    <col min="3072" max="3072" width="53.42578125" style="45" customWidth="1"/>
    <col min="3073" max="3326" width="9.140625" style="45"/>
    <col min="3327" max="3327" width="4.42578125" style="45" customWidth="1"/>
    <col min="3328" max="3328" width="53.42578125" style="45" customWidth="1"/>
    <col min="3329" max="3582" width="9.140625" style="45"/>
    <col min="3583" max="3583" width="4.42578125" style="45" customWidth="1"/>
    <col min="3584" max="3584" width="53.42578125" style="45" customWidth="1"/>
    <col min="3585" max="3838" width="9.140625" style="45"/>
    <col min="3839" max="3839" width="4.42578125" style="45" customWidth="1"/>
    <col min="3840" max="3840" width="53.42578125" style="45" customWidth="1"/>
    <col min="3841" max="4094" width="9.140625" style="45"/>
    <col min="4095" max="4095" width="4.42578125" style="45" customWidth="1"/>
    <col min="4096" max="4096" width="53.42578125" style="45" customWidth="1"/>
    <col min="4097" max="4350" width="9.140625" style="45"/>
    <col min="4351" max="4351" width="4.42578125" style="45" customWidth="1"/>
    <col min="4352" max="4352" width="53.42578125" style="45" customWidth="1"/>
    <col min="4353" max="4606" width="9.140625" style="45"/>
    <col min="4607" max="4607" width="4.42578125" style="45" customWidth="1"/>
    <col min="4608" max="4608" width="53.42578125" style="45" customWidth="1"/>
    <col min="4609" max="4862" width="9.140625" style="45"/>
    <col min="4863" max="4863" width="4.42578125" style="45" customWidth="1"/>
    <col min="4864" max="4864" width="53.42578125" style="45" customWidth="1"/>
    <col min="4865" max="5118" width="9.140625" style="45"/>
    <col min="5119" max="5119" width="4.42578125" style="45" customWidth="1"/>
    <col min="5120" max="5120" width="53.42578125" style="45" customWidth="1"/>
    <col min="5121" max="5374" width="9.140625" style="45"/>
    <col min="5375" max="5375" width="4.42578125" style="45" customWidth="1"/>
    <col min="5376" max="5376" width="53.42578125" style="45" customWidth="1"/>
    <col min="5377" max="5630" width="9.140625" style="45"/>
    <col min="5631" max="5631" width="4.42578125" style="45" customWidth="1"/>
    <col min="5632" max="5632" width="53.42578125" style="45" customWidth="1"/>
    <col min="5633" max="5886" width="9.140625" style="45"/>
    <col min="5887" max="5887" width="4.42578125" style="45" customWidth="1"/>
    <col min="5888" max="5888" width="53.42578125" style="45" customWidth="1"/>
    <col min="5889" max="6142" width="9.140625" style="45"/>
    <col min="6143" max="6143" width="4.42578125" style="45" customWidth="1"/>
    <col min="6144" max="6144" width="53.42578125" style="45" customWidth="1"/>
    <col min="6145" max="6398" width="9.140625" style="45"/>
    <col min="6399" max="6399" width="4.42578125" style="45" customWidth="1"/>
    <col min="6400" max="6400" width="53.42578125" style="45" customWidth="1"/>
    <col min="6401" max="6654" width="9.140625" style="45"/>
    <col min="6655" max="6655" width="4.42578125" style="45" customWidth="1"/>
    <col min="6656" max="6656" width="53.42578125" style="45" customWidth="1"/>
    <col min="6657" max="6910" width="9.140625" style="45"/>
    <col min="6911" max="6911" width="4.42578125" style="45" customWidth="1"/>
    <col min="6912" max="6912" width="53.42578125" style="45" customWidth="1"/>
    <col min="6913" max="7166" width="9.140625" style="45"/>
    <col min="7167" max="7167" width="4.42578125" style="45" customWidth="1"/>
    <col min="7168" max="7168" width="53.42578125" style="45" customWidth="1"/>
    <col min="7169" max="7422" width="9.140625" style="45"/>
    <col min="7423" max="7423" width="4.42578125" style="45" customWidth="1"/>
    <col min="7424" max="7424" width="53.42578125" style="45" customWidth="1"/>
    <col min="7425" max="7678" width="9.140625" style="45"/>
    <col min="7679" max="7679" width="4.42578125" style="45" customWidth="1"/>
    <col min="7680" max="7680" width="53.42578125" style="45" customWidth="1"/>
    <col min="7681" max="7934" width="9.140625" style="45"/>
    <col min="7935" max="7935" width="4.42578125" style="45" customWidth="1"/>
    <col min="7936" max="7936" width="53.42578125" style="45" customWidth="1"/>
    <col min="7937" max="8190" width="9.140625" style="45"/>
    <col min="8191" max="8191" width="4.42578125" style="45" customWidth="1"/>
    <col min="8192" max="8192" width="53.42578125" style="45" customWidth="1"/>
    <col min="8193" max="8446" width="9.140625" style="45"/>
    <col min="8447" max="8447" width="4.42578125" style="45" customWidth="1"/>
    <col min="8448" max="8448" width="53.42578125" style="45" customWidth="1"/>
    <col min="8449" max="8702" width="9.140625" style="45"/>
    <col min="8703" max="8703" width="4.42578125" style="45" customWidth="1"/>
    <col min="8704" max="8704" width="53.42578125" style="45" customWidth="1"/>
    <col min="8705" max="8958" width="9.140625" style="45"/>
    <col min="8959" max="8959" width="4.42578125" style="45" customWidth="1"/>
    <col min="8960" max="8960" width="53.42578125" style="45" customWidth="1"/>
    <col min="8961" max="9214" width="9.140625" style="45"/>
    <col min="9215" max="9215" width="4.42578125" style="45" customWidth="1"/>
    <col min="9216" max="9216" width="53.42578125" style="45" customWidth="1"/>
    <col min="9217" max="9470" width="9.140625" style="45"/>
    <col min="9471" max="9471" width="4.42578125" style="45" customWidth="1"/>
    <col min="9472" max="9472" width="53.42578125" style="45" customWidth="1"/>
    <col min="9473" max="9726" width="9.140625" style="45"/>
    <col min="9727" max="9727" width="4.42578125" style="45" customWidth="1"/>
    <col min="9728" max="9728" width="53.42578125" style="45" customWidth="1"/>
    <col min="9729" max="9982" width="9.140625" style="45"/>
    <col min="9983" max="9983" width="4.42578125" style="45" customWidth="1"/>
    <col min="9984" max="9984" width="53.42578125" style="45" customWidth="1"/>
    <col min="9985" max="10238" width="9.140625" style="45"/>
    <col min="10239" max="10239" width="4.42578125" style="45" customWidth="1"/>
    <col min="10240" max="10240" width="53.42578125" style="45" customWidth="1"/>
    <col min="10241" max="10494" width="9.140625" style="45"/>
    <col min="10495" max="10495" width="4.42578125" style="45" customWidth="1"/>
    <col min="10496" max="10496" width="53.42578125" style="45" customWidth="1"/>
    <col min="10497" max="10750" width="9.140625" style="45"/>
    <col min="10751" max="10751" width="4.42578125" style="45" customWidth="1"/>
    <col min="10752" max="10752" width="53.42578125" style="45" customWidth="1"/>
    <col min="10753" max="11006" width="9.140625" style="45"/>
    <col min="11007" max="11007" width="4.42578125" style="45" customWidth="1"/>
    <col min="11008" max="11008" width="53.42578125" style="45" customWidth="1"/>
    <col min="11009" max="11262" width="9.140625" style="45"/>
    <col min="11263" max="11263" width="4.42578125" style="45" customWidth="1"/>
    <col min="11264" max="11264" width="53.42578125" style="45" customWidth="1"/>
    <col min="11265" max="11518" width="9.140625" style="45"/>
    <col min="11519" max="11519" width="4.42578125" style="45" customWidth="1"/>
    <col min="11520" max="11520" width="53.42578125" style="45" customWidth="1"/>
    <col min="11521" max="11774" width="9.140625" style="45"/>
    <col min="11775" max="11775" width="4.42578125" style="45" customWidth="1"/>
    <col min="11776" max="11776" width="53.42578125" style="45" customWidth="1"/>
    <col min="11777" max="12030" width="9.140625" style="45"/>
    <col min="12031" max="12031" width="4.42578125" style="45" customWidth="1"/>
    <col min="12032" max="12032" width="53.42578125" style="45" customWidth="1"/>
    <col min="12033" max="12286" width="9.140625" style="45"/>
    <col min="12287" max="12287" width="4.42578125" style="45" customWidth="1"/>
    <col min="12288" max="12288" width="53.42578125" style="45" customWidth="1"/>
    <col min="12289" max="12542" width="9.140625" style="45"/>
    <col min="12543" max="12543" width="4.42578125" style="45" customWidth="1"/>
    <col min="12544" max="12544" width="53.42578125" style="45" customWidth="1"/>
    <col min="12545" max="12798" width="9.140625" style="45"/>
    <col min="12799" max="12799" width="4.42578125" style="45" customWidth="1"/>
    <col min="12800" max="12800" width="53.42578125" style="45" customWidth="1"/>
    <col min="12801" max="13054" width="9.140625" style="45"/>
    <col min="13055" max="13055" width="4.42578125" style="45" customWidth="1"/>
    <col min="13056" max="13056" width="53.42578125" style="45" customWidth="1"/>
    <col min="13057" max="13310" width="9.140625" style="45"/>
    <col min="13311" max="13311" width="4.42578125" style="45" customWidth="1"/>
    <col min="13312" max="13312" width="53.42578125" style="45" customWidth="1"/>
    <col min="13313" max="13566" width="9.140625" style="45"/>
    <col min="13567" max="13567" width="4.42578125" style="45" customWidth="1"/>
    <col min="13568" max="13568" width="53.42578125" style="45" customWidth="1"/>
    <col min="13569" max="13822" width="9.140625" style="45"/>
    <col min="13823" max="13823" width="4.42578125" style="45" customWidth="1"/>
    <col min="13824" max="13824" width="53.42578125" style="45" customWidth="1"/>
    <col min="13825" max="14078" width="9.140625" style="45"/>
    <col min="14079" max="14079" width="4.42578125" style="45" customWidth="1"/>
    <col min="14080" max="14080" width="53.42578125" style="45" customWidth="1"/>
    <col min="14081" max="14334" width="9.140625" style="45"/>
    <col min="14335" max="14335" width="4.42578125" style="45" customWidth="1"/>
    <col min="14336" max="14336" width="53.42578125" style="45" customWidth="1"/>
    <col min="14337" max="14590" width="9.140625" style="45"/>
    <col min="14591" max="14591" width="4.42578125" style="45" customWidth="1"/>
    <col min="14592" max="14592" width="53.42578125" style="45" customWidth="1"/>
    <col min="14593" max="14846" width="9.140625" style="45"/>
    <col min="14847" max="14847" width="4.42578125" style="45" customWidth="1"/>
    <col min="14848" max="14848" width="53.42578125" style="45" customWidth="1"/>
    <col min="14849" max="15102" width="9.140625" style="45"/>
    <col min="15103" max="15103" width="4.42578125" style="45" customWidth="1"/>
    <col min="15104" max="15104" width="53.42578125" style="45" customWidth="1"/>
    <col min="15105" max="15358" width="9.140625" style="45"/>
    <col min="15359" max="15359" width="4.42578125" style="45" customWidth="1"/>
    <col min="15360" max="15360" width="53.42578125" style="45" customWidth="1"/>
    <col min="15361" max="15614" width="9.140625" style="45"/>
    <col min="15615" max="15615" width="4.42578125" style="45" customWidth="1"/>
    <col min="15616" max="15616" width="53.42578125" style="45" customWidth="1"/>
    <col min="15617" max="15870" width="9.140625" style="45"/>
    <col min="15871" max="15871" width="4.42578125" style="45" customWidth="1"/>
    <col min="15872" max="15872" width="53.42578125" style="45" customWidth="1"/>
    <col min="15873" max="16126" width="9.140625" style="45"/>
    <col min="16127" max="16127" width="4.42578125" style="45" customWidth="1"/>
    <col min="16128" max="16128" width="53.42578125" style="45" customWidth="1"/>
    <col min="16129" max="16384" width="9.140625" style="45"/>
  </cols>
  <sheetData>
    <row r="6" spans="2:2" x14ac:dyDescent="0.2">
      <c r="B6" s="46"/>
    </row>
    <row r="7" spans="2:2" x14ac:dyDescent="0.2">
      <c r="B7" s="46"/>
    </row>
    <row r="9" spans="2:2" x14ac:dyDescent="0.2">
      <c r="B9" s="47" t="s">
        <v>2</v>
      </c>
    </row>
    <row r="10" spans="2:2" x14ac:dyDescent="0.2">
      <c r="B10" s="47" t="s">
        <v>3</v>
      </c>
    </row>
    <row r="11" spans="2:2" x14ac:dyDescent="0.2">
      <c r="B11" s="47" t="s">
        <v>4</v>
      </c>
    </row>
    <row r="12" spans="2:2" x14ac:dyDescent="0.2">
      <c r="B12" s="47" t="s">
        <v>5</v>
      </c>
    </row>
    <row r="13" spans="2:2" x14ac:dyDescent="0.2">
      <c r="B13" s="47" t="s">
        <v>6</v>
      </c>
    </row>
    <row r="14" spans="2:2" ht="40.5" customHeight="1" x14ac:dyDescent="0.2">
      <c r="B14" s="48" t="s">
        <v>7</v>
      </c>
    </row>
    <row r="21" spans="2:5" ht="27" customHeight="1" x14ac:dyDescent="0.2">
      <c r="B21" s="365" t="s">
        <v>187</v>
      </c>
      <c r="C21" s="365"/>
      <c r="D21" s="365"/>
      <c r="E21" s="365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B2" sqref="B2"/>
    </sheetView>
  </sheetViews>
  <sheetFormatPr defaultRowHeight="12.75" x14ac:dyDescent="0.2"/>
  <cols>
    <col min="1" max="1" width="8.7109375" style="49" customWidth="1"/>
    <col min="2" max="2" width="112.28515625" style="55" customWidth="1"/>
    <col min="3" max="256" width="9.140625" style="45"/>
    <col min="257" max="257" width="8.7109375" style="45" customWidth="1"/>
    <col min="258" max="258" width="112.28515625" style="45" customWidth="1"/>
    <col min="259" max="512" width="9.140625" style="45"/>
    <col min="513" max="513" width="8.7109375" style="45" customWidth="1"/>
    <col min="514" max="514" width="112.28515625" style="45" customWidth="1"/>
    <col min="515" max="768" width="9.140625" style="45"/>
    <col min="769" max="769" width="8.7109375" style="45" customWidth="1"/>
    <col min="770" max="770" width="112.28515625" style="45" customWidth="1"/>
    <col min="771" max="1024" width="9.140625" style="45"/>
    <col min="1025" max="1025" width="8.7109375" style="45" customWidth="1"/>
    <col min="1026" max="1026" width="112.28515625" style="45" customWidth="1"/>
    <col min="1027" max="1280" width="9.140625" style="45"/>
    <col min="1281" max="1281" width="8.7109375" style="45" customWidth="1"/>
    <col min="1282" max="1282" width="112.28515625" style="45" customWidth="1"/>
    <col min="1283" max="1536" width="9.140625" style="45"/>
    <col min="1537" max="1537" width="8.7109375" style="45" customWidth="1"/>
    <col min="1538" max="1538" width="112.28515625" style="45" customWidth="1"/>
    <col min="1539" max="1792" width="9.140625" style="45"/>
    <col min="1793" max="1793" width="8.7109375" style="45" customWidth="1"/>
    <col min="1794" max="1794" width="112.28515625" style="45" customWidth="1"/>
    <col min="1795" max="2048" width="9.140625" style="45"/>
    <col min="2049" max="2049" width="8.7109375" style="45" customWidth="1"/>
    <col min="2050" max="2050" width="112.28515625" style="45" customWidth="1"/>
    <col min="2051" max="2304" width="9.140625" style="45"/>
    <col min="2305" max="2305" width="8.7109375" style="45" customWidth="1"/>
    <col min="2306" max="2306" width="112.28515625" style="45" customWidth="1"/>
    <col min="2307" max="2560" width="9.140625" style="45"/>
    <col min="2561" max="2561" width="8.7109375" style="45" customWidth="1"/>
    <col min="2562" max="2562" width="112.28515625" style="45" customWidth="1"/>
    <col min="2563" max="2816" width="9.140625" style="45"/>
    <col min="2817" max="2817" width="8.7109375" style="45" customWidth="1"/>
    <col min="2818" max="2818" width="112.28515625" style="45" customWidth="1"/>
    <col min="2819" max="3072" width="9.140625" style="45"/>
    <col min="3073" max="3073" width="8.7109375" style="45" customWidth="1"/>
    <col min="3074" max="3074" width="112.28515625" style="45" customWidth="1"/>
    <col min="3075" max="3328" width="9.140625" style="45"/>
    <col min="3329" max="3329" width="8.7109375" style="45" customWidth="1"/>
    <col min="3330" max="3330" width="112.28515625" style="45" customWidth="1"/>
    <col min="3331" max="3584" width="9.140625" style="45"/>
    <col min="3585" max="3585" width="8.7109375" style="45" customWidth="1"/>
    <col min="3586" max="3586" width="112.28515625" style="45" customWidth="1"/>
    <col min="3587" max="3840" width="9.140625" style="45"/>
    <col min="3841" max="3841" width="8.7109375" style="45" customWidth="1"/>
    <col min="3842" max="3842" width="112.28515625" style="45" customWidth="1"/>
    <col min="3843" max="4096" width="9.140625" style="45"/>
    <col min="4097" max="4097" width="8.7109375" style="45" customWidth="1"/>
    <col min="4098" max="4098" width="112.28515625" style="45" customWidth="1"/>
    <col min="4099" max="4352" width="9.140625" style="45"/>
    <col min="4353" max="4353" width="8.7109375" style="45" customWidth="1"/>
    <col min="4354" max="4354" width="112.28515625" style="45" customWidth="1"/>
    <col min="4355" max="4608" width="9.140625" style="45"/>
    <col min="4609" max="4609" width="8.7109375" style="45" customWidth="1"/>
    <col min="4610" max="4610" width="112.28515625" style="45" customWidth="1"/>
    <col min="4611" max="4864" width="9.140625" style="45"/>
    <col min="4865" max="4865" width="8.7109375" style="45" customWidth="1"/>
    <col min="4866" max="4866" width="112.28515625" style="45" customWidth="1"/>
    <col min="4867" max="5120" width="9.140625" style="45"/>
    <col min="5121" max="5121" width="8.7109375" style="45" customWidth="1"/>
    <col min="5122" max="5122" width="112.28515625" style="45" customWidth="1"/>
    <col min="5123" max="5376" width="9.140625" style="45"/>
    <col min="5377" max="5377" width="8.7109375" style="45" customWidth="1"/>
    <col min="5378" max="5378" width="112.28515625" style="45" customWidth="1"/>
    <col min="5379" max="5632" width="9.140625" style="45"/>
    <col min="5633" max="5633" width="8.7109375" style="45" customWidth="1"/>
    <col min="5634" max="5634" width="112.28515625" style="45" customWidth="1"/>
    <col min="5635" max="5888" width="9.140625" style="45"/>
    <col min="5889" max="5889" width="8.7109375" style="45" customWidth="1"/>
    <col min="5890" max="5890" width="112.28515625" style="45" customWidth="1"/>
    <col min="5891" max="6144" width="9.140625" style="45"/>
    <col min="6145" max="6145" width="8.7109375" style="45" customWidth="1"/>
    <col min="6146" max="6146" width="112.28515625" style="45" customWidth="1"/>
    <col min="6147" max="6400" width="9.140625" style="45"/>
    <col min="6401" max="6401" width="8.7109375" style="45" customWidth="1"/>
    <col min="6402" max="6402" width="112.28515625" style="45" customWidth="1"/>
    <col min="6403" max="6656" width="9.140625" style="45"/>
    <col min="6657" max="6657" width="8.7109375" style="45" customWidth="1"/>
    <col min="6658" max="6658" width="112.28515625" style="45" customWidth="1"/>
    <col min="6659" max="6912" width="9.140625" style="45"/>
    <col min="6913" max="6913" width="8.7109375" style="45" customWidth="1"/>
    <col min="6914" max="6914" width="112.28515625" style="45" customWidth="1"/>
    <col min="6915" max="7168" width="9.140625" style="45"/>
    <col min="7169" max="7169" width="8.7109375" style="45" customWidth="1"/>
    <col min="7170" max="7170" width="112.28515625" style="45" customWidth="1"/>
    <col min="7171" max="7424" width="9.140625" style="45"/>
    <col min="7425" max="7425" width="8.7109375" style="45" customWidth="1"/>
    <col min="7426" max="7426" width="112.28515625" style="45" customWidth="1"/>
    <col min="7427" max="7680" width="9.140625" style="45"/>
    <col min="7681" max="7681" width="8.7109375" style="45" customWidth="1"/>
    <col min="7682" max="7682" width="112.28515625" style="45" customWidth="1"/>
    <col min="7683" max="7936" width="9.140625" style="45"/>
    <col min="7937" max="7937" width="8.7109375" style="45" customWidth="1"/>
    <col min="7938" max="7938" width="112.28515625" style="45" customWidth="1"/>
    <col min="7939" max="8192" width="9.140625" style="45"/>
    <col min="8193" max="8193" width="8.7109375" style="45" customWidth="1"/>
    <col min="8194" max="8194" width="112.28515625" style="45" customWidth="1"/>
    <col min="8195" max="8448" width="9.140625" style="45"/>
    <col min="8449" max="8449" width="8.7109375" style="45" customWidth="1"/>
    <col min="8450" max="8450" width="112.28515625" style="45" customWidth="1"/>
    <col min="8451" max="8704" width="9.140625" style="45"/>
    <col min="8705" max="8705" width="8.7109375" style="45" customWidth="1"/>
    <col min="8706" max="8706" width="112.28515625" style="45" customWidth="1"/>
    <col min="8707" max="8960" width="9.140625" style="45"/>
    <col min="8961" max="8961" width="8.7109375" style="45" customWidth="1"/>
    <col min="8962" max="8962" width="112.28515625" style="45" customWidth="1"/>
    <col min="8963" max="9216" width="9.140625" style="45"/>
    <col min="9217" max="9217" width="8.7109375" style="45" customWidth="1"/>
    <col min="9218" max="9218" width="112.28515625" style="45" customWidth="1"/>
    <col min="9219" max="9472" width="9.140625" style="45"/>
    <col min="9473" max="9473" width="8.7109375" style="45" customWidth="1"/>
    <col min="9474" max="9474" width="112.28515625" style="45" customWidth="1"/>
    <col min="9475" max="9728" width="9.140625" style="45"/>
    <col min="9729" max="9729" width="8.7109375" style="45" customWidth="1"/>
    <col min="9730" max="9730" width="112.28515625" style="45" customWidth="1"/>
    <col min="9731" max="9984" width="9.140625" style="45"/>
    <col min="9985" max="9985" width="8.7109375" style="45" customWidth="1"/>
    <col min="9986" max="9986" width="112.28515625" style="45" customWidth="1"/>
    <col min="9987" max="10240" width="9.140625" style="45"/>
    <col min="10241" max="10241" width="8.7109375" style="45" customWidth="1"/>
    <col min="10242" max="10242" width="112.28515625" style="45" customWidth="1"/>
    <col min="10243" max="10496" width="9.140625" style="45"/>
    <col min="10497" max="10497" width="8.7109375" style="45" customWidth="1"/>
    <col min="10498" max="10498" width="112.28515625" style="45" customWidth="1"/>
    <col min="10499" max="10752" width="9.140625" style="45"/>
    <col min="10753" max="10753" width="8.7109375" style="45" customWidth="1"/>
    <col min="10754" max="10754" width="112.28515625" style="45" customWidth="1"/>
    <col min="10755" max="11008" width="9.140625" style="45"/>
    <col min="11009" max="11009" width="8.7109375" style="45" customWidth="1"/>
    <col min="11010" max="11010" width="112.28515625" style="45" customWidth="1"/>
    <col min="11011" max="11264" width="9.140625" style="45"/>
    <col min="11265" max="11265" width="8.7109375" style="45" customWidth="1"/>
    <col min="11266" max="11266" width="112.28515625" style="45" customWidth="1"/>
    <col min="11267" max="11520" width="9.140625" style="45"/>
    <col min="11521" max="11521" width="8.7109375" style="45" customWidth="1"/>
    <col min="11522" max="11522" width="112.28515625" style="45" customWidth="1"/>
    <col min="11523" max="11776" width="9.140625" style="45"/>
    <col min="11777" max="11777" width="8.7109375" style="45" customWidth="1"/>
    <col min="11778" max="11778" width="112.28515625" style="45" customWidth="1"/>
    <col min="11779" max="12032" width="9.140625" style="45"/>
    <col min="12033" max="12033" width="8.7109375" style="45" customWidth="1"/>
    <col min="12034" max="12034" width="112.28515625" style="45" customWidth="1"/>
    <col min="12035" max="12288" width="9.140625" style="45"/>
    <col min="12289" max="12289" width="8.7109375" style="45" customWidth="1"/>
    <col min="12290" max="12290" width="112.28515625" style="45" customWidth="1"/>
    <col min="12291" max="12544" width="9.140625" style="45"/>
    <col min="12545" max="12545" width="8.7109375" style="45" customWidth="1"/>
    <col min="12546" max="12546" width="112.28515625" style="45" customWidth="1"/>
    <col min="12547" max="12800" width="9.140625" style="45"/>
    <col min="12801" max="12801" width="8.7109375" style="45" customWidth="1"/>
    <col min="12802" max="12802" width="112.28515625" style="45" customWidth="1"/>
    <col min="12803" max="13056" width="9.140625" style="45"/>
    <col min="13057" max="13057" width="8.7109375" style="45" customWidth="1"/>
    <col min="13058" max="13058" width="112.28515625" style="45" customWidth="1"/>
    <col min="13059" max="13312" width="9.140625" style="45"/>
    <col min="13313" max="13313" width="8.7109375" style="45" customWidth="1"/>
    <col min="13314" max="13314" width="112.28515625" style="45" customWidth="1"/>
    <col min="13315" max="13568" width="9.140625" style="45"/>
    <col min="13569" max="13569" width="8.7109375" style="45" customWidth="1"/>
    <col min="13570" max="13570" width="112.28515625" style="45" customWidth="1"/>
    <col min="13571" max="13824" width="9.140625" style="45"/>
    <col min="13825" max="13825" width="8.7109375" style="45" customWidth="1"/>
    <col min="13826" max="13826" width="112.28515625" style="45" customWidth="1"/>
    <col min="13827" max="14080" width="9.140625" style="45"/>
    <col min="14081" max="14081" width="8.7109375" style="45" customWidth="1"/>
    <col min="14082" max="14082" width="112.28515625" style="45" customWidth="1"/>
    <col min="14083" max="14336" width="9.140625" style="45"/>
    <col min="14337" max="14337" width="8.7109375" style="45" customWidth="1"/>
    <col min="14338" max="14338" width="112.28515625" style="45" customWidth="1"/>
    <col min="14339" max="14592" width="9.140625" style="45"/>
    <col min="14593" max="14593" width="8.7109375" style="45" customWidth="1"/>
    <col min="14594" max="14594" width="112.28515625" style="45" customWidth="1"/>
    <col min="14595" max="14848" width="9.140625" style="45"/>
    <col min="14849" max="14849" width="8.7109375" style="45" customWidth="1"/>
    <col min="14850" max="14850" width="112.28515625" style="45" customWidth="1"/>
    <col min="14851" max="15104" width="9.140625" style="45"/>
    <col min="15105" max="15105" width="8.7109375" style="45" customWidth="1"/>
    <col min="15106" max="15106" width="112.28515625" style="45" customWidth="1"/>
    <col min="15107" max="15360" width="9.140625" style="45"/>
    <col min="15361" max="15361" width="8.7109375" style="45" customWidth="1"/>
    <col min="15362" max="15362" width="112.28515625" style="45" customWidth="1"/>
    <col min="15363" max="15616" width="9.140625" style="45"/>
    <col min="15617" max="15617" width="8.7109375" style="45" customWidth="1"/>
    <col min="15618" max="15618" width="112.28515625" style="45" customWidth="1"/>
    <col min="15619" max="15872" width="9.140625" style="45"/>
    <col min="15873" max="15873" width="8.7109375" style="45" customWidth="1"/>
    <col min="15874" max="15874" width="112.28515625" style="45" customWidth="1"/>
    <col min="15875" max="16128" width="9.140625" style="45"/>
    <col min="16129" max="16129" width="8.7109375" style="45" customWidth="1"/>
    <col min="16130" max="16130" width="112.28515625" style="45" customWidth="1"/>
    <col min="16131" max="16384" width="9.140625" style="45"/>
  </cols>
  <sheetData>
    <row r="1" spans="1:2" x14ac:dyDescent="0.2">
      <c r="B1" s="50" t="s">
        <v>8</v>
      </c>
    </row>
    <row r="2" spans="1:2" x14ac:dyDescent="0.2">
      <c r="B2" s="50"/>
    </row>
    <row r="3" spans="1:2" x14ac:dyDescent="0.2">
      <c r="A3" s="51" t="s">
        <v>9</v>
      </c>
      <c r="B3" s="52" t="s">
        <v>10</v>
      </c>
    </row>
    <row r="4" spans="1:2" x14ac:dyDescent="0.2">
      <c r="A4" s="51" t="s">
        <v>11</v>
      </c>
      <c r="B4" s="52" t="s">
        <v>12</v>
      </c>
    </row>
    <row r="5" spans="1:2" x14ac:dyDescent="0.2">
      <c r="A5" s="53" t="s">
        <v>13</v>
      </c>
      <c r="B5" s="52" t="s">
        <v>14</v>
      </c>
    </row>
    <row r="6" spans="1:2" x14ac:dyDescent="0.2">
      <c r="A6" s="53" t="s">
        <v>15</v>
      </c>
      <c r="B6" s="52" t="s">
        <v>16</v>
      </c>
    </row>
    <row r="7" spans="1:2" ht="13.15" customHeight="1" x14ac:dyDescent="0.2">
      <c r="A7" s="53" t="s">
        <v>17</v>
      </c>
      <c r="B7" s="52" t="s">
        <v>18</v>
      </c>
    </row>
    <row r="8" spans="1:2" ht="15" customHeight="1" x14ac:dyDescent="0.2">
      <c r="A8" s="53" t="s">
        <v>19</v>
      </c>
      <c r="B8" s="52" t="s">
        <v>20</v>
      </c>
    </row>
    <row r="9" spans="1:2" x14ac:dyDescent="0.2">
      <c r="A9" s="51" t="s">
        <v>21</v>
      </c>
      <c r="B9" s="54" t="s">
        <v>22</v>
      </c>
    </row>
    <row r="10" spans="1:2" ht="15.6" customHeight="1" x14ac:dyDescent="0.2">
      <c r="A10" s="53" t="s">
        <v>23</v>
      </c>
      <c r="B10" s="54" t="s">
        <v>24</v>
      </c>
    </row>
    <row r="11" spans="1:2" x14ac:dyDescent="0.2">
      <c r="A11" s="51" t="s">
        <v>25</v>
      </c>
      <c r="B11" s="54" t="s">
        <v>26</v>
      </c>
    </row>
    <row r="12" spans="1:2" x14ac:dyDescent="0.2">
      <c r="A12" s="51" t="s">
        <v>27</v>
      </c>
      <c r="B12" s="54" t="s">
        <v>28</v>
      </c>
    </row>
    <row r="13" spans="1:2" x14ac:dyDescent="0.2">
      <c r="A13" s="51" t="s">
        <v>29</v>
      </c>
      <c r="B13" s="54" t="s">
        <v>30</v>
      </c>
    </row>
    <row r="14" spans="1:2" x14ac:dyDescent="0.2">
      <c r="A14" s="51" t="s">
        <v>31</v>
      </c>
      <c r="B14" s="54" t="s">
        <v>32</v>
      </c>
    </row>
    <row r="15" spans="1:2" x14ac:dyDescent="0.2">
      <c r="A15" s="53" t="s">
        <v>55</v>
      </c>
      <c r="B15" s="54" t="s">
        <v>33</v>
      </c>
    </row>
    <row r="16" spans="1:2" x14ac:dyDescent="0.2">
      <c r="A16" s="53" t="s">
        <v>56</v>
      </c>
      <c r="B16" s="54" t="s">
        <v>34</v>
      </c>
    </row>
    <row r="17" spans="1:2" x14ac:dyDescent="0.2">
      <c r="A17" s="53" t="s">
        <v>57</v>
      </c>
      <c r="B17" s="54" t="s">
        <v>35</v>
      </c>
    </row>
    <row r="18" spans="1:2" x14ac:dyDescent="0.2">
      <c r="A18" s="53" t="s">
        <v>58</v>
      </c>
      <c r="B18" s="54" t="s">
        <v>36</v>
      </c>
    </row>
    <row r="19" spans="1:2" x14ac:dyDescent="0.2">
      <c r="A19" s="53" t="s">
        <v>59</v>
      </c>
      <c r="B19" s="54" t="s">
        <v>37</v>
      </c>
    </row>
    <row r="20" spans="1:2" x14ac:dyDescent="0.2">
      <c r="A20" s="51" t="s">
        <v>159</v>
      </c>
      <c r="B20" s="54" t="s">
        <v>165</v>
      </c>
    </row>
    <row r="21" spans="1:2" x14ac:dyDescent="0.2">
      <c r="A21" s="53" t="s">
        <v>60</v>
      </c>
      <c r="B21" s="54" t="s">
        <v>188</v>
      </c>
    </row>
    <row r="22" spans="1:2" ht="13.9" customHeight="1" x14ac:dyDescent="0.2">
      <c r="A22" s="53" t="s">
        <v>167</v>
      </c>
      <c r="B22" s="54" t="s">
        <v>39</v>
      </c>
    </row>
    <row r="23" spans="1:2" x14ac:dyDescent="0.2">
      <c r="A23" s="53" t="s">
        <v>168</v>
      </c>
      <c r="B23" s="54" t="s">
        <v>40</v>
      </c>
    </row>
    <row r="24" spans="1:2" x14ac:dyDescent="0.2">
      <c r="A24" s="53" t="s">
        <v>169</v>
      </c>
      <c r="B24" s="54" t="s">
        <v>41</v>
      </c>
    </row>
    <row r="25" spans="1:2" x14ac:dyDescent="0.2">
      <c r="A25" s="53" t="s">
        <v>170</v>
      </c>
      <c r="B25" s="54" t="s">
        <v>42</v>
      </c>
    </row>
    <row r="26" spans="1:2" x14ac:dyDescent="0.2">
      <c r="A26" s="53" t="s">
        <v>171</v>
      </c>
      <c r="B26" s="54" t="s">
        <v>43</v>
      </c>
    </row>
    <row r="27" spans="1:2" ht="13.9" customHeight="1" x14ac:dyDescent="0.2">
      <c r="A27" s="53" t="s">
        <v>172</v>
      </c>
      <c r="B27" s="54" t="s">
        <v>44</v>
      </c>
    </row>
    <row r="28" spans="1:2" x14ac:dyDescent="0.2">
      <c r="A28" s="53" t="s">
        <v>173</v>
      </c>
      <c r="B28" s="54" t="s">
        <v>45</v>
      </c>
    </row>
    <row r="29" spans="1:2" ht="14.45" customHeight="1" x14ac:dyDescent="0.2">
      <c r="A29" s="53" t="s">
        <v>174</v>
      </c>
      <c r="B29" s="54" t="s">
        <v>46</v>
      </c>
    </row>
    <row r="30" spans="1:2" x14ac:dyDescent="0.2">
      <c r="A30" s="53" t="s">
        <v>175</v>
      </c>
      <c r="B30" s="54" t="s">
        <v>47</v>
      </c>
    </row>
    <row r="31" spans="1:2" ht="13.9" customHeight="1" x14ac:dyDescent="0.2">
      <c r="A31" s="51" t="s">
        <v>38</v>
      </c>
      <c r="B31" s="54" t="s">
        <v>49</v>
      </c>
    </row>
    <row r="32" spans="1:2" x14ac:dyDescent="0.2">
      <c r="A32" s="51" t="s">
        <v>48</v>
      </c>
      <c r="B32" s="54" t="s">
        <v>51</v>
      </c>
    </row>
    <row r="33" spans="1:2" x14ac:dyDescent="0.2">
      <c r="A33" s="51" t="s">
        <v>50</v>
      </c>
      <c r="B33" s="54" t="s">
        <v>53</v>
      </c>
    </row>
    <row r="34" spans="1:2" x14ac:dyDescent="0.2">
      <c r="A34" s="51" t="s">
        <v>52</v>
      </c>
      <c r="B34" s="54" t="s">
        <v>54</v>
      </c>
    </row>
  </sheetData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3.1'!A1" display="Объем товарного производства сырого коровьего молока"/>
    <hyperlink ref="B11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4" location="'7'!A1" display="Реализовано продукции животноводства сельскохозяйственными предприятиями"/>
    <hyperlink ref="B15" location="'7'!A1" display="Реализовано на убой всех видов скота и птицы в живом весе"/>
    <hyperlink ref="B16" location="'7'!A1" display="Реализовано молока коровьего"/>
    <hyperlink ref="B17" location="'7'!A1" display="Реализовано яиц куриных "/>
    <hyperlink ref="B18" location="'7'!A1" display="Реализовано шкур крупных "/>
    <hyperlink ref="B19" location="'7'!A1" display="Реализовано шкур мелких "/>
    <hyperlink ref="B22" location="'8'!A1" display="Крупный рогатый скот "/>
    <hyperlink ref="B23" location="'8'!A1" display="из них коровы "/>
    <hyperlink ref="B24" location="'8'!A1" display="Численность крупного рогатого скота по направлению продуктивности"/>
    <hyperlink ref="B25" location="'8'!A1" display="Овцы "/>
    <hyperlink ref="B26" location="'8'!A1" display="Козы "/>
    <hyperlink ref="B27" location="'8'!A1" display="Свиньи "/>
    <hyperlink ref="B28" location="'8'!A1" display="Лошади  "/>
    <hyperlink ref="B29" location="'8'!A1" display="Верблюды  "/>
    <hyperlink ref="B30" location="'8'!A1" display="Птица "/>
    <hyperlink ref="B31" location="'9'!A1" display="Средний надой молока на одну дойную корову"/>
    <hyperlink ref="B32" location="'10'!A1" display="Средний выход яиц на одну курицу-несушку"/>
    <hyperlink ref="B33" location="'11'!A1" display="Получено приплода от сельскохозяйственных животных"/>
    <hyperlink ref="B34" location="'12'!A1" display="Падеж скота"/>
    <hyperlink ref="B21" location="'8'!A1" display="Численность скота и птицы по состоянию на 1 октября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Normal="100"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1.7109375" style="17" customWidth="1"/>
    <col min="4" max="4" width="10.140625" style="17" customWidth="1"/>
    <col min="5" max="6" width="10.85546875" style="17" customWidth="1"/>
    <col min="7" max="7" width="8.85546875" style="17" customWidth="1"/>
    <col min="8" max="9" width="9.85546875" style="17" customWidth="1"/>
    <col min="10" max="10" width="9.42578125" style="17" customWidth="1"/>
    <col min="11" max="11" width="11.140625" style="17" customWidth="1"/>
    <col min="12" max="12" width="10.140625" style="17" customWidth="1"/>
    <col min="13" max="13" width="9.42578125" style="17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367" t="s">
        <v>10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8" ht="18" customHeight="1" x14ac:dyDescent="0.2">
      <c r="A3" s="378"/>
      <c r="B3" s="376" t="s">
        <v>155</v>
      </c>
      <c r="C3" s="376"/>
      <c r="D3" s="376"/>
      <c r="E3" s="377" t="s">
        <v>78</v>
      </c>
      <c r="F3" s="379"/>
      <c r="G3" s="379"/>
      <c r="H3" s="379"/>
      <c r="I3" s="379"/>
      <c r="J3" s="379"/>
      <c r="K3" s="370" t="s">
        <v>186</v>
      </c>
      <c r="L3" s="371"/>
      <c r="M3" s="372"/>
      <c r="N3" s="376" t="s">
        <v>79</v>
      </c>
      <c r="O3" s="376"/>
      <c r="P3" s="377"/>
      <c r="Q3" s="19"/>
    </row>
    <row r="4" spans="1:18" ht="30.75" customHeight="1" x14ac:dyDescent="0.2">
      <c r="A4" s="378"/>
      <c r="B4" s="376"/>
      <c r="C4" s="376"/>
      <c r="D4" s="376"/>
      <c r="E4" s="376" t="s">
        <v>77</v>
      </c>
      <c r="F4" s="376"/>
      <c r="G4" s="376"/>
      <c r="H4" s="376" t="s">
        <v>76</v>
      </c>
      <c r="I4" s="376"/>
      <c r="J4" s="376"/>
      <c r="K4" s="373"/>
      <c r="L4" s="374"/>
      <c r="M4" s="375"/>
      <c r="N4" s="376"/>
      <c r="O4" s="376"/>
      <c r="P4" s="377"/>
      <c r="Q4" s="19"/>
    </row>
    <row r="5" spans="1:18" ht="39.75" customHeight="1" x14ac:dyDescent="0.2">
      <c r="A5" s="378"/>
      <c r="B5" s="20" t="s">
        <v>153</v>
      </c>
      <c r="C5" s="20" t="s">
        <v>75</v>
      </c>
      <c r="D5" s="20" t="s">
        <v>154</v>
      </c>
      <c r="E5" s="20" t="s">
        <v>153</v>
      </c>
      <c r="F5" s="20" t="s">
        <v>75</v>
      </c>
      <c r="G5" s="20" t="s">
        <v>154</v>
      </c>
      <c r="H5" s="20" t="s">
        <v>153</v>
      </c>
      <c r="I5" s="20" t="s">
        <v>75</v>
      </c>
      <c r="J5" s="20" t="s">
        <v>154</v>
      </c>
      <c r="K5" s="20" t="s">
        <v>153</v>
      </c>
      <c r="L5" s="20" t="s">
        <v>75</v>
      </c>
      <c r="M5" s="21" t="s">
        <v>154</v>
      </c>
      <c r="N5" s="20" t="s">
        <v>153</v>
      </c>
      <c r="O5" s="20" t="s">
        <v>75</v>
      </c>
      <c r="P5" s="21" t="s">
        <v>154</v>
      </c>
      <c r="Q5" s="19"/>
    </row>
    <row r="6" spans="1:18" ht="26.25" customHeight="1" x14ac:dyDescent="0.2">
      <c r="A6" s="368" t="s">
        <v>207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</row>
    <row r="7" spans="1:18" ht="45.75" customHeight="1" x14ac:dyDescent="0.2">
      <c r="A7" s="22" t="s">
        <v>74</v>
      </c>
      <c r="B7" s="23">
        <f>E7+H7</f>
        <v>298271.59999999998</v>
      </c>
      <c r="C7" s="23">
        <f>F7+I7</f>
        <v>276461.08</v>
      </c>
      <c r="D7" s="23">
        <f>B7/C7*100</f>
        <v>107.88918281010838</v>
      </c>
      <c r="E7" s="24">
        <f>'2.1'!E7</f>
        <v>208615.28</v>
      </c>
      <c r="F7" s="24">
        <f>'2.1'!F7</f>
        <v>190419.46000000002</v>
      </c>
      <c r="G7" s="23">
        <f>E7/F7*100</f>
        <v>109.55565150746671</v>
      </c>
      <c r="H7" s="24">
        <f>'2.1'!H7</f>
        <v>89656.319999999992</v>
      </c>
      <c r="I7" s="24">
        <f>'2.1'!I7</f>
        <v>86041.62</v>
      </c>
      <c r="J7" s="23">
        <f>H7/I7*100</f>
        <v>104.20110639478895</v>
      </c>
      <c r="K7" s="24">
        <f>'2.1'!K7</f>
        <v>227120.49999999997</v>
      </c>
      <c r="L7" s="24">
        <f>'2.1'!L7</f>
        <v>236301.81000000006</v>
      </c>
      <c r="M7" s="23">
        <f>K7/L7*100</f>
        <v>96.114583294981927</v>
      </c>
      <c r="N7" s="25">
        <f>B7+K7</f>
        <v>525392.1</v>
      </c>
      <c r="O7" s="25">
        <f>C7+L7</f>
        <v>512762.89000000007</v>
      </c>
      <c r="P7" s="25">
        <f>N7/O7*100</f>
        <v>102.462972700696</v>
      </c>
      <c r="Q7" s="249"/>
      <c r="R7" s="216"/>
    </row>
    <row r="8" spans="1:18" ht="46.5" customHeight="1" x14ac:dyDescent="0.2">
      <c r="A8" s="26" t="s">
        <v>73</v>
      </c>
      <c r="B8" s="23">
        <f t="shared" ref="B8:C12" si="0">E8+H8</f>
        <v>199204.77000000002</v>
      </c>
      <c r="C8" s="23">
        <f t="shared" si="0"/>
        <v>183971.37000000002</v>
      </c>
      <c r="D8" s="23">
        <f t="shared" ref="D8:D12" si="1">B8/C8*100</f>
        <v>108.28031013738712</v>
      </c>
      <c r="E8" s="24">
        <f>'2.3'!E6</f>
        <v>153093.52000000002</v>
      </c>
      <c r="F8" s="24">
        <f>'2.3'!F6</f>
        <v>139031.31000000003</v>
      </c>
      <c r="G8" s="23">
        <f t="shared" ref="G8:G12" si="2">E8/F8*100</f>
        <v>110.11441955053145</v>
      </c>
      <c r="H8" s="25">
        <f>'2.3'!H6</f>
        <v>46111.249999999993</v>
      </c>
      <c r="I8" s="25">
        <f>'2.3'!I6</f>
        <v>44940.06</v>
      </c>
      <c r="J8" s="23">
        <f t="shared" ref="J8:J12" si="3">H8/I8*100</f>
        <v>102.60611579067762</v>
      </c>
      <c r="K8" s="25">
        <f>'2.3'!K6</f>
        <v>117916.90000000001</v>
      </c>
      <c r="L8" s="25">
        <f>'2.3'!L6</f>
        <v>123095.00000000003</v>
      </c>
      <c r="M8" s="23">
        <f t="shared" ref="M8:M12" si="4">K8/L8*100</f>
        <v>95.7934115926723</v>
      </c>
      <c r="N8" s="25">
        <f t="shared" ref="N8:O12" si="5">B8+K8</f>
        <v>317121.67000000004</v>
      </c>
      <c r="O8" s="25">
        <f t="shared" si="5"/>
        <v>307066.37000000005</v>
      </c>
      <c r="P8" s="25">
        <f t="shared" ref="P8:P12" si="6">N8/O8*100</f>
        <v>103.27463407992219</v>
      </c>
      <c r="Q8" s="249"/>
    </row>
    <row r="9" spans="1:18" ht="16.5" customHeight="1" x14ac:dyDescent="0.2">
      <c r="A9" s="26" t="s">
        <v>72</v>
      </c>
      <c r="B9" s="23">
        <f t="shared" si="0"/>
        <v>373309.29999999993</v>
      </c>
      <c r="C9" s="23">
        <f t="shared" si="0"/>
        <v>336461.09999999992</v>
      </c>
      <c r="D9" s="23">
        <f t="shared" si="1"/>
        <v>110.95169694208336</v>
      </c>
      <c r="E9" s="25">
        <f>'3'!E6</f>
        <v>207177.5</v>
      </c>
      <c r="F9" s="25">
        <f>'3'!F6</f>
        <v>176541.59999999998</v>
      </c>
      <c r="G9" s="23">
        <f t="shared" si="2"/>
        <v>117.35336034113209</v>
      </c>
      <c r="H9" s="25">
        <f>'3'!H6</f>
        <v>166131.79999999996</v>
      </c>
      <c r="I9" s="25">
        <f>'3'!I6</f>
        <v>159919.49999999994</v>
      </c>
      <c r="J9" s="23">
        <f t="shared" si="3"/>
        <v>103.88464196048639</v>
      </c>
      <c r="K9" s="25">
        <f>'3'!K6</f>
        <v>513057.69999999995</v>
      </c>
      <c r="L9" s="25">
        <f>'3'!L6</f>
        <v>506364.99999999994</v>
      </c>
      <c r="M9" s="23">
        <f t="shared" si="4"/>
        <v>101.32171457347961</v>
      </c>
      <c r="N9" s="25">
        <f t="shared" si="5"/>
        <v>886366.99999999988</v>
      </c>
      <c r="O9" s="25">
        <f t="shared" si="5"/>
        <v>842826.09999999986</v>
      </c>
      <c r="P9" s="25">
        <f t="shared" si="6"/>
        <v>105.16605976013321</v>
      </c>
      <c r="Q9" s="249"/>
    </row>
    <row r="10" spans="1:18" ht="16.5" customHeight="1" x14ac:dyDescent="0.2">
      <c r="A10" s="26" t="s">
        <v>71</v>
      </c>
      <c r="B10" s="23">
        <f>E10+H10</f>
        <v>1243792.8999999997</v>
      </c>
      <c r="C10" s="23">
        <f t="shared" si="0"/>
        <v>1227099.2999999998</v>
      </c>
      <c r="D10" s="23">
        <f t="shared" si="1"/>
        <v>101.36041150051996</v>
      </c>
      <c r="E10" s="25">
        <f>'4'!E6</f>
        <v>1237981.9999999998</v>
      </c>
      <c r="F10" s="25">
        <f>'4'!F6</f>
        <v>1221016.3999999999</v>
      </c>
      <c r="G10" s="23">
        <f t="shared" si="2"/>
        <v>101.38946536672233</v>
      </c>
      <c r="H10" s="25">
        <f>'4'!H6</f>
        <v>5810.9</v>
      </c>
      <c r="I10" s="25">
        <f>'4'!I6</f>
        <v>6082.9000000000015</v>
      </c>
      <c r="J10" s="23">
        <f t="shared" si="3"/>
        <v>95.528448601818184</v>
      </c>
      <c r="K10" s="25">
        <f>'4'!K6</f>
        <v>169822.9</v>
      </c>
      <c r="L10" s="25">
        <f>'4'!L6</f>
        <v>175520.39999999997</v>
      </c>
      <c r="M10" s="23">
        <f t="shared" si="4"/>
        <v>96.753938573521964</v>
      </c>
      <c r="N10" s="25">
        <f t="shared" si="5"/>
        <v>1413615.7999999996</v>
      </c>
      <c r="O10" s="25">
        <f t="shared" si="5"/>
        <v>1402619.6999999997</v>
      </c>
      <c r="P10" s="25">
        <f t="shared" si="6"/>
        <v>100.78396874077839</v>
      </c>
      <c r="Q10" s="249"/>
    </row>
    <row r="11" spans="1:18" ht="16.5" customHeight="1" x14ac:dyDescent="0.2">
      <c r="A11" s="22" t="s">
        <v>70</v>
      </c>
      <c r="B11" s="32">
        <f t="shared" si="0"/>
        <v>264957</v>
      </c>
      <c r="C11" s="32">
        <f t="shared" si="0"/>
        <v>231564</v>
      </c>
      <c r="D11" s="23">
        <f t="shared" si="1"/>
        <v>114.42063533191688</v>
      </c>
      <c r="E11" s="27">
        <f>'5'!E6</f>
        <v>77900</v>
      </c>
      <c r="F11" s="27">
        <f>'5'!F6</f>
        <v>66971</v>
      </c>
      <c r="G11" s="23">
        <f t="shared" si="2"/>
        <v>116.31900374789087</v>
      </c>
      <c r="H11" s="27">
        <f>'5'!H6</f>
        <v>187057</v>
      </c>
      <c r="I11" s="27">
        <f>'5'!I6</f>
        <v>164593</v>
      </c>
      <c r="J11" s="23">
        <f t="shared" si="3"/>
        <v>113.64821104178185</v>
      </c>
      <c r="K11" s="27">
        <f>'6'!K6</f>
        <v>1176081</v>
      </c>
      <c r="L11" s="27">
        <f>'6'!L6</f>
        <v>1361715</v>
      </c>
      <c r="M11" s="23">
        <f t="shared" si="4"/>
        <v>86.36763199347881</v>
      </c>
      <c r="N11" s="358">
        <f t="shared" si="5"/>
        <v>1441038</v>
      </c>
      <c r="O11" s="358">
        <f t="shared" si="5"/>
        <v>1593279</v>
      </c>
      <c r="P11" s="25">
        <f t="shared" si="6"/>
        <v>90.444799686683879</v>
      </c>
    </row>
    <row r="12" spans="1:18" ht="16.5" customHeight="1" x14ac:dyDescent="0.2">
      <c r="A12" s="22" t="s">
        <v>69</v>
      </c>
      <c r="B12" s="32">
        <f t="shared" si="0"/>
        <v>426813</v>
      </c>
      <c r="C12" s="32">
        <f>F12+I12</f>
        <v>415308</v>
      </c>
      <c r="D12" s="23">
        <f t="shared" si="1"/>
        <v>102.77023317634142</v>
      </c>
      <c r="E12" s="28">
        <f>'6'!E6</f>
        <v>41182</v>
      </c>
      <c r="F12" s="28">
        <f>'6'!F6</f>
        <v>29255</v>
      </c>
      <c r="G12" s="23">
        <f t="shared" si="2"/>
        <v>140.76909929926509</v>
      </c>
      <c r="H12" s="28">
        <f>'6'!H6</f>
        <v>385631</v>
      </c>
      <c r="I12" s="28">
        <f>'6'!I6</f>
        <v>386053</v>
      </c>
      <c r="J12" s="23">
        <f t="shared" si="3"/>
        <v>99.89068858420994</v>
      </c>
      <c r="K12" s="28">
        <f>'6'!K6</f>
        <v>1176081</v>
      </c>
      <c r="L12" s="28">
        <f>'6'!L6</f>
        <v>1361715</v>
      </c>
      <c r="M12" s="23">
        <f t="shared" si="4"/>
        <v>86.36763199347881</v>
      </c>
      <c r="N12" s="358">
        <f t="shared" si="5"/>
        <v>1602894</v>
      </c>
      <c r="O12" s="358">
        <f t="shared" si="5"/>
        <v>1777023</v>
      </c>
      <c r="P12" s="25">
        <f t="shared" si="6"/>
        <v>90.201083497512414</v>
      </c>
    </row>
    <row r="13" spans="1:18" s="29" customFormat="1" ht="28.5" customHeight="1" x14ac:dyDescent="0.25">
      <c r="A13" s="369" t="s">
        <v>189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</row>
    <row r="14" spans="1:18" ht="12.75" customHeight="1" x14ac:dyDescent="0.2">
      <c r="A14" s="30" t="s">
        <v>68</v>
      </c>
      <c r="B14" s="32">
        <f>E14+H14</f>
        <v>4196209</v>
      </c>
      <c r="C14" s="32">
        <f>F14+I14</f>
        <v>4011609</v>
      </c>
      <c r="D14" s="23">
        <f>B14/C14*100</f>
        <v>104.60164487615818</v>
      </c>
      <c r="E14" s="28">
        <f>'8'!E8</f>
        <v>872808</v>
      </c>
      <c r="F14" s="28">
        <f>'8'!F8</f>
        <v>847650</v>
      </c>
      <c r="G14" s="23">
        <f>E14/F14*100</f>
        <v>102.96797027074854</v>
      </c>
      <c r="H14" s="28">
        <f>'8'!H8</f>
        <v>3323401</v>
      </c>
      <c r="I14" s="28">
        <f>'8'!I8</f>
        <v>3163959</v>
      </c>
      <c r="J14" s="23">
        <f>H14/I14*100</f>
        <v>105.03931940963838</v>
      </c>
      <c r="K14" s="28">
        <f>'8'!K8</f>
        <v>3398897</v>
      </c>
      <c r="L14" s="28">
        <f>'8'!L8</f>
        <v>3580332</v>
      </c>
      <c r="M14" s="23">
        <f>K14/L14*100</f>
        <v>94.932453191491746</v>
      </c>
      <c r="N14" s="32">
        <f>B14+K14</f>
        <v>7595106</v>
      </c>
      <c r="O14" s="32">
        <f>C14+L14</f>
        <v>7591941</v>
      </c>
      <c r="P14" s="57">
        <f>N14/O14*100</f>
        <v>100.04168894357845</v>
      </c>
    </row>
    <row r="15" spans="1:18" ht="13.15" customHeight="1" x14ac:dyDescent="0.2">
      <c r="A15" s="31" t="s">
        <v>67</v>
      </c>
      <c r="B15" s="32">
        <f t="shared" ref="B15:B21" si="7">E15+H15</f>
        <v>1998201</v>
      </c>
      <c r="C15" s="32">
        <f t="shared" ref="C15:C21" si="8">F15+I15</f>
        <v>1844940</v>
      </c>
      <c r="D15" s="23">
        <f t="shared" ref="D15:D21" si="9">B15/C15*100</f>
        <v>108.30709941786725</v>
      </c>
      <c r="E15" s="32">
        <f>'8'!E35</f>
        <v>358616</v>
      </c>
      <c r="F15" s="32">
        <f>'8'!F35</f>
        <v>319964</v>
      </c>
      <c r="G15" s="23">
        <f t="shared" ref="G15:G21" si="10">E15/F15*100</f>
        <v>112.08010901226389</v>
      </c>
      <c r="H15" s="32">
        <f>'8'!H35</f>
        <v>1639585</v>
      </c>
      <c r="I15" s="32">
        <f>'8'!I35</f>
        <v>1524976</v>
      </c>
      <c r="J15" s="23">
        <f t="shared" ref="J15:J21" si="11">H15/I15*100</f>
        <v>107.51546253842683</v>
      </c>
      <c r="K15" s="32">
        <f>'8'!K35</f>
        <v>1589407</v>
      </c>
      <c r="L15" s="32">
        <f>'8'!L35</f>
        <v>1504526</v>
      </c>
      <c r="M15" s="23">
        <f t="shared" ref="M15:M21" si="12">K15/L15*100</f>
        <v>105.64171041244883</v>
      </c>
      <c r="N15" s="32">
        <f t="shared" ref="N15:N21" si="13">B15+K15</f>
        <v>3587608</v>
      </c>
      <c r="O15" s="32">
        <f t="shared" ref="O15:O21" si="14">C15+L15</f>
        <v>3349466</v>
      </c>
      <c r="P15" s="57">
        <f t="shared" ref="P15:P21" si="15">N15/O15*100</f>
        <v>107.10984974918389</v>
      </c>
    </row>
    <row r="16" spans="1:18" ht="13.15" customHeight="1" x14ac:dyDescent="0.2">
      <c r="A16" s="30" t="s">
        <v>66</v>
      </c>
      <c r="B16" s="32">
        <f t="shared" si="7"/>
        <v>12326126</v>
      </c>
      <c r="C16" s="32">
        <f t="shared" si="8"/>
        <v>11129506</v>
      </c>
      <c r="D16" s="23">
        <f t="shared" si="9"/>
        <v>110.75177999814187</v>
      </c>
      <c r="E16" s="28">
        <f>'8'!E118</f>
        <v>1380174</v>
      </c>
      <c r="F16" s="28">
        <f>'8'!F118</f>
        <v>1277186</v>
      </c>
      <c r="G16" s="23">
        <f t="shared" si="10"/>
        <v>108.06366496344306</v>
      </c>
      <c r="H16" s="28">
        <f>'8'!H118</f>
        <v>10945952</v>
      </c>
      <c r="I16" s="28">
        <f>'8'!I118</f>
        <v>9852320</v>
      </c>
      <c r="J16" s="23">
        <f t="shared" si="11"/>
        <v>111.10024846939604</v>
      </c>
      <c r="K16" s="28">
        <f>'8'!K118</f>
        <v>8847864</v>
      </c>
      <c r="L16" s="28">
        <f>'8'!L118</f>
        <v>10472862</v>
      </c>
      <c r="M16" s="23">
        <f t="shared" si="12"/>
        <v>84.483725652071044</v>
      </c>
      <c r="N16" s="32">
        <f t="shared" si="13"/>
        <v>21173990</v>
      </c>
      <c r="O16" s="32">
        <f t="shared" si="14"/>
        <v>21602368</v>
      </c>
      <c r="P16" s="57">
        <f t="shared" si="15"/>
        <v>98.016985915618136</v>
      </c>
      <c r="Q16" s="250"/>
      <c r="R16" s="250"/>
    </row>
    <row r="17" spans="1:16" ht="13.9" customHeight="1" x14ac:dyDescent="0.2">
      <c r="A17" s="30" t="s">
        <v>65</v>
      </c>
      <c r="B17" s="32">
        <f t="shared" si="7"/>
        <v>820135</v>
      </c>
      <c r="C17" s="32">
        <f t="shared" si="8"/>
        <v>936049</v>
      </c>
      <c r="D17" s="23">
        <f t="shared" si="9"/>
        <v>87.616673913438291</v>
      </c>
      <c r="E17" s="28">
        <f>'8'!E146</f>
        <v>26876</v>
      </c>
      <c r="F17" s="28">
        <f>'8'!F146</f>
        <v>23441</v>
      </c>
      <c r="G17" s="23">
        <f t="shared" si="10"/>
        <v>114.65381169745319</v>
      </c>
      <c r="H17" s="28">
        <f>'8'!H146</f>
        <v>793259</v>
      </c>
      <c r="I17" s="28">
        <f>'8'!I146</f>
        <v>912608</v>
      </c>
      <c r="J17" s="23">
        <f t="shared" si="11"/>
        <v>86.922205371857359</v>
      </c>
      <c r="K17" s="28">
        <f>'8'!K146</f>
        <v>1419864</v>
      </c>
      <c r="L17" s="28">
        <f>'8'!L146</f>
        <v>1763024</v>
      </c>
      <c r="M17" s="23">
        <f t="shared" si="12"/>
        <v>80.535715906306436</v>
      </c>
      <c r="N17" s="32">
        <f t="shared" si="13"/>
        <v>2239999</v>
      </c>
      <c r="O17" s="32">
        <f t="shared" si="14"/>
        <v>2699073</v>
      </c>
      <c r="P17" s="57">
        <f t="shared" si="15"/>
        <v>82.991419646671289</v>
      </c>
    </row>
    <row r="18" spans="1:16" ht="13.9" customHeight="1" x14ac:dyDescent="0.2">
      <c r="A18" s="30" t="s">
        <v>64</v>
      </c>
      <c r="B18" s="32">
        <f t="shared" si="7"/>
        <v>300043</v>
      </c>
      <c r="C18" s="32">
        <f t="shared" si="8"/>
        <v>310646</v>
      </c>
      <c r="D18" s="23">
        <f t="shared" si="9"/>
        <v>96.586790108354847</v>
      </c>
      <c r="E18" s="28">
        <f>'8'!E174</f>
        <v>255132</v>
      </c>
      <c r="F18" s="28">
        <f>'8'!F174</f>
        <v>252514</v>
      </c>
      <c r="G18" s="23">
        <f t="shared" si="10"/>
        <v>101.03677419865829</v>
      </c>
      <c r="H18" s="28">
        <f>'8'!H174</f>
        <v>44911</v>
      </c>
      <c r="I18" s="28">
        <f>'8'!I174</f>
        <v>58132</v>
      </c>
      <c r="J18" s="23">
        <f t="shared" si="11"/>
        <v>77.256932498451803</v>
      </c>
      <c r="K18" s="28">
        <f>'8'!K174</f>
        <v>239893</v>
      </c>
      <c r="L18" s="28">
        <f>'8'!L174</f>
        <v>285916</v>
      </c>
      <c r="M18" s="23">
        <f t="shared" si="12"/>
        <v>83.903314260132348</v>
      </c>
      <c r="N18" s="32">
        <f t="shared" si="13"/>
        <v>539936</v>
      </c>
      <c r="O18" s="32">
        <f t="shared" si="14"/>
        <v>596562</v>
      </c>
      <c r="P18" s="57">
        <f t="shared" si="15"/>
        <v>90.507943851603017</v>
      </c>
    </row>
    <row r="19" spans="1:16" ht="12" customHeight="1" x14ac:dyDescent="0.2">
      <c r="A19" s="30" t="s">
        <v>63</v>
      </c>
      <c r="B19" s="32">
        <f t="shared" si="7"/>
        <v>2553946</v>
      </c>
      <c r="C19" s="32">
        <f t="shared" si="8"/>
        <v>2415012</v>
      </c>
      <c r="D19" s="23">
        <f t="shared" si="9"/>
        <v>105.75293207652798</v>
      </c>
      <c r="E19" s="28">
        <f>'8'!E200</f>
        <v>357751</v>
      </c>
      <c r="F19" s="28">
        <f>'8'!F200</f>
        <v>284304</v>
      </c>
      <c r="G19" s="23">
        <f t="shared" si="10"/>
        <v>125.83396645843885</v>
      </c>
      <c r="H19" s="28">
        <f>'8'!H200</f>
        <v>2196195</v>
      </c>
      <c r="I19" s="28">
        <f>'8'!I200</f>
        <v>2130708</v>
      </c>
      <c r="J19" s="23">
        <f t="shared" si="11"/>
        <v>103.073485433011</v>
      </c>
      <c r="K19" s="28">
        <f>'8'!K200</f>
        <v>1713247</v>
      </c>
      <c r="L19" s="28">
        <f>'8'!L200</f>
        <v>1796951</v>
      </c>
      <c r="M19" s="23">
        <f t="shared" si="12"/>
        <v>95.341887452690699</v>
      </c>
      <c r="N19" s="32">
        <f t="shared" si="13"/>
        <v>4267193</v>
      </c>
      <c r="O19" s="32">
        <f t="shared" si="14"/>
        <v>4211963</v>
      </c>
      <c r="P19" s="57">
        <f t="shared" si="15"/>
        <v>101.3112650799639</v>
      </c>
    </row>
    <row r="20" spans="1:16" s="34" customFormat="1" x14ac:dyDescent="0.2">
      <c r="A20" s="33" t="s">
        <v>62</v>
      </c>
      <c r="B20" s="32">
        <f t="shared" si="7"/>
        <v>157551</v>
      </c>
      <c r="C20" s="32">
        <f t="shared" si="8"/>
        <v>145223</v>
      </c>
      <c r="D20" s="23">
        <f t="shared" si="9"/>
        <v>108.48901344828299</v>
      </c>
      <c r="E20" s="28">
        <f>'8'!E228</f>
        <v>18055</v>
      </c>
      <c r="F20" s="28">
        <f>'8'!F228</f>
        <v>17516</v>
      </c>
      <c r="G20" s="23">
        <f t="shared" si="10"/>
        <v>103.07718657227679</v>
      </c>
      <c r="H20" s="28">
        <f>'8'!H228</f>
        <v>139496</v>
      </c>
      <c r="I20" s="28">
        <f>'8'!I228</f>
        <v>127707</v>
      </c>
      <c r="J20" s="23">
        <f t="shared" si="11"/>
        <v>109.23128724345572</v>
      </c>
      <c r="K20" s="28">
        <f>'8'!K228</f>
        <v>132935</v>
      </c>
      <c r="L20" s="28">
        <f>'8'!L228</f>
        <v>135264</v>
      </c>
      <c r="M20" s="23">
        <f t="shared" si="12"/>
        <v>98.278181925715629</v>
      </c>
      <c r="N20" s="32">
        <f t="shared" si="13"/>
        <v>290486</v>
      </c>
      <c r="O20" s="32">
        <f t="shared" si="14"/>
        <v>280487</v>
      </c>
      <c r="P20" s="57">
        <f t="shared" si="15"/>
        <v>103.56487109919532</v>
      </c>
    </row>
    <row r="21" spans="1:16" x14ac:dyDescent="0.2">
      <c r="A21" s="35" t="s">
        <v>61</v>
      </c>
      <c r="B21" s="343">
        <f t="shared" si="7"/>
        <v>37984740</v>
      </c>
      <c r="C21" s="343">
        <f t="shared" si="8"/>
        <v>37567412</v>
      </c>
      <c r="D21" s="56">
        <f t="shared" si="9"/>
        <v>101.11087769367771</v>
      </c>
      <c r="E21" s="36">
        <f>'8'!E253</f>
        <v>37006503</v>
      </c>
      <c r="F21" s="36">
        <f>'8'!F253</f>
        <v>36742486</v>
      </c>
      <c r="G21" s="56">
        <f t="shared" si="10"/>
        <v>100.71856052418447</v>
      </c>
      <c r="H21" s="36">
        <f>'8'!H253</f>
        <v>978237</v>
      </c>
      <c r="I21" s="36">
        <f>'8'!I253</f>
        <v>824926</v>
      </c>
      <c r="J21" s="56">
        <f t="shared" si="11"/>
        <v>118.58481851705487</v>
      </c>
      <c r="K21" s="36">
        <f>'8'!K253</f>
        <v>7565147</v>
      </c>
      <c r="L21" s="36">
        <f>'8'!L253</f>
        <v>7788217</v>
      </c>
      <c r="M21" s="56">
        <f t="shared" si="12"/>
        <v>97.135801429261676</v>
      </c>
      <c r="N21" s="343">
        <f t="shared" si="13"/>
        <v>45549887</v>
      </c>
      <c r="O21" s="343">
        <f t="shared" si="14"/>
        <v>45355629</v>
      </c>
      <c r="P21" s="59">
        <f t="shared" si="15"/>
        <v>100.42829964942169</v>
      </c>
    </row>
    <row r="23" spans="1:16" ht="27.75" customHeight="1" x14ac:dyDescent="0.2">
      <c r="A23" s="366" t="s">
        <v>214</v>
      </c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</row>
  </sheetData>
  <mergeCells count="11">
    <mergeCell ref="A23:P23"/>
    <mergeCell ref="A1:P1"/>
    <mergeCell ref="A6:P6"/>
    <mergeCell ref="A13:P13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zoomScaleNormal="100" workbookViewId="0">
      <selection activeCell="A4" sqref="A4:A6"/>
    </sheetView>
  </sheetViews>
  <sheetFormatPr defaultRowHeight="12.75" x14ac:dyDescent="0.2"/>
  <cols>
    <col min="1" max="1" width="22.85546875" style="60" customWidth="1"/>
    <col min="2" max="2" width="10.28515625" style="60" customWidth="1"/>
    <col min="3" max="3" width="9.85546875" style="60" customWidth="1"/>
    <col min="4" max="5" width="9.140625" style="60" customWidth="1"/>
    <col min="6" max="6" width="10" style="60" customWidth="1"/>
    <col min="7" max="8" width="9.140625" style="60" customWidth="1"/>
    <col min="9" max="9" width="9.42578125" style="60" customWidth="1"/>
    <col min="10" max="11" width="9.140625" style="60" customWidth="1"/>
    <col min="12" max="12" width="9.5703125" style="60" customWidth="1"/>
    <col min="13" max="13" width="9.140625" style="60" customWidth="1"/>
    <col min="14" max="14" width="10.28515625" style="60" customWidth="1"/>
    <col min="15" max="15" width="9.85546875" style="60" customWidth="1"/>
    <col min="16" max="16" width="9.140625" style="60" customWidth="1"/>
    <col min="17" max="256" width="9.140625" style="60"/>
    <col min="257" max="257" width="22.85546875" style="60" customWidth="1"/>
    <col min="258" max="258" width="10.28515625" style="60" customWidth="1"/>
    <col min="259" max="259" width="9.85546875" style="60" customWidth="1"/>
    <col min="260" max="261" width="9.140625" style="60" customWidth="1"/>
    <col min="262" max="262" width="10" style="60" customWidth="1"/>
    <col min="263" max="264" width="9.140625" style="60" customWidth="1"/>
    <col min="265" max="265" width="9.42578125" style="60" customWidth="1"/>
    <col min="266" max="267" width="9.140625" style="60" customWidth="1"/>
    <col min="268" max="268" width="9.5703125" style="60" customWidth="1"/>
    <col min="269" max="269" width="9.140625" style="60" customWidth="1"/>
    <col min="270" max="270" width="13.7109375" style="60" customWidth="1"/>
    <col min="271" max="271" width="10.28515625" style="60" customWidth="1"/>
    <col min="272" max="272" width="10.85546875" style="60" customWidth="1"/>
    <col min="273" max="512" width="9.140625" style="60"/>
    <col min="513" max="513" width="22.85546875" style="60" customWidth="1"/>
    <col min="514" max="514" width="10.28515625" style="60" customWidth="1"/>
    <col min="515" max="515" width="9.85546875" style="60" customWidth="1"/>
    <col min="516" max="517" width="9.140625" style="60" customWidth="1"/>
    <col min="518" max="518" width="10" style="60" customWidth="1"/>
    <col min="519" max="520" width="9.140625" style="60" customWidth="1"/>
    <col min="521" max="521" width="9.42578125" style="60" customWidth="1"/>
    <col min="522" max="523" width="9.140625" style="60" customWidth="1"/>
    <col min="524" max="524" width="9.5703125" style="60" customWidth="1"/>
    <col min="525" max="525" width="9.140625" style="60" customWidth="1"/>
    <col min="526" max="526" width="13.7109375" style="60" customWidth="1"/>
    <col min="527" max="527" width="10.28515625" style="60" customWidth="1"/>
    <col min="528" max="528" width="10.85546875" style="60" customWidth="1"/>
    <col min="529" max="768" width="9.140625" style="60"/>
    <col min="769" max="769" width="22.85546875" style="60" customWidth="1"/>
    <col min="770" max="770" width="10.28515625" style="60" customWidth="1"/>
    <col min="771" max="771" width="9.85546875" style="60" customWidth="1"/>
    <col min="772" max="773" width="9.140625" style="60" customWidth="1"/>
    <col min="774" max="774" width="10" style="60" customWidth="1"/>
    <col min="775" max="776" width="9.140625" style="60" customWidth="1"/>
    <col min="777" max="777" width="9.42578125" style="60" customWidth="1"/>
    <col min="778" max="779" width="9.140625" style="60" customWidth="1"/>
    <col min="780" max="780" width="9.5703125" style="60" customWidth="1"/>
    <col min="781" max="781" width="9.140625" style="60" customWidth="1"/>
    <col min="782" max="782" width="13.7109375" style="60" customWidth="1"/>
    <col min="783" max="783" width="10.28515625" style="60" customWidth="1"/>
    <col min="784" max="784" width="10.85546875" style="60" customWidth="1"/>
    <col min="785" max="1024" width="9.140625" style="60"/>
    <col min="1025" max="1025" width="22.85546875" style="60" customWidth="1"/>
    <col min="1026" max="1026" width="10.28515625" style="60" customWidth="1"/>
    <col min="1027" max="1027" width="9.85546875" style="60" customWidth="1"/>
    <col min="1028" max="1029" width="9.140625" style="60" customWidth="1"/>
    <col min="1030" max="1030" width="10" style="60" customWidth="1"/>
    <col min="1031" max="1032" width="9.140625" style="60" customWidth="1"/>
    <col min="1033" max="1033" width="9.42578125" style="60" customWidth="1"/>
    <col min="1034" max="1035" width="9.140625" style="60" customWidth="1"/>
    <col min="1036" max="1036" width="9.5703125" style="60" customWidth="1"/>
    <col min="1037" max="1037" width="9.140625" style="60" customWidth="1"/>
    <col min="1038" max="1038" width="13.7109375" style="60" customWidth="1"/>
    <col min="1039" max="1039" width="10.28515625" style="60" customWidth="1"/>
    <col min="1040" max="1040" width="10.85546875" style="60" customWidth="1"/>
    <col min="1041" max="1280" width="9.140625" style="60"/>
    <col min="1281" max="1281" width="22.85546875" style="60" customWidth="1"/>
    <col min="1282" max="1282" width="10.28515625" style="60" customWidth="1"/>
    <col min="1283" max="1283" width="9.85546875" style="60" customWidth="1"/>
    <col min="1284" max="1285" width="9.140625" style="60" customWidth="1"/>
    <col min="1286" max="1286" width="10" style="60" customWidth="1"/>
    <col min="1287" max="1288" width="9.140625" style="60" customWidth="1"/>
    <col min="1289" max="1289" width="9.42578125" style="60" customWidth="1"/>
    <col min="1290" max="1291" width="9.140625" style="60" customWidth="1"/>
    <col min="1292" max="1292" width="9.5703125" style="60" customWidth="1"/>
    <col min="1293" max="1293" width="9.140625" style="60" customWidth="1"/>
    <col min="1294" max="1294" width="13.7109375" style="60" customWidth="1"/>
    <col min="1295" max="1295" width="10.28515625" style="60" customWidth="1"/>
    <col min="1296" max="1296" width="10.85546875" style="60" customWidth="1"/>
    <col min="1297" max="1536" width="9.140625" style="60"/>
    <col min="1537" max="1537" width="22.85546875" style="60" customWidth="1"/>
    <col min="1538" max="1538" width="10.28515625" style="60" customWidth="1"/>
    <col min="1539" max="1539" width="9.85546875" style="60" customWidth="1"/>
    <col min="1540" max="1541" width="9.140625" style="60" customWidth="1"/>
    <col min="1542" max="1542" width="10" style="60" customWidth="1"/>
    <col min="1543" max="1544" width="9.140625" style="60" customWidth="1"/>
    <col min="1545" max="1545" width="9.42578125" style="60" customWidth="1"/>
    <col min="1546" max="1547" width="9.140625" style="60" customWidth="1"/>
    <col min="1548" max="1548" width="9.5703125" style="60" customWidth="1"/>
    <col min="1549" max="1549" width="9.140625" style="60" customWidth="1"/>
    <col min="1550" max="1550" width="13.7109375" style="60" customWidth="1"/>
    <col min="1551" max="1551" width="10.28515625" style="60" customWidth="1"/>
    <col min="1552" max="1552" width="10.85546875" style="60" customWidth="1"/>
    <col min="1553" max="1792" width="9.140625" style="60"/>
    <col min="1793" max="1793" width="22.85546875" style="60" customWidth="1"/>
    <col min="1794" max="1794" width="10.28515625" style="60" customWidth="1"/>
    <col min="1795" max="1795" width="9.85546875" style="60" customWidth="1"/>
    <col min="1796" max="1797" width="9.140625" style="60" customWidth="1"/>
    <col min="1798" max="1798" width="10" style="60" customWidth="1"/>
    <col min="1799" max="1800" width="9.140625" style="60" customWidth="1"/>
    <col min="1801" max="1801" width="9.42578125" style="60" customWidth="1"/>
    <col min="1802" max="1803" width="9.140625" style="60" customWidth="1"/>
    <col min="1804" max="1804" width="9.5703125" style="60" customWidth="1"/>
    <col min="1805" max="1805" width="9.140625" style="60" customWidth="1"/>
    <col min="1806" max="1806" width="13.7109375" style="60" customWidth="1"/>
    <col min="1807" max="1807" width="10.28515625" style="60" customWidth="1"/>
    <col min="1808" max="1808" width="10.85546875" style="60" customWidth="1"/>
    <col min="1809" max="2048" width="9.140625" style="60"/>
    <col min="2049" max="2049" width="22.85546875" style="60" customWidth="1"/>
    <col min="2050" max="2050" width="10.28515625" style="60" customWidth="1"/>
    <col min="2051" max="2051" width="9.85546875" style="60" customWidth="1"/>
    <col min="2052" max="2053" width="9.140625" style="60" customWidth="1"/>
    <col min="2054" max="2054" width="10" style="60" customWidth="1"/>
    <col min="2055" max="2056" width="9.140625" style="60" customWidth="1"/>
    <col min="2057" max="2057" width="9.42578125" style="60" customWidth="1"/>
    <col min="2058" max="2059" width="9.140625" style="60" customWidth="1"/>
    <col min="2060" max="2060" width="9.5703125" style="60" customWidth="1"/>
    <col min="2061" max="2061" width="9.140625" style="60" customWidth="1"/>
    <col min="2062" max="2062" width="13.7109375" style="60" customWidth="1"/>
    <col min="2063" max="2063" width="10.28515625" style="60" customWidth="1"/>
    <col min="2064" max="2064" width="10.85546875" style="60" customWidth="1"/>
    <col min="2065" max="2304" width="9.140625" style="60"/>
    <col min="2305" max="2305" width="22.85546875" style="60" customWidth="1"/>
    <col min="2306" max="2306" width="10.28515625" style="60" customWidth="1"/>
    <col min="2307" max="2307" width="9.85546875" style="60" customWidth="1"/>
    <col min="2308" max="2309" width="9.140625" style="60" customWidth="1"/>
    <col min="2310" max="2310" width="10" style="60" customWidth="1"/>
    <col min="2311" max="2312" width="9.140625" style="60" customWidth="1"/>
    <col min="2313" max="2313" width="9.42578125" style="60" customWidth="1"/>
    <col min="2314" max="2315" width="9.140625" style="60" customWidth="1"/>
    <col min="2316" max="2316" width="9.5703125" style="60" customWidth="1"/>
    <col min="2317" max="2317" width="9.140625" style="60" customWidth="1"/>
    <col min="2318" max="2318" width="13.7109375" style="60" customWidth="1"/>
    <col min="2319" max="2319" width="10.28515625" style="60" customWidth="1"/>
    <col min="2320" max="2320" width="10.85546875" style="60" customWidth="1"/>
    <col min="2321" max="2560" width="9.140625" style="60"/>
    <col min="2561" max="2561" width="22.85546875" style="60" customWidth="1"/>
    <col min="2562" max="2562" width="10.28515625" style="60" customWidth="1"/>
    <col min="2563" max="2563" width="9.85546875" style="60" customWidth="1"/>
    <col min="2564" max="2565" width="9.140625" style="60" customWidth="1"/>
    <col min="2566" max="2566" width="10" style="60" customWidth="1"/>
    <col min="2567" max="2568" width="9.140625" style="60" customWidth="1"/>
    <col min="2569" max="2569" width="9.42578125" style="60" customWidth="1"/>
    <col min="2570" max="2571" width="9.140625" style="60" customWidth="1"/>
    <col min="2572" max="2572" width="9.5703125" style="60" customWidth="1"/>
    <col min="2573" max="2573" width="9.140625" style="60" customWidth="1"/>
    <col min="2574" max="2574" width="13.7109375" style="60" customWidth="1"/>
    <col min="2575" max="2575" width="10.28515625" style="60" customWidth="1"/>
    <col min="2576" max="2576" width="10.85546875" style="60" customWidth="1"/>
    <col min="2577" max="2816" width="9.140625" style="60"/>
    <col min="2817" max="2817" width="22.85546875" style="60" customWidth="1"/>
    <col min="2818" max="2818" width="10.28515625" style="60" customWidth="1"/>
    <col min="2819" max="2819" width="9.85546875" style="60" customWidth="1"/>
    <col min="2820" max="2821" width="9.140625" style="60" customWidth="1"/>
    <col min="2822" max="2822" width="10" style="60" customWidth="1"/>
    <col min="2823" max="2824" width="9.140625" style="60" customWidth="1"/>
    <col min="2825" max="2825" width="9.42578125" style="60" customWidth="1"/>
    <col min="2826" max="2827" width="9.140625" style="60" customWidth="1"/>
    <col min="2828" max="2828" width="9.5703125" style="60" customWidth="1"/>
    <col min="2829" max="2829" width="9.140625" style="60" customWidth="1"/>
    <col min="2830" max="2830" width="13.7109375" style="60" customWidth="1"/>
    <col min="2831" max="2831" width="10.28515625" style="60" customWidth="1"/>
    <col min="2832" max="2832" width="10.85546875" style="60" customWidth="1"/>
    <col min="2833" max="3072" width="9.140625" style="60"/>
    <col min="3073" max="3073" width="22.85546875" style="60" customWidth="1"/>
    <col min="3074" max="3074" width="10.28515625" style="60" customWidth="1"/>
    <col min="3075" max="3075" width="9.85546875" style="60" customWidth="1"/>
    <col min="3076" max="3077" width="9.140625" style="60" customWidth="1"/>
    <col min="3078" max="3078" width="10" style="60" customWidth="1"/>
    <col min="3079" max="3080" width="9.140625" style="60" customWidth="1"/>
    <col min="3081" max="3081" width="9.42578125" style="60" customWidth="1"/>
    <col min="3082" max="3083" width="9.140625" style="60" customWidth="1"/>
    <col min="3084" max="3084" width="9.5703125" style="60" customWidth="1"/>
    <col min="3085" max="3085" width="9.140625" style="60" customWidth="1"/>
    <col min="3086" max="3086" width="13.7109375" style="60" customWidth="1"/>
    <col min="3087" max="3087" width="10.28515625" style="60" customWidth="1"/>
    <col min="3088" max="3088" width="10.85546875" style="60" customWidth="1"/>
    <col min="3089" max="3328" width="9.140625" style="60"/>
    <col min="3329" max="3329" width="22.85546875" style="60" customWidth="1"/>
    <col min="3330" max="3330" width="10.28515625" style="60" customWidth="1"/>
    <col min="3331" max="3331" width="9.85546875" style="60" customWidth="1"/>
    <col min="3332" max="3333" width="9.140625" style="60" customWidth="1"/>
    <col min="3334" max="3334" width="10" style="60" customWidth="1"/>
    <col min="3335" max="3336" width="9.140625" style="60" customWidth="1"/>
    <col min="3337" max="3337" width="9.42578125" style="60" customWidth="1"/>
    <col min="3338" max="3339" width="9.140625" style="60" customWidth="1"/>
    <col min="3340" max="3340" width="9.5703125" style="60" customWidth="1"/>
    <col min="3341" max="3341" width="9.140625" style="60" customWidth="1"/>
    <col min="3342" max="3342" width="13.7109375" style="60" customWidth="1"/>
    <col min="3343" max="3343" width="10.28515625" style="60" customWidth="1"/>
    <col min="3344" max="3344" width="10.85546875" style="60" customWidth="1"/>
    <col min="3345" max="3584" width="9.140625" style="60"/>
    <col min="3585" max="3585" width="22.85546875" style="60" customWidth="1"/>
    <col min="3586" max="3586" width="10.28515625" style="60" customWidth="1"/>
    <col min="3587" max="3587" width="9.85546875" style="60" customWidth="1"/>
    <col min="3588" max="3589" width="9.140625" style="60" customWidth="1"/>
    <col min="3590" max="3590" width="10" style="60" customWidth="1"/>
    <col min="3591" max="3592" width="9.140625" style="60" customWidth="1"/>
    <col min="3593" max="3593" width="9.42578125" style="60" customWidth="1"/>
    <col min="3594" max="3595" width="9.140625" style="60" customWidth="1"/>
    <col min="3596" max="3596" width="9.5703125" style="60" customWidth="1"/>
    <col min="3597" max="3597" width="9.140625" style="60" customWidth="1"/>
    <col min="3598" max="3598" width="13.7109375" style="60" customWidth="1"/>
    <col min="3599" max="3599" width="10.28515625" style="60" customWidth="1"/>
    <col min="3600" max="3600" width="10.85546875" style="60" customWidth="1"/>
    <col min="3601" max="3840" width="9.140625" style="60"/>
    <col min="3841" max="3841" width="22.85546875" style="60" customWidth="1"/>
    <col min="3842" max="3842" width="10.28515625" style="60" customWidth="1"/>
    <col min="3843" max="3843" width="9.85546875" style="60" customWidth="1"/>
    <col min="3844" max="3845" width="9.140625" style="60" customWidth="1"/>
    <col min="3846" max="3846" width="10" style="60" customWidth="1"/>
    <col min="3847" max="3848" width="9.140625" style="60" customWidth="1"/>
    <col min="3849" max="3849" width="9.42578125" style="60" customWidth="1"/>
    <col min="3850" max="3851" width="9.140625" style="60" customWidth="1"/>
    <col min="3852" max="3852" width="9.5703125" style="60" customWidth="1"/>
    <col min="3853" max="3853" width="9.140625" style="60" customWidth="1"/>
    <col min="3854" max="3854" width="13.7109375" style="60" customWidth="1"/>
    <col min="3855" max="3855" width="10.28515625" style="60" customWidth="1"/>
    <col min="3856" max="3856" width="10.85546875" style="60" customWidth="1"/>
    <col min="3857" max="4096" width="9.140625" style="60"/>
    <col min="4097" max="4097" width="22.85546875" style="60" customWidth="1"/>
    <col min="4098" max="4098" width="10.28515625" style="60" customWidth="1"/>
    <col min="4099" max="4099" width="9.85546875" style="60" customWidth="1"/>
    <col min="4100" max="4101" width="9.140625" style="60" customWidth="1"/>
    <col min="4102" max="4102" width="10" style="60" customWidth="1"/>
    <col min="4103" max="4104" width="9.140625" style="60" customWidth="1"/>
    <col min="4105" max="4105" width="9.42578125" style="60" customWidth="1"/>
    <col min="4106" max="4107" width="9.140625" style="60" customWidth="1"/>
    <col min="4108" max="4108" width="9.5703125" style="60" customWidth="1"/>
    <col min="4109" max="4109" width="9.140625" style="60" customWidth="1"/>
    <col min="4110" max="4110" width="13.7109375" style="60" customWidth="1"/>
    <col min="4111" max="4111" width="10.28515625" style="60" customWidth="1"/>
    <col min="4112" max="4112" width="10.85546875" style="60" customWidth="1"/>
    <col min="4113" max="4352" width="9.140625" style="60"/>
    <col min="4353" max="4353" width="22.85546875" style="60" customWidth="1"/>
    <col min="4354" max="4354" width="10.28515625" style="60" customWidth="1"/>
    <col min="4355" max="4355" width="9.85546875" style="60" customWidth="1"/>
    <col min="4356" max="4357" width="9.140625" style="60" customWidth="1"/>
    <col min="4358" max="4358" width="10" style="60" customWidth="1"/>
    <col min="4359" max="4360" width="9.140625" style="60" customWidth="1"/>
    <col min="4361" max="4361" width="9.42578125" style="60" customWidth="1"/>
    <col min="4362" max="4363" width="9.140625" style="60" customWidth="1"/>
    <col min="4364" max="4364" width="9.5703125" style="60" customWidth="1"/>
    <col min="4365" max="4365" width="9.140625" style="60" customWidth="1"/>
    <col min="4366" max="4366" width="13.7109375" style="60" customWidth="1"/>
    <col min="4367" max="4367" width="10.28515625" style="60" customWidth="1"/>
    <col min="4368" max="4368" width="10.85546875" style="60" customWidth="1"/>
    <col min="4369" max="4608" width="9.140625" style="60"/>
    <col min="4609" max="4609" width="22.85546875" style="60" customWidth="1"/>
    <col min="4610" max="4610" width="10.28515625" style="60" customWidth="1"/>
    <col min="4611" max="4611" width="9.85546875" style="60" customWidth="1"/>
    <col min="4612" max="4613" width="9.140625" style="60" customWidth="1"/>
    <col min="4614" max="4614" width="10" style="60" customWidth="1"/>
    <col min="4615" max="4616" width="9.140625" style="60" customWidth="1"/>
    <col min="4617" max="4617" width="9.42578125" style="60" customWidth="1"/>
    <col min="4618" max="4619" width="9.140625" style="60" customWidth="1"/>
    <col min="4620" max="4620" width="9.5703125" style="60" customWidth="1"/>
    <col min="4621" max="4621" width="9.140625" style="60" customWidth="1"/>
    <col min="4622" max="4622" width="13.7109375" style="60" customWidth="1"/>
    <col min="4623" max="4623" width="10.28515625" style="60" customWidth="1"/>
    <col min="4624" max="4624" width="10.85546875" style="60" customWidth="1"/>
    <col min="4625" max="4864" width="9.140625" style="60"/>
    <col min="4865" max="4865" width="22.85546875" style="60" customWidth="1"/>
    <col min="4866" max="4866" width="10.28515625" style="60" customWidth="1"/>
    <col min="4867" max="4867" width="9.85546875" style="60" customWidth="1"/>
    <col min="4868" max="4869" width="9.140625" style="60" customWidth="1"/>
    <col min="4870" max="4870" width="10" style="60" customWidth="1"/>
    <col min="4871" max="4872" width="9.140625" style="60" customWidth="1"/>
    <col min="4873" max="4873" width="9.42578125" style="60" customWidth="1"/>
    <col min="4874" max="4875" width="9.140625" style="60" customWidth="1"/>
    <col min="4876" max="4876" width="9.5703125" style="60" customWidth="1"/>
    <col min="4877" max="4877" width="9.140625" style="60" customWidth="1"/>
    <col min="4878" max="4878" width="13.7109375" style="60" customWidth="1"/>
    <col min="4879" max="4879" width="10.28515625" style="60" customWidth="1"/>
    <col min="4880" max="4880" width="10.85546875" style="60" customWidth="1"/>
    <col min="4881" max="5120" width="9.140625" style="60"/>
    <col min="5121" max="5121" width="22.85546875" style="60" customWidth="1"/>
    <col min="5122" max="5122" width="10.28515625" style="60" customWidth="1"/>
    <col min="5123" max="5123" width="9.85546875" style="60" customWidth="1"/>
    <col min="5124" max="5125" width="9.140625" style="60" customWidth="1"/>
    <col min="5126" max="5126" width="10" style="60" customWidth="1"/>
    <col min="5127" max="5128" width="9.140625" style="60" customWidth="1"/>
    <col min="5129" max="5129" width="9.42578125" style="60" customWidth="1"/>
    <col min="5130" max="5131" width="9.140625" style="60" customWidth="1"/>
    <col min="5132" max="5132" width="9.5703125" style="60" customWidth="1"/>
    <col min="5133" max="5133" width="9.140625" style="60" customWidth="1"/>
    <col min="5134" max="5134" width="13.7109375" style="60" customWidth="1"/>
    <col min="5135" max="5135" width="10.28515625" style="60" customWidth="1"/>
    <col min="5136" max="5136" width="10.85546875" style="60" customWidth="1"/>
    <col min="5137" max="5376" width="9.140625" style="60"/>
    <col min="5377" max="5377" width="22.85546875" style="60" customWidth="1"/>
    <col min="5378" max="5378" width="10.28515625" style="60" customWidth="1"/>
    <col min="5379" max="5379" width="9.85546875" style="60" customWidth="1"/>
    <col min="5380" max="5381" width="9.140625" style="60" customWidth="1"/>
    <col min="5382" max="5382" width="10" style="60" customWidth="1"/>
    <col min="5383" max="5384" width="9.140625" style="60" customWidth="1"/>
    <col min="5385" max="5385" width="9.42578125" style="60" customWidth="1"/>
    <col min="5386" max="5387" width="9.140625" style="60" customWidth="1"/>
    <col min="5388" max="5388" width="9.5703125" style="60" customWidth="1"/>
    <col min="5389" max="5389" width="9.140625" style="60" customWidth="1"/>
    <col min="5390" max="5390" width="13.7109375" style="60" customWidth="1"/>
    <col min="5391" max="5391" width="10.28515625" style="60" customWidth="1"/>
    <col min="5392" max="5392" width="10.85546875" style="60" customWidth="1"/>
    <col min="5393" max="5632" width="9.140625" style="60"/>
    <col min="5633" max="5633" width="22.85546875" style="60" customWidth="1"/>
    <col min="5634" max="5634" width="10.28515625" style="60" customWidth="1"/>
    <col min="5635" max="5635" width="9.85546875" style="60" customWidth="1"/>
    <col min="5636" max="5637" width="9.140625" style="60" customWidth="1"/>
    <col min="5638" max="5638" width="10" style="60" customWidth="1"/>
    <col min="5639" max="5640" width="9.140625" style="60" customWidth="1"/>
    <col min="5641" max="5641" width="9.42578125" style="60" customWidth="1"/>
    <col min="5642" max="5643" width="9.140625" style="60" customWidth="1"/>
    <col min="5644" max="5644" width="9.5703125" style="60" customWidth="1"/>
    <col min="5645" max="5645" width="9.140625" style="60" customWidth="1"/>
    <col min="5646" max="5646" width="13.7109375" style="60" customWidth="1"/>
    <col min="5647" max="5647" width="10.28515625" style="60" customWidth="1"/>
    <col min="5648" max="5648" width="10.85546875" style="60" customWidth="1"/>
    <col min="5649" max="5888" width="9.140625" style="60"/>
    <col min="5889" max="5889" width="22.85546875" style="60" customWidth="1"/>
    <col min="5890" max="5890" width="10.28515625" style="60" customWidth="1"/>
    <col min="5891" max="5891" width="9.85546875" style="60" customWidth="1"/>
    <col min="5892" max="5893" width="9.140625" style="60" customWidth="1"/>
    <col min="5894" max="5894" width="10" style="60" customWidth="1"/>
    <col min="5895" max="5896" width="9.140625" style="60" customWidth="1"/>
    <col min="5897" max="5897" width="9.42578125" style="60" customWidth="1"/>
    <col min="5898" max="5899" width="9.140625" style="60" customWidth="1"/>
    <col min="5900" max="5900" width="9.5703125" style="60" customWidth="1"/>
    <col min="5901" max="5901" width="9.140625" style="60" customWidth="1"/>
    <col min="5902" max="5902" width="13.7109375" style="60" customWidth="1"/>
    <col min="5903" max="5903" width="10.28515625" style="60" customWidth="1"/>
    <col min="5904" max="5904" width="10.85546875" style="60" customWidth="1"/>
    <col min="5905" max="6144" width="9.140625" style="60"/>
    <col min="6145" max="6145" width="22.85546875" style="60" customWidth="1"/>
    <col min="6146" max="6146" width="10.28515625" style="60" customWidth="1"/>
    <col min="6147" max="6147" width="9.85546875" style="60" customWidth="1"/>
    <col min="6148" max="6149" width="9.140625" style="60" customWidth="1"/>
    <col min="6150" max="6150" width="10" style="60" customWidth="1"/>
    <col min="6151" max="6152" width="9.140625" style="60" customWidth="1"/>
    <col min="6153" max="6153" width="9.42578125" style="60" customWidth="1"/>
    <col min="6154" max="6155" width="9.140625" style="60" customWidth="1"/>
    <col min="6156" max="6156" width="9.5703125" style="60" customWidth="1"/>
    <col min="6157" max="6157" width="9.140625" style="60" customWidth="1"/>
    <col min="6158" max="6158" width="13.7109375" style="60" customWidth="1"/>
    <col min="6159" max="6159" width="10.28515625" style="60" customWidth="1"/>
    <col min="6160" max="6160" width="10.85546875" style="60" customWidth="1"/>
    <col min="6161" max="6400" width="9.140625" style="60"/>
    <col min="6401" max="6401" width="22.85546875" style="60" customWidth="1"/>
    <col min="6402" max="6402" width="10.28515625" style="60" customWidth="1"/>
    <col min="6403" max="6403" width="9.85546875" style="60" customWidth="1"/>
    <col min="6404" max="6405" width="9.140625" style="60" customWidth="1"/>
    <col min="6406" max="6406" width="10" style="60" customWidth="1"/>
    <col min="6407" max="6408" width="9.140625" style="60" customWidth="1"/>
    <col min="6409" max="6409" width="9.42578125" style="60" customWidth="1"/>
    <col min="6410" max="6411" width="9.140625" style="60" customWidth="1"/>
    <col min="6412" max="6412" width="9.5703125" style="60" customWidth="1"/>
    <col min="6413" max="6413" width="9.140625" style="60" customWidth="1"/>
    <col min="6414" max="6414" width="13.7109375" style="60" customWidth="1"/>
    <col min="6415" max="6415" width="10.28515625" style="60" customWidth="1"/>
    <col min="6416" max="6416" width="10.85546875" style="60" customWidth="1"/>
    <col min="6417" max="6656" width="9.140625" style="60"/>
    <col min="6657" max="6657" width="22.85546875" style="60" customWidth="1"/>
    <col min="6658" max="6658" width="10.28515625" style="60" customWidth="1"/>
    <col min="6659" max="6659" width="9.85546875" style="60" customWidth="1"/>
    <col min="6660" max="6661" width="9.140625" style="60" customWidth="1"/>
    <col min="6662" max="6662" width="10" style="60" customWidth="1"/>
    <col min="6663" max="6664" width="9.140625" style="60" customWidth="1"/>
    <col min="6665" max="6665" width="9.42578125" style="60" customWidth="1"/>
    <col min="6666" max="6667" width="9.140625" style="60" customWidth="1"/>
    <col min="6668" max="6668" width="9.5703125" style="60" customWidth="1"/>
    <col min="6669" max="6669" width="9.140625" style="60" customWidth="1"/>
    <col min="6670" max="6670" width="13.7109375" style="60" customWidth="1"/>
    <col min="6671" max="6671" width="10.28515625" style="60" customWidth="1"/>
    <col min="6672" max="6672" width="10.85546875" style="60" customWidth="1"/>
    <col min="6673" max="6912" width="9.140625" style="60"/>
    <col min="6913" max="6913" width="22.85546875" style="60" customWidth="1"/>
    <col min="6914" max="6914" width="10.28515625" style="60" customWidth="1"/>
    <col min="6915" max="6915" width="9.85546875" style="60" customWidth="1"/>
    <col min="6916" max="6917" width="9.140625" style="60" customWidth="1"/>
    <col min="6918" max="6918" width="10" style="60" customWidth="1"/>
    <col min="6919" max="6920" width="9.140625" style="60" customWidth="1"/>
    <col min="6921" max="6921" width="9.42578125" style="60" customWidth="1"/>
    <col min="6922" max="6923" width="9.140625" style="60" customWidth="1"/>
    <col min="6924" max="6924" width="9.5703125" style="60" customWidth="1"/>
    <col min="6925" max="6925" width="9.140625" style="60" customWidth="1"/>
    <col min="6926" max="6926" width="13.7109375" style="60" customWidth="1"/>
    <col min="6927" max="6927" width="10.28515625" style="60" customWidth="1"/>
    <col min="6928" max="6928" width="10.85546875" style="60" customWidth="1"/>
    <col min="6929" max="7168" width="9.140625" style="60"/>
    <col min="7169" max="7169" width="22.85546875" style="60" customWidth="1"/>
    <col min="7170" max="7170" width="10.28515625" style="60" customWidth="1"/>
    <col min="7171" max="7171" width="9.85546875" style="60" customWidth="1"/>
    <col min="7172" max="7173" width="9.140625" style="60" customWidth="1"/>
    <col min="7174" max="7174" width="10" style="60" customWidth="1"/>
    <col min="7175" max="7176" width="9.140625" style="60" customWidth="1"/>
    <col min="7177" max="7177" width="9.42578125" style="60" customWidth="1"/>
    <col min="7178" max="7179" width="9.140625" style="60" customWidth="1"/>
    <col min="7180" max="7180" width="9.5703125" style="60" customWidth="1"/>
    <col min="7181" max="7181" width="9.140625" style="60" customWidth="1"/>
    <col min="7182" max="7182" width="13.7109375" style="60" customWidth="1"/>
    <col min="7183" max="7183" width="10.28515625" style="60" customWidth="1"/>
    <col min="7184" max="7184" width="10.85546875" style="60" customWidth="1"/>
    <col min="7185" max="7424" width="9.140625" style="60"/>
    <col min="7425" max="7425" width="22.85546875" style="60" customWidth="1"/>
    <col min="7426" max="7426" width="10.28515625" style="60" customWidth="1"/>
    <col min="7427" max="7427" width="9.85546875" style="60" customWidth="1"/>
    <col min="7428" max="7429" width="9.140625" style="60" customWidth="1"/>
    <col min="7430" max="7430" width="10" style="60" customWidth="1"/>
    <col min="7431" max="7432" width="9.140625" style="60" customWidth="1"/>
    <col min="7433" max="7433" width="9.42578125" style="60" customWidth="1"/>
    <col min="7434" max="7435" width="9.140625" style="60" customWidth="1"/>
    <col min="7436" max="7436" width="9.5703125" style="60" customWidth="1"/>
    <col min="7437" max="7437" width="9.140625" style="60" customWidth="1"/>
    <col min="7438" max="7438" width="13.7109375" style="60" customWidth="1"/>
    <col min="7439" max="7439" width="10.28515625" style="60" customWidth="1"/>
    <col min="7440" max="7440" width="10.85546875" style="60" customWidth="1"/>
    <col min="7441" max="7680" width="9.140625" style="60"/>
    <col min="7681" max="7681" width="22.85546875" style="60" customWidth="1"/>
    <col min="7682" max="7682" width="10.28515625" style="60" customWidth="1"/>
    <col min="7683" max="7683" width="9.85546875" style="60" customWidth="1"/>
    <col min="7684" max="7685" width="9.140625" style="60" customWidth="1"/>
    <col min="7686" max="7686" width="10" style="60" customWidth="1"/>
    <col min="7687" max="7688" width="9.140625" style="60" customWidth="1"/>
    <col min="7689" max="7689" width="9.42578125" style="60" customWidth="1"/>
    <col min="7690" max="7691" width="9.140625" style="60" customWidth="1"/>
    <col min="7692" max="7692" width="9.5703125" style="60" customWidth="1"/>
    <col min="7693" max="7693" width="9.140625" style="60" customWidth="1"/>
    <col min="7694" max="7694" width="13.7109375" style="60" customWidth="1"/>
    <col min="7695" max="7695" width="10.28515625" style="60" customWidth="1"/>
    <col min="7696" max="7696" width="10.85546875" style="60" customWidth="1"/>
    <col min="7697" max="7936" width="9.140625" style="60"/>
    <col min="7937" max="7937" width="22.85546875" style="60" customWidth="1"/>
    <col min="7938" max="7938" width="10.28515625" style="60" customWidth="1"/>
    <col min="7939" max="7939" width="9.85546875" style="60" customWidth="1"/>
    <col min="7940" max="7941" width="9.140625" style="60" customWidth="1"/>
    <col min="7942" max="7942" width="10" style="60" customWidth="1"/>
    <col min="7943" max="7944" width="9.140625" style="60" customWidth="1"/>
    <col min="7945" max="7945" width="9.42578125" style="60" customWidth="1"/>
    <col min="7946" max="7947" width="9.140625" style="60" customWidth="1"/>
    <col min="7948" max="7948" width="9.5703125" style="60" customWidth="1"/>
    <col min="7949" max="7949" width="9.140625" style="60" customWidth="1"/>
    <col min="7950" max="7950" width="13.7109375" style="60" customWidth="1"/>
    <col min="7951" max="7951" width="10.28515625" style="60" customWidth="1"/>
    <col min="7952" max="7952" width="10.85546875" style="60" customWidth="1"/>
    <col min="7953" max="8192" width="9.140625" style="60"/>
    <col min="8193" max="8193" width="22.85546875" style="60" customWidth="1"/>
    <col min="8194" max="8194" width="10.28515625" style="60" customWidth="1"/>
    <col min="8195" max="8195" width="9.85546875" style="60" customWidth="1"/>
    <col min="8196" max="8197" width="9.140625" style="60" customWidth="1"/>
    <col min="8198" max="8198" width="10" style="60" customWidth="1"/>
    <col min="8199" max="8200" width="9.140625" style="60" customWidth="1"/>
    <col min="8201" max="8201" width="9.42578125" style="60" customWidth="1"/>
    <col min="8202" max="8203" width="9.140625" style="60" customWidth="1"/>
    <col min="8204" max="8204" width="9.5703125" style="60" customWidth="1"/>
    <col min="8205" max="8205" width="9.140625" style="60" customWidth="1"/>
    <col min="8206" max="8206" width="13.7109375" style="60" customWidth="1"/>
    <col min="8207" max="8207" width="10.28515625" style="60" customWidth="1"/>
    <col min="8208" max="8208" width="10.85546875" style="60" customWidth="1"/>
    <col min="8209" max="8448" width="9.140625" style="60"/>
    <col min="8449" max="8449" width="22.85546875" style="60" customWidth="1"/>
    <col min="8450" max="8450" width="10.28515625" style="60" customWidth="1"/>
    <col min="8451" max="8451" width="9.85546875" style="60" customWidth="1"/>
    <col min="8452" max="8453" width="9.140625" style="60" customWidth="1"/>
    <col min="8454" max="8454" width="10" style="60" customWidth="1"/>
    <col min="8455" max="8456" width="9.140625" style="60" customWidth="1"/>
    <col min="8457" max="8457" width="9.42578125" style="60" customWidth="1"/>
    <col min="8458" max="8459" width="9.140625" style="60" customWidth="1"/>
    <col min="8460" max="8460" width="9.5703125" style="60" customWidth="1"/>
    <col min="8461" max="8461" width="9.140625" style="60" customWidth="1"/>
    <col min="8462" max="8462" width="13.7109375" style="60" customWidth="1"/>
    <col min="8463" max="8463" width="10.28515625" style="60" customWidth="1"/>
    <col min="8464" max="8464" width="10.85546875" style="60" customWidth="1"/>
    <col min="8465" max="8704" width="9.140625" style="60"/>
    <col min="8705" max="8705" width="22.85546875" style="60" customWidth="1"/>
    <col min="8706" max="8706" width="10.28515625" style="60" customWidth="1"/>
    <col min="8707" max="8707" width="9.85546875" style="60" customWidth="1"/>
    <col min="8708" max="8709" width="9.140625" style="60" customWidth="1"/>
    <col min="8710" max="8710" width="10" style="60" customWidth="1"/>
    <col min="8711" max="8712" width="9.140625" style="60" customWidth="1"/>
    <col min="8713" max="8713" width="9.42578125" style="60" customWidth="1"/>
    <col min="8714" max="8715" width="9.140625" style="60" customWidth="1"/>
    <col min="8716" max="8716" width="9.5703125" style="60" customWidth="1"/>
    <col min="8717" max="8717" width="9.140625" style="60" customWidth="1"/>
    <col min="8718" max="8718" width="13.7109375" style="60" customWidth="1"/>
    <col min="8719" max="8719" width="10.28515625" style="60" customWidth="1"/>
    <col min="8720" max="8720" width="10.85546875" style="60" customWidth="1"/>
    <col min="8721" max="8960" width="9.140625" style="60"/>
    <col min="8961" max="8961" width="22.85546875" style="60" customWidth="1"/>
    <col min="8962" max="8962" width="10.28515625" style="60" customWidth="1"/>
    <col min="8963" max="8963" width="9.85546875" style="60" customWidth="1"/>
    <col min="8964" max="8965" width="9.140625" style="60" customWidth="1"/>
    <col min="8966" max="8966" width="10" style="60" customWidth="1"/>
    <col min="8967" max="8968" width="9.140625" style="60" customWidth="1"/>
    <col min="8969" max="8969" width="9.42578125" style="60" customWidth="1"/>
    <col min="8970" max="8971" width="9.140625" style="60" customWidth="1"/>
    <col min="8972" max="8972" width="9.5703125" style="60" customWidth="1"/>
    <col min="8973" max="8973" width="9.140625" style="60" customWidth="1"/>
    <col min="8974" max="8974" width="13.7109375" style="60" customWidth="1"/>
    <col min="8975" max="8975" width="10.28515625" style="60" customWidth="1"/>
    <col min="8976" max="8976" width="10.85546875" style="60" customWidth="1"/>
    <col min="8977" max="9216" width="9.140625" style="60"/>
    <col min="9217" max="9217" width="22.85546875" style="60" customWidth="1"/>
    <col min="9218" max="9218" width="10.28515625" style="60" customWidth="1"/>
    <col min="9219" max="9219" width="9.85546875" style="60" customWidth="1"/>
    <col min="9220" max="9221" width="9.140625" style="60" customWidth="1"/>
    <col min="9222" max="9222" width="10" style="60" customWidth="1"/>
    <col min="9223" max="9224" width="9.140625" style="60" customWidth="1"/>
    <col min="9225" max="9225" width="9.42578125" style="60" customWidth="1"/>
    <col min="9226" max="9227" width="9.140625" style="60" customWidth="1"/>
    <col min="9228" max="9228" width="9.5703125" style="60" customWidth="1"/>
    <col min="9229" max="9229" width="9.140625" style="60" customWidth="1"/>
    <col min="9230" max="9230" width="13.7109375" style="60" customWidth="1"/>
    <col min="9231" max="9231" width="10.28515625" style="60" customWidth="1"/>
    <col min="9232" max="9232" width="10.85546875" style="60" customWidth="1"/>
    <col min="9233" max="9472" width="9.140625" style="60"/>
    <col min="9473" max="9473" width="22.85546875" style="60" customWidth="1"/>
    <col min="9474" max="9474" width="10.28515625" style="60" customWidth="1"/>
    <col min="9475" max="9475" width="9.85546875" style="60" customWidth="1"/>
    <col min="9476" max="9477" width="9.140625" style="60" customWidth="1"/>
    <col min="9478" max="9478" width="10" style="60" customWidth="1"/>
    <col min="9479" max="9480" width="9.140625" style="60" customWidth="1"/>
    <col min="9481" max="9481" width="9.42578125" style="60" customWidth="1"/>
    <col min="9482" max="9483" width="9.140625" style="60" customWidth="1"/>
    <col min="9484" max="9484" width="9.5703125" style="60" customWidth="1"/>
    <col min="9485" max="9485" width="9.140625" style="60" customWidth="1"/>
    <col min="9486" max="9486" width="13.7109375" style="60" customWidth="1"/>
    <col min="9487" max="9487" width="10.28515625" style="60" customWidth="1"/>
    <col min="9488" max="9488" width="10.85546875" style="60" customWidth="1"/>
    <col min="9489" max="9728" width="9.140625" style="60"/>
    <col min="9729" max="9729" width="22.85546875" style="60" customWidth="1"/>
    <col min="9730" max="9730" width="10.28515625" style="60" customWidth="1"/>
    <col min="9731" max="9731" width="9.85546875" style="60" customWidth="1"/>
    <col min="9732" max="9733" width="9.140625" style="60" customWidth="1"/>
    <col min="9734" max="9734" width="10" style="60" customWidth="1"/>
    <col min="9735" max="9736" width="9.140625" style="60" customWidth="1"/>
    <col min="9737" max="9737" width="9.42578125" style="60" customWidth="1"/>
    <col min="9738" max="9739" width="9.140625" style="60" customWidth="1"/>
    <col min="9740" max="9740" width="9.5703125" style="60" customWidth="1"/>
    <col min="9741" max="9741" width="9.140625" style="60" customWidth="1"/>
    <col min="9742" max="9742" width="13.7109375" style="60" customWidth="1"/>
    <col min="9743" max="9743" width="10.28515625" style="60" customWidth="1"/>
    <col min="9744" max="9744" width="10.85546875" style="60" customWidth="1"/>
    <col min="9745" max="9984" width="9.140625" style="60"/>
    <col min="9985" max="9985" width="22.85546875" style="60" customWidth="1"/>
    <col min="9986" max="9986" width="10.28515625" style="60" customWidth="1"/>
    <col min="9987" max="9987" width="9.85546875" style="60" customWidth="1"/>
    <col min="9988" max="9989" width="9.140625" style="60" customWidth="1"/>
    <col min="9990" max="9990" width="10" style="60" customWidth="1"/>
    <col min="9991" max="9992" width="9.140625" style="60" customWidth="1"/>
    <col min="9993" max="9993" width="9.42578125" style="60" customWidth="1"/>
    <col min="9994" max="9995" width="9.140625" style="60" customWidth="1"/>
    <col min="9996" max="9996" width="9.5703125" style="60" customWidth="1"/>
    <col min="9997" max="9997" width="9.140625" style="60" customWidth="1"/>
    <col min="9998" max="9998" width="13.7109375" style="60" customWidth="1"/>
    <col min="9999" max="9999" width="10.28515625" style="60" customWidth="1"/>
    <col min="10000" max="10000" width="10.85546875" style="60" customWidth="1"/>
    <col min="10001" max="10240" width="9.140625" style="60"/>
    <col min="10241" max="10241" width="22.85546875" style="60" customWidth="1"/>
    <col min="10242" max="10242" width="10.28515625" style="60" customWidth="1"/>
    <col min="10243" max="10243" width="9.85546875" style="60" customWidth="1"/>
    <col min="10244" max="10245" width="9.140625" style="60" customWidth="1"/>
    <col min="10246" max="10246" width="10" style="60" customWidth="1"/>
    <col min="10247" max="10248" width="9.140625" style="60" customWidth="1"/>
    <col min="10249" max="10249" width="9.42578125" style="60" customWidth="1"/>
    <col min="10250" max="10251" width="9.140625" style="60" customWidth="1"/>
    <col min="10252" max="10252" width="9.5703125" style="60" customWidth="1"/>
    <col min="10253" max="10253" width="9.140625" style="60" customWidth="1"/>
    <col min="10254" max="10254" width="13.7109375" style="60" customWidth="1"/>
    <col min="10255" max="10255" width="10.28515625" style="60" customWidth="1"/>
    <col min="10256" max="10256" width="10.85546875" style="60" customWidth="1"/>
    <col min="10257" max="10496" width="9.140625" style="60"/>
    <col min="10497" max="10497" width="22.85546875" style="60" customWidth="1"/>
    <col min="10498" max="10498" width="10.28515625" style="60" customWidth="1"/>
    <col min="10499" max="10499" width="9.85546875" style="60" customWidth="1"/>
    <col min="10500" max="10501" width="9.140625" style="60" customWidth="1"/>
    <col min="10502" max="10502" width="10" style="60" customWidth="1"/>
    <col min="10503" max="10504" width="9.140625" style="60" customWidth="1"/>
    <col min="10505" max="10505" width="9.42578125" style="60" customWidth="1"/>
    <col min="10506" max="10507" width="9.140625" style="60" customWidth="1"/>
    <col min="10508" max="10508" width="9.5703125" style="60" customWidth="1"/>
    <col min="10509" max="10509" width="9.140625" style="60" customWidth="1"/>
    <col min="10510" max="10510" width="13.7109375" style="60" customWidth="1"/>
    <col min="10511" max="10511" width="10.28515625" style="60" customWidth="1"/>
    <col min="10512" max="10512" width="10.85546875" style="60" customWidth="1"/>
    <col min="10513" max="10752" width="9.140625" style="60"/>
    <col min="10753" max="10753" width="22.85546875" style="60" customWidth="1"/>
    <col min="10754" max="10754" width="10.28515625" style="60" customWidth="1"/>
    <col min="10755" max="10755" width="9.85546875" style="60" customWidth="1"/>
    <col min="10756" max="10757" width="9.140625" style="60" customWidth="1"/>
    <col min="10758" max="10758" width="10" style="60" customWidth="1"/>
    <col min="10759" max="10760" width="9.140625" style="60" customWidth="1"/>
    <col min="10761" max="10761" width="9.42578125" style="60" customWidth="1"/>
    <col min="10762" max="10763" width="9.140625" style="60" customWidth="1"/>
    <col min="10764" max="10764" width="9.5703125" style="60" customWidth="1"/>
    <col min="10765" max="10765" width="9.140625" style="60" customWidth="1"/>
    <col min="10766" max="10766" width="13.7109375" style="60" customWidth="1"/>
    <col min="10767" max="10767" width="10.28515625" style="60" customWidth="1"/>
    <col min="10768" max="10768" width="10.85546875" style="60" customWidth="1"/>
    <col min="10769" max="11008" width="9.140625" style="60"/>
    <col min="11009" max="11009" width="22.85546875" style="60" customWidth="1"/>
    <col min="11010" max="11010" width="10.28515625" style="60" customWidth="1"/>
    <col min="11011" max="11011" width="9.85546875" style="60" customWidth="1"/>
    <col min="11012" max="11013" width="9.140625" style="60" customWidth="1"/>
    <col min="11014" max="11014" width="10" style="60" customWidth="1"/>
    <col min="11015" max="11016" width="9.140625" style="60" customWidth="1"/>
    <col min="11017" max="11017" width="9.42578125" style="60" customWidth="1"/>
    <col min="11018" max="11019" width="9.140625" style="60" customWidth="1"/>
    <col min="11020" max="11020" width="9.5703125" style="60" customWidth="1"/>
    <col min="11021" max="11021" width="9.140625" style="60" customWidth="1"/>
    <col min="11022" max="11022" width="13.7109375" style="60" customWidth="1"/>
    <col min="11023" max="11023" width="10.28515625" style="60" customWidth="1"/>
    <col min="11024" max="11024" width="10.85546875" style="60" customWidth="1"/>
    <col min="11025" max="11264" width="9.140625" style="60"/>
    <col min="11265" max="11265" width="22.85546875" style="60" customWidth="1"/>
    <col min="11266" max="11266" width="10.28515625" style="60" customWidth="1"/>
    <col min="11267" max="11267" width="9.85546875" style="60" customWidth="1"/>
    <col min="11268" max="11269" width="9.140625" style="60" customWidth="1"/>
    <col min="11270" max="11270" width="10" style="60" customWidth="1"/>
    <col min="11271" max="11272" width="9.140625" style="60" customWidth="1"/>
    <col min="11273" max="11273" width="9.42578125" style="60" customWidth="1"/>
    <col min="11274" max="11275" width="9.140625" style="60" customWidth="1"/>
    <col min="11276" max="11276" width="9.5703125" style="60" customWidth="1"/>
    <col min="11277" max="11277" width="9.140625" style="60" customWidth="1"/>
    <col min="11278" max="11278" width="13.7109375" style="60" customWidth="1"/>
    <col min="11279" max="11279" width="10.28515625" style="60" customWidth="1"/>
    <col min="11280" max="11280" width="10.85546875" style="60" customWidth="1"/>
    <col min="11281" max="11520" width="9.140625" style="60"/>
    <col min="11521" max="11521" width="22.85546875" style="60" customWidth="1"/>
    <col min="11522" max="11522" width="10.28515625" style="60" customWidth="1"/>
    <col min="11523" max="11523" width="9.85546875" style="60" customWidth="1"/>
    <col min="11524" max="11525" width="9.140625" style="60" customWidth="1"/>
    <col min="11526" max="11526" width="10" style="60" customWidth="1"/>
    <col min="11527" max="11528" width="9.140625" style="60" customWidth="1"/>
    <col min="11529" max="11529" width="9.42578125" style="60" customWidth="1"/>
    <col min="11530" max="11531" width="9.140625" style="60" customWidth="1"/>
    <col min="11532" max="11532" width="9.5703125" style="60" customWidth="1"/>
    <col min="11533" max="11533" width="9.140625" style="60" customWidth="1"/>
    <col min="11534" max="11534" width="13.7109375" style="60" customWidth="1"/>
    <col min="11535" max="11535" width="10.28515625" style="60" customWidth="1"/>
    <col min="11536" max="11536" width="10.85546875" style="60" customWidth="1"/>
    <col min="11537" max="11776" width="9.140625" style="60"/>
    <col min="11777" max="11777" width="22.85546875" style="60" customWidth="1"/>
    <col min="11778" max="11778" width="10.28515625" style="60" customWidth="1"/>
    <col min="11779" max="11779" width="9.85546875" style="60" customWidth="1"/>
    <col min="11780" max="11781" width="9.140625" style="60" customWidth="1"/>
    <col min="11782" max="11782" width="10" style="60" customWidth="1"/>
    <col min="11783" max="11784" width="9.140625" style="60" customWidth="1"/>
    <col min="11785" max="11785" width="9.42578125" style="60" customWidth="1"/>
    <col min="11786" max="11787" width="9.140625" style="60" customWidth="1"/>
    <col min="11788" max="11788" width="9.5703125" style="60" customWidth="1"/>
    <col min="11789" max="11789" width="9.140625" style="60" customWidth="1"/>
    <col min="11790" max="11790" width="13.7109375" style="60" customWidth="1"/>
    <col min="11791" max="11791" width="10.28515625" style="60" customWidth="1"/>
    <col min="11792" max="11792" width="10.85546875" style="60" customWidth="1"/>
    <col min="11793" max="12032" width="9.140625" style="60"/>
    <col min="12033" max="12033" width="22.85546875" style="60" customWidth="1"/>
    <col min="12034" max="12034" width="10.28515625" style="60" customWidth="1"/>
    <col min="12035" max="12035" width="9.85546875" style="60" customWidth="1"/>
    <col min="12036" max="12037" width="9.140625" style="60" customWidth="1"/>
    <col min="12038" max="12038" width="10" style="60" customWidth="1"/>
    <col min="12039" max="12040" width="9.140625" style="60" customWidth="1"/>
    <col min="12041" max="12041" width="9.42578125" style="60" customWidth="1"/>
    <col min="12042" max="12043" width="9.140625" style="60" customWidth="1"/>
    <col min="12044" max="12044" width="9.5703125" style="60" customWidth="1"/>
    <col min="12045" max="12045" width="9.140625" style="60" customWidth="1"/>
    <col min="12046" max="12046" width="13.7109375" style="60" customWidth="1"/>
    <col min="12047" max="12047" width="10.28515625" style="60" customWidth="1"/>
    <col min="12048" max="12048" width="10.85546875" style="60" customWidth="1"/>
    <col min="12049" max="12288" width="9.140625" style="60"/>
    <col min="12289" max="12289" width="22.85546875" style="60" customWidth="1"/>
    <col min="12290" max="12290" width="10.28515625" style="60" customWidth="1"/>
    <col min="12291" max="12291" width="9.85546875" style="60" customWidth="1"/>
    <col min="12292" max="12293" width="9.140625" style="60" customWidth="1"/>
    <col min="12294" max="12294" width="10" style="60" customWidth="1"/>
    <col min="12295" max="12296" width="9.140625" style="60" customWidth="1"/>
    <col min="12297" max="12297" width="9.42578125" style="60" customWidth="1"/>
    <col min="12298" max="12299" width="9.140625" style="60" customWidth="1"/>
    <col min="12300" max="12300" width="9.5703125" style="60" customWidth="1"/>
    <col min="12301" max="12301" width="9.140625" style="60" customWidth="1"/>
    <col min="12302" max="12302" width="13.7109375" style="60" customWidth="1"/>
    <col min="12303" max="12303" width="10.28515625" style="60" customWidth="1"/>
    <col min="12304" max="12304" width="10.85546875" style="60" customWidth="1"/>
    <col min="12305" max="12544" width="9.140625" style="60"/>
    <col min="12545" max="12545" width="22.85546875" style="60" customWidth="1"/>
    <col min="12546" max="12546" width="10.28515625" style="60" customWidth="1"/>
    <col min="12547" max="12547" width="9.85546875" style="60" customWidth="1"/>
    <col min="12548" max="12549" width="9.140625" style="60" customWidth="1"/>
    <col min="12550" max="12550" width="10" style="60" customWidth="1"/>
    <col min="12551" max="12552" width="9.140625" style="60" customWidth="1"/>
    <col min="12553" max="12553" width="9.42578125" style="60" customWidth="1"/>
    <col min="12554" max="12555" width="9.140625" style="60" customWidth="1"/>
    <col min="12556" max="12556" width="9.5703125" style="60" customWidth="1"/>
    <col min="12557" max="12557" width="9.140625" style="60" customWidth="1"/>
    <col min="12558" max="12558" width="13.7109375" style="60" customWidth="1"/>
    <col min="12559" max="12559" width="10.28515625" style="60" customWidth="1"/>
    <col min="12560" max="12560" width="10.85546875" style="60" customWidth="1"/>
    <col min="12561" max="12800" width="9.140625" style="60"/>
    <col min="12801" max="12801" width="22.85546875" style="60" customWidth="1"/>
    <col min="12802" max="12802" width="10.28515625" style="60" customWidth="1"/>
    <col min="12803" max="12803" width="9.85546875" style="60" customWidth="1"/>
    <col min="12804" max="12805" width="9.140625" style="60" customWidth="1"/>
    <col min="12806" max="12806" width="10" style="60" customWidth="1"/>
    <col min="12807" max="12808" width="9.140625" style="60" customWidth="1"/>
    <col min="12809" max="12809" width="9.42578125" style="60" customWidth="1"/>
    <col min="12810" max="12811" width="9.140625" style="60" customWidth="1"/>
    <col min="12812" max="12812" width="9.5703125" style="60" customWidth="1"/>
    <col min="12813" max="12813" width="9.140625" style="60" customWidth="1"/>
    <col min="12814" max="12814" width="13.7109375" style="60" customWidth="1"/>
    <col min="12815" max="12815" width="10.28515625" style="60" customWidth="1"/>
    <col min="12816" max="12816" width="10.85546875" style="60" customWidth="1"/>
    <col min="12817" max="13056" width="9.140625" style="60"/>
    <col min="13057" max="13057" width="22.85546875" style="60" customWidth="1"/>
    <col min="13058" max="13058" width="10.28515625" style="60" customWidth="1"/>
    <col min="13059" max="13059" width="9.85546875" style="60" customWidth="1"/>
    <col min="13060" max="13061" width="9.140625" style="60" customWidth="1"/>
    <col min="13062" max="13062" width="10" style="60" customWidth="1"/>
    <col min="13063" max="13064" width="9.140625" style="60" customWidth="1"/>
    <col min="13065" max="13065" width="9.42578125" style="60" customWidth="1"/>
    <col min="13066" max="13067" width="9.140625" style="60" customWidth="1"/>
    <col min="13068" max="13068" width="9.5703125" style="60" customWidth="1"/>
    <col min="13069" max="13069" width="9.140625" style="60" customWidth="1"/>
    <col min="13070" max="13070" width="13.7109375" style="60" customWidth="1"/>
    <col min="13071" max="13071" width="10.28515625" style="60" customWidth="1"/>
    <col min="13072" max="13072" width="10.85546875" style="60" customWidth="1"/>
    <col min="13073" max="13312" width="9.140625" style="60"/>
    <col min="13313" max="13313" width="22.85546875" style="60" customWidth="1"/>
    <col min="13314" max="13314" width="10.28515625" style="60" customWidth="1"/>
    <col min="13315" max="13315" width="9.85546875" style="60" customWidth="1"/>
    <col min="13316" max="13317" width="9.140625" style="60" customWidth="1"/>
    <col min="13318" max="13318" width="10" style="60" customWidth="1"/>
    <col min="13319" max="13320" width="9.140625" style="60" customWidth="1"/>
    <col min="13321" max="13321" width="9.42578125" style="60" customWidth="1"/>
    <col min="13322" max="13323" width="9.140625" style="60" customWidth="1"/>
    <col min="13324" max="13324" width="9.5703125" style="60" customWidth="1"/>
    <col min="13325" max="13325" width="9.140625" style="60" customWidth="1"/>
    <col min="13326" max="13326" width="13.7109375" style="60" customWidth="1"/>
    <col min="13327" max="13327" width="10.28515625" style="60" customWidth="1"/>
    <col min="13328" max="13328" width="10.85546875" style="60" customWidth="1"/>
    <col min="13329" max="13568" width="9.140625" style="60"/>
    <col min="13569" max="13569" width="22.85546875" style="60" customWidth="1"/>
    <col min="13570" max="13570" width="10.28515625" style="60" customWidth="1"/>
    <col min="13571" max="13571" width="9.85546875" style="60" customWidth="1"/>
    <col min="13572" max="13573" width="9.140625" style="60" customWidth="1"/>
    <col min="13574" max="13574" width="10" style="60" customWidth="1"/>
    <col min="13575" max="13576" width="9.140625" style="60" customWidth="1"/>
    <col min="13577" max="13577" width="9.42578125" style="60" customWidth="1"/>
    <col min="13578" max="13579" width="9.140625" style="60" customWidth="1"/>
    <col min="13580" max="13580" width="9.5703125" style="60" customWidth="1"/>
    <col min="13581" max="13581" width="9.140625" style="60" customWidth="1"/>
    <col min="13582" max="13582" width="13.7109375" style="60" customWidth="1"/>
    <col min="13583" max="13583" width="10.28515625" style="60" customWidth="1"/>
    <col min="13584" max="13584" width="10.85546875" style="60" customWidth="1"/>
    <col min="13585" max="13824" width="9.140625" style="60"/>
    <col min="13825" max="13825" width="22.85546875" style="60" customWidth="1"/>
    <col min="13826" max="13826" width="10.28515625" style="60" customWidth="1"/>
    <col min="13827" max="13827" width="9.85546875" style="60" customWidth="1"/>
    <col min="13828" max="13829" width="9.140625" style="60" customWidth="1"/>
    <col min="13830" max="13830" width="10" style="60" customWidth="1"/>
    <col min="13831" max="13832" width="9.140625" style="60" customWidth="1"/>
    <col min="13833" max="13833" width="9.42578125" style="60" customWidth="1"/>
    <col min="13834" max="13835" width="9.140625" style="60" customWidth="1"/>
    <col min="13836" max="13836" width="9.5703125" style="60" customWidth="1"/>
    <col min="13837" max="13837" width="9.140625" style="60" customWidth="1"/>
    <col min="13838" max="13838" width="13.7109375" style="60" customWidth="1"/>
    <col min="13839" max="13839" width="10.28515625" style="60" customWidth="1"/>
    <col min="13840" max="13840" width="10.85546875" style="60" customWidth="1"/>
    <col min="13841" max="14080" width="9.140625" style="60"/>
    <col min="14081" max="14081" width="22.85546875" style="60" customWidth="1"/>
    <col min="14082" max="14082" width="10.28515625" style="60" customWidth="1"/>
    <col min="14083" max="14083" width="9.85546875" style="60" customWidth="1"/>
    <col min="14084" max="14085" width="9.140625" style="60" customWidth="1"/>
    <col min="14086" max="14086" width="10" style="60" customWidth="1"/>
    <col min="14087" max="14088" width="9.140625" style="60" customWidth="1"/>
    <col min="14089" max="14089" width="9.42578125" style="60" customWidth="1"/>
    <col min="14090" max="14091" width="9.140625" style="60" customWidth="1"/>
    <col min="14092" max="14092" width="9.5703125" style="60" customWidth="1"/>
    <col min="14093" max="14093" width="9.140625" style="60" customWidth="1"/>
    <col min="14094" max="14094" width="13.7109375" style="60" customWidth="1"/>
    <col min="14095" max="14095" width="10.28515625" style="60" customWidth="1"/>
    <col min="14096" max="14096" width="10.85546875" style="60" customWidth="1"/>
    <col min="14097" max="14336" width="9.140625" style="60"/>
    <col min="14337" max="14337" width="22.85546875" style="60" customWidth="1"/>
    <col min="14338" max="14338" width="10.28515625" style="60" customWidth="1"/>
    <col min="14339" max="14339" width="9.85546875" style="60" customWidth="1"/>
    <col min="14340" max="14341" width="9.140625" style="60" customWidth="1"/>
    <col min="14342" max="14342" width="10" style="60" customWidth="1"/>
    <col min="14343" max="14344" width="9.140625" style="60" customWidth="1"/>
    <col min="14345" max="14345" width="9.42578125" style="60" customWidth="1"/>
    <col min="14346" max="14347" width="9.140625" style="60" customWidth="1"/>
    <col min="14348" max="14348" width="9.5703125" style="60" customWidth="1"/>
    <col min="14349" max="14349" width="9.140625" style="60" customWidth="1"/>
    <col min="14350" max="14350" width="13.7109375" style="60" customWidth="1"/>
    <col min="14351" max="14351" width="10.28515625" style="60" customWidth="1"/>
    <col min="14352" max="14352" width="10.85546875" style="60" customWidth="1"/>
    <col min="14353" max="14592" width="9.140625" style="60"/>
    <col min="14593" max="14593" width="22.85546875" style="60" customWidth="1"/>
    <col min="14594" max="14594" width="10.28515625" style="60" customWidth="1"/>
    <col min="14595" max="14595" width="9.85546875" style="60" customWidth="1"/>
    <col min="14596" max="14597" width="9.140625" style="60" customWidth="1"/>
    <col min="14598" max="14598" width="10" style="60" customWidth="1"/>
    <col min="14599" max="14600" width="9.140625" style="60" customWidth="1"/>
    <col min="14601" max="14601" width="9.42578125" style="60" customWidth="1"/>
    <col min="14602" max="14603" width="9.140625" style="60" customWidth="1"/>
    <col min="14604" max="14604" width="9.5703125" style="60" customWidth="1"/>
    <col min="14605" max="14605" width="9.140625" style="60" customWidth="1"/>
    <col min="14606" max="14606" width="13.7109375" style="60" customWidth="1"/>
    <col min="14607" max="14607" width="10.28515625" style="60" customWidth="1"/>
    <col min="14608" max="14608" width="10.85546875" style="60" customWidth="1"/>
    <col min="14609" max="14848" width="9.140625" style="60"/>
    <col min="14849" max="14849" width="22.85546875" style="60" customWidth="1"/>
    <col min="14850" max="14850" width="10.28515625" style="60" customWidth="1"/>
    <col min="14851" max="14851" width="9.85546875" style="60" customWidth="1"/>
    <col min="14852" max="14853" width="9.140625" style="60" customWidth="1"/>
    <col min="14854" max="14854" width="10" style="60" customWidth="1"/>
    <col min="14855" max="14856" width="9.140625" style="60" customWidth="1"/>
    <col min="14857" max="14857" width="9.42578125" style="60" customWidth="1"/>
    <col min="14858" max="14859" width="9.140625" style="60" customWidth="1"/>
    <col min="14860" max="14860" width="9.5703125" style="60" customWidth="1"/>
    <col min="14861" max="14861" width="9.140625" style="60" customWidth="1"/>
    <col min="14862" max="14862" width="13.7109375" style="60" customWidth="1"/>
    <col min="14863" max="14863" width="10.28515625" style="60" customWidth="1"/>
    <col min="14864" max="14864" width="10.85546875" style="60" customWidth="1"/>
    <col min="14865" max="15104" width="9.140625" style="60"/>
    <col min="15105" max="15105" width="22.85546875" style="60" customWidth="1"/>
    <col min="15106" max="15106" width="10.28515625" style="60" customWidth="1"/>
    <col min="15107" max="15107" width="9.85546875" style="60" customWidth="1"/>
    <col min="15108" max="15109" width="9.140625" style="60" customWidth="1"/>
    <col min="15110" max="15110" width="10" style="60" customWidth="1"/>
    <col min="15111" max="15112" width="9.140625" style="60" customWidth="1"/>
    <col min="15113" max="15113" width="9.42578125" style="60" customWidth="1"/>
    <col min="15114" max="15115" width="9.140625" style="60" customWidth="1"/>
    <col min="15116" max="15116" width="9.5703125" style="60" customWidth="1"/>
    <col min="15117" max="15117" width="9.140625" style="60" customWidth="1"/>
    <col min="15118" max="15118" width="13.7109375" style="60" customWidth="1"/>
    <col min="15119" max="15119" width="10.28515625" style="60" customWidth="1"/>
    <col min="15120" max="15120" width="10.85546875" style="60" customWidth="1"/>
    <col min="15121" max="15360" width="9.140625" style="60"/>
    <col min="15361" max="15361" width="22.85546875" style="60" customWidth="1"/>
    <col min="15362" max="15362" width="10.28515625" style="60" customWidth="1"/>
    <col min="15363" max="15363" width="9.85546875" style="60" customWidth="1"/>
    <col min="15364" max="15365" width="9.140625" style="60" customWidth="1"/>
    <col min="15366" max="15366" width="10" style="60" customWidth="1"/>
    <col min="15367" max="15368" width="9.140625" style="60" customWidth="1"/>
    <col min="15369" max="15369" width="9.42578125" style="60" customWidth="1"/>
    <col min="15370" max="15371" width="9.140625" style="60" customWidth="1"/>
    <col min="15372" max="15372" width="9.5703125" style="60" customWidth="1"/>
    <col min="15373" max="15373" width="9.140625" style="60" customWidth="1"/>
    <col min="15374" max="15374" width="13.7109375" style="60" customWidth="1"/>
    <col min="15375" max="15375" width="10.28515625" style="60" customWidth="1"/>
    <col min="15376" max="15376" width="10.85546875" style="60" customWidth="1"/>
    <col min="15377" max="15616" width="9.140625" style="60"/>
    <col min="15617" max="15617" width="22.85546875" style="60" customWidth="1"/>
    <col min="15618" max="15618" width="10.28515625" style="60" customWidth="1"/>
    <col min="15619" max="15619" width="9.85546875" style="60" customWidth="1"/>
    <col min="15620" max="15621" width="9.140625" style="60" customWidth="1"/>
    <col min="15622" max="15622" width="10" style="60" customWidth="1"/>
    <col min="15623" max="15624" width="9.140625" style="60" customWidth="1"/>
    <col min="15625" max="15625" width="9.42578125" style="60" customWidth="1"/>
    <col min="15626" max="15627" width="9.140625" style="60" customWidth="1"/>
    <col min="15628" max="15628" width="9.5703125" style="60" customWidth="1"/>
    <col min="15629" max="15629" width="9.140625" style="60" customWidth="1"/>
    <col min="15630" max="15630" width="13.7109375" style="60" customWidth="1"/>
    <col min="15631" max="15631" width="10.28515625" style="60" customWidth="1"/>
    <col min="15632" max="15632" width="10.85546875" style="60" customWidth="1"/>
    <col min="15633" max="15872" width="9.140625" style="60"/>
    <col min="15873" max="15873" width="22.85546875" style="60" customWidth="1"/>
    <col min="15874" max="15874" width="10.28515625" style="60" customWidth="1"/>
    <col min="15875" max="15875" width="9.85546875" style="60" customWidth="1"/>
    <col min="15876" max="15877" width="9.140625" style="60" customWidth="1"/>
    <col min="15878" max="15878" width="10" style="60" customWidth="1"/>
    <col min="15879" max="15880" width="9.140625" style="60" customWidth="1"/>
    <col min="15881" max="15881" width="9.42578125" style="60" customWidth="1"/>
    <col min="15882" max="15883" width="9.140625" style="60" customWidth="1"/>
    <col min="15884" max="15884" width="9.5703125" style="60" customWidth="1"/>
    <col min="15885" max="15885" width="9.140625" style="60" customWidth="1"/>
    <col min="15886" max="15886" width="13.7109375" style="60" customWidth="1"/>
    <col min="15887" max="15887" width="10.28515625" style="60" customWidth="1"/>
    <col min="15888" max="15888" width="10.85546875" style="60" customWidth="1"/>
    <col min="15889" max="16128" width="9.140625" style="60"/>
    <col min="16129" max="16129" width="22.85546875" style="60" customWidth="1"/>
    <col min="16130" max="16130" width="10.28515625" style="60" customWidth="1"/>
    <col min="16131" max="16131" width="9.85546875" style="60" customWidth="1"/>
    <col min="16132" max="16133" width="9.140625" style="60" customWidth="1"/>
    <col min="16134" max="16134" width="10" style="60" customWidth="1"/>
    <col min="16135" max="16136" width="9.140625" style="60" customWidth="1"/>
    <col min="16137" max="16137" width="9.42578125" style="60" customWidth="1"/>
    <col min="16138" max="16139" width="9.140625" style="60" customWidth="1"/>
    <col min="16140" max="16140" width="9.5703125" style="60" customWidth="1"/>
    <col min="16141" max="16141" width="9.140625" style="60" customWidth="1"/>
    <col min="16142" max="16142" width="13.7109375" style="60" customWidth="1"/>
    <col min="16143" max="16143" width="10.28515625" style="60" customWidth="1"/>
    <col min="16144" max="16144" width="10.85546875" style="60" customWidth="1"/>
    <col min="16145" max="16384" width="9.140625" style="60"/>
  </cols>
  <sheetData>
    <row r="1" spans="1:26" ht="34.5" customHeight="1" x14ac:dyDescent="0.2">
      <c r="A1" s="383" t="s">
        <v>80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</row>
    <row r="2" spans="1:26" ht="32.25" customHeight="1" x14ac:dyDescent="0.2">
      <c r="A2" s="384" t="s">
        <v>81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</row>
    <row r="3" spans="1:26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N3" s="61"/>
      <c r="O3" s="61"/>
      <c r="P3" s="62" t="s">
        <v>82</v>
      </c>
    </row>
    <row r="4" spans="1:26" ht="15.75" customHeight="1" x14ac:dyDescent="0.2">
      <c r="A4" s="391"/>
      <c r="B4" s="380" t="s">
        <v>155</v>
      </c>
      <c r="C4" s="380"/>
      <c r="D4" s="380"/>
      <c r="E4" s="381" t="s">
        <v>78</v>
      </c>
      <c r="F4" s="382"/>
      <c r="G4" s="382"/>
      <c r="H4" s="382"/>
      <c r="I4" s="382"/>
      <c r="J4" s="382"/>
      <c r="K4" s="385" t="s">
        <v>186</v>
      </c>
      <c r="L4" s="386"/>
      <c r="M4" s="387"/>
      <c r="N4" s="380" t="s">
        <v>79</v>
      </c>
      <c r="O4" s="380"/>
      <c r="P4" s="381"/>
      <c r="Q4" s="63"/>
    </row>
    <row r="5" spans="1:26" ht="36.75" customHeight="1" x14ac:dyDescent="0.2">
      <c r="A5" s="391"/>
      <c r="B5" s="380"/>
      <c r="C5" s="380"/>
      <c r="D5" s="380"/>
      <c r="E5" s="380" t="s">
        <v>77</v>
      </c>
      <c r="F5" s="380"/>
      <c r="G5" s="380"/>
      <c r="H5" s="380" t="s">
        <v>76</v>
      </c>
      <c r="I5" s="380"/>
      <c r="J5" s="380"/>
      <c r="K5" s="388"/>
      <c r="L5" s="389"/>
      <c r="M5" s="390"/>
      <c r="N5" s="380"/>
      <c r="O5" s="380"/>
      <c r="P5" s="381"/>
      <c r="Q5" s="63"/>
    </row>
    <row r="6" spans="1:26" ht="35.25" customHeight="1" x14ac:dyDescent="0.2">
      <c r="A6" s="391"/>
      <c r="B6" s="291" t="s">
        <v>153</v>
      </c>
      <c r="C6" s="291" t="s">
        <v>75</v>
      </c>
      <c r="D6" s="291" t="s">
        <v>154</v>
      </c>
      <c r="E6" s="291" t="s">
        <v>153</v>
      </c>
      <c r="F6" s="291" t="s">
        <v>75</v>
      </c>
      <c r="G6" s="291" t="s">
        <v>154</v>
      </c>
      <c r="H6" s="291" t="s">
        <v>153</v>
      </c>
      <c r="I6" s="291" t="s">
        <v>75</v>
      </c>
      <c r="J6" s="291" t="s">
        <v>154</v>
      </c>
      <c r="K6" s="291" t="s">
        <v>153</v>
      </c>
      <c r="L6" s="291" t="s">
        <v>75</v>
      </c>
      <c r="M6" s="292" t="s">
        <v>154</v>
      </c>
      <c r="N6" s="291" t="s">
        <v>153</v>
      </c>
      <c r="O6" s="291" t="s">
        <v>75</v>
      </c>
      <c r="P6" s="292" t="s">
        <v>154</v>
      </c>
      <c r="Q6" s="63"/>
    </row>
    <row r="7" spans="1:26" ht="12.75" customHeight="1" x14ac:dyDescent="0.2">
      <c r="A7" s="64" t="s">
        <v>83</v>
      </c>
      <c r="B7" s="65">
        <f>SUM(B8:B27)</f>
        <v>298271.60000000003</v>
      </c>
      <c r="C7" s="65">
        <f>SUM(C8:C27)</f>
        <v>276461.08000000007</v>
      </c>
      <c r="D7" s="65">
        <f>B7/C7*100</f>
        <v>107.88918281010838</v>
      </c>
      <c r="E7" s="65">
        <f>SUM(E8:E27)</f>
        <v>208615.28</v>
      </c>
      <c r="F7" s="65">
        <f>SUM(F8:F27)</f>
        <v>190419.46000000002</v>
      </c>
      <c r="G7" s="212">
        <f>E7/F7%</f>
        <v>109.55565150746671</v>
      </c>
      <c r="H7" s="65">
        <f>SUM(H8:H27)</f>
        <v>89656.319999999992</v>
      </c>
      <c r="I7" s="65">
        <f>SUM(I8:I27)</f>
        <v>86041.62</v>
      </c>
      <c r="J7" s="65">
        <f>H7/I7*100</f>
        <v>104.20110639478895</v>
      </c>
      <c r="K7" s="65">
        <f>SUM(K8:K27)</f>
        <v>227120.49999999997</v>
      </c>
      <c r="L7" s="65">
        <f>SUM(L8:L27)</f>
        <v>236301.81000000006</v>
      </c>
      <c r="M7" s="65">
        <f>K7/L7*100</f>
        <v>96.114583294981927</v>
      </c>
      <c r="N7" s="65">
        <f>SUM(N8:N27)</f>
        <v>525392.1</v>
      </c>
      <c r="O7" s="65">
        <f>SUM(O8:O27)</f>
        <v>512762.88999999996</v>
      </c>
      <c r="P7" s="65">
        <f>N7/O7*100</f>
        <v>102.46297270069604</v>
      </c>
      <c r="Q7" s="294"/>
      <c r="R7" s="295"/>
      <c r="S7" s="295"/>
      <c r="T7" s="294"/>
      <c r="U7" s="295"/>
      <c r="V7" s="295"/>
      <c r="W7" s="294"/>
      <c r="X7" s="295"/>
      <c r="Y7" s="295"/>
      <c r="Z7" s="294"/>
    </row>
    <row r="8" spans="1:26" ht="12.75" customHeight="1" x14ac:dyDescent="0.2">
      <c r="A8" s="79" t="s">
        <v>84</v>
      </c>
      <c r="B8" s="220">
        <f>E8+H8</f>
        <v>21236.37</v>
      </c>
      <c r="C8" s="220">
        <f>F8+I8</f>
        <v>19579.099999999999</v>
      </c>
      <c r="D8" s="65">
        <f t="shared" ref="D8:D27" si="0">B8/C8*100</f>
        <v>108.4644850886915</v>
      </c>
      <c r="E8" s="296">
        <v>8187.74</v>
      </c>
      <c r="F8" s="296">
        <v>7558.39</v>
      </c>
      <c r="G8" s="212">
        <f t="shared" ref="G8:G25" si="1">E8/F8%</f>
        <v>108.32650868769672</v>
      </c>
      <c r="H8" s="296">
        <v>13048.63</v>
      </c>
      <c r="I8" s="296">
        <v>12020.71</v>
      </c>
      <c r="J8" s="65">
        <f t="shared" ref="J8:J24" si="2">H8/I8*100</f>
        <v>108.55124198154684</v>
      </c>
      <c r="K8" s="296">
        <v>8695.5</v>
      </c>
      <c r="L8" s="296">
        <v>8667.5</v>
      </c>
      <c r="M8" s="65">
        <f t="shared" ref="M8:M26" si="3">K8/L8*100</f>
        <v>100.32304586097491</v>
      </c>
      <c r="N8" s="215">
        <f>B8+K8</f>
        <v>29931.87</v>
      </c>
      <c r="O8" s="215">
        <f>C8+L8</f>
        <v>28246.6</v>
      </c>
      <c r="P8" s="65">
        <f>N8/O8*100</f>
        <v>105.96627558715031</v>
      </c>
      <c r="Q8" s="294"/>
      <c r="R8" s="295"/>
      <c r="S8" s="295"/>
      <c r="T8" s="294"/>
      <c r="U8" s="295"/>
      <c r="V8" s="295"/>
      <c r="W8" s="294"/>
      <c r="X8" s="295"/>
      <c r="Y8" s="295"/>
      <c r="Z8" s="294"/>
    </row>
    <row r="9" spans="1:26" ht="12.75" customHeight="1" x14ac:dyDescent="0.2">
      <c r="A9" s="70" t="s">
        <v>85</v>
      </c>
      <c r="B9" s="220">
        <f t="shared" ref="B9:C27" si="4">E9+H9</f>
        <v>47344.549999999996</v>
      </c>
      <c r="C9" s="220">
        <f t="shared" si="4"/>
        <v>49143.49</v>
      </c>
      <c r="D9" s="65">
        <f t="shared" si="0"/>
        <v>96.339413419763218</v>
      </c>
      <c r="E9" s="296">
        <v>44795.85</v>
      </c>
      <c r="F9" s="296">
        <v>46362.52</v>
      </c>
      <c r="G9" s="212">
        <f>E9/F9%</f>
        <v>96.620826477939517</v>
      </c>
      <c r="H9" s="296">
        <v>2548.6999999999998</v>
      </c>
      <c r="I9" s="296">
        <v>2780.97</v>
      </c>
      <c r="J9" s="65">
        <f t="shared" si="2"/>
        <v>91.647878258305553</v>
      </c>
      <c r="K9" s="296">
        <v>17037.3</v>
      </c>
      <c r="L9" s="296">
        <v>16667.310000000001</v>
      </c>
      <c r="M9" s="65">
        <f t="shared" si="3"/>
        <v>102.21985431362349</v>
      </c>
      <c r="N9" s="215">
        <f t="shared" ref="N9:O27" si="5">B9+K9</f>
        <v>64381.849999999991</v>
      </c>
      <c r="O9" s="215">
        <f t="shared" si="5"/>
        <v>65810.8</v>
      </c>
      <c r="P9" s="65">
        <f>N9/O9*100</f>
        <v>97.828699848657038</v>
      </c>
      <c r="Q9" s="294"/>
      <c r="R9" s="295"/>
      <c r="S9" s="295"/>
      <c r="T9" s="294"/>
      <c r="U9" s="295"/>
      <c r="V9" s="295"/>
      <c r="W9" s="294"/>
      <c r="X9" s="295"/>
      <c r="Y9" s="295"/>
      <c r="Z9" s="294"/>
    </row>
    <row r="10" spans="1:26" ht="12.75" customHeight="1" x14ac:dyDescent="0.2">
      <c r="A10" s="70" t="s">
        <v>86</v>
      </c>
      <c r="B10" s="220">
        <f t="shared" si="4"/>
        <v>12775.2</v>
      </c>
      <c r="C10" s="220">
        <f t="shared" si="4"/>
        <v>12350.21</v>
      </c>
      <c r="D10" s="65">
        <f t="shared" si="0"/>
        <v>103.44115606131395</v>
      </c>
      <c r="E10" s="296">
        <v>5991</v>
      </c>
      <c r="F10" s="296">
        <v>6298.36</v>
      </c>
      <c r="G10" s="212">
        <f t="shared" si="1"/>
        <v>95.119999491931239</v>
      </c>
      <c r="H10" s="296">
        <v>6784.2</v>
      </c>
      <c r="I10" s="296">
        <v>6051.85</v>
      </c>
      <c r="J10" s="65">
        <f t="shared" si="2"/>
        <v>112.10125829291869</v>
      </c>
      <c r="K10" s="296">
        <v>21760.2</v>
      </c>
      <c r="L10" s="296">
        <v>21498.080000000002</v>
      </c>
      <c r="M10" s="65">
        <f t="shared" si="3"/>
        <v>101.21927167449371</v>
      </c>
      <c r="N10" s="215">
        <f t="shared" si="5"/>
        <v>34535.4</v>
      </c>
      <c r="O10" s="215">
        <f t="shared" si="5"/>
        <v>33848.29</v>
      </c>
      <c r="P10" s="65">
        <f t="shared" ref="P10:P25" si="6">N10/O10*100</f>
        <v>102.02996960850903</v>
      </c>
      <c r="Q10" s="294"/>
      <c r="R10" s="295"/>
      <c r="S10" s="295"/>
      <c r="T10" s="294"/>
      <c r="U10" s="295"/>
      <c r="V10" s="295"/>
      <c r="W10" s="294"/>
      <c r="X10" s="295"/>
      <c r="Y10" s="295"/>
      <c r="Z10" s="294"/>
    </row>
    <row r="11" spans="1:26" ht="12.75" customHeight="1" x14ac:dyDescent="0.2">
      <c r="A11" s="70" t="s">
        <v>87</v>
      </c>
      <c r="B11" s="220">
        <f t="shared" si="4"/>
        <v>58049.039999999994</v>
      </c>
      <c r="C11" s="220">
        <f t="shared" si="4"/>
        <v>49272.53</v>
      </c>
      <c r="D11" s="65">
        <f t="shared" si="0"/>
        <v>117.81217648048516</v>
      </c>
      <c r="E11" s="296">
        <v>47626.74</v>
      </c>
      <c r="F11" s="296">
        <v>38912.980000000003</v>
      </c>
      <c r="G11" s="212">
        <f t="shared" si="1"/>
        <v>122.39293932256021</v>
      </c>
      <c r="H11" s="296">
        <v>10422.299999999999</v>
      </c>
      <c r="I11" s="296">
        <v>10359.549999999999</v>
      </c>
      <c r="J11" s="65">
        <f t="shared" si="2"/>
        <v>100.60572129098271</v>
      </c>
      <c r="K11" s="296">
        <v>17181</v>
      </c>
      <c r="L11" s="296">
        <v>17301.54</v>
      </c>
      <c r="M11" s="65">
        <f t="shared" si="3"/>
        <v>99.303299012689038</v>
      </c>
      <c r="N11" s="215">
        <f t="shared" si="5"/>
        <v>75230.039999999994</v>
      </c>
      <c r="O11" s="215">
        <f t="shared" si="5"/>
        <v>66574.070000000007</v>
      </c>
      <c r="P11" s="65">
        <f t="shared" si="6"/>
        <v>113.00201414755023</v>
      </c>
      <c r="Q11" s="294"/>
      <c r="R11" s="295"/>
      <c r="S11" s="295"/>
      <c r="T11" s="294"/>
      <c r="U11" s="295"/>
      <c r="V11" s="295"/>
      <c r="W11" s="294"/>
      <c r="X11" s="295"/>
      <c r="Y11" s="295"/>
      <c r="Z11" s="294"/>
    </row>
    <row r="12" spans="1:26" ht="12.75" customHeight="1" x14ac:dyDescent="0.2">
      <c r="A12" s="70" t="s">
        <v>88</v>
      </c>
      <c r="B12" s="220">
        <f t="shared" si="4"/>
        <v>3883.1099999999997</v>
      </c>
      <c r="C12" s="220">
        <f t="shared" si="4"/>
        <v>3522.04</v>
      </c>
      <c r="D12" s="65">
        <f t="shared" si="0"/>
        <v>110.25172911153763</v>
      </c>
      <c r="E12" s="296">
        <v>260.41000000000003</v>
      </c>
      <c r="F12" s="296">
        <v>142.22</v>
      </c>
      <c r="G12" s="212">
        <f>E12/F12*100</f>
        <v>183.10364224441008</v>
      </c>
      <c r="H12" s="296">
        <v>3622.7</v>
      </c>
      <c r="I12" s="296">
        <v>3379.82</v>
      </c>
      <c r="J12" s="65">
        <f t="shared" si="2"/>
        <v>107.18618151262491</v>
      </c>
      <c r="K12" s="296">
        <v>8974</v>
      </c>
      <c r="L12" s="296">
        <v>8852.3700000000008</v>
      </c>
      <c r="M12" s="65">
        <f t="shared" si="3"/>
        <v>101.37398233467421</v>
      </c>
      <c r="N12" s="215">
        <f t="shared" si="5"/>
        <v>12857.11</v>
      </c>
      <c r="O12" s="215">
        <f t="shared" si="5"/>
        <v>12374.41</v>
      </c>
      <c r="P12" s="65">
        <f t="shared" si="6"/>
        <v>103.90079203776182</v>
      </c>
      <c r="Q12" s="294"/>
      <c r="R12" s="295"/>
      <c r="S12" s="295"/>
      <c r="T12" s="294"/>
      <c r="U12" s="295"/>
      <c r="V12" s="295"/>
      <c r="W12" s="294"/>
      <c r="X12" s="295"/>
      <c r="Y12" s="295"/>
      <c r="Z12" s="294"/>
    </row>
    <row r="13" spans="1:26" ht="12.75" customHeight="1" x14ac:dyDescent="0.2">
      <c r="A13" s="70" t="s">
        <v>89</v>
      </c>
      <c r="B13" s="220">
        <f t="shared" si="4"/>
        <v>15487.18</v>
      </c>
      <c r="C13" s="220">
        <f t="shared" si="4"/>
        <v>14211.91</v>
      </c>
      <c r="D13" s="65">
        <f t="shared" si="0"/>
        <v>108.97324849369296</v>
      </c>
      <c r="E13" s="296">
        <v>6209.38</v>
      </c>
      <c r="F13" s="296">
        <v>5928.21</v>
      </c>
      <c r="G13" s="212">
        <f t="shared" si="1"/>
        <v>104.74291565244822</v>
      </c>
      <c r="H13" s="296">
        <v>9277.7999999999993</v>
      </c>
      <c r="I13" s="296">
        <v>8283.7000000000007</v>
      </c>
      <c r="J13" s="65">
        <f t="shared" si="2"/>
        <v>112.0006760264133</v>
      </c>
      <c r="K13" s="296">
        <v>11296.5</v>
      </c>
      <c r="L13" s="296">
        <v>11222.6</v>
      </c>
      <c r="M13" s="65">
        <f t="shared" si="3"/>
        <v>100.65849268440468</v>
      </c>
      <c r="N13" s="215">
        <f t="shared" si="5"/>
        <v>26783.68</v>
      </c>
      <c r="O13" s="215">
        <f t="shared" si="5"/>
        <v>25434.510000000002</v>
      </c>
      <c r="P13" s="65">
        <f t="shared" si="6"/>
        <v>105.30448591303706</v>
      </c>
      <c r="Q13" s="294"/>
      <c r="R13" s="295"/>
      <c r="S13" s="295"/>
      <c r="T13" s="294"/>
      <c r="U13" s="295"/>
      <c r="V13" s="295"/>
      <c r="W13" s="294"/>
      <c r="X13" s="295"/>
      <c r="Y13" s="295"/>
      <c r="Z13" s="294"/>
    </row>
    <row r="14" spans="1:26" ht="12.75" customHeight="1" x14ac:dyDescent="0.2">
      <c r="A14" s="70" t="s">
        <v>90</v>
      </c>
      <c r="B14" s="220">
        <f t="shared" si="4"/>
        <v>15095.849999999999</v>
      </c>
      <c r="C14" s="220">
        <f t="shared" si="4"/>
        <v>13772.11</v>
      </c>
      <c r="D14" s="65">
        <f t="shared" si="0"/>
        <v>109.61174431514125</v>
      </c>
      <c r="E14" s="296">
        <v>8307.15</v>
      </c>
      <c r="F14" s="296">
        <v>7072.33</v>
      </c>
      <c r="G14" s="212">
        <f t="shared" si="1"/>
        <v>117.45987531690405</v>
      </c>
      <c r="H14" s="296">
        <v>6788.7</v>
      </c>
      <c r="I14" s="296">
        <v>6699.78</v>
      </c>
      <c r="J14" s="65">
        <f t="shared" si="2"/>
        <v>101.32720775906074</v>
      </c>
      <c r="K14" s="296">
        <v>17292.3</v>
      </c>
      <c r="L14" s="296">
        <v>17327.64</v>
      </c>
      <c r="M14" s="65">
        <f t="shared" si="3"/>
        <v>99.796048394357214</v>
      </c>
      <c r="N14" s="215">
        <f t="shared" si="5"/>
        <v>32388.149999999998</v>
      </c>
      <c r="O14" s="215">
        <f t="shared" si="5"/>
        <v>31099.75</v>
      </c>
      <c r="P14" s="65">
        <f t="shared" si="6"/>
        <v>104.14279857555124</v>
      </c>
      <c r="Q14" s="294"/>
      <c r="R14" s="295"/>
      <c r="S14" s="295"/>
      <c r="T14" s="294"/>
      <c r="U14" s="295"/>
      <c r="V14" s="295"/>
      <c r="W14" s="294"/>
      <c r="X14" s="295"/>
      <c r="Y14" s="295"/>
      <c r="Z14" s="294"/>
    </row>
    <row r="15" spans="1:26" ht="12.75" customHeight="1" x14ac:dyDescent="0.2">
      <c r="A15" s="70" t="s">
        <v>91</v>
      </c>
      <c r="B15" s="220">
        <f t="shared" si="4"/>
        <v>10377.61</v>
      </c>
      <c r="C15" s="220">
        <f t="shared" si="4"/>
        <v>9638.4499999999989</v>
      </c>
      <c r="D15" s="65">
        <f t="shared" si="0"/>
        <v>107.66886791963439</v>
      </c>
      <c r="E15" s="296">
        <v>1789.21</v>
      </c>
      <c r="F15" s="296">
        <v>1232.07</v>
      </c>
      <c r="G15" s="212">
        <f t="shared" si="1"/>
        <v>145.21983328869302</v>
      </c>
      <c r="H15" s="296">
        <v>8588.4</v>
      </c>
      <c r="I15" s="296">
        <v>8406.3799999999992</v>
      </c>
      <c r="J15" s="65">
        <f t="shared" si="2"/>
        <v>102.16526019523266</v>
      </c>
      <c r="K15" s="296">
        <v>13814.4</v>
      </c>
      <c r="L15" s="296">
        <v>13507.72</v>
      </c>
      <c r="M15" s="65">
        <f t="shared" si="3"/>
        <v>102.27040536818946</v>
      </c>
      <c r="N15" s="215">
        <f t="shared" si="5"/>
        <v>24192.010000000002</v>
      </c>
      <c r="O15" s="215">
        <f t="shared" si="5"/>
        <v>23146.17</v>
      </c>
      <c r="P15" s="65">
        <f t="shared" si="6"/>
        <v>104.51841492566591</v>
      </c>
      <c r="Q15" s="294"/>
      <c r="R15" s="295"/>
      <c r="S15" s="295"/>
      <c r="T15" s="294"/>
      <c r="U15" s="295"/>
      <c r="V15" s="295"/>
      <c r="W15" s="294"/>
      <c r="X15" s="295"/>
      <c r="Y15" s="295"/>
      <c r="Z15" s="294"/>
    </row>
    <row r="16" spans="1:26" ht="12.75" customHeight="1" x14ac:dyDescent="0.2">
      <c r="A16" s="70" t="s">
        <v>92</v>
      </c>
      <c r="B16" s="220">
        <f t="shared" si="4"/>
        <v>12465.42</v>
      </c>
      <c r="C16" s="220">
        <f t="shared" si="4"/>
        <v>12046.23</v>
      </c>
      <c r="D16" s="65">
        <f t="shared" si="0"/>
        <v>103.47984390136997</v>
      </c>
      <c r="E16" s="296">
        <v>7529.92</v>
      </c>
      <c r="F16" s="296">
        <v>7208</v>
      </c>
      <c r="G16" s="212">
        <f t="shared" si="1"/>
        <v>104.4661487236404</v>
      </c>
      <c r="H16" s="296">
        <v>4935.5</v>
      </c>
      <c r="I16" s="296">
        <v>4838.2299999999996</v>
      </c>
      <c r="J16" s="65">
        <f t="shared" si="2"/>
        <v>102.01044596887705</v>
      </c>
      <c r="K16" s="296">
        <v>8774.6</v>
      </c>
      <c r="L16" s="296">
        <v>8808.5300000000007</v>
      </c>
      <c r="M16" s="65">
        <f t="shared" si="3"/>
        <v>99.614805194510311</v>
      </c>
      <c r="N16" s="215">
        <f t="shared" si="5"/>
        <v>21240.02</v>
      </c>
      <c r="O16" s="215">
        <f t="shared" si="5"/>
        <v>20854.760000000002</v>
      </c>
      <c r="P16" s="65">
        <f t="shared" si="6"/>
        <v>101.84734803948834</v>
      </c>
      <c r="Q16" s="294"/>
      <c r="R16" s="295"/>
      <c r="S16" s="295"/>
      <c r="T16" s="294"/>
      <c r="U16" s="295"/>
      <c r="V16" s="295"/>
      <c r="W16" s="294"/>
      <c r="X16" s="295"/>
      <c r="Y16" s="295"/>
      <c r="Z16" s="294"/>
    </row>
    <row r="17" spans="1:26" ht="12.75" customHeight="1" x14ac:dyDescent="0.2">
      <c r="A17" s="70" t="s">
        <v>93</v>
      </c>
      <c r="B17" s="220">
        <f t="shared" si="4"/>
        <v>11051.51</v>
      </c>
      <c r="C17" s="220">
        <f t="shared" si="4"/>
        <v>12081.94</v>
      </c>
      <c r="D17" s="65">
        <f t="shared" si="0"/>
        <v>91.4713200032445</v>
      </c>
      <c r="E17" s="296">
        <v>10555.61</v>
      </c>
      <c r="F17" s="296">
        <v>11611.85</v>
      </c>
      <c r="G17" s="212">
        <f t="shared" si="1"/>
        <v>90.903775022929167</v>
      </c>
      <c r="H17" s="296">
        <v>495.9</v>
      </c>
      <c r="I17" s="296">
        <v>470.09</v>
      </c>
      <c r="J17" s="65">
        <f t="shared" si="2"/>
        <v>105.49043800123381</v>
      </c>
      <c r="K17" s="296">
        <v>12107.7</v>
      </c>
      <c r="L17" s="296">
        <v>12194.67</v>
      </c>
      <c r="M17" s="65">
        <f t="shared" si="3"/>
        <v>99.286819569533264</v>
      </c>
      <c r="N17" s="215">
        <f t="shared" si="5"/>
        <v>23159.21</v>
      </c>
      <c r="O17" s="215">
        <f t="shared" si="5"/>
        <v>24276.61</v>
      </c>
      <c r="P17" s="65">
        <f t="shared" si="6"/>
        <v>95.397215673852315</v>
      </c>
      <c r="Q17" s="294"/>
      <c r="R17" s="295"/>
      <c r="S17" s="295"/>
      <c r="T17" s="294"/>
      <c r="U17" s="295"/>
      <c r="V17" s="295"/>
      <c r="W17" s="294"/>
      <c r="X17" s="295"/>
      <c r="Y17" s="295"/>
      <c r="Z17" s="294"/>
    </row>
    <row r="18" spans="1:26" ht="12.75" customHeight="1" x14ac:dyDescent="0.2">
      <c r="A18" s="70" t="s">
        <v>94</v>
      </c>
      <c r="B18" s="220">
        <f t="shared" si="4"/>
        <v>2004.73</v>
      </c>
      <c r="C18" s="220">
        <f t="shared" si="4"/>
        <v>1968.37</v>
      </c>
      <c r="D18" s="65">
        <f t="shared" si="0"/>
        <v>101.84721368441909</v>
      </c>
      <c r="E18" s="296">
        <v>472.53</v>
      </c>
      <c r="F18" s="296">
        <v>486.01</v>
      </c>
      <c r="G18" s="212">
        <f t="shared" si="1"/>
        <v>97.226394518631295</v>
      </c>
      <c r="H18" s="296">
        <v>1532.2</v>
      </c>
      <c r="I18" s="296">
        <v>1482.36</v>
      </c>
      <c r="J18" s="65">
        <f t="shared" si="2"/>
        <v>103.36220621171645</v>
      </c>
      <c r="K18" s="296">
        <v>8976.2999999999993</v>
      </c>
      <c r="L18" s="296">
        <v>8762.51</v>
      </c>
      <c r="M18" s="65">
        <f t="shared" si="3"/>
        <v>102.43982603158226</v>
      </c>
      <c r="N18" s="215">
        <f t="shared" si="5"/>
        <v>10981.029999999999</v>
      </c>
      <c r="O18" s="215">
        <f t="shared" si="5"/>
        <v>10730.880000000001</v>
      </c>
      <c r="P18" s="65">
        <f t="shared" si="6"/>
        <v>102.33112289020096</v>
      </c>
      <c r="Q18" s="294"/>
      <c r="R18" s="295"/>
      <c r="S18" s="295"/>
      <c r="T18" s="294"/>
      <c r="U18" s="295"/>
      <c r="V18" s="295"/>
      <c r="W18" s="294"/>
      <c r="X18" s="295"/>
      <c r="Y18" s="295"/>
      <c r="Z18" s="294"/>
    </row>
    <row r="19" spans="1:26" ht="12.75" customHeight="1" x14ac:dyDescent="0.2">
      <c r="A19" s="70" t="s">
        <v>95</v>
      </c>
      <c r="B19" s="220">
        <f t="shared" si="4"/>
        <v>3959.3500000000004</v>
      </c>
      <c r="C19" s="220">
        <f t="shared" si="4"/>
        <v>4149.97</v>
      </c>
      <c r="D19" s="65">
        <f t="shared" si="0"/>
        <v>95.406713783473137</v>
      </c>
      <c r="E19" s="296">
        <v>3313.05</v>
      </c>
      <c r="F19" s="296">
        <v>3507.57</v>
      </c>
      <c r="G19" s="212">
        <f t="shared" si="1"/>
        <v>94.454280313721455</v>
      </c>
      <c r="H19" s="296">
        <v>646.29999999999995</v>
      </c>
      <c r="I19" s="296">
        <v>642.4</v>
      </c>
      <c r="J19" s="65">
        <f t="shared" si="2"/>
        <v>100.60709838107098</v>
      </c>
      <c r="K19" s="296">
        <v>1463.3</v>
      </c>
      <c r="L19" s="296">
        <v>1480.5</v>
      </c>
      <c r="M19" s="65">
        <f t="shared" si="3"/>
        <v>98.838230327592029</v>
      </c>
      <c r="N19" s="215">
        <f t="shared" si="5"/>
        <v>5422.6500000000005</v>
      </c>
      <c r="O19" s="215">
        <f t="shared" si="5"/>
        <v>5630.47</v>
      </c>
      <c r="P19" s="65">
        <f t="shared" si="6"/>
        <v>96.309011503480178</v>
      </c>
      <c r="Q19" s="294"/>
      <c r="R19" s="295"/>
      <c r="S19" s="295"/>
      <c r="T19" s="294"/>
      <c r="U19" s="295"/>
      <c r="V19" s="295"/>
      <c r="W19" s="294"/>
      <c r="X19" s="295"/>
      <c r="Y19" s="295"/>
      <c r="Z19" s="294"/>
    </row>
    <row r="20" spans="1:26" ht="12.75" customHeight="1" x14ac:dyDescent="0.2">
      <c r="A20" s="70" t="s">
        <v>96</v>
      </c>
      <c r="B20" s="220">
        <f t="shared" si="4"/>
        <v>17759.810000000001</v>
      </c>
      <c r="C20" s="220">
        <f t="shared" si="4"/>
        <v>16675.36</v>
      </c>
      <c r="D20" s="65">
        <f t="shared" si="0"/>
        <v>106.5033078746126</v>
      </c>
      <c r="E20" s="296">
        <v>12145.76</v>
      </c>
      <c r="F20" s="296">
        <v>11152.46</v>
      </c>
      <c r="G20" s="212">
        <f t="shared" si="1"/>
        <v>108.90655514568087</v>
      </c>
      <c r="H20" s="296">
        <v>5614.05</v>
      </c>
      <c r="I20" s="296">
        <v>5522.9</v>
      </c>
      <c r="J20" s="65">
        <f t="shared" si="2"/>
        <v>101.65040105741549</v>
      </c>
      <c r="K20" s="296">
        <v>9037.1</v>
      </c>
      <c r="L20" s="296">
        <v>9612</v>
      </c>
      <c r="M20" s="65">
        <f t="shared" si="3"/>
        <v>94.018934665002092</v>
      </c>
      <c r="N20" s="215">
        <f t="shared" si="5"/>
        <v>26796.910000000003</v>
      </c>
      <c r="O20" s="215">
        <f t="shared" si="5"/>
        <v>26287.360000000001</v>
      </c>
      <c r="P20" s="65">
        <f>N20/O20*100</f>
        <v>101.938384075084</v>
      </c>
      <c r="Q20" s="294"/>
      <c r="R20" s="295"/>
      <c r="S20" s="295"/>
      <c r="T20" s="294"/>
      <c r="U20" s="295"/>
      <c r="V20" s="295"/>
      <c r="W20" s="294"/>
      <c r="X20" s="295"/>
      <c r="Y20" s="295"/>
      <c r="Z20" s="294"/>
    </row>
    <row r="21" spans="1:26" ht="12.75" customHeight="1" x14ac:dyDescent="0.2">
      <c r="A21" s="70" t="s">
        <v>97</v>
      </c>
      <c r="B21" s="220">
        <f t="shared" si="4"/>
        <v>10753.41</v>
      </c>
      <c r="C21" s="220">
        <f t="shared" si="4"/>
        <v>10876.69</v>
      </c>
      <c r="D21" s="65">
        <f t="shared" si="0"/>
        <v>98.866566942700402</v>
      </c>
      <c r="E21" s="296">
        <v>8139.41</v>
      </c>
      <c r="F21" s="296">
        <v>8232.84</v>
      </c>
      <c r="G21" s="212">
        <f t="shared" si="1"/>
        <v>98.86515467323548</v>
      </c>
      <c r="H21" s="296">
        <v>2614</v>
      </c>
      <c r="I21" s="296">
        <v>2643.85</v>
      </c>
      <c r="J21" s="65">
        <f t="shared" si="2"/>
        <v>98.870964691642868</v>
      </c>
      <c r="K21" s="296">
        <v>9511.2999999999993</v>
      </c>
      <c r="L21" s="296">
        <v>10445.41</v>
      </c>
      <c r="M21" s="65">
        <f t="shared" si="3"/>
        <v>91.057220348459268</v>
      </c>
      <c r="N21" s="215">
        <f t="shared" si="5"/>
        <v>20264.71</v>
      </c>
      <c r="O21" s="215">
        <f t="shared" si="5"/>
        <v>21322.1</v>
      </c>
      <c r="P21" s="65">
        <f t="shared" si="6"/>
        <v>95.040873084733676</v>
      </c>
      <c r="Q21" s="294"/>
      <c r="R21" s="295"/>
      <c r="S21" s="295"/>
      <c r="T21" s="294"/>
      <c r="U21" s="295"/>
      <c r="V21" s="295"/>
      <c r="W21" s="294"/>
      <c r="X21" s="295"/>
      <c r="Y21" s="295"/>
      <c r="Z21" s="294"/>
    </row>
    <row r="22" spans="1:26" ht="12.75" customHeight="1" x14ac:dyDescent="0.2">
      <c r="A22" s="70" t="s">
        <v>98</v>
      </c>
      <c r="B22" s="220">
        <f t="shared" si="4"/>
        <v>19874.559999999998</v>
      </c>
      <c r="C22" s="220">
        <f t="shared" si="4"/>
        <v>11772.67</v>
      </c>
      <c r="D22" s="65">
        <f>B22/C22*100</f>
        <v>168.81947765460171</v>
      </c>
      <c r="E22" s="296">
        <v>16054.56</v>
      </c>
      <c r="F22" s="296">
        <v>8535.74</v>
      </c>
      <c r="G22" s="212">
        <f>E22/F22*100</f>
        <v>188.08632877758694</v>
      </c>
      <c r="H22" s="296">
        <v>3820</v>
      </c>
      <c r="I22" s="296">
        <v>3236.93</v>
      </c>
      <c r="J22" s="65">
        <f t="shared" si="2"/>
        <v>118.01305558044197</v>
      </c>
      <c r="K22" s="296">
        <v>44573.599999999999</v>
      </c>
      <c r="L22" s="296">
        <v>53291.69</v>
      </c>
      <c r="M22" s="65">
        <f>K22/L22*100</f>
        <v>83.640807788231143</v>
      </c>
      <c r="N22" s="215">
        <f t="shared" si="5"/>
        <v>64448.159999999996</v>
      </c>
      <c r="O22" s="215">
        <f t="shared" si="5"/>
        <v>65064.36</v>
      </c>
      <c r="P22" s="65">
        <f t="shared" si="6"/>
        <v>99.052937737341907</v>
      </c>
      <c r="Q22" s="294"/>
      <c r="R22" s="295"/>
      <c r="S22" s="295"/>
      <c r="T22" s="294"/>
      <c r="U22" s="295"/>
      <c r="V22" s="295"/>
      <c r="W22" s="294"/>
      <c r="X22" s="295"/>
      <c r="Y22" s="295"/>
      <c r="Z22" s="294"/>
    </row>
    <row r="23" spans="1:26" ht="12.75" customHeight="1" x14ac:dyDescent="0.2">
      <c r="A23" s="79" t="s">
        <v>99</v>
      </c>
      <c r="B23" s="220">
        <f t="shared" si="4"/>
        <v>2916.6499999999996</v>
      </c>
      <c r="C23" s="220">
        <f t="shared" si="4"/>
        <v>3220.1</v>
      </c>
      <c r="D23" s="65">
        <f t="shared" si="0"/>
        <v>90.576379615539878</v>
      </c>
      <c r="E23" s="296">
        <v>14.45</v>
      </c>
      <c r="F23" s="296">
        <v>117.97</v>
      </c>
      <c r="G23" s="212">
        <f t="shared" si="1"/>
        <v>12.248876833093158</v>
      </c>
      <c r="H23" s="296">
        <v>2902.2</v>
      </c>
      <c r="I23" s="296">
        <v>3102.13</v>
      </c>
      <c r="J23" s="65">
        <f t="shared" si="2"/>
        <v>93.555073449533054</v>
      </c>
      <c r="K23" s="296">
        <v>4344.7</v>
      </c>
      <c r="L23" s="296">
        <v>4263.72</v>
      </c>
      <c r="M23" s="65">
        <f t="shared" si="3"/>
        <v>101.89928044055425</v>
      </c>
      <c r="N23" s="215">
        <f t="shared" si="5"/>
        <v>7261.3499999999995</v>
      </c>
      <c r="O23" s="215">
        <f t="shared" si="5"/>
        <v>7483.82</v>
      </c>
      <c r="P23" s="65">
        <f t="shared" si="6"/>
        <v>97.027320272267374</v>
      </c>
      <c r="Q23" s="294"/>
      <c r="R23" s="295"/>
      <c r="S23" s="295"/>
      <c r="T23" s="294"/>
      <c r="U23" s="295"/>
      <c r="V23" s="295"/>
      <c r="W23" s="294"/>
      <c r="X23" s="295"/>
      <c r="Y23" s="295"/>
      <c r="Z23" s="294"/>
    </row>
    <row r="24" spans="1:26" ht="12.75" customHeight="1" x14ac:dyDescent="0.2">
      <c r="A24" s="70" t="s">
        <v>100</v>
      </c>
      <c r="B24" s="220">
        <f t="shared" si="4"/>
        <v>32052.85</v>
      </c>
      <c r="C24" s="220">
        <f t="shared" si="4"/>
        <v>30946.76</v>
      </c>
      <c r="D24" s="65">
        <f t="shared" si="0"/>
        <v>103.57417060784393</v>
      </c>
      <c r="E24" s="296">
        <v>26450.11</v>
      </c>
      <c r="F24" s="296">
        <v>25232.69</v>
      </c>
      <c r="G24" s="212">
        <f t="shared" si="1"/>
        <v>104.82477294335246</v>
      </c>
      <c r="H24" s="296">
        <v>5602.74</v>
      </c>
      <c r="I24" s="296">
        <v>5714.07</v>
      </c>
      <c r="J24" s="65">
        <f t="shared" si="2"/>
        <v>98.05165144984224</v>
      </c>
      <c r="K24" s="296">
        <v>10174.4</v>
      </c>
      <c r="L24" s="296">
        <v>10295.120000000001</v>
      </c>
      <c r="M24" s="65">
        <f>K24/L24*100</f>
        <v>98.827405605762721</v>
      </c>
      <c r="N24" s="215">
        <f t="shared" si="5"/>
        <v>42227.25</v>
      </c>
      <c r="O24" s="215">
        <f t="shared" si="5"/>
        <v>41241.879999999997</v>
      </c>
      <c r="P24" s="65">
        <f t="shared" si="6"/>
        <v>102.38924607704595</v>
      </c>
      <c r="Q24" s="294"/>
      <c r="R24" s="295"/>
      <c r="S24" s="295"/>
      <c r="T24" s="294"/>
      <c r="U24" s="295"/>
      <c r="V24" s="295"/>
      <c r="W24" s="294"/>
      <c r="X24" s="295"/>
      <c r="Y24" s="295"/>
      <c r="Z24" s="294"/>
    </row>
    <row r="25" spans="1:26" ht="12.75" customHeight="1" x14ac:dyDescent="0.2">
      <c r="A25" s="70" t="s">
        <v>101</v>
      </c>
      <c r="B25" s="220">
        <f>E25</f>
        <v>2.5</v>
      </c>
      <c r="C25" s="220">
        <f>F25</f>
        <v>2.33</v>
      </c>
      <c r="D25" s="65">
        <f t="shared" si="0"/>
        <v>107.29613733905579</v>
      </c>
      <c r="E25" s="296">
        <v>2.5</v>
      </c>
      <c r="F25" s="296">
        <v>2.33</v>
      </c>
      <c r="G25" s="212">
        <f t="shared" si="1"/>
        <v>107.29613733905579</v>
      </c>
      <c r="H25" s="296" t="s">
        <v>160</v>
      </c>
      <c r="I25" s="296" t="s">
        <v>160</v>
      </c>
      <c r="J25" s="65" t="s">
        <v>160</v>
      </c>
      <c r="K25" s="296">
        <v>24.3</v>
      </c>
      <c r="L25" s="296">
        <v>32.6</v>
      </c>
      <c r="M25" s="65">
        <f t="shared" si="3"/>
        <v>74.539877300613497</v>
      </c>
      <c r="N25" s="215">
        <f t="shared" si="5"/>
        <v>26.8</v>
      </c>
      <c r="O25" s="215">
        <f t="shared" si="5"/>
        <v>34.93</v>
      </c>
      <c r="P25" s="65">
        <f t="shared" si="6"/>
        <v>76.724878328084742</v>
      </c>
      <c r="Q25" s="294"/>
      <c r="R25" s="295"/>
      <c r="S25" s="295"/>
      <c r="T25" s="294"/>
      <c r="U25" s="160"/>
      <c r="V25" s="295"/>
      <c r="W25" s="160"/>
      <c r="X25" s="295"/>
      <c r="Y25" s="295"/>
      <c r="Z25" s="294"/>
    </row>
    <row r="26" spans="1:26" ht="12.75" customHeight="1" x14ac:dyDescent="0.2">
      <c r="A26" s="70" t="s">
        <v>102</v>
      </c>
      <c r="B26" s="220" t="s">
        <v>160</v>
      </c>
      <c r="C26" s="220" t="s">
        <v>160</v>
      </c>
      <c r="D26" s="65" t="s">
        <v>160</v>
      </c>
      <c r="E26" s="296" t="s">
        <v>160</v>
      </c>
      <c r="F26" s="296" t="s">
        <v>160</v>
      </c>
      <c r="G26" s="212" t="s">
        <v>160</v>
      </c>
      <c r="H26" s="296" t="s">
        <v>160</v>
      </c>
      <c r="I26" s="296" t="s">
        <v>160</v>
      </c>
      <c r="J26" s="65" t="s">
        <v>160</v>
      </c>
      <c r="K26" s="296">
        <v>14</v>
      </c>
      <c r="L26" s="296">
        <v>8.1</v>
      </c>
      <c r="M26" s="65">
        <f t="shared" si="3"/>
        <v>172.83950617283952</v>
      </c>
      <c r="N26" s="215">
        <f>K26</f>
        <v>14</v>
      </c>
      <c r="O26" s="215">
        <f>L26</f>
        <v>8.1</v>
      </c>
      <c r="P26" s="65">
        <f>N26/O26*100</f>
        <v>172.83950617283952</v>
      </c>
      <c r="Q26" s="294"/>
      <c r="R26" s="295"/>
      <c r="S26" s="295"/>
      <c r="T26" s="294"/>
      <c r="U26" s="160"/>
      <c r="V26" s="160"/>
      <c r="W26" s="160"/>
      <c r="X26" s="295"/>
      <c r="Y26" s="295"/>
      <c r="Z26" s="294"/>
    </row>
    <row r="27" spans="1:26" ht="12.75" customHeight="1" x14ac:dyDescent="0.2">
      <c r="A27" s="72" t="s">
        <v>103</v>
      </c>
      <c r="B27" s="73">
        <f t="shared" si="4"/>
        <v>1181.9000000000001</v>
      </c>
      <c r="C27" s="73">
        <f t="shared" si="4"/>
        <v>1230.82</v>
      </c>
      <c r="D27" s="73">
        <f t="shared" si="0"/>
        <v>96.025413951674508</v>
      </c>
      <c r="E27" s="297">
        <v>769.9</v>
      </c>
      <c r="F27" s="297">
        <v>824.92</v>
      </c>
      <c r="G27" s="73">
        <f t="shared" ref="G27" si="7">E27/F27*100</f>
        <v>93.330262328468223</v>
      </c>
      <c r="H27" s="297">
        <v>412</v>
      </c>
      <c r="I27" s="297">
        <v>405.9</v>
      </c>
      <c r="J27" s="73">
        <f t="shared" ref="J27" si="8">H27/I27*100</f>
        <v>101.50283321015027</v>
      </c>
      <c r="K27" s="297">
        <v>2068</v>
      </c>
      <c r="L27" s="297">
        <v>2062.1999999999998</v>
      </c>
      <c r="M27" s="73">
        <f>K27/L27*100</f>
        <v>100.28125303074387</v>
      </c>
      <c r="N27" s="213">
        <f t="shared" si="5"/>
        <v>3249.9</v>
      </c>
      <c r="O27" s="213">
        <f t="shared" si="5"/>
        <v>3293.0199999999995</v>
      </c>
      <c r="P27" s="73">
        <f>N27/O27*100</f>
        <v>98.690563677111001</v>
      </c>
      <c r="Q27" s="294"/>
      <c r="R27" s="295"/>
      <c r="S27" s="295"/>
      <c r="T27" s="294"/>
      <c r="U27" s="295"/>
      <c r="V27" s="295"/>
      <c r="W27" s="294"/>
      <c r="X27" s="295"/>
      <c r="Y27" s="295"/>
      <c r="Z27" s="294"/>
    </row>
    <row r="29" spans="1:26" x14ac:dyDescent="0.2">
      <c r="G29" s="218"/>
    </row>
    <row r="30" spans="1:26" x14ac:dyDescent="0.2">
      <c r="D30" s="218"/>
      <c r="G30" s="218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1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4"/>
    </sheetView>
  </sheetViews>
  <sheetFormatPr defaultRowHeight="12.75" x14ac:dyDescent="0.2"/>
  <cols>
    <col min="1" max="1" width="22.28515625" style="75" customWidth="1"/>
    <col min="2" max="2" width="15.42578125" style="75" customWidth="1"/>
    <col min="3" max="9" width="13.85546875" style="75" customWidth="1"/>
    <col min="10" max="10" width="9.5703125" style="75" bestFit="1" customWidth="1"/>
    <col min="11" max="256" width="9.140625" style="75"/>
    <col min="257" max="257" width="22.28515625" style="75" customWidth="1"/>
    <col min="258" max="258" width="15.42578125" style="75" customWidth="1"/>
    <col min="259" max="265" width="13.85546875" style="75" customWidth="1"/>
    <col min="266" max="266" width="9.5703125" style="75" bestFit="1" customWidth="1"/>
    <col min="267" max="512" width="9.140625" style="75"/>
    <col min="513" max="513" width="22.28515625" style="75" customWidth="1"/>
    <col min="514" max="514" width="15.42578125" style="75" customWidth="1"/>
    <col min="515" max="521" width="13.85546875" style="75" customWidth="1"/>
    <col min="522" max="522" width="9.5703125" style="75" bestFit="1" customWidth="1"/>
    <col min="523" max="768" width="9.140625" style="75"/>
    <col min="769" max="769" width="22.28515625" style="75" customWidth="1"/>
    <col min="770" max="770" width="15.42578125" style="75" customWidth="1"/>
    <col min="771" max="777" width="13.85546875" style="75" customWidth="1"/>
    <col min="778" max="778" width="9.5703125" style="75" bestFit="1" customWidth="1"/>
    <col min="779" max="1024" width="9.140625" style="75"/>
    <col min="1025" max="1025" width="22.28515625" style="75" customWidth="1"/>
    <col min="1026" max="1026" width="15.42578125" style="75" customWidth="1"/>
    <col min="1027" max="1033" width="13.85546875" style="75" customWidth="1"/>
    <col min="1034" max="1034" width="9.5703125" style="75" bestFit="1" customWidth="1"/>
    <col min="1035" max="1280" width="9.140625" style="75"/>
    <col min="1281" max="1281" width="22.28515625" style="75" customWidth="1"/>
    <col min="1282" max="1282" width="15.42578125" style="75" customWidth="1"/>
    <col min="1283" max="1289" width="13.85546875" style="75" customWidth="1"/>
    <col min="1290" max="1290" width="9.5703125" style="75" bestFit="1" customWidth="1"/>
    <col min="1291" max="1536" width="9.140625" style="75"/>
    <col min="1537" max="1537" width="22.28515625" style="75" customWidth="1"/>
    <col min="1538" max="1538" width="15.42578125" style="75" customWidth="1"/>
    <col min="1539" max="1545" width="13.85546875" style="75" customWidth="1"/>
    <col min="1546" max="1546" width="9.5703125" style="75" bestFit="1" customWidth="1"/>
    <col min="1547" max="1792" width="9.140625" style="75"/>
    <col min="1793" max="1793" width="22.28515625" style="75" customWidth="1"/>
    <col min="1794" max="1794" width="15.42578125" style="75" customWidth="1"/>
    <col min="1795" max="1801" width="13.85546875" style="75" customWidth="1"/>
    <col min="1802" max="1802" width="9.5703125" style="75" bestFit="1" customWidth="1"/>
    <col min="1803" max="2048" width="9.140625" style="75"/>
    <col min="2049" max="2049" width="22.28515625" style="75" customWidth="1"/>
    <col min="2050" max="2050" width="15.42578125" style="75" customWidth="1"/>
    <col min="2051" max="2057" width="13.85546875" style="75" customWidth="1"/>
    <col min="2058" max="2058" width="9.5703125" style="75" bestFit="1" customWidth="1"/>
    <col min="2059" max="2304" width="9.140625" style="75"/>
    <col min="2305" max="2305" width="22.28515625" style="75" customWidth="1"/>
    <col min="2306" max="2306" width="15.42578125" style="75" customWidth="1"/>
    <col min="2307" max="2313" width="13.85546875" style="75" customWidth="1"/>
    <col min="2314" max="2314" width="9.5703125" style="75" bestFit="1" customWidth="1"/>
    <col min="2315" max="2560" width="9.140625" style="75"/>
    <col min="2561" max="2561" width="22.28515625" style="75" customWidth="1"/>
    <col min="2562" max="2562" width="15.42578125" style="75" customWidth="1"/>
    <col min="2563" max="2569" width="13.85546875" style="75" customWidth="1"/>
    <col min="2570" max="2570" width="9.5703125" style="75" bestFit="1" customWidth="1"/>
    <col min="2571" max="2816" width="9.140625" style="75"/>
    <col min="2817" max="2817" width="22.28515625" style="75" customWidth="1"/>
    <col min="2818" max="2818" width="15.42578125" style="75" customWidth="1"/>
    <col min="2819" max="2825" width="13.85546875" style="75" customWidth="1"/>
    <col min="2826" max="2826" width="9.5703125" style="75" bestFit="1" customWidth="1"/>
    <col min="2827" max="3072" width="9.140625" style="75"/>
    <col min="3073" max="3073" width="22.28515625" style="75" customWidth="1"/>
    <col min="3074" max="3074" width="15.42578125" style="75" customWidth="1"/>
    <col min="3075" max="3081" width="13.85546875" style="75" customWidth="1"/>
    <col min="3082" max="3082" width="9.5703125" style="75" bestFit="1" customWidth="1"/>
    <col min="3083" max="3328" width="9.140625" style="75"/>
    <col min="3329" max="3329" width="22.28515625" style="75" customWidth="1"/>
    <col min="3330" max="3330" width="15.42578125" style="75" customWidth="1"/>
    <col min="3331" max="3337" width="13.85546875" style="75" customWidth="1"/>
    <col min="3338" max="3338" width="9.5703125" style="75" bestFit="1" customWidth="1"/>
    <col min="3339" max="3584" width="9.140625" style="75"/>
    <col min="3585" max="3585" width="22.28515625" style="75" customWidth="1"/>
    <col min="3586" max="3586" width="15.42578125" style="75" customWidth="1"/>
    <col min="3587" max="3593" width="13.85546875" style="75" customWidth="1"/>
    <col min="3594" max="3594" width="9.5703125" style="75" bestFit="1" customWidth="1"/>
    <col min="3595" max="3840" width="9.140625" style="75"/>
    <col min="3841" max="3841" width="22.28515625" style="75" customWidth="1"/>
    <col min="3842" max="3842" width="15.42578125" style="75" customWidth="1"/>
    <col min="3843" max="3849" width="13.85546875" style="75" customWidth="1"/>
    <col min="3850" max="3850" width="9.5703125" style="75" bestFit="1" customWidth="1"/>
    <col min="3851" max="4096" width="9.140625" style="75"/>
    <col min="4097" max="4097" width="22.28515625" style="75" customWidth="1"/>
    <col min="4098" max="4098" width="15.42578125" style="75" customWidth="1"/>
    <col min="4099" max="4105" width="13.85546875" style="75" customWidth="1"/>
    <col min="4106" max="4106" width="9.5703125" style="75" bestFit="1" customWidth="1"/>
    <col min="4107" max="4352" width="9.140625" style="75"/>
    <col min="4353" max="4353" width="22.28515625" style="75" customWidth="1"/>
    <col min="4354" max="4354" width="15.42578125" style="75" customWidth="1"/>
    <col min="4355" max="4361" width="13.85546875" style="75" customWidth="1"/>
    <col min="4362" max="4362" width="9.5703125" style="75" bestFit="1" customWidth="1"/>
    <col min="4363" max="4608" width="9.140625" style="75"/>
    <col min="4609" max="4609" width="22.28515625" style="75" customWidth="1"/>
    <col min="4610" max="4610" width="15.42578125" style="75" customWidth="1"/>
    <col min="4611" max="4617" width="13.85546875" style="75" customWidth="1"/>
    <col min="4618" max="4618" width="9.5703125" style="75" bestFit="1" customWidth="1"/>
    <col min="4619" max="4864" width="9.140625" style="75"/>
    <col min="4865" max="4865" width="22.28515625" style="75" customWidth="1"/>
    <col min="4866" max="4866" width="15.42578125" style="75" customWidth="1"/>
    <col min="4867" max="4873" width="13.85546875" style="75" customWidth="1"/>
    <col min="4874" max="4874" width="9.5703125" style="75" bestFit="1" customWidth="1"/>
    <col min="4875" max="5120" width="9.140625" style="75"/>
    <col min="5121" max="5121" width="22.28515625" style="75" customWidth="1"/>
    <col min="5122" max="5122" width="15.42578125" style="75" customWidth="1"/>
    <col min="5123" max="5129" width="13.85546875" style="75" customWidth="1"/>
    <col min="5130" max="5130" width="9.5703125" style="75" bestFit="1" customWidth="1"/>
    <col min="5131" max="5376" width="9.140625" style="75"/>
    <col min="5377" max="5377" width="22.28515625" style="75" customWidth="1"/>
    <col min="5378" max="5378" width="15.42578125" style="75" customWidth="1"/>
    <col min="5379" max="5385" width="13.85546875" style="75" customWidth="1"/>
    <col min="5386" max="5386" width="9.5703125" style="75" bestFit="1" customWidth="1"/>
    <col min="5387" max="5632" width="9.140625" style="75"/>
    <col min="5633" max="5633" width="22.28515625" style="75" customWidth="1"/>
    <col min="5634" max="5634" width="15.42578125" style="75" customWidth="1"/>
    <col min="5635" max="5641" width="13.85546875" style="75" customWidth="1"/>
    <col min="5642" max="5642" width="9.5703125" style="75" bestFit="1" customWidth="1"/>
    <col min="5643" max="5888" width="9.140625" style="75"/>
    <col min="5889" max="5889" width="22.28515625" style="75" customWidth="1"/>
    <col min="5890" max="5890" width="15.42578125" style="75" customWidth="1"/>
    <col min="5891" max="5897" width="13.85546875" style="75" customWidth="1"/>
    <col min="5898" max="5898" width="9.5703125" style="75" bestFit="1" customWidth="1"/>
    <col min="5899" max="6144" width="9.140625" style="75"/>
    <col min="6145" max="6145" width="22.28515625" style="75" customWidth="1"/>
    <col min="6146" max="6146" width="15.42578125" style="75" customWidth="1"/>
    <col min="6147" max="6153" width="13.85546875" style="75" customWidth="1"/>
    <col min="6154" max="6154" width="9.5703125" style="75" bestFit="1" customWidth="1"/>
    <col min="6155" max="6400" width="9.140625" style="75"/>
    <col min="6401" max="6401" width="22.28515625" style="75" customWidth="1"/>
    <col min="6402" max="6402" width="15.42578125" style="75" customWidth="1"/>
    <col min="6403" max="6409" width="13.85546875" style="75" customWidth="1"/>
    <col min="6410" max="6410" width="9.5703125" style="75" bestFit="1" customWidth="1"/>
    <col min="6411" max="6656" width="9.140625" style="75"/>
    <col min="6657" max="6657" width="22.28515625" style="75" customWidth="1"/>
    <col min="6658" max="6658" width="15.42578125" style="75" customWidth="1"/>
    <col min="6659" max="6665" width="13.85546875" style="75" customWidth="1"/>
    <col min="6666" max="6666" width="9.5703125" style="75" bestFit="1" customWidth="1"/>
    <col min="6667" max="6912" width="9.140625" style="75"/>
    <col min="6913" max="6913" width="22.28515625" style="75" customWidth="1"/>
    <col min="6914" max="6914" width="15.42578125" style="75" customWidth="1"/>
    <col min="6915" max="6921" width="13.85546875" style="75" customWidth="1"/>
    <col min="6922" max="6922" width="9.5703125" style="75" bestFit="1" customWidth="1"/>
    <col min="6923" max="7168" width="9.140625" style="75"/>
    <col min="7169" max="7169" width="22.28515625" style="75" customWidth="1"/>
    <col min="7170" max="7170" width="15.42578125" style="75" customWidth="1"/>
    <col min="7171" max="7177" width="13.85546875" style="75" customWidth="1"/>
    <col min="7178" max="7178" width="9.5703125" style="75" bestFit="1" customWidth="1"/>
    <col min="7179" max="7424" width="9.140625" style="75"/>
    <col min="7425" max="7425" width="22.28515625" style="75" customWidth="1"/>
    <col min="7426" max="7426" width="15.42578125" style="75" customWidth="1"/>
    <col min="7427" max="7433" width="13.85546875" style="75" customWidth="1"/>
    <col min="7434" max="7434" width="9.5703125" style="75" bestFit="1" customWidth="1"/>
    <col min="7435" max="7680" width="9.140625" style="75"/>
    <col min="7681" max="7681" width="22.28515625" style="75" customWidth="1"/>
    <col min="7682" max="7682" width="15.42578125" style="75" customWidth="1"/>
    <col min="7683" max="7689" width="13.85546875" style="75" customWidth="1"/>
    <col min="7690" max="7690" width="9.5703125" style="75" bestFit="1" customWidth="1"/>
    <col min="7691" max="7936" width="9.140625" style="75"/>
    <col min="7937" max="7937" width="22.28515625" style="75" customWidth="1"/>
    <col min="7938" max="7938" width="15.42578125" style="75" customWidth="1"/>
    <col min="7939" max="7945" width="13.85546875" style="75" customWidth="1"/>
    <col min="7946" max="7946" width="9.5703125" style="75" bestFit="1" customWidth="1"/>
    <col min="7947" max="8192" width="9.140625" style="75"/>
    <col min="8193" max="8193" width="22.28515625" style="75" customWidth="1"/>
    <col min="8194" max="8194" width="15.42578125" style="75" customWidth="1"/>
    <col min="8195" max="8201" width="13.85546875" style="75" customWidth="1"/>
    <col min="8202" max="8202" width="9.5703125" style="75" bestFit="1" customWidth="1"/>
    <col min="8203" max="8448" width="9.140625" style="75"/>
    <col min="8449" max="8449" width="22.28515625" style="75" customWidth="1"/>
    <col min="8450" max="8450" width="15.42578125" style="75" customWidth="1"/>
    <col min="8451" max="8457" width="13.85546875" style="75" customWidth="1"/>
    <col min="8458" max="8458" width="9.5703125" style="75" bestFit="1" customWidth="1"/>
    <col min="8459" max="8704" width="9.140625" style="75"/>
    <col min="8705" max="8705" width="22.28515625" style="75" customWidth="1"/>
    <col min="8706" max="8706" width="15.42578125" style="75" customWidth="1"/>
    <col min="8707" max="8713" width="13.85546875" style="75" customWidth="1"/>
    <col min="8714" max="8714" width="9.5703125" style="75" bestFit="1" customWidth="1"/>
    <col min="8715" max="8960" width="9.140625" style="75"/>
    <col min="8961" max="8961" width="22.28515625" style="75" customWidth="1"/>
    <col min="8962" max="8962" width="15.42578125" style="75" customWidth="1"/>
    <col min="8963" max="8969" width="13.85546875" style="75" customWidth="1"/>
    <col min="8970" max="8970" width="9.5703125" style="75" bestFit="1" customWidth="1"/>
    <col min="8971" max="9216" width="9.140625" style="75"/>
    <col min="9217" max="9217" width="22.28515625" style="75" customWidth="1"/>
    <col min="9218" max="9218" width="15.42578125" style="75" customWidth="1"/>
    <col min="9219" max="9225" width="13.85546875" style="75" customWidth="1"/>
    <col min="9226" max="9226" width="9.5703125" style="75" bestFit="1" customWidth="1"/>
    <col min="9227" max="9472" width="9.140625" style="75"/>
    <col min="9473" max="9473" width="22.28515625" style="75" customWidth="1"/>
    <col min="9474" max="9474" width="15.42578125" style="75" customWidth="1"/>
    <col min="9475" max="9481" width="13.85546875" style="75" customWidth="1"/>
    <col min="9482" max="9482" width="9.5703125" style="75" bestFit="1" customWidth="1"/>
    <col min="9483" max="9728" width="9.140625" style="75"/>
    <col min="9729" max="9729" width="22.28515625" style="75" customWidth="1"/>
    <col min="9730" max="9730" width="15.42578125" style="75" customWidth="1"/>
    <col min="9731" max="9737" width="13.85546875" style="75" customWidth="1"/>
    <col min="9738" max="9738" width="9.5703125" style="75" bestFit="1" customWidth="1"/>
    <col min="9739" max="9984" width="9.140625" style="75"/>
    <col min="9985" max="9985" width="22.28515625" style="75" customWidth="1"/>
    <col min="9986" max="9986" width="15.42578125" style="75" customWidth="1"/>
    <col min="9987" max="9993" width="13.85546875" style="75" customWidth="1"/>
    <col min="9994" max="9994" width="9.5703125" style="75" bestFit="1" customWidth="1"/>
    <col min="9995" max="10240" width="9.140625" style="75"/>
    <col min="10241" max="10241" width="22.28515625" style="75" customWidth="1"/>
    <col min="10242" max="10242" width="15.42578125" style="75" customWidth="1"/>
    <col min="10243" max="10249" width="13.85546875" style="75" customWidth="1"/>
    <col min="10250" max="10250" width="9.5703125" style="75" bestFit="1" customWidth="1"/>
    <col min="10251" max="10496" width="9.140625" style="75"/>
    <col min="10497" max="10497" width="22.28515625" style="75" customWidth="1"/>
    <col min="10498" max="10498" width="15.42578125" style="75" customWidth="1"/>
    <col min="10499" max="10505" width="13.85546875" style="75" customWidth="1"/>
    <col min="10506" max="10506" width="9.5703125" style="75" bestFit="1" customWidth="1"/>
    <col min="10507" max="10752" width="9.140625" style="75"/>
    <col min="10753" max="10753" width="22.28515625" style="75" customWidth="1"/>
    <col min="10754" max="10754" width="15.42578125" style="75" customWidth="1"/>
    <col min="10755" max="10761" width="13.85546875" style="75" customWidth="1"/>
    <col min="10762" max="10762" width="9.5703125" style="75" bestFit="1" customWidth="1"/>
    <col min="10763" max="11008" width="9.140625" style="75"/>
    <col min="11009" max="11009" width="22.28515625" style="75" customWidth="1"/>
    <col min="11010" max="11010" width="15.42578125" style="75" customWidth="1"/>
    <col min="11011" max="11017" width="13.85546875" style="75" customWidth="1"/>
    <col min="11018" max="11018" width="9.5703125" style="75" bestFit="1" customWidth="1"/>
    <col min="11019" max="11264" width="9.140625" style="75"/>
    <col min="11265" max="11265" width="22.28515625" style="75" customWidth="1"/>
    <col min="11266" max="11266" width="15.42578125" style="75" customWidth="1"/>
    <col min="11267" max="11273" width="13.85546875" style="75" customWidth="1"/>
    <col min="11274" max="11274" width="9.5703125" style="75" bestFit="1" customWidth="1"/>
    <col min="11275" max="11520" width="9.140625" style="75"/>
    <col min="11521" max="11521" width="22.28515625" style="75" customWidth="1"/>
    <col min="11522" max="11522" width="15.42578125" style="75" customWidth="1"/>
    <col min="11523" max="11529" width="13.85546875" style="75" customWidth="1"/>
    <col min="11530" max="11530" width="9.5703125" style="75" bestFit="1" customWidth="1"/>
    <col min="11531" max="11776" width="9.140625" style="75"/>
    <col min="11777" max="11777" width="22.28515625" style="75" customWidth="1"/>
    <col min="11778" max="11778" width="15.42578125" style="75" customWidth="1"/>
    <col min="11779" max="11785" width="13.85546875" style="75" customWidth="1"/>
    <col min="11786" max="11786" width="9.5703125" style="75" bestFit="1" customWidth="1"/>
    <col min="11787" max="12032" width="9.140625" style="75"/>
    <col min="12033" max="12033" width="22.28515625" style="75" customWidth="1"/>
    <col min="12034" max="12034" width="15.42578125" style="75" customWidth="1"/>
    <col min="12035" max="12041" width="13.85546875" style="75" customWidth="1"/>
    <col min="12042" max="12042" width="9.5703125" style="75" bestFit="1" customWidth="1"/>
    <col min="12043" max="12288" width="9.140625" style="75"/>
    <col min="12289" max="12289" width="22.28515625" style="75" customWidth="1"/>
    <col min="12290" max="12290" width="15.42578125" style="75" customWidth="1"/>
    <col min="12291" max="12297" width="13.85546875" style="75" customWidth="1"/>
    <col min="12298" max="12298" width="9.5703125" style="75" bestFit="1" customWidth="1"/>
    <col min="12299" max="12544" width="9.140625" style="75"/>
    <col min="12545" max="12545" width="22.28515625" style="75" customWidth="1"/>
    <col min="12546" max="12546" width="15.42578125" style="75" customWidth="1"/>
    <col min="12547" max="12553" width="13.85546875" style="75" customWidth="1"/>
    <col min="12554" max="12554" width="9.5703125" style="75" bestFit="1" customWidth="1"/>
    <col min="12555" max="12800" width="9.140625" style="75"/>
    <col min="12801" max="12801" width="22.28515625" style="75" customWidth="1"/>
    <col min="12802" max="12802" width="15.42578125" style="75" customWidth="1"/>
    <col min="12803" max="12809" width="13.85546875" style="75" customWidth="1"/>
    <col min="12810" max="12810" width="9.5703125" style="75" bestFit="1" customWidth="1"/>
    <col min="12811" max="13056" width="9.140625" style="75"/>
    <col min="13057" max="13057" width="22.28515625" style="75" customWidth="1"/>
    <col min="13058" max="13058" width="15.42578125" style="75" customWidth="1"/>
    <col min="13059" max="13065" width="13.85546875" style="75" customWidth="1"/>
    <col min="13066" max="13066" width="9.5703125" style="75" bestFit="1" customWidth="1"/>
    <col min="13067" max="13312" width="9.140625" style="75"/>
    <col min="13313" max="13313" width="22.28515625" style="75" customWidth="1"/>
    <col min="13314" max="13314" width="15.42578125" style="75" customWidth="1"/>
    <col min="13315" max="13321" width="13.85546875" style="75" customWidth="1"/>
    <col min="13322" max="13322" width="9.5703125" style="75" bestFit="1" customWidth="1"/>
    <col min="13323" max="13568" width="9.140625" style="75"/>
    <col min="13569" max="13569" width="22.28515625" style="75" customWidth="1"/>
    <col min="13570" max="13570" width="15.42578125" style="75" customWidth="1"/>
    <col min="13571" max="13577" width="13.85546875" style="75" customWidth="1"/>
    <col min="13578" max="13578" width="9.5703125" style="75" bestFit="1" customWidth="1"/>
    <col min="13579" max="13824" width="9.140625" style="75"/>
    <col min="13825" max="13825" width="22.28515625" style="75" customWidth="1"/>
    <col min="13826" max="13826" width="15.42578125" style="75" customWidth="1"/>
    <col min="13827" max="13833" width="13.85546875" style="75" customWidth="1"/>
    <col min="13834" max="13834" width="9.5703125" style="75" bestFit="1" customWidth="1"/>
    <col min="13835" max="14080" width="9.140625" style="75"/>
    <col min="14081" max="14081" width="22.28515625" style="75" customWidth="1"/>
    <col min="14082" max="14082" width="15.42578125" style="75" customWidth="1"/>
    <col min="14083" max="14089" width="13.85546875" style="75" customWidth="1"/>
    <col min="14090" max="14090" width="9.5703125" style="75" bestFit="1" customWidth="1"/>
    <col min="14091" max="14336" width="9.140625" style="75"/>
    <col min="14337" max="14337" width="22.28515625" style="75" customWidth="1"/>
    <col min="14338" max="14338" width="15.42578125" style="75" customWidth="1"/>
    <col min="14339" max="14345" width="13.85546875" style="75" customWidth="1"/>
    <col min="14346" max="14346" width="9.5703125" style="75" bestFit="1" customWidth="1"/>
    <col min="14347" max="14592" width="9.140625" style="75"/>
    <col min="14593" max="14593" width="22.28515625" style="75" customWidth="1"/>
    <col min="14594" max="14594" width="15.42578125" style="75" customWidth="1"/>
    <col min="14595" max="14601" width="13.85546875" style="75" customWidth="1"/>
    <col min="14602" max="14602" width="9.5703125" style="75" bestFit="1" customWidth="1"/>
    <col min="14603" max="14848" width="9.140625" style="75"/>
    <col min="14849" max="14849" width="22.28515625" style="75" customWidth="1"/>
    <col min="14850" max="14850" width="15.42578125" style="75" customWidth="1"/>
    <col min="14851" max="14857" width="13.85546875" style="75" customWidth="1"/>
    <col min="14858" max="14858" width="9.5703125" style="75" bestFit="1" customWidth="1"/>
    <col min="14859" max="15104" width="9.140625" style="75"/>
    <col min="15105" max="15105" width="22.28515625" style="75" customWidth="1"/>
    <col min="15106" max="15106" width="15.42578125" style="75" customWidth="1"/>
    <col min="15107" max="15113" width="13.85546875" style="75" customWidth="1"/>
    <col min="15114" max="15114" width="9.5703125" style="75" bestFit="1" customWidth="1"/>
    <col min="15115" max="15360" width="9.140625" style="75"/>
    <col min="15361" max="15361" width="22.28515625" style="75" customWidth="1"/>
    <col min="15362" max="15362" width="15.42578125" style="75" customWidth="1"/>
    <col min="15363" max="15369" width="13.85546875" style="75" customWidth="1"/>
    <col min="15370" max="15370" width="9.5703125" style="75" bestFit="1" customWidth="1"/>
    <col min="15371" max="15616" width="9.140625" style="75"/>
    <col min="15617" max="15617" width="22.28515625" style="75" customWidth="1"/>
    <col min="15618" max="15618" width="15.42578125" style="75" customWidth="1"/>
    <col min="15619" max="15625" width="13.85546875" style="75" customWidth="1"/>
    <col min="15626" max="15626" width="9.5703125" style="75" bestFit="1" customWidth="1"/>
    <col min="15627" max="15872" width="9.140625" style="75"/>
    <col min="15873" max="15873" width="22.28515625" style="75" customWidth="1"/>
    <col min="15874" max="15874" width="15.42578125" style="75" customWidth="1"/>
    <col min="15875" max="15881" width="13.85546875" style="75" customWidth="1"/>
    <col min="15882" max="15882" width="9.5703125" style="75" bestFit="1" customWidth="1"/>
    <col min="15883" max="16128" width="9.140625" style="75"/>
    <col min="16129" max="16129" width="22.28515625" style="75" customWidth="1"/>
    <col min="16130" max="16130" width="15.42578125" style="75" customWidth="1"/>
    <col min="16131" max="16137" width="13.85546875" style="75" customWidth="1"/>
    <col min="16138" max="16138" width="9.5703125" style="75" bestFit="1" customWidth="1"/>
    <col min="16139" max="16384" width="9.140625" style="75"/>
  </cols>
  <sheetData>
    <row r="1" spans="1:13" ht="22.5" customHeight="1" x14ac:dyDescent="0.2">
      <c r="A1" s="392" t="s">
        <v>104</v>
      </c>
      <c r="B1" s="392"/>
      <c r="C1" s="392"/>
      <c r="D1" s="392"/>
      <c r="E1" s="392"/>
      <c r="F1" s="392"/>
      <c r="G1" s="392"/>
      <c r="H1" s="392"/>
      <c r="I1" s="392"/>
    </row>
    <row r="2" spans="1:13" s="79" customFormat="1" ht="11.25" x14ac:dyDescent="0.2">
      <c r="A2" s="76"/>
      <c r="B2" s="77"/>
      <c r="C2" s="77"/>
      <c r="D2" s="77"/>
      <c r="E2" s="77"/>
      <c r="F2" s="77"/>
      <c r="G2" s="77"/>
      <c r="H2" s="77"/>
      <c r="I2" s="78" t="s">
        <v>105</v>
      </c>
    </row>
    <row r="3" spans="1:13" ht="12.75" customHeight="1" x14ac:dyDescent="0.2">
      <c r="A3" s="393"/>
      <c r="B3" s="394" t="s">
        <v>106</v>
      </c>
      <c r="C3" s="395" t="s">
        <v>78</v>
      </c>
      <c r="D3" s="396"/>
      <c r="E3" s="396"/>
      <c r="F3" s="396"/>
      <c r="G3" s="396"/>
      <c r="H3" s="396"/>
      <c r="I3" s="396"/>
    </row>
    <row r="4" spans="1:13" ht="26.25" customHeight="1" x14ac:dyDescent="0.2">
      <c r="A4" s="393"/>
      <c r="B4" s="394"/>
      <c r="C4" s="80" t="s">
        <v>107</v>
      </c>
      <c r="D4" s="80" t="s">
        <v>108</v>
      </c>
      <c r="E4" s="80" t="s">
        <v>109</v>
      </c>
      <c r="F4" s="80" t="s">
        <v>110</v>
      </c>
      <c r="G4" s="80" t="s">
        <v>111</v>
      </c>
      <c r="H4" s="81" t="s">
        <v>112</v>
      </c>
      <c r="I4" s="81" t="s">
        <v>113</v>
      </c>
    </row>
    <row r="5" spans="1:13" s="83" customFormat="1" ht="12.75" customHeight="1" x14ac:dyDescent="0.25">
      <c r="A5" s="64" t="s">
        <v>83</v>
      </c>
      <c r="B5" s="66">
        <f>SUM(C5:I5)</f>
        <v>525392.06999999995</v>
      </c>
      <c r="C5" s="66">
        <f>SUM(C6:C25)</f>
        <v>206251.96000000002</v>
      </c>
      <c r="D5" s="66">
        <f t="shared" ref="D5:I5" si="0">SUM(D6:D25)</f>
        <v>64726.409999999989</v>
      </c>
      <c r="E5" s="66">
        <f t="shared" si="0"/>
        <v>7252.0999999999985</v>
      </c>
      <c r="F5" s="66">
        <f t="shared" si="0"/>
        <v>23726.68</v>
      </c>
      <c r="G5" s="66">
        <f t="shared" si="0"/>
        <v>71703.599999999977</v>
      </c>
      <c r="H5" s="66">
        <f t="shared" si="0"/>
        <v>4673.3599999999997</v>
      </c>
      <c r="I5" s="66">
        <f t="shared" si="0"/>
        <v>147057.96</v>
      </c>
      <c r="J5" s="82"/>
    </row>
    <row r="6" spans="1:13" s="83" customFormat="1" ht="12.75" customHeight="1" x14ac:dyDescent="0.25">
      <c r="A6" s="69" t="s">
        <v>84</v>
      </c>
      <c r="B6" s="66">
        <f t="shared" ref="B6:B25" si="1">SUM(C6:I6)</f>
        <v>29931.879999999997</v>
      </c>
      <c r="C6" s="262">
        <v>9348.81</v>
      </c>
      <c r="D6" s="262">
        <v>4100.21</v>
      </c>
      <c r="E6" s="262">
        <v>457.2</v>
      </c>
      <c r="F6" s="262">
        <v>496.9</v>
      </c>
      <c r="G6" s="262">
        <v>7825.86</v>
      </c>
      <c r="H6" s="262" t="s">
        <v>160</v>
      </c>
      <c r="I6" s="262">
        <v>7702.9</v>
      </c>
      <c r="J6" s="82"/>
    </row>
    <row r="7" spans="1:13" ht="12.75" customHeight="1" x14ac:dyDescent="0.25">
      <c r="A7" s="70" t="s">
        <v>85</v>
      </c>
      <c r="B7" s="66">
        <f t="shared" si="1"/>
        <v>64381.84</v>
      </c>
      <c r="C7" s="262">
        <v>14952.08</v>
      </c>
      <c r="D7" s="262">
        <v>2498.6999999999998</v>
      </c>
      <c r="E7" s="262">
        <v>99.42</v>
      </c>
      <c r="F7" s="262">
        <v>1918.48</v>
      </c>
      <c r="G7" s="262">
        <v>4498.99</v>
      </c>
      <c r="H7" s="262" t="s">
        <v>160</v>
      </c>
      <c r="I7" s="262">
        <v>40414.17</v>
      </c>
      <c r="J7" s="82"/>
      <c r="K7" s="84"/>
    </row>
    <row r="8" spans="1:13" ht="12.75" customHeight="1" x14ac:dyDescent="0.25">
      <c r="A8" s="70" t="s">
        <v>86</v>
      </c>
      <c r="B8" s="66">
        <f t="shared" si="1"/>
        <v>34535.4</v>
      </c>
      <c r="C8" s="262">
        <v>21604.43</v>
      </c>
      <c r="D8" s="262">
        <v>5611.16</v>
      </c>
      <c r="E8" s="262">
        <v>651.48</v>
      </c>
      <c r="F8" s="262">
        <v>355</v>
      </c>
      <c r="G8" s="262">
        <v>5347.43</v>
      </c>
      <c r="H8" s="262">
        <v>709.1</v>
      </c>
      <c r="I8" s="262">
        <v>256.8</v>
      </c>
      <c r="J8" s="82"/>
      <c r="K8" s="84"/>
    </row>
    <row r="9" spans="1:13" ht="12.75" customHeight="1" x14ac:dyDescent="0.25">
      <c r="A9" s="70" t="s">
        <v>87</v>
      </c>
      <c r="B9" s="66">
        <f t="shared" si="1"/>
        <v>75230.040000000008</v>
      </c>
      <c r="C9" s="262">
        <v>17836.64</v>
      </c>
      <c r="D9" s="262">
        <v>5816.12</v>
      </c>
      <c r="E9" s="262">
        <v>160.63</v>
      </c>
      <c r="F9" s="262">
        <v>429.48</v>
      </c>
      <c r="G9" s="262">
        <v>5083.32</v>
      </c>
      <c r="H9" s="262">
        <v>65.2</v>
      </c>
      <c r="I9" s="262">
        <v>45838.65</v>
      </c>
      <c r="J9" s="82"/>
      <c r="K9" s="84"/>
    </row>
    <row r="10" spans="1:13" ht="12.75" customHeight="1" x14ac:dyDescent="0.25">
      <c r="A10" s="70" t="s">
        <v>88</v>
      </c>
      <c r="B10" s="66">
        <f t="shared" si="1"/>
        <v>12857.11</v>
      </c>
      <c r="C10" s="262">
        <v>5866.28</v>
      </c>
      <c r="D10" s="262">
        <v>2250.3200000000002</v>
      </c>
      <c r="E10" s="262">
        <v>601.5</v>
      </c>
      <c r="F10" s="262">
        <v>7.14</v>
      </c>
      <c r="G10" s="262">
        <v>2723.1</v>
      </c>
      <c r="H10" s="262">
        <v>1408.77</v>
      </c>
      <c r="I10" s="262" t="s">
        <v>160</v>
      </c>
      <c r="J10" s="82"/>
      <c r="K10" s="84"/>
    </row>
    <row r="11" spans="1:13" ht="12.75" customHeight="1" x14ac:dyDescent="0.25">
      <c r="A11" s="70" t="s">
        <v>89</v>
      </c>
      <c r="B11" s="66">
        <f t="shared" si="1"/>
        <v>26783.680000000004</v>
      </c>
      <c r="C11" s="262">
        <v>14726.17</v>
      </c>
      <c r="D11" s="262">
        <v>2961.87</v>
      </c>
      <c r="E11" s="262">
        <v>586.64</v>
      </c>
      <c r="F11" s="262">
        <v>741.2</v>
      </c>
      <c r="G11" s="262">
        <v>3684.17</v>
      </c>
      <c r="H11" s="262">
        <v>22.2</v>
      </c>
      <c r="I11" s="262">
        <v>4061.43</v>
      </c>
      <c r="J11" s="82"/>
      <c r="K11" s="84"/>
      <c r="M11" s="85"/>
    </row>
    <row r="12" spans="1:13" ht="12.75" customHeight="1" x14ac:dyDescent="0.25">
      <c r="A12" s="70" t="s">
        <v>90</v>
      </c>
      <c r="B12" s="66">
        <f t="shared" si="1"/>
        <v>32388.15</v>
      </c>
      <c r="C12" s="262">
        <v>12961.79</v>
      </c>
      <c r="D12" s="262">
        <v>7076.84</v>
      </c>
      <c r="E12" s="262">
        <v>834.3</v>
      </c>
      <c r="F12" s="262">
        <v>132.5</v>
      </c>
      <c r="G12" s="262">
        <v>4761.7299999999996</v>
      </c>
      <c r="H12" s="262">
        <v>218.2</v>
      </c>
      <c r="I12" s="262">
        <v>6402.79</v>
      </c>
      <c r="J12" s="82"/>
      <c r="K12" s="84"/>
    </row>
    <row r="13" spans="1:13" ht="12.75" customHeight="1" x14ac:dyDescent="0.25">
      <c r="A13" s="70" t="s">
        <v>91</v>
      </c>
      <c r="B13" s="66">
        <f t="shared" si="1"/>
        <v>24192.020000000004</v>
      </c>
      <c r="C13" s="262">
        <v>13418.19</v>
      </c>
      <c r="D13" s="262">
        <v>4797.3900000000003</v>
      </c>
      <c r="E13" s="262">
        <v>511.47</v>
      </c>
      <c r="F13" s="262">
        <v>1002.46</v>
      </c>
      <c r="G13" s="262">
        <v>4022.51</v>
      </c>
      <c r="H13" s="262">
        <v>13.1</v>
      </c>
      <c r="I13" s="262">
        <v>426.9</v>
      </c>
      <c r="J13" s="82"/>
      <c r="K13" s="84"/>
    </row>
    <row r="14" spans="1:13" ht="12.75" customHeight="1" x14ac:dyDescent="0.25">
      <c r="A14" s="70" t="s">
        <v>92</v>
      </c>
      <c r="B14" s="66">
        <f t="shared" si="1"/>
        <v>21240</v>
      </c>
      <c r="C14" s="262">
        <v>7944.22</v>
      </c>
      <c r="D14" s="262">
        <v>1587.61</v>
      </c>
      <c r="E14" s="262">
        <v>503.36</v>
      </c>
      <c r="F14" s="262">
        <v>2915.04</v>
      </c>
      <c r="G14" s="262">
        <v>4356.8100000000004</v>
      </c>
      <c r="H14" s="262">
        <v>13.5</v>
      </c>
      <c r="I14" s="262">
        <v>3919.46</v>
      </c>
      <c r="J14" s="82"/>
      <c r="K14" s="84"/>
    </row>
    <row r="15" spans="1:13" ht="12.75" customHeight="1" x14ac:dyDescent="0.25">
      <c r="A15" s="70" t="s">
        <v>93</v>
      </c>
      <c r="B15" s="66">
        <f t="shared" si="1"/>
        <v>23159.199999999997</v>
      </c>
      <c r="C15" s="262">
        <v>13426.22</v>
      </c>
      <c r="D15" s="262">
        <v>1948.09</v>
      </c>
      <c r="E15" s="262">
        <v>66.92</v>
      </c>
      <c r="F15" s="262">
        <v>1525.35</v>
      </c>
      <c r="G15" s="262">
        <v>1426.64</v>
      </c>
      <c r="H15" s="262" t="s">
        <v>160</v>
      </c>
      <c r="I15" s="262">
        <v>4765.9799999999996</v>
      </c>
      <c r="J15" s="82"/>
      <c r="K15" s="84"/>
    </row>
    <row r="16" spans="1:13" ht="12.75" customHeight="1" x14ac:dyDescent="0.25">
      <c r="A16" s="70" t="s">
        <v>94</v>
      </c>
      <c r="B16" s="66">
        <f t="shared" si="1"/>
        <v>10981.029999999999</v>
      </c>
      <c r="C16" s="262">
        <v>4847.96</v>
      </c>
      <c r="D16" s="262">
        <v>1270.3499999999999</v>
      </c>
      <c r="E16" s="262">
        <v>696.7</v>
      </c>
      <c r="F16" s="262">
        <v>81.099999999999994</v>
      </c>
      <c r="G16" s="262">
        <v>3019.28</v>
      </c>
      <c r="H16" s="262">
        <v>1053.83</v>
      </c>
      <c r="I16" s="262">
        <v>11.81</v>
      </c>
      <c r="J16" s="82"/>
      <c r="K16" s="84"/>
    </row>
    <row r="17" spans="1:12" ht="12.75" customHeight="1" x14ac:dyDescent="0.25">
      <c r="A17" s="70" t="s">
        <v>95</v>
      </c>
      <c r="B17" s="66">
        <f t="shared" si="1"/>
        <v>5422.66</v>
      </c>
      <c r="C17" s="262">
        <v>593.88</v>
      </c>
      <c r="D17" s="262">
        <v>371.74</v>
      </c>
      <c r="E17" s="262">
        <v>179.07</v>
      </c>
      <c r="F17" s="262" t="s">
        <v>160</v>
      </c>
      <c r="G17" s="262">
        <v>410.1</v>
      </c>
      <c r="H17" s="262">
        <v>851.5</v>
      </c>
      <c r="I17" s="262">
        <v>3016.37</v>
      </c>
      <c r="J17" s="82"/>
      <c r="K17" s="84"/>
    </row>
    <row r="18" spans="1:12" ht="12.75" customHeight="1" x14ac:dyDescent="0.25">
      <c r="A18" s="70" t="s">
        <v>96</v>
      </c>
      <c r="B18" s="66">
        <f t="shared" si="1"/>
        <v>26796.899999999998</v>
      </c>
      <c r="C18" s="262">
        <v>10949.94</v>
      </c>
      <c r="D18" s="262">
        <v>1966.81</v>
      </c>
      <c r="E18" s="262">
        <v>217.9</v>
      </c>
      <c r="F18" s="262">
        <v>6341.92</v>
      </c>
      <c r="G18" s="262">
        <v>6115.79</v>
      </c>
      <c r="H18" s="262">
        <v>0.42</v>
      </c>
      <c r="I18" s="262">
        <v>1204.1199999999999</v>
      </c>
      <c r="J18" s="82"/>
      <c r="K18" s="84"/>
      <c r="L18" s="85"/>
    </row>
    <row r="19" spans="1:12" ht="12.75" customHeight="1" x14ac:dyDescent="0.25">
      <c r="A19" s="70" t="s">
        <v>97</v>
      </c>
      <c r="B19" s="66">
        <f t="shared" si="1"/>
        <v>20264.71</v>
      </c>
      <c r="C19" s="262">
        <v>9987.57</v>
      </c>
      <c r="D19" s="262">
        <v>813.34</v>
      </c>
      <c r="E19" s="262">
        <v>26.51</v>
      </c>
      <c r="F19" s="262">
        <v>6274.25</v>
      </c>
      <c r="G19" s="262">
        <v>2215.2600000000002</v>
      </c>
      <c r="H19" s="262" t="s">
        <v>160</v>
      </c>
      <c r="I19" s="262">
        <v>947.78</v>
      </c>
      <c r="J19" s="82"/>
      <c r="K19" s="84"/>
    </row>
    <row r="20" spans="1:12" ht="12.75" customHeight="1" x14ac:dyDescent="0.25">
      <c r="A20" s="70" t="s">
        <v>98</v>
      </c>
      <c r="B20" s="66">
        <f t="shared" si="1"/>
        <v>64448.159999999996</v>
      </c>
      <c r="C20" s="262">
        <v>33647.85</v>
      </c>
      <c r="D20" s="262">
        <v>17977.32</v>
      </c>
      <c r="E20" s="262">
        <v>653.9</v>
      </c>
      <c r="F20" s="262">
        <v>6.1</v>
      </c>
      <c r="G20" s="262">
        <v>9122</v>
      </c>
      <c r="H20" s="262">
        <v>316.74</v>
      </c>
      <c r="I20" s="262">
        <v>2724.25</v>
      </c>
      <c r="J20" s="82"/>
      <c r="K20" s="84"/>
    </row>
    <row r="21" spans="1:12" ht="12.75" customHeight="1" x14ac:dyDescent="0.25">
      <c r="A21" s="69" t="s">
        <v>99</v>
      </c>
      <c r="B21" s="66">
        <f t="shared" si="1"/>
        <v>7261.35</v>
      </c>
      <c r="C21" s="262">
        <v>2332.25</v>
      </c>
      <c r="D21" s="262">
        <v>886.2</v>
      </c>
      <c r="E21" s="262">
        <v>323</v>
      </c>
      <c r="F21" s="262">
        <v>5</v>
      </c>
      <c r="G21" s="262">
        <v>3714.9</v>
      </c>
      <c r="H21" s="262" t="s">
        <v>160</v>
      </c>
      <c r="I21" s="262" t="s">
        <v>160</v>
      </c>
      <c r="J21" s="82"/>
      <c r="K21" s="84"/>
    </row>
    <row r="22" spans="1:12" ht="12.75" customHeight="1" x14ac:dyDescent="0.25">
      <c r="A22" s="70" t="s">
        <v>100</v>
      </c>
      <c r="B22" s="66">
        <f t="shared" si="1"/>
        <v>42227.24</v>
      </c>
      <c r="C22" s="262">
        <v>9380.94</v>
      </c>
      <c r="D22" s="262">
        <v>2482.54</v>
      </c>
      <c r="E22" s="262">
        <v>680.3</v>
      </c>
      <c r="F22" s="262">
        <v>1484.06</v>
      </c>
      <c r="G22" s="262">
        <v>3054.78</v>
      </c>
      <c r="H22" s="262">
        <v>0.8</v>
      </c>
      <c r="I22" s="262">
        <v>25143.82</v>
      </c>
      <c r="J22" s="82"/>
      <c r="K22" s="84"/>
    </row>
    <row r="23" spans="1:12" ht="12.75" customHeight="1" x14ac:dyDescent="0.25">
      <c r="A23" s="70" t="s">
        <v>101</v>
      </c>
      <c r="B23" s="66">
        <f t="shared" si="1"/>
        <v>26.8</v>
      </c>
      <c r="C23" s="262">
        <v>12</v>
      </c>
      <c r="D23" s="262">
        <v>2.6</v>
      </c>
      <c r="E23" s="262">
        <v>0.7</v>
      </c>
      <c r="F23" s="262" t="s">
        <v>160</v>
      </c>
      <c r="G23" s="262">
        <v>11.4</v>
      </c>
      <c r="H23" s="262" t="s">
        <v>160</v>
      </c>
      <c r="I23" s="262">
        <v>0.1</v>
      </c>
      <c r="J23" s="82"/>
      <c r="K23" s="84"/>
    </row>
    <row r="24" spans="1:12" ht="12.75" customHeight="1" x14ac:dyDescent="0.25">
      <c r="A24" s="70" t="s">
        <v>102</v>
      </c>
      <c r="B24" s="66">
        <f t="shared" si="1"/>
        <v>14</v>
      </c>
      <c r="C24" s="262">
        <v>11.9</v>
      </c>
      <c r="D24" s="262">
        <v>0.4</v>
      </c>
      <c r="E24" s="262">
        <v>0.4</v>
      </c>
      <c r="F24" s="262" t="s">
        <v>160</v>
      </c>
      <c r="G24" s="262">
        <v>0.7</v>
      </c>
      <c r="H24" s="262" t="s">
        <v>160</v>
      </c>
      <c r="I24" s="262">
        <v>0.6</v>
      </c>
      <c r="J24" s="82"/>
      <c r="K24" s="84"/>
    </row>
    <row r="25" spans="1:12" ht="12.75" customHeight="1" x14ac:dyDescent="0.25">
      <c r="A25" s="72" t="s">
        <v>103</v>
      </c>
      <c r="B25" s="74">
        <f t="shared" si="1"/>
        <v>3249.9</v>
      </c>
      <c r="C25" s="263">
        <v>2402.84</v>
      </c>
      <c r="D25" s="263">
        <v>306.8</v>
      </c>
      <c r="E25" s="263">
        <v>0.7</v>
      </c>
      <c r="F25" s="263">
        <v>10.7</v>
      </c>
      <c r="G25" s="263">
        <v>308.83</v>
      </c>
      <c r="H25" s="263" t="s">
        <v>160</v>
      </c>
      <c r="I25" s="263">
        <v>220.03</v>
      </c>
      <c r="J25" s="82"/>
      <c r="K25" s="84"/>
    </row>
    <row r="26" spans="1:12" x14ac:dyDescent="0.2">
      <c r="B26" s="85"/>
    </row>
    <row r="27" spans="1:12" x14ac:dyDescent="0.2">
      <c r="A27" s="204"/>
      <c r="C27" s="85"/>
    </row>
    <row r="28" spans="1:12" x14ac:dyDescent="0.2">
      <c r="B28" s="66"/>
      <c r="C28" s="85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workbookViewId="0">
      <selection activeCell="A3" sqref="A3:A5"/>
    </sheetView>
  </sheetViews>
  <sheetFormatPr defaultRowHeight="12.75" x14ac:dyDescent="0.2"/>
  <cols>
    <col min="1" max="1" width="21.7109375" style="5" customWidth="1"/>
    <col min="2" max="2" width="11.85546875" style="5" customWidth="1"/>
    <col min="3" max="3" width="10" style="5" customWidth="1"/>
    <col min="4" max="4" width="8.7109375" style="5" customWidth="1"/>
    <col min="5" max="6" width="9.85546875" style="5" customWidth="1"/>
    <col min="7" max="7" width="8.42578125" style="5" customWidth="1"/>
    <col min="8" max="9" width="9.85546875" style="5" customWidth="1"/>
    <col min="10" max="10" width="8.7109375" style="5" customWidth="1"/>
    <col min="11" max="11" width="9.5703125" style="5" customWidth="1"/>
    <col min="12" max="13" width="9" style="5" customWidth="1"/>
    <col min="14" max="14" width="8.28515625" style="5" customWidth="1"/>
    <col min="15" max="15" width="10.85546875" style="5" customWidth="1"/>
    <col min="16" max="256" width="9.140625" style="5"/>
    <col min="257" max="257" width="21.7109375" style="5" customWidth="1"/>
    <col min="258" max="258" width="11.85546875" style="5" customWidth="1"/>
    <col min="259" max="259" width="10" style="5" customWidth="1"/>
    <col min="260" max="260" width="8.7109375" style="5" customWidth="1"/>
    <col min="261" max="262" width="9.85546875" style="5" customWidth="1"/>
    <col min="263" max="263" width="8.42578125" style="5" customWidth="1"/>
    <col min="264" max="265" width="9.85546875" style="5" customWidth="1"/>
    <col min="266" max="266" width="8.7109375" style="5" customWidth="1"/>
    <col min="267" max="267" width="9.5703125" style="5" customWidth="1"/>
    <col min="268" max="269" width="9" style="5" customWidth="1"/>
    <col min="270" max="270" width="5.5703125" style="5" customWidth="1"/>
    <col min="271" max="271" width="10.85546875" style="5" customWidth="1"/>
    <col min="272" max="512" width="9.140625" style="5"/>
    <col min="513" max="513" width="21.7109375" style="5" customWidth="1"/>
    <col min="514" max="514" width="11.85546875" style="5" customWidth="1"/>
    <col min="515" max="515" width="10" style="5" customWidth="1"/>
    <col min="516" max="516" width="8.7109375" style="5" customWidth="1"/>
    <col min="517" max="518" width="9.85546875" style="5" customWidth="1"/>
    <col min="519" max="519" width="8.42578125" style="5" customWidth="1"/>
    <col min="520" max="521" width="9.85546875" style="5" customWidth="1"/>
    <col min="522" max="522" width="8.7109375" style="5" customWidth="1"/>
    <col min="523" max="523" width="9.5703125" style="5" customWidth="1"/>
    <col min="524" max="525" width="9" style="5" customWidth="1"/>
    <col min="526" max="526" width="5.5703125" style="5" customWidth="1"/>
    <col min="527" max="527" width="10.85546875" style="5" customWidth="1"/>
    <col min="528" max="768" width="9.140625" style="5"/>
    <col min="769" max="769" width="21.7109375" style="5" customWidth="1"/>
    <col min="770" max="770" width="11.85546875" style="5" customWidth="1"/>
    <col min="771" max="771" width="10" style="5" customWidth="1"/>
    <col min="772" max="772" width="8.7109375" style="5" customWidth="1"/>
    <col min="773" max="774" width="9.85546875" style="5" customWidth="1"/>
    <col min="775" max="775" width="8.42578125" style="5" customWidth="1"/>
    <col min="776" max="777" width="9.85546875" style="5" customWidth="1"/>
    <col min="778" max="778" width="8.7109375" style="5" customWidth="1"/>
    <col min="779" max="779" width="9.5703125" style="5" customWidth="1"/>
    <col min="780" max="781" width="9" style="5" customWidth="1"/>
    <col min="782" max="782" width="5.5703125" style="5" customWidth="1"/>
    <col min="783" max="783" width="10.85546875" style="5" customWidth="1"/>
    <col min="784" max="1024" width="9.140625" style="5"/>
    <col min="1025" max="1025" width="21.7109375" style="5" customWidth="1"/>
    <col min="1026" max="1026" width="11.85546875" style="5" customWidth="1"/>
    <col min="1027" max="1027" width="10" style="5" customWidth="1"/>
    <col min="1028" max="1028" width="8.7109375" style="5" customWidth="1"/>
    <col min="1029" max="1030" width="9.85546875" style="5" customWidth="1"/>
    <col min="1031" max="1031" width="8.42578125" style="5" customWidth="1"/>
    <col min="1032" max="1033" width="9.85546875" style="5" customWidth="1"/>
    <col min="1034" max="1034" width="8.7109375" style="5" customWidth="1"/>
    <col min="1035" max="1035" width="9.5703125" style="5" customWidth="1"/>
    <col min="1036" max="1037" width="9" style="5" customWidth="1"/>
    <col min="1038" max="1038" width="5.5703125" style="5" customWidth="1"/>
    <col min="1039" max="1039" width="10.85546875" style="5" customWidth="1"/>
    <col min="1040" max="1280" width="9.140625" style="5"/>
    <col min="1281" max="1281" width="21.7109375" style="5" customWidth="1"/>
    <col min="1282" max="1282" width="11.85546875" style="5" customWidth="1"/>
    <col min="1283" max="1283" width="10" style="5" customWidth="1"/>
    <col min="1284" max="1284" width="8.7109375" style="5" customWidth="1"/>
    <col min="1285" max="1286" width="9.85546875" style="5" customWidth="1"/>
    <col min="1287" max="1287" width="8.42578125" style="5" customWidth="1"/>
    <col min="1288" max="1289" width="9.85546875" style="5" customWidth="1"/>
    <col min="1290" max="1290" width="8.7109375" style="5" customWidth="1"/>
    <col min="1291" max="1291" width="9.5703125" style="5" customWidth="1"/>
    <col min="1292" max="1293" width="9" style="5" customWidth="1"/>
    <col min="1294" max="1294" width="5.5703125" style="5" customWidth="1"/>
    <col min="1295" max="1295" width="10.85546875" style="5" customWidth="1"/>
    <col min="1296" max="1536" width="9.140625" style="5"/>
    <col min="1537" max="1537" width="21.7109375" style="5" customWidth="1"/>
    <col min="1538" max="1538" width="11.85546875" style="5" customWidth="1"/>
    <col min="1539" max="1539" width="10" style="5" customWidth="1"/>
    <col min="1540" max="1540" width="8.7109375" style="5" customWidth="1"/>
    <col min="1541" max="1542" width="9.85546875" style="5" customWidth="1"/>
    <col min="1543" max="1543" width="8.42578125" style="5" customWidth="1"/>
    <col min="1544" max="1545" width="9.85546875" style="5" customWidth="1"/>
    <col min="1546" max="1546" width="8.7109375" style="5" customWidth="1"/>
    <col min="1547" max="1547" width="9.5703125" style="5" customWidth="1"/>
    <col min="1548" max="1549" width="9" style="5" customWidth="1"/>
    <col min="1550" max="1550" width="5.5703125" style="5" customWidth="1"/>
    <col min="1551" max="1551" width="10.85546875" style="5" customWidth="1"/>
    <col min="1552" max="1792" width="9.140625" style="5"/>
    <col min="1793" max="1793" width="21.7109375" style="5" customWidth="1"/>
    <col min="1794" max="1794" width="11.85546875" style="5" customWidth="1"/>
    <col min="1795" max="1795" width="10" style="5" customWidth="1"/>
    <col min="1796" max="1796" width="8.7109375" style="5" customWidth="1"/>
    <col min="1797" max="1798" width="9.85546875" style="5" customWidth="1"/>
    <col min="1799" max="1799" width="8.42578125" style="5" customWidth="1"/>
    <col min="1800" max="1801" width="9.85546875" style="5" customWidth="1"/>
    <col min="1802" max="1802" width="8.7109375" style="5" customWidth="1"/>
    <col min="1803" max="1803" width="9.5703125" style="5" customWidth="1"/>
    <col min="1804" max="1805" width="9" style="5" customWidth="1"/>
    <col min="1806" max="1806" width="5.5703125" style="5" customWidth="1"/>
    <col min="1807" max="1807" width="10.85546875" style="5" customWidth="1"/>
    <col min="1808" max="2048" width="9.140625" style="5"/>
    <col min="2049" max="2049" width="21.7109375" style="5" customWidth="1"/>
    <col min="2050" max="2050" width="11.85546875" style="5" customWidth="1"/>
    <col min="2051" max="2051" width="10" style="5" customWidth="1"/>
    <col min="2052" max="2052" width="8.7109375" style="5" customWidth="1"/>
    <col min="2053" max="2054" width="9.85546875" style="5" customWidth="1"/>
    <col min="2055" max="2055" width="8.42578125" style="5" customWidth="1"/>
    <col min="2056" max="2057" width="9.85546875" style="5" customWidth="1"/>
    <col min="2058" max="2058" width="8.7109375" style="5" customWidth="1"/>
    <col min="2059" max="2059" width="9.5703125" style="5" customWidth="1"/>
    <col min="2060" max="2061" width="9" style="5" customWidth="1"/>
    <col min="2062" max="2062" width="5.5703125" style="5" customWidth="1"/>
    <col min="2063" max="2063" width="10.85546875" style="5" customWidth="1"/>
    <col min="2064" max="2304" width="9.140625" style="5"/>
    <col min="2305" max="2305" width="21.7109375" style="5" customWidth="1"/>
    <col min="2306" max="2306" width="11.85546875" style="5" customWidth="1"/>
    <col min="2307" max="2307" width="10" style="5" customWidth="1"/>
    <col min="2308" max="2308" width="8.7109375" style="5" customWidth="1"/>
    <col min="2309" max="2310" width="9.85546875" style="5" customWidth="1"/>
    <col min="2311" max="2311" width="8.42578125" style="5" customWidth="1"/>
    <col min="2312" max="2313" width="9.85546875" style="5" customWidth="1"/>
    <col min="2314" max="2314" width="8.7109375" style="5" customWidth="1"/>
    <col min="2315" max="2315" width="9.5703125" style="5" customWidth="1"/>
    <col min="2316" max="2317" width="9" style="5" customWidth="1"/>
    <col min="2318" max="2318" width="5.5703125" style="5" customWidth="1"/>
    <col min="2319" max="2319" width="10.85546875" style="5" customWidth="1"/>
    <col min="2320" max="2560" width="9.140625" style="5"/>
    <col min="2561" max="2561" width="21.7109375" style="5" customWidth="1"/>
    <col min="2562" max="2562" width="11.85546875" style="5" customWidth="1"/>
    <col min="2563" max="2563" width="10" style="5" customWidth="1"/>
    <col min="2564" max="2564" width="8.7109375" style="5" customWidth="1"/>
    <col min="2565" max="2566" width="9.85546875" style="5" customWidth="1"/>
    <col min="2567" max="2567" width="8.42578125" style="5" customWidth="1"/>
    <col min="2568" max="2569" width="9.85546875" style="5" customWidth="1"/>
    <col min="2570" max="2570" width="8.7109375" style="5" customWidth="1"/>
    <col min="2571" max="2571" width="9.5703125" style="5" customWidth="1"/>
    <col min="2572" max="2573" width="9" style="5" customWidth="1"/>
    <col min="2574" max="2574" width="5.5703125" style="5" customWidth="1"/>
    <col min="2575" max="2575" width="10.85546875" style="5" customWidth="1"/>
    <col min="2576" max="2816" width="9.140625" style="5"/>
    <col min="2817" max="2817" width="21.7109375" style="5" customWidth="1"/>
    <col min="2818" max="2818" width="11.85546875" style="5" customWidth="1"/>
    <col min="2819" max="2819" width="10" style="5" customWidth="1"/>
    <col min="2820" max="2820" width="8.7109375" style="5" customWidth="1"/>
    <col min="2821" max="2822" width="9.85546875" style="5" customWidth="1"/>
    <col min="2823" max="2823" width="8.42578125" style="5" customWidth="1"/>
    <col min="2824" max="2825" width="9.85546875" style="5" customWidth="1"/>
    <col min="2826" max="2826" width="8.7109375" style="5" customWidth="1"/>
    <col min="2827" max="2827" width="9.5703125" style="5" customWidth="1"/>
    <col min="2828" max="2829" width="9" style="5" customWidth="1"/>
    <col min="2830" max="2830" width="5.5703125" style="5" customWidth="1"/>
    <col min="2831" max="2831" width="10.85546875" style="5" customWidth="1"/>
    <col min="2832" max="3072" width="9.140625" style="5"/>
    <col min="3073" max="3073" width="21.7109375" style="5" customWidth="1"/>
    <col min="3074" max="3074" width="11.85546875" style="5" customWidth="1"/>
    <col min="3075" max="3075" width="10" style="5" customWidth="1"/>
    <col min="3076" max="3076" width="8.7109375" style="5" customWidth="1"/>
    <col min="3077" max="3078" width="9.85546875" style="5" customWidth="1"/>
    <col min="3079" max="3079" width="8.42578125" style="5" customWidth="1"/>
    <col min="3080" max="3081" width="9.85546875" style="5" customWidth="1"/>
    <col min="3082" max="3082" width="8.7109375" style="5" customWidth="1"/>
    <col min="3083" max="3083" width="9.5703125" style="5" customWidth="1"/>
    <col min="3084" max="3085" width="9" style="5" customWidth="1"/>
    <col min="3086" max="3086" width="5.5703125" style="5" customWidth="1"/>
    <col min="3087" max="3087" width="10.85546875" style="5" customWidth="1"/>
    <col min="3088" max="3328" width="9.140625" style="5"/>
    <col min="3329" max="3329" width="21.7109375" style="5" customWidth="1"/>
    <col min="3330" max="3330" width="11.85546875" style="5" customWidth="1"/>
    <col min="3331" max="3331" width="10" style="5" customWidth="1"/>
    <col min="3332" max="3332" width="8.7109375" style="5" customWidth="1"/>
    <col min="3333" max="3334" width="9.85546875" style="5" customWidth="1"/>
    <col min="3335" max="3335" width="8.42578125" style="5" customWidth="1"/>
    <col min="3336" max="3337" width="9.85546875" style="5" customWidth="1"/>
    <col min="3338" max="3338" width="8.7109375" style="5" customWidth="1"/>
    <col min="3339" max="3339" width="9.5703125" style="5" customWidth="1"/>
    <col min="3340" max="3341" width="9" style="5" customWidth="1"/>
    <col min="3342" max="3342" width="5.5703125" style="5" customWidth="1"/>
    <col min="3343" max="3343" width="10.85546875" style="5" customWidth="1"/>
    <col min="3344" max="3584" width="9.140625" style="5"/>
    <col min="3585" max="3585" width="21.7109375" style="5" customWidth="1"/>
    <col min="3586" max="3586" width="11.85546875" style="5" customWidth="1"/>
    <col min="3587" max="3587" width="10" style="5" customWidth="1"/>
    <col min="3588" max="3588" width="8.7109375" style="5" customWidth="1"/>
    <col min="3589" max="3590" width="9.85546875" style="5" customWidth="1"/>
    <col min="3591" max="3591" width="8.42578125" style="5" customWidth="1"/>
    <col min="3592" max="3593" width="9.85546875" style="5" customWidth="1"/>
    <col min="3594" max="3594" width="8.7109375" style="5" customWidth="1"/>
    <col min="3595" max="3595" width="9.5703125" style="5" customWidth="1"/>
    <col min="3596" max="3597" width="9" style="5" customWidth="1"/>
    <col min="3598" max="3598" width="5.5703125" style="5" customWidth="1"/>
    <col min="3599" max="3599" width="10.85546875" style="5" customWidth="1"/>
    <col min="3600" max="3840" width="9.140625" style="5"/>
    <col min="3841" max="3841" width="21.7109375" style="5" customWidth="1"/>
    <col min="3842" max="3842" width="11.85546875" style="5" customWidth="1"/>
    <col min="3843" max="3843" width="10" style="5" customWidth="1"/>
    <col min="3844" max="3844" width="8.7109375" style="5" customWidth="1"/>
    <col min="3845" max="3846" width="9.85546875" style="5" customWidth="1"/>
    <col min="3847" max="3847" width="8.42578125" style="5" customWidth="1"/>
    <col min="3848" max="3849" width="9.85546875" style="5" customWidth="1"/>
    <col min="3850" max="3850" width="8.7109375" style="5" customWidth="1"/>
    <col min="3851" max="3851" width="9.5703125" style="5" customWidth="1"/>
    <col min="3852" max="3853" width="9" style="5" customWidth="1"/>
    <col min="3854" max="3854" width="5.5703125" style="5" customWidth="1"/>
    <col min="3855" max="3855" width="10.85546875" style="5" customWidth="1"/>
    <col min="3856" max="4096" width="9.140625" style="5"/>
    <col min="4097" max="4097" width="21.7109375" style="5" customWidth="1"/>
    <col min="4098" max="4098" width="11.85546875" style="5" customWidth="1"/>
    <col min="4099" max="4099" width="10" style="5" customWidth="1"/>
    <col min="4100" max="4100" width="8.7109375" style="5" customWidth="1"/>
    <col min="4101" max="4102" width="9.85546875" style="5" customWidth="1"/>
    <col min="4103" max="4103" width="8.42578125" style="5" customWidth="1"/>
    <col min="4104" max="4105" width="9.85546875" style="5" customWidth="1"/>
    <col min="4106" max="4106" width="8.7109375" style="5" customWidth="1"/>
    <col min="4107" max="4107" width="9.5703125" style="5" customWidth="1"/>
    <col min="4108" max="4109" width="9" style="5" customWidth="1"/>
    <col min="4110" max="4110" width="5.5703125" style="5" customWidth="1"/>
    <col min="4111" max="4111" width="10.85546875" style="5" customWidth="1"/>
    <col min="4112" max="4352" width="9.140625" style="5"/>
    <col min="4353" max="4353" width="21.7109375" style="5" customWidth="1"/>
    <col min="4354" max="4354" width="11.85546875" style="5" customWidth="1"/>
    <col min="4355" max="4355" width="10" style="5" customWidth="1"/>
    <col min="4356" max="4356" width="8.7109375" style="5" customWidth="1"/>
    <col min="4357" max="4358" width="9.85546875" style="5" customWidth="1"/>
    <col min="4359" max="4359" width="8.42578125" style="5" customWidth="1"/>
    <col min="4360" max="4361" width="9.85546875" style="5" customWidth="1"/>
    <col min="4362" max="4362" width="8.7109375" style="5" customWidth="1"/>
    <col min="4363" max="4363" width="9.5703125" style="5" customWidth="1"/>
    <col min="4364" max="4365" width="9" style="5" customWidth="1"/>
    <col min="4366" max="4366" width="5.5703125" style="5" customWidth="1"/>
    <col min="4367" max="4367" width="10.85546875" style="5" customWidth="1"/>
    <col min="4368" max="4608" width="9.140625" style="5"/>
    <col min="4609" max="4609" width="21.7109375" style="5" customWidth="1"/>
    <col min="4610" max="4610" width="11.85546875" style="5" customWidth="1"/>
    <col min="4611" max="4611" width="10" style="5" customWidth="1"/>
    <col min="4612" max="4612" width="8.7109375" style="5" customWidth="1"/>
    <col min="4613" max="4614" width="9.85546875" style="5" customWidth="1"/>
    <col min="4615" max="4615" width="8.42578125" style="5" customWidth="1"/>
    <col min="4616" max="4617" width="9.85546875" style="5" customWidth="1"/>
    <col min="4618" max="4618" width="8.7109375" style="5" customWidth="1"/>
    <col min="4619" max="4619" width="9.5703125" style="5" customWidth="1"/>
    <col min="4620" max="4621" width="9" style="5" customWidth="1"/>
    <col min="4622" max="4622" width="5.5703125" style="5" customWidth="1"/>
    <col min="4623" max="4623" width="10.85546875" style="5" customWidth="1"/>
    <col min="4624" max="4864" width="9.140625" style="5"/>
    <col min="4865" max="4865" width="21.7109375" style="5" customWidth="1"/>
    <col min="4866" max="4866" width="11.85546875" style="5" customWidth="1"/>
    <col min="4867" max="4867" width="10" style="5" customWidth="1"/>
    <col min="4868" max="4868" width="8.7109375" style="5" customWidth="1"/>
    <col min="4869" max="4870" width="9.85546875" style="5" customWidth="1"/>
    <col min="4871" max="4871" width="8.42578125" style="5" customWidth="1"/>
    <col min="4872" max="4873" width="9.85546875" style="5" customWidth="1"/>
    <col min="4874" max="4874" width="8.7109375" style="5" customWidth="1"/>
    <col min="4875" max="4875" width="9.5703125" style="5" customWidth="1"/>
    <col min="4876" max="4877" width="9" style="5" customWidth="1"/>
    <col min="4878" max="4878" width="5.5703125" style="5" customWidth="1"/>
    <col min="4879" max="4879" width="10.85546875" style="5" customWidth="1"/>
    <col min="4880" max="5120" width="9.140625" style="5"/>
    <col min="5121" max="5121" width="21.7109375" style="5" customWidth="1"/>
    <col min="5122" max="5122" width="11.85546875" style="5" customWidth="1"/>
    <col min="5123" max="5123" width="10" style="5" customWidth="1"/>
    <col min="5124" max="5124" width="8.7109375" style="5" customWidth="1"/>
    <col min="5125" max="5126" width="9.85546875" style="5" customWidth="1"/>
    <col min="5127" max="5127" width="8.42578125" style="5" customWidth="1"/>
    <col min="5128" max="5129" width="9.85546875" style="5" customWidth="1"/>
    <col min="5130" max="5130" width="8.7109375" style="5" customWidth="1"/>
    <col min="5131" max="5131" width="9.5703125" style="5" customWidth="1"/>
    <col min="5132" max="5133" width="9" style="5" customWidth="1"/>
    <col min="5134" max="5134" width="5.5703125" style="5" customWidth="1"/>
    <col min="5135" max="5135" width="10.85546875" style="5" customWidth="1"/>
    <col min="5136" max="5376" width="9.140625" style="5"/>
    <col min="5377" max="5377" width="21.7109375" style="5" customWidth="1"/>
    <col min="5378" max="5378" width="11.85546875" style="5" customWidth="1"/>
    <col min="5379" max="5379" width="10" style="5" customWidth="1"/>
    <col min="5380" max="5380" width="8.7109375" style="5" customWidth="1"/>
    <col min="5381" max="5382" width="9.85546875" style="5" customWidth="1"/>
    <col min="5383" max="5383" width="8.42578125" style="5" customWidth="1"/>
    <col min="5384" max="5385" width="9.85546875" style="5" customWidth="1"/>
    <col min="5386" max="5386" width="8.7109375" style="5" customWidth="1"/>
    <col min="5387" max="5387" width="9.5703125" style="5" customWidth="1"/>
    <col min="5388" max="5389" width="9" style="5" customWidth="1"/>
    <col min="5390" max="5390" width="5.5703125" style="5" customWidth="1"/>
    <col min="5391" max="5391" width="10.85546875" style="5" customWidth="1"/>
    <col min="5392" max="5632" width="9.140625" style="5"/>
    <col min="5633" max="5633" width="21.7109375" style="5" customWidth="1"/>
    <col min="5634" max="5634" width="11.85546875" style="5" customWidth="1"/>
    <col min="5635" max="5635" width="10" style="5" customWidth="1"/>
    <col min="5636" max="5636" width="8.7109375" style="5" customWidth="1"/>
    <col min="5637" max="5638" width="9.85546875" style="5" customWidth="1"/>
    <col min="5639" max="5639" width="8.42578125" style="5" customWidth="1"/>
    <col min="5640" max="5641" width="9.85546875" style="5" customWidth="1"/>
    <col min="5642" max="5642" width="8.7109375" style="5" customWidth="1"/>
    <col min="5643" max="5643" width="9.5703125" style="5" customWidth="1"/>
    <col min="5644" max="5645" width="9" style="5" customWidth="1"/>
    <col min="5646" max="5646" width="5.5703125" style="5" customWidth="1"/>
    <col min="5647" max="5647" width="10.85546875" style="5" customWidth="1"/>
    <col min="5648" max="5888" width="9.140625" style="5"/>
    <col min="5889" max="5889" width="21.7109375" style="5" customWidth="1"/>
    <col min="5890" max="5890" width="11.85546875" style="5" customWidth="1"/>
    <col min="5891" max="5891" width="10" style="5" customWidth="1"/>
    <col min="5892" max="5892" width="8.7109375" style="5" customWidth="1"/>
    <col min="5893" max="5894" width="9.85546875" style="5" customWidth="1"/>
    <col min="5895" max="5895" width="8.42578125" style="5" customWidth="1"/>
    <col min="5896" max="5897" width="9.85546875" style="5" customWidth="1"/>
    <col min="5898" max="5898" width="8.7109375" style="5" customWidth="1"/>
    <col min="5899" max="5899" width="9.5703125" style="5" customWidth="1"/>
    <col min="5900" max="5901" width="9" style="5" customWidth="1"/>
    <col min="5902" max="5902" width="5.5703125" style="5" customWidth="1"/>
    <col min="5903" max="5903" width="10.85546875" style="5" customWidth="1"/>
    <col min="5904" max="6144" width="9.140625" style="5"/>
    <col min="6145" max="6145" width="21.7109375" style="5" customWidth="1"/>
    <col min="6146" max="6146" width="11.85546875" style="5" customWidth="1"/>
    <col min="6147" max="6147" width="10" style="5" customWidth="1"/>
    <col min="6148" max="6148" width="8.7109375" style="5" customWidth="1"/>
    <col min="6149" max="6150" width="9.85546875" style="5" customWidth="1"/>
    <col min="6151" max="6151" width="8.42578125" style="5" customWidth="1"/>
    <col min="6152" max="6153" width="9.85546875" style="5" customWidth="1"/>
    <col min="6154" max="6154" width="8.7109375" style="5" customWidth="1"/>
    <col min="6155" max="6155" width="9.5703125" style="5" customWidth="1"/>
    <col min="6156" max="6157" width="9" style="5" customWidth="1"/>
    <col min="6158" max="6158" width="5.5703125" style="5" customWidth="1"/>
    <col min="6159" max="6159" width="10.85546875" style="5" customWidth="1"/>
    <col min="6160" max="6400" width="9.140625" style="5"/>
    <col min="6401" max="6401" width="21.7109375" style="5" customWidth="1"/>
    <col min="6402" max="6402" width="11.85546875" style="5" customWidth="1"/>
    <col min="6403" max="6403" width="10" style="5" customWidth="1"/>
    <col min="6404" max="6404" width="8.7109375" style="5" customWidth="1"/>
    <col min="6405" max="6406" width="9.85546875" style="5" customWidth="1"/>
    <col min="6407" max="6407" width="8.42578125" style="5" customWidth="1"/>
    <col min="6408" max="6409" width="9.85546875" style="5" customWidth="1"/>
    <col min="6410" max="6410" width="8.7109375" style="5" customWidth="1"/>
    <col min="6411" max="6411" width="9.5703125" style="5" customWidth="1"/>
    <col min="6412" max="6413" width="9" style="5" customWidth="1"/>
    <col min="6414" max="6414" width="5.5703125" style="5" customWidth="1"/>
    <col min="6415" max="6415" width="10.85546875" style="5" customWidth="1"/>
    <col min="6416" max="6656" width="9.140625" style="5"/>
    <col min="6657" max="6657" width="21.7109375" style="5" customWidth="1"/>
    <col min="6658" max="6658" width="11.85546875" style="5" customWidth="1"/>
    <col min="6659" max="6659" width="10" style="5" customWidth="1"/>
    <col min="6660" max="6660" width="8.7109375" style="5" customWidth="1"/>
    <col min="6661" max="6662" width="9.85546875" style="5" customWidth="1"/>
    <col min="6663" max="6663" width="8.42578125" style="5" customWidth="1"/>
    <col min="6664" max="6665" width="9.85546875" style="5" customWidth="1"/>
    <col min="6666" max="6666" width="8.7109375" style="5" customWidth="1"/>
    <col min="6667" max="6667" width="9.5703125" style="5" customWidth="1"/>
    <col min="6668" max="6669" width="9" style="5" customWidth="1"/>
    <col min="6670" max="6670" width="5.5703125" style="5" customWidth="1"/>
    <col min="6671" max="6671" width="10.85546875" style="5" customWidth="1"/>
    <col min="6672" max="6912" width="9.140625" style="5"/>
    <col min="6913" max="6913" width="21.7109375" style="5" customWidth="1"/>
    <col min="6914" max="6914" width="11.85546875" style="5" customWidth="1"/>
    <col min="6915" max="6915" width="10" style="5" customWidth="1"/>
    <col min="6916" max="6916" width="8.7109375" style="5" customWidth="1"/>
    <col min="6917" max="6918" width="9.85546875" style="5" customWidth="1"/>
    <col min="6919" max="6919" width="8.42578125" style="5" customWidth="1"/>
    <col min="6920" max="6921" width="9.85546875" style="5" customWidth="1"/>
    <col min="6922" max="6922" width="8.7109375" style="5" customWidth="1"/>
    <col min="6923" max="6923" width="9.5703125" style="5" customWidth="1"/>
    <col min="6924" max="6925" width="9" style="5" customWidth="1"/>
    <col min="6926" max="6926" width="5.5703125" style="5" customWidth="1"/>
    <col min="6927" max="6927" width="10.85546875" style="5" customWidth="1"/>
    <col min="6928" max="7168" width="9.140625" style="5"/>
    <col min="7169" max="7169" width="21.7109375" style="5" customWidth="1"/>
    <col min="7170" max="7170" width="11.85546875" style="5" customWidth="1"/>
    <col min="7171" max="7171" width="10" style="5" customWidth="1"/>
    <col min="7172" max="7172" width="8.7109375" style="5" customWidth="1"/>
    <col min="7173" max="7174" width="9.85546875" style="5" customWidth="1"/>
    <col min="7175" max="7175" width="8.42578125" style="5" customWidth="1"/>
    <col min="7176" max="7177" width="9.85546875" style="5" customWidth="1"/>
    <col min="7178" max="7178" width="8.7109375" style="5" customWidth="1"/>
    <col min="7179" max="7179" width="9.5703125" style="5" customWidth="1"/>
    <col min="7180" max="7181" width="9" style="5" customWidth="1"/>
    <col min="7182" max="7182" width="5.5703125" style="5" customWidth="1"/>
    <col min="7183" max="7183" width="10.85546875" style="5" customWidth="1"/>
    <col min="7184" max="7424" width="9.140625" style="5"/>
    <col min="7425" max="7425" width="21.7109375" style="5" customWidth="1"/>
    <col min="7426" max="7426" width="11.85546875" style="5" customWidth="1"/>
    <col min="7427" max="7427" width="10" style="5" customWidth="1"/>
    <col min="7428" max="7428" width="8.7109375" style="5" customWidth="1"/>
    <col min="7429" max="7430" width="9.85546875" style="5" customWidth="1"/>
    <col min="7431" max="7431" width="8.42578125" style="5" customWidth="1"/>
    <col min="7432" max="7433" width="9.85546875" style="5" customWidth="1"/>
    <col min="7434" max="7434" width="8.7109375" style="5" customWidth="1"/>
    <col min="7435" max="7435" width="9.5703125" style="5" customWidth="1"/>
    <col min="7436" max="7437" width="9" style="5" customWidth="1"/>
    <col min="7438" max="7438" width="5.5703125" style="5" customWidth="1"/>
    <col min="7439" max="7439" width="10.85546875" style="5" customWidth="1"/>
    <col min="7440" max="7680" width="9.140625" style="5"/>
    <col min="7681" max="7681" width="21.7109375" style="5" customWidth="1"/>
    <col min="7682" max="7682" width="11.85546875" style="5" customWidth="1"/>
    <col min="7683" max="7683" width="10" style="5" customWidth="1"/>
    <col min="7684" max="7684" width="8.7109375" style="5" customWidth="1"/>
    <col min="7685" max="7686" width="9.85546875" style="5" customWidth="1"/>
    <col min="7687" max="7687" width="8.42578125" style="5" customWidth="1"/>
    <col min="7688" max="7689" width="9.85546875" style="5" customWidth="1"/>
    <col min="7690" max="7690" width="8.7109375" style="5" customWidth="1"/>
    <col min="7691" max="7691" width="9.5703125" style="5" customWidth="1"/>
    <col min="7692" max="7693" width="9" style="5" customWidth="1"/>
    <col min="7694" max="7694" width="5.5703125" style="5" customWidth="1"/>
    <col min="7695" max="7695" width="10.85546875" style="5" customWidth="1"/>
    <col min="7696" max="7936" width="9.140625" style="5"/>
    <col min="7937" max="7937" width="21.7109375" style="5" customWidth="1"/>
    <col min="7938" max="7938" width="11.85546875" style="5" customWidth="1"/>
    <col min="7939" max="7939" width="10" style="5" customWidth="1"/>
    <col min="7940" max="7940" width="8.7109375" style="5" customWidth="1"/>
    <col min="7941" max="7942" width="9.85546875" style="5" customWidth="1"/>
    <col min="7943" max="7943" width="8.42578125" style="5" customWidth="1"/>
    <col min="7944" max="7945" width="9.85546875" style="5" customWidth="1"/>
    <col min="7946" max="7946" width="8.7109375" style="5" customWidth="1"/>
    <col min="7947" max="7947" width="9.5703125" style="5" customWidth="1"/>
    <col min="7948" max="7949" width="9" style="5" customWidth="1"/>
    <col min="7950" max="7950" width="5.5703125" style="5" customWidth="1"/>
    <col min="7951" max="7951" width="10.85546875" style="5" customWidth="1"/>
    <col min="7952" max="8192" width="9.140625" style="5"/>
    <col min="8193" max="8193" width="21.7109375" style="5" customWidth="1"/>
    <col min="8194" max="8194" width="11.85546875" style="5" customWidth="1"/>
    <col min="8195" max="8195" width="10" style="5" customWidth="1"/>
    <col min="8196" max="8196" width="8.7109375" style="5" customWidth="1"/>
    <col min="8197" max="8198" width="9.85546875" style="5" customWidth="1"/>
    <col min="8199" max="8199" width="8.42578125" style="5" customWidth="1"/>
    <col min="8200" max="8201" width="9.85546875" style="5" customWidth="1"/>
    <col min="8202" max="8202" width="8.7109375" style="5" customWidth="1"/>
    <col min="8203" max="8203" width="9.5703125" style="5" customWidth="1"/>
    <col min="8204" max="8205" width="9" style="5" customWidth="1"/>
    <col min="8206" max="8206" width="5.5703125" style="5" customWidth="1"/>
    <col min="8207" max="8207" width="10.85546875" style="5" customWidth="1"/>
    <col min="8208" max="8448" width="9.140625" style="5"/>
    <col min="8449" max="8449" width="21.7109375" style="5" customWidth="1"/>
    <col min="8450" max="8450" width="11.85546875" style="5" customWidth="1"/>
    <col min="8451" max="8451" width="10" style="5" customWidth="1"/>
    <col min="8452" max="8452" width="8.7109375" style="5" customWidth="1"/>
    <col min="8453" max="8454" width="9.85546875" style="5" customWidth="1"/>
    <col min="8455" max="8455" width="8.42578125" style="5" customWidth="1"/>
    <col min="8456" max="8457" width="9.85546875" style="5" customWidth="1"/>
    <col min="8458" max="8458" width="8.7109375" style="5" customWidth="1"/>
    <col min="8459" max="8459" width="9.5703125" style="5" customWidth="1"/>
    <col min="8460" max="8461" width="9" style="5" customWidth="1"/>
    <col min="8462" max="8462" width="5.5703125" style="5" customWidth="1"/>
    <col min="8463" max="8463" width="10.85546875" style="5" customWidth="1"/>
    <col min="8464" max="8704" width="9.140625" style="5"/>
    <col min="8705" max="8705" width="21.7109375" style="5" customWidth="1"/>
    <col min="8706" max="8706" width="11.85546875" style="5" customWidth="1"/>
    <col min="8707" max="8707" width="10" style="5" customWidth="1"/>
    <col min="8708" max="8708" width="8.7109375" style="5" customWidth="1"/>
    <col min="8709" max="8710" width="9.85546875" style="5" customWidth="1"/>
    <col min="8711" max="8711" width="8.42578125" style="5" customWidth="1"/>
    <col min="8712" max="8713" width="9.85546875" style="5" customWidth="1"/>
    <col min="8714" max="8714" width="8.7109375" style="5" customWidth="1"/>
    <col min="8715" max="8715" width="9.5703125" style="5" customWidth="1"/>
    <col min="8716" max="8717" width="9" style="5" customWidth="1"/>
    <col min="8718" max="8718" width="5.5703125" style="5" customWidth="1"/>
    <col min="8719" max="8719" width="10.85546875" style="5" customWidth="1"/>
    <col min="8720" max="8960" width="9.140625" style="5"/>
    <col min="8961" max="8961" width="21.7109375" style="5" customWidth="1"/>
    <col min="8962" max="8962" width="11.85546875" style="5" customWidth="1"/>
    <col min="8963" max="8963" width="10" style="5" customWidth="1"/>
    <col min="8964" max="8964" width="8.7109375" style="5" customWidth="1"/>
    <col min="8965" max="8966" width="9.85546875" style="5" customWidth="1"/>
    <col min="8967" max="8967" width="8.42578125" style="5" customWidth="1"/>
    <col min="8968" max="8969" width="9.85546875" style="5" customWidth="1"/>
    <col min="8970" max="8970" width="8.7109375" style="5" customWidth="1"/>
    <col min="8971" max="8971" width="9.5703125" style="5" customWidth="1"/>
    <col min="8972" max="8973" width="9" style="5" customWidth="1"/>
    <col min="8974" max="8974" width="5.5703125" style="5" customWidth="1"/>
    <col min="8975" max="8975" width="10.85546875" style="5" customWidth="1"/>
    <col min="8976" max="9216" width="9.140625" style="5"/>
    <col min="9217" max="9217" width="21.7109375" style="5" customWidth="1"/>
    <col min="9218" max="9218" width="11.85546875" style="5" customWidth="1"/>
    <col min="9219" max="9219" width="10" style="5" customWidth="1"/>
    <col min="9220" max="9220" width="8.7109375" style="5" customWidth="1"/>
    <col min="9221" max="9222" width="9.85546875" style="5" customWidth="1"/>
    <col min="9223" max="9223" width="8.42578125" style="5" customWidth="1"/>
    <col min="9224" max="9225" width="9.85546875" style="5" customWidth="1"/>
    <col min="9226" max="9226" width="8.7109375" style="5" customWidth="1"/>
    <col min="9227" max="9227" width="9.5703125" style="5" customWidth="1"/>
    <col min="9228" max="9229" width="9" style="5" customWidth="1"/>
    <col min="9230" max="9230" width="5.5703125" style="5" customWidth="1"/>
    <col min="9231" max="9231" width="10.85546875" style="5" customWidth="1"/>
    <col min="9232" max="9472" width="9.140625" style="5"/>
    <col min="9473" max="9473" width="21.7109375" style="5" customWidth="1"/>
    <col min="9474" max="9474" width="11.85546875" style="5" customWidth="1"/>
    <col min="9475" max="9475" width="10" style="5" customWidth="1"/>
    <col min="9476" max="9476" width="8.7109375" style="5" customWidth="1"/>
    <col min="9477" max="9478" width="9.85546875" style="5" customWidth="1"/>
    <col min="9479" max="9479" width="8.42578125" style="5" customWidth="1"/>
    <col min="9480" max="9481" width="9.85546875" style="5" customWidth="1"/>
    <col min="9482" max="9482" width="8.7109375" style="5" customWidth="1"/>
    <col min="9483" max="9483" width="9.5703125" style="5" customWidth="1"/>
    <col min="9484" max="9485" width="9" style="5" customWidth="1"/>
    <col min="9486" max="9486" width="5.5703125" style="5" customWidth="1"/>
    <col min="9487" max="9487" width="10.85546875" style="5" customWidth="1"/>
    <col min="9488" max="9728" width="9.140625" style="5"/>
    <col min="9729" max="9729" width="21.7109375" style="5" customWidth="1"/>
    <col min="9730" max="9730" width="11.85546875" style="5" customWidth="1"/>
    <col min="9731" max="9731" width="10" style="5" customWidth="1"/>
    <col min="9732" max="9732" width="8.7109375" style="5" customWidth="1"/>
    <col min="9733" max="9734" width="9.85546875" style="5" customWidth="1"/>
    <col min="9735" max="9735" width="8.42578125" style="5" customWidth="1"/>
    <col min="9736" max="9737" width="9.85546875" style="5" customWidth="1"/>
    <col min="9738" max="9738" width="8.7109375" style="5" customWidth="1"/>
    <col min="9739" max="9739" width="9.5703125" style="5" customWidth="1"/>
    <col min="9740" max="9741" width="9" style="5" customWidth="1"/>
    <col min="9742" max="9742" width="5.5703125" style="5" customWidth="1"/>
    <col min="9743" max="9743" width="10.85546875" style="5" customWidth="1"/>
    <col min="9744" max="9984" width="9.140625" style="5"/>
    <col min="9985" max="9985" width="21.7109375" style="5" customWidth="1"/>
    <col min="9986" max="9986" width="11.85546875" style="5" customWidth="1"/>
    <col min="9987" max="9987" width="10" style="5" customWidth="1"/>
    <col min="9988" max="9988" width="8.7109375" style="5" customWidth="1"/>
    <col min="9989" max="9990" width="9.85546875" style="5" customWidth="1"/>
    <col min="9991" max="9991" width="8.42578125" style="5" customWidth="1"/>
    <col min="9992" max="9993" width="9.85546875" style="5" customWidth="1"/>
    <col min="9994" max="9994" width="8.7109375" style="5" customWidth="1"/>
    <col min="9995" max="9995" width="9.5703125" style="5" customWidth="1"/>
    <col min="9996" max="9997" width="9" style="5" customWidth="1"/>
    <col min="9998" max="9998" width="5.5703125" style="5" customWidth="1"/>
    <col min="9999" max="9999" width="10.85546875" style="5" customWidth="1"/>
    <col min="10000" max="10240" width="9.140625" style="5"/>
    <col min="10241" max="10241" width="21.7109375" style="5" customWidth="1"/>
    <col min="10242" max="10242" width="11.85546875" style="5" customWidth="1"/>
    <col min="10243" max="10243" width="10" style="5" customWidth="1"/>
    <col min="10244" max="10244" width="8.7109375" style="5" customWidth="1"/>
    <col min="10245" max="10246" width="9.85546875" style="5" customWidth="1"/>
    <col min="10247" max="10247" width="8.42578125" style="5" customWidth="1"/>
    <col min="10248" max="10249" width="9.85546875" style="5" customWidth="1"/>
    <col min="10250" max="10250" width="8.7109375" style="5" customWidth="1"/>
    <col min="10251" max="10251" width="9.5703125" style="5" customWidth="1"/>
    <col min="10252" max="10253" width="9" style="5" customWidth="1"/>
    <col min="10254" max="10254" width="5.5703125" style="5" customWidth="1"/>
    <col min="10255" max="10255" width="10.85546875" style="5" customWidth="1"/>
    <col min="10256" max="10496" width="9.140625" style="5"/>
    <col min="10497" max="10497" width="21.7109375" style="5" customWidth="1"/>
    <col min="10498" max="10498" width="11.85546875" style="5" customWidth="1"/>
    <col min="10499" max="10499" width="10" style="5" customWidth="1"/>
    <col min="10500" max="10500" width="8.7109375" style="5" customWidth="1"/>
    <col min="10501" max="10502" width="9.85546875" style="5" customWidth="1"/>
    <col min="10503" max="10503" width="8.42578125" style="5" customWidth="1"/>
    <col min="10504" max="10505" width="9.85546875" style="5" customWidth="1"/>
    <col min="10506" max="10506" width="8.7109375" style="5" customWidth="1"/>
    <col min="10507" max="10507" width="9.5703125" style="5" customWidth="1"/>
    <col min="10508" max="10509" width="9" style="5" customWidth="1"/>
    <col min="10510" max="10510" width="5.5703125" style="5" customWidth="1"/>
    <col min="10511" max="10511" width="10.85546875" style="5" customWidth="1"/>
    <col min="10512" max="10752" width="9.140625" style="5"/>
    <col min="10753" max="10753" width="21.7109375" style="5" customWidth="1"/>
    <col min="10754" max="10754" width="11.85546875" style="5" customWidth="1"/>
    <col min="10755" max="10755" width="10" style="5" customWidth="1"/>
    <col min="10756" max="10756" width="8.7109375" style="5" customWidth="1"/>
    <col min="10757" max="10758" width="9.85546875" style="5" customWidth="1"/>
    <col min="10759" max="10759" width="8.42578125" style="5" customWidth="1"/>
    <col min="10760" max="10761" width="9.85546875" style="5" customWidth="1"/>
    <col min="10762" max="10762" width="8.7109375" style="5" customWidth="1"/>
    <col min="10763" max="10763" width="9.5703125" style="5" customWidth="1"/>
    <col min="10764" max="10765" width="9" style="5" customWidth="1"/>
    <col min="10766" max="10766" width="5.5703125" style="5" customWidth="1"/>
    <col min="10767" max="10767" width="10.85546875" style="5" customWidth="1"/>
    <col min="10768" max="11008" width="9.140625" style="5"/>
    <col min="11009" max="11009" width="21.7109375" style="5" customWidth="1"/>
    <col min="11010" max="11010" width="11.85546875" style="5" customWidth="1"/>
    <col min="11011" max="11011" width="10" style="5" customWidth="1"/>
    <col min="11012" max="11012" width="8.7109375" style="5" customWidth="1"/>
    <col min="11013" max="11014" width="9.85546875" style="5" customWidth="1"/>
    <col min="11015" max="11015" width="8.42578125" style="5" customWidth="1"/>
    <col min="11016" max="11017" width="9.85546875" style="5" customWidth="1"/>
    <col min="11018" max="11018" width="8.7109375" style="5" customWidth="1"/>
    <col min="11019" max="11019" width="9.5703125" style="5" customWidth="1"/>
    <col min="11020" max="11021" width="9" style="5" customWidth="1"/>
    <col min="11022" max="11022" width="5.5703125" style="5" customWidth="1"/>
    <col min="11023" max="11023" width="10.85546875" style="5" customWidth="1"/>
    <col min="11024" max="11264" width="9.140625" style="5"/>
    <col min="11265" max="11265" width="21.7109375" style="5" customWidth="1"/>
    <col min="11266" max="11266" width="11.85546875" style="5" customWidth="1"/>
    <col min="11267" max="11267" width="10" style="5" customWidth="1"/>
    <col min="11268" max="11268" width="8.7109375" style="5" customWidth="1"/>
    <col min="11269" max="11270" width="9.85546875" style="5" customWidth="1"/>
    <col min="11271" max="11271" width="8.42578125" style="5" customWidth="1"/>
    <col min="11272" max="11273" width="9.85546875" style="5" customWidth="1"/>
    <col min="11274" max="11274" width="8.7109375" style="5" customWidth="1"/>
    <col min="11275" max="11275" width="9.5703125" style="5" customWidth="1"/>
    <col min="11276" max="11277" width="9" style="5" customWidth="1"/>
    <col min="11278" max="11278" width="5.5703125" style="5" customWidth="1"/>
    <col min="11279" max="11279" width="10.85546875" style="5" customWidth="1"/>
    <col min="11280" max="11520" width="9.140625" style="5"/>
    <col min="11521" max="11521" width="21.7109375" style="5" customWidth="1"/>
    <col min="11522" max="11522" width="11.85546875" style="5" customWidth="1"/>
    <col min="11523" max="11523" width="10" style="5" customWidth="1"/>
    <col min="11524" max="11524" width="8.7109375" style="5" customWidth="1"/>
    <col min="11525" max="11526" width="9.85546875" style="5" customWidth="1"/>
    <col min="11527" max="11527" width="8.42578125" style="5" customWidth="1"/>
    <col min="11528" max="11529" width="9.85546875" style="5" customWidth="1"/>
    <col min="11530" max="11530" width="8.7109375" style="5" customWidth="1"/>
    <col min="11531" max="11531" width="9.5703125" style="5" customWidth="1"/>
    <col min="11532" max="11533" width="9" style="5" customWidth="1"/>
    <col min="11534" max="11534" width="5.5703125" style="5" customWidth="1"/>
    <col min="11535" max="11535" width="10.85546875" style="5" customWidth="1"/>
    <col min="11536" max="11776" width="9.140625" style="5"/>
    <col min="11777" max="11777" width="21.7109375" style="5" customWidth="1"/>
    <col min="11778" max="11778" width="11.85546875" style="5" customWidth="1"/>
    <col min="11779" max="11779" width="10" style="5" customWidth="1"/>
    <col min="11780" max="11780" width="8.7109375" style="5" customWidth="1"/>
    <col min="11781" max="11782" width="9.85546875" style="5" customWidth="1"/>
    <col min="11783" max="11783" width="8.42578125" style="5" customWidth="1"/>
    <col min="11784" max="11785" width="9.85546875" style="5" customWidth="1"/>
    <col min="11786" max="11786" width="8.7109375" style="5" customWidth="1"/>
    <col min="11787" max="11787" width="9.5703125" style="5" customWidth="1"/>
    <col min="11788" max="11789" width="9" style="5" customWidth="1"/>
    <col min="11790" max="11790" width="5.5703125" style="5" customWidth="1"/>
    <col min="11791" max="11791" width="10.85546875" style="5" customWidth="1"/>
    <col min="11792" max="12032" width="9.140625" style="5"/>
    <col min="12033" max="12033" width="21.7109375" style="5" customWidth="1"/>
    <col min="12034" max="12034" width="11.85546875" style="5" customWidth="1"/>
    <col min="12035" max="12035" width="10" style="5" customWidth="1"/>
    <col min="12036" max="12036" width="8.7109375" style="5" customWidth="1"/>
    <col min="12037" max="12038" width="9.85546875" style="5" customWidth="1"/>
    <col min="12039" max="12039" width="8.42578125" style="5" customWidth="1"/>
    <col min="12040" max="12041" width="9.85546875" style="5" customWidth="1"/>
    <col min="12042" max="12042" width="8.7109375" style="5" customWidth="1"/>
    <col min="12043" max="12043" width="9.5703125" style="5" customWidth="1"/>
    <col min="12044" max="12045" width="9" style="5" customWidth="1"/>
    <col min="12046" max="12046" width="5.5703125" style="5" customWidth="1"/>
    <col min="12047" max="12047" width="10.85546875" style="5" customWidth="1"/>
    <col min="12048" max="12288" width="9.140625" style="5"/>
    <col min="12289" max="12289" width="21.7109375" style="5" customWidth="1"/>
    <col min="12290" max="12290" width="11.85546875" style="5" customWidth="1"/>
    <col min="12291" max="12291" width="10" style="5" customWidth="1"/>
    <col min="12292" max="12292" width="8.7109375" style="5" customWidth="1"/>
    <col min="12293" max="12294" width="9.85546875" style="5" customWidth="1"/>
    <col min="12295" max="12295" width="8.42578125" style="5" customWidth="1"/>
    <col min="12296" max="12297" width="9.85546875" style="5" customWidth="1"/>
    <col min="12298" max="12298" width="8.7109375" style="5" customWidth="1"/>
    <col min="12299" max="12299" width="9.5703125" style="5" customWidth="1"/>
    <col min="12300" max="12301" width="9" style="5" customWidth="1"/>
    <col min="12302" max="12302" width="5.5703125" style="5" customWidth="1"/>
    <col min="12303" max="12303" width="10.85546875" style="5" customWidth="1"/>
    <col min="12304" max="12544" width="9.140625" style="5"/>
    <col min="12545" max="12545" width="21.7109375" style="5" customWidth="1"/>
    <col min="12546" max="12546" width="11.85546875" style="5" customWidth="1"/>
    <col min="12547" max="12547" width="10" style="5" customWidth="1"/>
    <col min="12548" max="12548" width="8.7109375" style="5" customWidth="1"/>
    <col min="12549" max="12550" width="9.85546875" style="5" customWidth="1"/>
    <col min="12551" max="12551" width="8.42578125" style="5" customWidth="1"/>
    <col min="12552" max="12553" width="9.85546875" style="5" customWidth="1"/>
    <col min="12554" max="12554" width="8.7109375" style="5" customWidth="1"/>
    <col min="12555" max="12555" width="9.5703125" style="5" customWidth="1"/>
    <col min="12556" max="12557" width="9" style="5" customWidth="1"/>
    <col min="12558" max="12558" width="5.5703125" style="5" customWidth="1"/>
    <col min="12559" max="12559" width="10.85546875" style="5" customWidth="1"/>
    <col min="12560" max="12800" width="9.140625" style="5"/>
    <col min="12801" max="12801" width="21.7109375" style="5" customWidth="1"/>
    <col min="12802" max="12802" width="11.85546875" style="5" customWidth="1"/>
    <col min="12803" max="12803" width="10" style="5" customWidth="1"/>
    <col min="12804" max="12804" width="8.7109375" style="5" customWidth="1"/>
    <col min="12805" max="12806" width="9.85546875" style="5" customWidth="1"/>
    <col min="12807" max="12807" width="8.42578125" style="5" customWidth="1"/>
    <col min="12808" max="12809" width="9.85546875" style="5" customWidth="1"/>
    <col min="12810" max="12810" width="8.7109375" style="5" customWidth="1"/>
    <col min="12811" max="12811" width="9.5703125" style="5" customWidth="1"/>
    <col min="12812" max="12813" width="9" style="5" customWidth="1"/>
    <col min="12814" max="12814" width="5.5703125" style="5" customWidth="1"/>
    <col min="12815" max="12815" width="10.85546875" style="5" customWidth="1"/>
    <col min="12816" max="13056" width="9.140625" style="5"/>
    <col min="13057" max="13057" width="21.7109375" style="5" customWidth="1"/>
    <col min="13058" max="13058" width="11.85546875" style="5" customWidth="1"/>
    <col min="13059" max="13059" width="10" style="5" customWidth="1"/>
    <col min="13060" max="13060" width="8.7109375" style="5" customWidth="1"/>
    <col min="13061" max="13062" width="9.85546875" style="5" customWidth="1"/>
    <col min="13063" max="13063" width="8.42578125" style="5" customWidth="1"/>
    <col min="13064" max="13065" width="9.85546875" style="5" customWidth="1"/>
    <col min="13066" max="13066" width="8.7109375" style="5" customWidth="1"/>
    <col min="13067" max="13067" width="9.5703125" style="5" customWidth="1"/>
    <col min="13068" max="13069" width="9" style="5" customWidth="1"/>
    <col min="13070" max="13070" width="5.5703125" style="5" customWidth="1"/>
    <col min="13071" max="13071" width="10.85546875" style="5" customWidth="1"/>
    <col min="13072" max="13312" width="9.140625" style="5"/>
    <col min="13313" max="13313" width="21.7109375" style="5" customWidth="1"/>
    <col min="13314" max="13314" width="11.85546875" style="5" customWidth="1"/>
    <col min="13315" max="13315" width="10" style="5" customWidth="1"/>
    <col min="13316" max="13316" width="8.7109375" style="5" customWidth="1"/>
    <col min="13317" max="13318" width="9.85546875" style="5" customWidth="1"/>
    <col min="13319" max="13319" width="8.42578125" style="5" customWidth="1"/>
    <col min="13320" max="13321" width="9.85546875" style="5" customWidth="1"/>
    <col min="13322" max="13322" width="8.7109375" style="5" customWidth="1"/>
    <col min="13323" max="13323" width="9.5703125" style="5" customWidth="1"/>
    <col min="13324" max="13325" width="9" style="5" customWidth="1"/>
    <col min="13326" max="13326" width="5.5703125" style="5" customWidth="1"/>
    <col min="13327" max="13327" width="10.85546875" style="5" customWidth="1"/>
    <col min="13328" max="13568" width="9.140625" style="5"/>
    <col min="13569" max="13569" width="21.7109375" style="5" customWidth="1"/>
    <col min="13570" max="13570" width="11.85546875" style="5" customWidth="1"/>
    <col min="13571" max="13571" width="10" style="5" customWidth="1"/>
    <col min="13572" max="13572" width="8.7109375" style="5" customWidth="1"/>
    <col min="13573" max="13574" width="9.85546875" style="5" customWidth="1"/>
    <col min="13575" max="13575" width="8.42578125" style="5" customWidth="1"/>
    <col min="13576" max="13577" width="9.85546875" style="5" customWidth="1"/>
    <col min="13578" max="13578" width="8.7109375" style="5" customWidth="1"/>
    <col min="13579" max="13579" width="9.5703125" style="5" customWidth="1"/>
    <col min="13580" max="13581" width="9" style="5" customWidth="1"/>
    <col min="13582" max="13582" width="5.5703125" style="5" customWidth="1"/>
    <col min="13583" max="13583" width="10.85546875" style="5" customWidth="1"/>
    <col min="13584" max="13824" width="9.140625" style="5"/>
    <col min="13825" max="13825" width="21.7109375" style="5" customWidth="1"/>
    <col min="13826" max="13826" width="11.85546875" style="5" customWidth="1"/>
    <col min="13827" max="13827" width="10" style="5" customWidth="1"/>
    <col min="13828" max="13828" width="8.7109375" style="5" customWidth="1"/>
    <col min="13829" max="13830" width="9.85546875" style="5" customWidth="1"/>
    <col min="13831" max="13831" width="8.42578125" style="5" customWidth="1"/>
    <col min="13832" max="13833" width="9.85546875" style="5" customWidth="1"/>
    <col min="13834" max="13834" width="8.7109375" style="5" customWidth="1"/>
    <col min="13835" max="13835" width="9.5703125" style="5" customWidth="1"/>
    <col min="13836" max="13837" width="9" style="5" customWidth="1"/>
    <col min="13838" max="13838" width="5.5703125" style="5" customWidth="1"/>
    <col min="13839" max="13839" width="10.85546875" style="5" customWidth="1"/>
    <col min="13840" max="14080" width="9.140625" style="5"/>
    <col min="14081" max="14081" width="21.7109375" style="5" customWidth="1"/>
    <col min="14082" max="14082" width="11.85546875" style="5" customWidth="1"/>
    <col min="14083" max="14083" width="10" style="5" customWidth="1"/>
    <col min="14084" max="14084" width="8.7109375" style="5" customWidth="1"/>
    <col min="14085" max="14086" width="9.85546875" style="5" customWidth="1"/>
    <col min="14087" max="14087" width="8.42578125" style="5" customWidth="1"/>
    <col min="14088" max="14089" width="9.85546875" style="5" customWidth="1"/>
    <col min="14090" max="14090" width="8.7109375" style="5" customWidth="1"/>
    <col min="14091" max="14091" width="9.5703125" style="5" customWidth="1"/>
    <col min="14092" max="14093" width="9" style="5" customWidth="1"/>
    <col min="14094" max="14094" width="5.5703125" style="5" customWidth="1"/>
    <col min="14095" max="14095" width="10.85546875" style="5" customWidth="1"/>
    <col min="14096" max="14336" width="9.140625" style="5"/>
    <col min="14337" max="14337" width="21.7109375" style="5" customWidth="1"/>
    <col min="14338" max="14338" width="11.85546875" style="5" customWidth="1"/>
    <col min="14339" max="14339" width="10" style="5" customWidth="1"/>
    <col min="14340" max="14340" width="8.7109375" style="5" customWidth="1"/>
    <col min="14341" max="14342" width="9.85546875" style="5" customWidth="1"/>
    <col min="14343" max="14343" width="8.42578125" style="5" customWidth="1"/>
    <col min="14344" max="14345" width="9.85546875" style="5" customWidth="1"/>
    <col min="14346" max="14346" width="8.7109375" style="5" customWidth="1"/>
    <col min="14347" max="14347" width="9.5703125" style="5" customWidth="1"/>
    <col min="14348" max="14349" width="9" style="5" customWidth="1"/>
    <col min="14350" max="14350" width="5.5703125" style="5" customWidth="1"/>
    <col min="14351" max="14351" width="10.85546875" style="5" customWidth="1"/>
    <col min="14352" max="14592" width="9.140625" style="5"/>
    <col min="14593" max="14593" width="21.7109375" style="5" customWidth="1"/>
    <col min="14594" max="14594" width="11.85546875" style="5" customWidth="1"/>
    <col min="14595" max="14595" width="10" style="5" customWidth="1"/>
    <col min="14596" max="14596" width="8.7109375" style="5" customWidth="1"/>
    <col min="14597" max="14598" width="9.85546875" style="5" customWidth="1"/>
    <col min="14599" max="14599" width="8.42578125" style="5" customWidth="1"/>
    <col min="14600" max="14601" width="9.85546875" style="5" customWidth="1"/>
    <col min="14602" max="14602" width="8.7109375" style="5" customWidth="1"/>
    <col min="14603" max="14603" width="9.5703125" style="5" customWidth="1"/>
    <col min="14604" max="14605" width="9" style="5" customWidth="1"/>
    <col min="14606" max="14606" width="5.5703125" style="5" customWidth="1"/>
    <col min="14607" max="14607" width="10.85546875" style="5" customWidth="1"/>
    <col min="14608" max="14848" width="9.140625" style="5"/>
    <col min="14849" max="14849" width="21.7109375" style="5" customWidth="1"/>
    <col min="14850" max="14850" width="11.85546875" style="5" customWidth="1"/>
    <col min="14851" max="14851" width="10" style="5" customWidth="1"/>
    <col min="14852" max="14852" width="8.7109375" style="5" customWidth="1"/>
    <col min="14853" max="14854" width="9.85546875" style="5" customWidth="1"/>
    <col min="14855" max="14855" width="8.42578125" style="5" customWidth="1"/>
    <col min="14856" max="14857" width="9.85546875" style="5" customWidth="1"/>
    <col min="14858" max="14858" width="8.7109375" style="5" customWidth="1"/>
    <col min="14859" max="14859" width="9.5703125" style="5" customWidth="1"/>
    <col min="14860" max="14861" width="9" style="5" customWidth="1"/>
    <col min="14862" max="14862" width="5.5703125" style="5" customWidth="1"/>
    <col min="14863" max="14863" width="10.85546875" style="5" customWidth="1"/>
    <col min="14864" max="15104" width="9.140625" style="5"/>
    <col min="15105" max="15105" width="21.7109375" style="5" customWidth="1"/>
    <col min="15106" max="15106" width="11.85546875" style="5" customWidth="1"/>
    <col min="15107" max="15107" width="10" style="5" customWidth="1"/>
    <col min="15108" max="15108" width="8.7109375" style="5" customWidth="1"/>
    <col min="15109" max="15110" width="9.85546875" style="5" customWidth="1"/>
    <col min="15111" max="15111" width="8.42578125" style="5" customWidth="1"/>
    <col min="15112" max="15113" width="9.85546875" style="5" customWidth="1"/>
    <col min="15114" max="15114" width="8.7109375" style="5" customWidth="1"/>
    <col min="15115" max="15115" width="9.5703125" style="5" customWidth="1"/>
    <col min="15116" max="15117" width="9" style="5" customWidth="1"/>
    <col min="15118" max="15118" width="5.5703125" style="5" customWidth="1"/>
    <col min="15119" max="15119" width="10.85546875" style="5" customWidth="1"/>
    <col min="15120" max="15360" width="9.140625" style="5"/>
    <col min="15361" max="15361" width="21.7109375" style="5" customWidth="1"/>
    <col min="15362" max="15362" width="11.85546875" style="5" customWidth="1"/>
    <col min="15363" max="15363" width="10" style="5" customWidth="1"/>
    <col min="15364" max="15364" width="8.7109375" style="5" customWidth="1"/>
    <col min="15365" max="15366" width="9.85546875" style="5" customWidth="1"/>
    <col min="15367" max="15367" width="8.42578125" style="5" customWidth="1"/>
    <col min="15368" max="15369" width="9.85546875" style="5" customWidth="1"/>
    <col min="15370" max="15370" width="8.7109375" style="5" customWidth="1"/>
    <col min="15371" max="15371" width="9.5703125" style="5" customWidth="1"/>
    <col min="15372" max="15373" width="9" style="5" customWidth="1"/>
    <col min="15374" max="15374" width="5.5703125" style="5" customWidth="1"/>
    <col min="15375" max="15375" width="10.85546875" style="5" customWidth="1"/>
    <col min="15376" max="15616" width="9.140625" style="5"/>
    <col min="15617" max="15617" width="21.7109375" style="5" customWidth="1"/>
    <col min="15618" max="15618" width="11.85546875" style="5" customWidth="1"/>
    <col min="15619" max="15619" width="10" style="5" customWidth="1"/>
    <col min="15620" max="15620" width="8.7109375" style="5" customWidth="1"/>
    <col min="15621" max="15622" width="9.85546875" style="5" customWidth="1"/>
    <col min="15623" max="15623" width="8.42578125" style="5" customWidth="1"/>
    <col min="15624" max="15625" width="9.85546875" style="5" customWidth="1"/>
    <col min="15626" max="15626" width="8.7109375" style="5" customWidth="1"/>
    <col min="15627" max="15627" width="9.5703125" style="5" customWidth="1"/>
    <col min="15628" max="15629" width="9" style="5" customWidth="1"/>
    <col min="15630" max="15630" width="5.5703125" style="5" customWidth="1"/>
    <col min="15631" max="15631" width="10.85546875" style="5" customWidth="1"/>
    <col min="15632" max="15872" width="9.140625" style="5"/>
    <col min="15873" max="15873" width="21.7109375" style="5" customWidth="1"/>
    <col min="15874" max="15874" width="11.85546875" style="5" customWidth="1"/>
    <col min="15875" max="15875" width="10" style="5" customWidth="1"/>
    <col min="15876" max="15876" width="8.7109375" style="5" customWidth="1"/>
    <col min="15877" max="15878" width="9.85546875" style="5" customWidth="1"/>
    <col min="15879" max="15879" width="8.42578125" style="5" customWidth="1"/>
    <col min="15880" max="15881" width="9.85546875" style="5" customWidth="1"/>
    <col min="15882" max="15882" width="8.7109375" style="5" customWidth="1"/>
    <col min="15883" max="15883" width="9.5703125" style="5" customWidth="1"/>
    <col min="15884" max="15885" width="9" style="5" customWidth="1"/>
    <col min="15886" max="15886" width="5.5703125" style="5" customWidth="1"/>
    <col min="15887" max="15887" width="10.85546875" style="5" customWidth="1"/>
    <col min="15888" max="16128" width="9.140625" style="5"/>
    <col min="16129" max="16129" width="21.7109375" style="5" customWidth="1"/>
    <col min="16130" max="16130" width="11.85546875" style="5" customWidth="1"/>
    <col min="16131" max="16131" width="10" style="5" customWidth="1"/>
    <col min="16132" max="16132" width="8.7109375" style="5" customWidth="1"/>
    <col min="16133" max="16134" width="9.85546875" style="5" customWidth="1"/>
    <col min="16135" max="16135" width="8.42578125" style="5" customWidth="1"/>
    <col min="16136" max="16137" width="9.85546875" style="5" customWidth="1"/>
    <col min="16138" max="16138" width="8.7109375" style="5" customWidth="1"/>
    <col min="16139" max="16139" width="9.5703125" style="5" customWidth="1"/>
    <col min="16140" max="16141" width="9" style="5" customWidth="1"/>
    <col min="16142" max="16142" width="5.5703125" style="5" customWidth="1"/>
    <col min="16143" max="16143" width="10.85546875" style="5" customWidth="1"/>
    <col min="16144" max="16384" width="9.140625" style="5"/>
  </cols>
  <sheetData>
    <row r="1" spans="1:18" ht="29.25" customHeight="1" x14ac:dyDescent="0.2">
      <c r="A1" s="384" t="s">
        <v>114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82</v>
      </c>
    </row>
    <row r="3" spans="1:18" ht="12.75" customHeight="1" x14ac:dyDescent="0.2">
      <c r="A3" s="397"/>
      <c r="B3" s="376" t="s">
        <v>155</v>
      </c>
      <c r="C3" s="376"/>
      <c r="D3" s="376"/>
      <c r="E3" s="377" t="s">
        <v>78</v>
      </c>
      <c r="F3" s="379"/>
      <c r="G3" s="379"/>
      <c r="H3" s="379"/>
      <c r="I3" s="379"/>
      <c r="J3" s="379"/>
      <c r="K3" s="370" t="s">
        <v>186</v>
      </c>
      <c r="L3" s="371"/>
      <c r="M3" s="372"/>
      <c r="N3" s="376" t="s">
        <v>79</v>
      </c>
      <c r="O3" s="376"/>
      <c r="P3" s="377"/>
      <c r="Q3" s="16"/>
    </row>
    <row r="4" spans="1:18" ht="38.25" customHeight="1" x14ac:dyDescent="0.2">
      <c r="A4" s="397"/>
      <c r="B4" s="376"/>
      <c r="C4" s="376"/>
      <c r="D4" s="376"/>
      <c r="E4" s="376" t="s">
        <v>77</v>
      </c>
      <c r="F4" s="376"/>
      <c r="G4" s="376"/>
      <c r="H4" s="376" t="s">
        <v>76</v>
      </c>
      <c r="I4" s="376"/>
      <c r="J4" s="376"/>
      <c r="K4" s="373"/>
      <c r="L4" s="374"/>
      <c r="M4" s="375"/>
      <c r="N4" s="376"/>
      <c r="O4" s="376"/>
      <c r="P4" s="377"/>
      <c r="Q4" s="16"/>
    </row>
    <row r="5" spans="1:18" ht="33.75" x14ac:dyDescent="0.2">
      <c r="A5" s="397"/>
      <c r="B5" s="207" t="s">
        <v>153</v>
      </c>
      <c r="C5" s="207" t="s">
        <v>75</v>
      </c>
      <c r="D5" s="207" t="s">
        <v>154</v>
      </c>
      <c r="E5" s="207" t="s">
        <v>153</v>
      </c>
      <c r="F5" s="207" t="s">
        <v>75</v>
      </c>
      <c r="G5" s="207" t="s">
        <v>154</v>
      </c>
      <c r="H5" s="207" t="s">
        <v>153</v>
      </c>
      <c r="I5" s="207" t="s">
        <v>75</v>
      </c>
      <c r="J5" s="207" t="s">
        <v>154</v>
      </c>
      <c r="K5" s="207" t="s">
        <v>153</v>
      </c>
      <c r="L5" s="207" t="s">
        <v>75</v>
      </c>
      <c r="M5" s="208" t="s">
        <v>154</v>
      </c>
      <c r="N5" s="207" t="s">
        <v>153</v>
      </c>
      <c r="O5" s="207" t="s">
        <v>75</v>
      </c>
      <c r="P5" s="208" t="s">
        <v>154</v>
      </c>
      <c r="Q5" s="16"/>
    </row>
    <row r="6" spans="1:18" x14ac:dyDescent="0.2">
      <c r="A6" s="70" t="s">
        <v>83</v>
      </c>
      <c r="B6" s="65">
        <f>SUM(B7:B26)</f>
        <v>199204.77</v>
      </c>
      <c r="C6" s="65">
        <f>SUM(C7:C26)</f>
        <v>183971.36999999997</v>
      </c>
      <c r="D6" s="65">
        <f>B6/C6*100</f>
        <v>108.28031013738715</v>
      </c>
      <c r="E6" s="65">
        <f>SUM(E7:E26)</f>
        <v>153093.52000000002</v>
      </c>
      <c r="F6" s="65">
        <f>SUM(F7:F26)</f>
        <v>139031.31000000003</v>
      </c>
      <c r="G6" s="65">
        <f>E6/F6%</f>
        <v>110.11441955053145</v>
      </c>
      <c r="H6" s="65">
        <f>SUM(H7:H26)</f>
        <v>46111.249999999993</v>
      </c>
      <c r="I6" s="65">
        <f>SUM(I7:I26)</f>
        <v>44940.06</v>
      </c>
      <c r="J6" s="65">
        <f>H6/I6%</f>
        <v>102.60611579067761</v>
      </c>
      <c r="K6" s="65">
        <f>SUM(K7:K26)</f>
        <v>117916.90000000001</v>
      </c>
      <c r="L6" s="65">
        <f>SUM(L7:L26)</f>
        <v>123095.00000000003</v>
      </c>
      <c r="M6" s="219">
        <f>K6/L6%</f>
        <v>95.793411592672314</v>
      </c>
      <c r="N6" s="65">
        <f>SUM(N7:N26)</f>
        <v>317121.67</v>
      </c>
      <c r="O6" s="65">
        <f>SUM(O7:O26)</f>
        <v>307066.37</v>
      </c>
      <c r="P6" s="65">
        <f>N6/O6*100</f>
        <v>103.27463407992219</v>
      </c>
    </row>
    <row r="7" spans="1:18" x14ac:dyDescent="0.2">
      <c r="A7" s="70" t="s">
        <v>84</v>
      </c>
      <c r="B7" s="65">
        <f>E7+H7</f>
        <v>12824.79</v>
      </c>
      <c r="C7" s="65">
        <f>F7+I7</f>
        <v>11954</v>
      </c>
      <c r="D7" s="65">
        <f t="shared" ref="D7:D24" si="0">B7/C7*100</f>
        <v>107.28450727789863</v>
      </c>
      <c r="E7" s="298">
        <v>6254.21</v>
      </c>
      <c r="F7" s="298">
        <v>5653.89</v>
      </c>
      <c r="G7" s="65">
        <f>E7/F7%</f>
        <v>110.61782241960843</v>
      </c>
      <c r="H7" s="298">
        <v>6570.58</v>
      </c>
      <c r="I7" s="298">
        <v>6300.11</v>
      </c>
      <c r="J7" s="65">
        <f t="shared" ref="J7:J23" si="1">H7/I7%</f>
        <v>104.29309964429193</v>
      </c>
      <c r="K7" s="298">
        <v>4413</v>
      </c>
      <c r="L7" s="298">
        <v>4587.6400000000003</v>
      </c>
      <c r="M7" s="220">
        <f>K7/L7%</f>
        <v>96.19324968829288</v>
      </c>
      <c r="N7" s="65">
        <f>B7+K7</f>
        <v>17237.79</v>
      </c>
      <c r="O7" s="65">
        <f>C7+L7</f>
        <v>16541.64</v>
      </c>
      <c r="P7" s="65">
        <f>N7/O7*100</f>
        <v>104.20847026050622</v>
      </c>
      <c r="R7" s="247"/>
    </row>
    <row r="8" spans="1:18" x14ac:dyDescent="0.2">
      <c r="A8" s="70" t="s">
        <v>85</v>
      </c>
      <c r="B8" s="65">
        <f t="shared" ref="B8:C26" si="2">E8+H8</f>
        <v>34946.839999999997</v>
      </c>
      <c r="C8" s="65">
        <f t="shared" si="2"/>
        <v>36992.449999999997</v>
      </c>
      <c r="D8" s="65">
        <f t="shared" si="0"/>
        <v>94.470195945388852</v>
      </c>
      <c r="E8" s="262">
        <v>33594.74</v>
      </c>
      <c r="F8" s="262">
        <v>35416.61</v>
      </c>
      <c r="G8" s="65">
        <f t="shared" ref="G8:G26" si="3">E8/F8%</f>
        <v>94.855888240009406</v>
      </c>
      <c r="H8" s="262">
        <v>1352.1</v>
      </c>
      <c r="I8" s="262">
        <v>1575.84</v>
      </c>
      <c r="J8" s="65">
        <f t="shared" si="1"/>
        <v>85.80185805665549</v>
      </c>
      <c r="K8" s="262">
        <v>8852.7999999999993</v>
      </c>
      <c r="L8" s="262">
        <v>8823.17</v>
      </c>
      <c r="M8" s="220">
        <f t="shared" ref="M8:M25" si="4">K8/L8%</f>
        <v>100.33582034574874</v>
      </c>
      <c r="N8" s="65">
        <f t="shared" ref="N8:O26" si="5">B8+K8</f>
        <v>43799.64</v>
      </c>
      <c r="O8" s="65">
        <f t="shared" si="5"/>
        <v>45815.619999999995</v>
      </c>
      <c r="P8" s="65">
        <f t="shared" ref="P8:P25" si="6">N8/O8*100</f>
        <v>95.599797623605227</v>
      </c>
    </row>
    <row r="9" spans="1:18" x14ac:dyDescent="0.2">
      <c r="A9" s="70" t="s">
        <v>86</v>
      </c>
      <c r="B9" s="65">
        <f t="shared" si="2"/>
        <v>6422.68</v>
      </c>
      <c r="C9" s="65">
        <f t="shared" si="2"/>
        <v>6237.79</v>
      </c>
      <c r="D9" s="65">
        <f t="shared" si="0"/>
        <v>102.9640305300435</v>
      </c>
      <c r="E9" s="262">
        <v>3042.68</v>
      </c>
      <c r="F9" s="262">
        <v>3217.97</v>
      </c>
      <c r="G9" s="65">
        <f t="shared" si="3"/>
        <v>94.552777061315055</v>
      </c>
      <c r="H9" s="262">
        <v>3380</v>
      </c>
      <c r="I9" s="262">
        <v>3019.82</v>
      </c>
      <c r="J9" s="65">
        <f t="shared" si="1"/>
        <v>111.92720095899756</v>
      </c>
      <c r="K9" s="262">
        <v>10889.2</v>
      </c>
      <c r="L9" s="262">
        <v>10788.74</v>
      </c>
      <c r="M9" s="220">
        <f t="shared" si="4"/>
        <v>100.93115600153494</v>
      </c>
      <c r="N9" s="65">
        <f t="shared" si="5"/>
        <v>17311.88</v>
      </c>
      <c r="O9" s="65">
        <f t="shared" si="5"/>
        <v>17026.53</v>
      </c>
      <c r="P9" s="65">
        <f t="shared" si="6"/>
        <v>101.67591400009282</v>
      </c>
    </row>
    <row r="10" spans="1:18" x14ac:dyDescent="0.2">
      <c r="A10" s="70" t="s">
        <v>87</v>
      </c>
      <c r="B10" s="65">
        <f t="shared" si="2"/>
        <v>44447.97</v>
      </c>
      <c r="C10" s="65">
        <f t="shared" si="2"/>
        <v>36819.57</v>
      </c>
      <c r="D10" s="65">
        <f t="shared" si="0"/>
        <v>120.71832995333732</v>
      </c>
      <c r="E10" s="262">
        <v>39188.47</v>
      </c>
      <c r="F10" s="262">
        <v>31536.17</v>
      </c>
      <c r="G10" s="65">
        <f t="shared" si="3"/>
        <v>124.2651533144323</v>
      </c>
      <c r="H10" s="262">
        <v>5259.5</v>
      </c>
      <c r="I10" s="262">
        <v>5283.4</v>
      </c>
      <c r="J10" s="65">
        <f t="shared" si="1"/>
        <v>99.547639777416066</v>
      </c>
      <c r="K10" s="262">
        <v>8592.5</v>
      </c>
      <c r="L10" s="262">
        <v>8716.5499999999993</v>
      </c>
      <c r="M10" s="220">
        <f t="shared" si="4"/>
        <v>98.576845196780837</v>
      </c>
      <c r="N10" s="65">
        <f t="shared" si="5"/>
        <v>53040.47</v>
      </c>
      <c r="O10" s="65">
        <f t="shared" si="5"/>
        <v>45536.119999999995</v>
      </c>
      <c r="P10" s="65">
        <f t="shared" si="6"/>
        <v>116.47999434295238</v>
      </c>
    </row>
    <row r="11" spans="1:18" x14ac:dyDescent="0.2">
      <c r="A11" s="70" t="s">
        <v>88</v>
      </c>
      <c r="B11" s="65">
        <f t="shared" si="2"/>
        <v>1995.32</v>
      </c>
      <c r="C11" s="65">
        <f t="shared" si="2"/>
        <v>1813.98</v>
      </c>
      <c r="D11" s="65">
        <f t="shared" si="0"/>
        <v>109.99680261083363</v>
      </c>
      <c r="E11" s="262">
        <v>135.02000000000001</v>
      </c>
      <c r="F11" s="262">
        <v>71.849999999999994</v>
      </c>
      <c r="G11" s="65">
        <f>E11/F11%</f>
        <v>187.919276270007</v>
      </c>
      <c r="H11" s="262">
        <v>1860.3</v>
      </c>
      <c r="I11" s="262">
        <v>1742.13</v>
      </c>
      <c r="J11" s="65">
        <f t="shared" si="1"/>
        <v>106.78307588985895</v>
      </c>
      <c r="K11" s="262">
        <v>4715.8</v>
      </c>
      <c r="L11" s="262">
        <v>4582.72</v>
      </c>
      <c r="M11" s="220">
        <f t="shared" si="4"/>
        <v>102.90395223797221</v>
      </c>
      <c r="N11" s="65">
        <f t="shared" si="5"/>
        <v>6711.12</v>
      </c>
      <c r="O11" s="65">
        <f t="shared" si="5"/>
        <v>6396.7000000000007</v>
      </c>
      <c r="P11" s="65">
        <f t="shared" si="6"/>
        <v>104.91534697578437</v>
      </c>
    </row>
    <row r="12" spans="1:18" x14ac:dyDescent="0.2">
      <c r="A12" s="70" t="s">
        <v>89</v>
      </c>
      <c r="B12" s="65">
        <f t="shared" si="2"/>
        <v>8645.8100000000013</v>
      </c>
      <c r="C12" s="65">
        <f t="shared" si="2"/>
        <v>7930.91</v>
      </c>
      <c r="D12" s="65">
        <f t="shared" si="0"/>
        <v>109.01409800388609</v>
      </c>
      <c r="E12" s="262">
        <v>4035.21</v>
      </c>
      <c r="F12" s="262">
        <v>3816.24</v>
      </c>
      <c r="G12" s="65">
        <f t="shared" si="3"/>
        <v>105.73784667630967</v>
      </c>
      <c r="H12" s="262">
        <v>4610.6000000000004</v>
      </c>
      <c r="I12" s="262">
        <v>4114.67</v>
      </c>
      <c r="J12" s="65">
        <f t="shared" si="1"/>
        <v>112.05272840835353</v>
      </c>
      <c r="K12" s="262">
        <v>5658.4</v>
      </c>
      <c r="L12" s="262">
        <v>5600.16</v>
      </c>
      <c r="M12" s="220">
        <f t="shared" si="4"/>
        <v>101.03997028656325</v>
      </c>
      <c r="N12" s="65">
        <f t="shared" si="5"/>
        <v>14304.210000000001</v>
      </c>
      <c r="O12" s="65">
        <f t="shared" si="5"/>
        <v>13531.07</v>
      </c>
      <c r="P12" s="65">
        <f t="shared" si="6"/>
        <v>105.71381272877905</v>
      </c>
    </row>
    <row r="13" spans="1:18" x14ac:dyDescent="0.2">
      <c r="A13" s="70" t="s">
        <v>90</v>
      </c>
      <c r="B13" s="65">
        <f t="shared" si="2"/>
        <v>9547.41</v>
      </c>
      <c r="C13" s="65">
        <f t="shared" si="2"/>
        <v>8564.82</v>
      </c>
      <c r="D13" s="65">
        <f t="shared" si="0"/>
        <v>111.47239521671209</v>
      </c>
      <c r="E13" s="262">
        <v>5948.91</v>
      </c>
      <c r="F13" s="262">
        <v>5021.72</v>
      </c>
      <c r="G13" s="65">
        <f t="shared" si="3"/>
        <v>118.4635941470253</v>
      </c>
      <c r="H13" s="262">
        <v>3598.5</v>
      </c>
      <c r="I13" s="262">
        <v>3543.1</v>
      </c>
      <c r="J13" s="65">
        <f t="shared" si="1"/>
        <v>101.56360249499026</v>
      </c>
      <c r="K13" s="262">
        <v>9180.9</v>
      </c>
      <c r="L13" s="262">
        <v>9080.0400000000009</v>
      </c>
      <c r="M13" s="220">
        <f t="shared" si="4"/>
        <v>101.11078805820237</v>
      </c>
      <c r="N13" s="65">
        <f t="shared" si="5"/>
        <v>18728.309999999998</v>
      </c>
      <c r="O13" s="65">
        <f t="shared" si="5"/>
        <v>17644.86</v>
      </c>
      <c r="P13" s="65">
        <f t="shared" si="6"/>
        <v>106.14031508325937</v>
      </c>
    </row>
    <row r="14" spans="1:18" x14ac:dyDescent="0.2">
      <c r="A14" s="70" t="s">
        <v>91</v>
      </c>
      <c r="B14" s="65">
        <f t="shared" si="2"/>
        <v>5396.62</v>
      </c>
      <c r="C14" s="65">
        <f t="shared" si="2"/>
        <v>4889.3</v>
      </c>
      <c r="D14" s="65">
        <f t="shared" si="0"/>
        <v>110.37612746200887</v>
      </c>
      <c r="E14" s="262">
        <v>1073.6199999999999</v>
      </c>
      <c r="F14" s="262">
        <v>640.35</v>
      </c>
      <c r="G14" s="65">
        <f t="shared" si="3"/>
        <v>167.66143515265088</v>
      </c>
      <c r="H14" s="262">
        <v>4323</v>
      </c>
      <c r="I14" s="262">
        <v>4248.95</v>
      </c>
      <c r="J14" s="65">
        <f t="shared" si="1"/>
        <v>101.74278351122042</v>
      </c>
      <c r="K14" s="262">
        <v>7107.8</v>
      </c>
      <c r="L14" s="262">
        <v>6971.15</v>
      </c>
      <c r="M14" s="220">
        <f t="shared" si="4"/>
        <v>101.96022177115684</v>
      </c>
      <c r="N14" s="65">
        <f t="shared" si="5"/>
        <v>12504.42</v>
      </c>
      <c r="O14" s="65">
        <f t="shared" si="5"/>
        <v>11860.45</v>
      </c>
      <c r="P14" s="65">
        <f t="shared" si="6"/>
        <v>105.42955790041692</v>
      </c>
    </row>
    <row r="15" spans="1:18" x14ac:dyDescent="0.2">
      <c r="A15" s="70" t="s">
        <v>92</v>
      </c>
      <c r="B15" s="65">
        <f t="shared" si="2"/>
        <v>8243.1200000000008</v>
      </c>
      <c r="C15" s="65">
        <f t="shared" si="2"/>
        <v>7676.08</v>
      </c>
      <c r="D15" s="65">
        <f t="shared" si="0"/>
        <v>107.38710383424875</v>
      </c>
      <c r="E15" s="262">
        <v>5589.52</v>
      </c>
      <c r="F15" s="262">
        <v>5066.8900000000003</v>
      </c>
      <c r="G15" s="65">
        <f t="shared" si="3"/>
        <v>110.31461113227246</v>
      </c>
      <c r="H15" s="262">
        <v>2653.6</v>
      </c>
      <c r="I15" s="262">
        <v>2609.19</v>
      </c>
      <c r="J15" s="65">
        <f t="shared" si="1"/>
        <v>101.7020607928131</v>
      </c>
      <c r="K15" s="262">
        <v>4635.3999999999996</v>
      </c>
      <c r="L15" s="262">
        <v>4652.26</v>
      </c>
      <c r="M15" s="220">
        <f t="shared" si="4"/>
        <v>99.637595491223607</v>
      </c>
      <c r="N15" s="65">
        <f t="shared" si="5"/>
        <v>12878.52</v>
      </c>
      <c r="O15" s="65">
        <f t="shared" si="5"/>
        <v>12328.34</v>
      </c>
      <c r="P15" s="65">
        <f t="shared" si="6"/>
        <v>104.46272571976438</v>
      </c>
    </row>
    <row r="16" spans="1:18" x14ac:dyDescent="0.2">
      <c r="A16" s="70" t="s">
        <v>93</v>
      </c>
      <c r="B16" s="65">
        <f t="shared" si="2"/>
        <v>6879.25</v>
      </c>
      <c r="C16" s="65">
        <f t="shared" si="2"/>
        <v>7517.73</v>
      </c>
      <c r="D16" s="65">
        <f t="shared" si="0"/>
        <v>91.507010759896943</v>
      </c>
      <c r="E16" s="262">
        <v>6617.05</v>
      </c>
      <c r="F16" s="262">
        <v>7270.44</v>
      </c>
      <c r="G16" s="65">
        <f t="shared" si="3"/>
        <v>91.013061107718386</v>
      </c>
      <c r="H16" s="262">
        <v>262.2</v>
      </c>
      <c r="I16" s="262">
        <v>247.29</v>
      </c>
      <c r="J16" s="65">
        <f t="shared" si="1"/>
        <v>106.02935824335799</v>
      </c>
      <c r="K16" s="262">
        <v>6509.2</v>
      </c>
      <c r="L16" s="262">
        <v>6565.13</v>
      </c>
      <c r="M16" s="220">
        <f t="shared" si="4"/>
        <v>99.148074752518212</v>
      </c>
      <c r="N16" s="65">
        <f t="shared" si="5"/>
        <v>13388.45</v>
      </c>
      <c r="O16" s="65">
        <f t="shared" si="5"/>
        <v>14082.86</v>
      </c>
      <c r="P16" s="65">
        <f t="shared" si="6"/>
        <v>95.069112382001947</v>
      </c>
    </row>
    <row r="17" spans="1:16" x14ac:dyDescent="0.2">
      <c r="A17" s="70" t="s">
        <v>94</v>
      </c>
      <c r="B17" s="65">
        <f t="shared" si="2"/>
        <v>1044.99</v>
      </c>
      <c r="C17" s="65">
        <f t="shared" si="2"/>
        <v>1029.8399999999999</v>
      </c>
      <c r="D17" s="65">
        <f t="shared" si="0"/>
        <v>101.47110230715452</v>
      </c>
      <c r="E17" s="262">
        <v>251.39</v>
      </c>
      <c r="F17" s="262">
        <v>256.27999999999997</v>
      </c>
      <c r="G17" s="65">
        <f t="shared" si="3"/>
        <v>98.091930700796013</v>
      </c>
      <c r="H17" s="262">
        <v>793.6</v>
      </c>
      <c r="I17" s="262">
        <v>773.56</v>
      </c>
      <c r="J17" s="65">
        <f t="shared" si="1"/>
        <v>102.59061999069239</v>
      </c>
      <c r="K17" s="262">
        <v>4615.3999999999996</v>
      </c>
      <c r="L17" s="262">
        <v>4584.25</v>
      </c>
      <c r="M17" s="220">
        <f t="shared" si="4"/>
        <v>100.67950046354365</v>
      </c>
      <c r="N17" s="65">
        <f t="shared" si="5"/>
        <v>5660.3899999999994</v>
      </c>
      <c r="O17" s="65">
        <f t="shared" si="5"/>
        <v>5614.09</v>
      </c>
      <c r="P17" s="65">
        <f t="shared" si="6"/>
        <v>100.82471068329862</v>
      </c>
    </row>
    <row r="18" spans="1:16" x14ac:dyDescent="0.2">
      <c r="A18" s="70" t="s">
        <v>95</v>
      </c>
      <c r="B18" s="65">
        <f t="shared" si="2"/>
        <v>2974.55</v>
      </c>
      <c r="C18" s="65">
        <f t="shared" si="2"/>
        <v>2965.13</v>
      </c>
      <c r="D18" s="65">
        <f t="shared" si="0"/>
        <v>100.31769264753991</v>
      </c>
      <c r="E18" s="262">
        <v>2626.55</v>
      </c>
      <c r="F18" s="262">
        <v>2619.23</v>
      </c>
      <c r="G18" s="65">
        <f t="shared" si="3"/>
        <v>100.27947144771557</v>
      </c>
      <c r="H18" s="262">
        <v>348</v>
      </c>
      <c r="I18" s="262">
        <v>345.9</v>
      </c>
      <c r="J18" s="65">
        <f t="shared" si="1"/>
        <v>100.60711188204685</v>
      </c>
      <c r="K18" s="262">
        <v>791.4</v>
      </c>
      <c r="L18" s="262">
        <v>801.05</v>
      </c>
      <c r="M18" s="220">
        <f t="shared" si="4"/>
        <v>98.795331127894627</v>
      </c>
      <c r="N18" s="65">
        <f t="shared" si="5"/>
        <v>3765.9500000000003</v>
      </c>
      <c r="O18" s="65">
        <f t="shared" si="5"/>
        <v>3766.1800000000003</v>
      </c>
      <c r="P18" s="65">
        <f t="shared" si="6"/>
        <v>99.993893016265815</v>
      </c>
    </row>
    <row r="19" spans="1:16" x14ac:dyDescent="0.2">
      <c r="A19" s="70" t="s">
        <v>96</v>
      </c>
      <c r="B19" s="65">
        <f t="shared" si="2"/>
        <v>10713.54</v>
      </c>
      <c r="C19" s="65">
        <f t="shared" si="2"/>
        <v>10058.74</v>
      </c>
      <c r="D19" s="65">
        <f t="shared" si="0"/>
        <v>106.50976166000912</v>
      </c>
      <c r="E19" s="262">
        <v>7729.8</v>
      </c>
      <c r="F19" s="262">
        <v>7002.04</v>
      </c>
      <c r="G19" s="65">
        <f t="shared" si="3"/>
        <v>110.39354245334218</v>
      </c>
      <c r="H19" s="262">
        <v>2983.74</v>
      </c>
      <c r="I19" s="262">
        <v>3056.7</v>
      </c>
      <c r="J19" s="65">
        <f t="shared" si="1"/>
        <v>97.613112179801746</v>
      </c>
      <c r="K19" s="262">
        <v>4713.5</v>
      </c>
      <c r="L19" s="262">
        <v>4998.6899999999996</v>
      </c>
      <c r="M19" s="220">
        <f t="shared" si="4"/>
        <v>94.294705212765749</v>
      </c>
      <c r="N19" s="65">
        <f t="shared" si="5"/>
        <v>15427.04</v>
      </c>
      <c r="O19" s="65">
        <f t="shared" si="5"/>
        <v>15057.43</v>
      </c>
      <c r="P19" s="65">
        <f t="shared" si="6"/>
        <v>102.4546685589772</v>
      </c>
    </row>
    <row r="20" spans="1:16" x14ac:dyDescent="0.2">
      <c r="A20" s="70" t="s">
        <v>97</v>
      </c>
      <c r="B20" s="65">
        <f t="shared" si="2"/>
        <v>6503.4</v>
      </c>
      <c r="C20" s="65">
        <f t="shared" si="2"/>
        <v>6555.71</v>
      </c>
      <c r="D20" s="65">
        <f t="shared" si="0"/>
        <v>99.202069646155792</v>
      </c>
      <c r="E20" s="262">
        <v>5048.8999999999996</v>
      </c>
      <c r="F20" s="262">
        <v>5078.49</v>
      </c>
      <c r="G20" s="65">
        <f t="shared" si="3"/>
        <v>99.417346494725791</v>
      </c>
      <c r="H20" s="262">
        <v>1454.5</v>
      </c>
      <c r="I20" s="262">
        <v>1477.22</v>
      </c>
      <c r="J20" s="65">
        <f t="shared" si="1"/>
        <v>98.461975873600409</v>
      </c>
      <c r="K20" s="262">
        <v>5357.4</v>
      </c>
      <c r="L20" s="262">
        <v>5856.03</v>
      </c>
      <c r="M20" s="220">
        <f t="shared" si="4"/>
        <v>91.485187063590857</v>
      </c>
      <c r="N20" s="65">
        <f t="shared" si="5"/>
        <v>11860.8</v>
      </c>
      <c r="O20" s="65">
        <f t="shared" si="5"/>
        <v>12411.74</v>
      </c>
      <c r="P20" s="65">
        <f t="shared" si="6"/>
        <v>95.561138083781955</v>
      </c>
    </row>
    <row r="21" spans="1:16" x14ac:dyDescent="0.2">
      <c r="A21" s="70" t="s">
        <v>98</v>
      </c>
      <c r="B21" s="65">
        <f t="shared" si="2"/>
        <v>11324.07</v>
      </c>
      <c r="C21" s="65">
        <f t="shared" si="2"/>
        <v>6499.58</v>
      </c>
      <c r="D21" s="65">
        <f>B21/C21*100</f>
        <v>174.22771932955666</v>
      </c>
      <c r="E21" s="262">
        <v>9313.4699999999993</v>
      </c>
      <c r="F21" s="262">
        <v>4803.84</v>
      </c>
      <c r="G21" s="65">
        <f>E21/F21%</f>
        <v>193.87552458033571</v>
      </c>
      <c r="H21" s="262">
        <v>2010.6</v>
      </c>
      <c r="I21" s="262">
        <v>1695.74</v>
      </c>
      <c r="J21" s="65">
        <f t="shared" si="1"/>
        <v>118.567704954769</v>
      </c>
      <c r="K21" s="262">
        <v>23138.3</v>
      </c>
      <c r="L21" s="262">
        <v>27577.85</v>
      </c>
      <c r="M21" s="220">
        <f t="shared" si="4"/>
        <v>83.901754487750125</v>
      </c>
      <c r="N21" s="65">
        <f t="shared" si="5"/>
        <v>34462.369999999995</v>
      </c>
      <c r="O21" s="65">
        <f t="shared" si="5"/>
        <v>34077.43</v>
      </c>
      <c r="P21" s="65">
        <f t="shared" si="6"/>
        <v>101.12960396367919</v>
      </c>
    </row>
    <row r="22" spans="1:16" x14ac:dyDescent="0.2">
      <c r="A22" s="70" t="s">
        <v>99</v>
      </c>
      <c r="B22" s="65">
        <f t="shared" si="2"/>
        <v>1581.92</v>
      </c>
      <c r="C22" s="65">
        <f t="shared" si="2"/>
        <v>1750.8100000000002</v>
      </c>
      <c r="D22" s="65">
        <f t="shared" si="0"/>
        <v>90.353607758694537</v>
      </c>
      <c r="E22" s="262">
        <v>7.42</v>
      </c>
      <c r="F22" s="262">
        <v>66.150000000000006</v>
      </c>
      <c r="G22" s="65">
        <f t="shared" si="3"/>
        <v>11.216931216931215</v>
      </c>
      <c r="H22" s="262">
        <v>1574.5</v>
      </c>
      <c r="I22" s="262">
        <v>1684.66</v>
      </c>
      <c r="J22" s="65">
        <f t="shared" si="1"/>
        <v>93.460995096933488</v>
      </c>
      <c r="K22" s="262">
        <v>2314.1</v>
      </c>
      <c r="L22" s="262">
        <v>2276.8200000000002</v>
      </c>
      <c r="M22" s="220">
        <f t="shared" si="4"/>
        <v>101.63737142154407</v>
      </c>
      <c r="N22" s="65">
        <f t="shared" si="5"/>
        <v>3896.02</v>
      </c>
      <c r="O22" s="65">
        <f t="shared" si="5"/>
        <v>4027.63</v>
      </c>
      <c r="P22" s="65">
        <f t="shared" si="6"/>
        <v>96.732321489312568</v>
      </c>
    </row>
    <row r="23" spans="1:16" x14ac:dyDescent="0.2">
      <c r="A23" s="70" t="s">
        <v>100</v>
      </c>
      <c r="B23" s="65">
        <f t="shared" si="2"/>
        <v>25061.55</v>
      </c>
      <c r="C23" s="65">
        <f t="shared" si="2"/>
        <v>24001.449999999997</v>
      </c>
      <c r="D23" s="65">
        <f t="shared" si="0"/>
        <v>104.41681648400409</v>
      </c>
      <c r="E23" s="262">
        <v>22202.12</v>
      </c>
      <c r="F23" s="262">
        <v>20995.67</v>
      </c>
      <c r="G23" s="65">
        <f t="shared" si="3"/>
        <v>105.74618480858196</v>
      </c>
      <c r="H23" s="262">
        <v>2859.43</v>
      </c>
      <c r="I23" s="262">
        <v>3005.78</v>
      </c>
      <c r="J23" s="65">
        <f t="shared" si="1"/>
        <v>95.131047515120855</v>
      </c>
      <c r="K23" s="262">
        <v>5284.8</v>
      </c>
      <c r="L23" s="262">
        <v>5482.55</v>
      </c>
      <c r="M23" s="220">
        <f t="shared" si="4"/>
        <v>96.393101750098026</v>
      </c>
      <c r="N23" s="65">
        <f t="shared" si="5"/>
        <v>30346.35</v>
      </c>
      <c r="O23" s="65">
        <f t="shared" si="5"/>
        <v>29483.999999999996</v>
      </c>
      <c r="P23" s="65">
        <f>N23/O23*100</f>
        <v>102.92480667480667</v>
      </c>
    </row>
    <row r="24" spans="1:16" x14ac:dyDescent="0.2">
      <c r="A24" s="70" t="s">
        <v>101</v>
      </c>
      <c r="B24" s="65">
        <f>E24</f>
        <v>1.25</v>
      </c>
      <c r="C24" s="65">
        <f>F24</f>
        <v>1.17</v>
      </c>
      <c r="D24" s="65">
        <f t="shared" si="0"/>
        <v>106.83760683760684</v>
      </c>
      <c r="E24" s="262">
        <v>1.25</v>
      </c>
      <c r="F24" s="262">
        <v>1.17</v>
      </c>
      <c r="G24" s="65">
        <f>E24/F24%</f>
        <v>106.83760683760686</v>
      </c>
      <c r="H24" s="262" t="s">
        <v>160</v>
      </c>
      <c r="I24" s="262" t="s">
        <v>160</v>
      </c>
      <c r="J24" s="65" t="s">
        <v>160</v>
      </c>
      <c r="K24" s="262">
        <v>12.8</v>
      </c>
      <c r="L24" s="262">
        <v>16.899999999999999</v>
      </c>
      <c r="M24" s="220">
        <f>K24/L24%</f>
        <v>75.739644970414219</v>
      </c>
      <c r="N24" s="65">
        <f t="shared" si="5"/>
        <v>14.05</v>
      </c>
      <c r="O24" s="65">
        <f t="shared" si="5"/>
        <v>18.07</v>
      </c>
      <c r="P24" s="65">
        <f t="shared" si="6"/>
        <v>77.753182069728837</v>
      </c>
    </row>
    <row r="25" spans="1:16" x14ac:dyDescent="0.2">
      <c r="A25" s="70" t="s">
        <v>102</v>
      </c>
      <c r="B25" s="65" t="s">
        <v>160</v>
      </c>
      <c r="C25" s="65" t="s">
        <v>160</v>
      </c>
      <c r="D25" s="65" t="s">
        <v>160</v>
      </c>
      <c r="E25" s="262" t="s">
        <v>160</v>
      </c>
      <c r="F25" s="262" t="s">
        <v>160</v>
      </c>
      <c r="G25" s="65" t="s">
        <v>160</v>
      </c>
      <c r="H25" s="262" t="s">
        <v>160</v>
      </c>
      <c r="I25" s="262" t="s">
        <v>160</v>
      </c>
      <c r="J25" s="65" t="s">
        <v>160</v>
      </c>
      <c r="K25" s="262">
        <v>7.2</v>
      </c>
      <c r="L25" s="262">
        <v>4.0999999999999996</v>
      </c>
      <c r="M25" s="220">
        <f t="shared" si="4"/>
        <v>175.60975609756099</v>
      </c>
      <c r="N25" s="65">
        <f>K25</f>
        <v>7.2</v>
      </c>
      <c r="O25" s="65">
        <f>L25</f>
        <v>4.0999999999999996</v>
      </c>
      <c r="P25" s="65">
        <f t="shared" si="6"/>
        <v>175.60975609756099</v>
      </c>
    </row>
    <row r="26" spans="1:16" x14ac:dyDescent="0.2">
      <c r="A26" s="72" t="s">
        <v>103</v>
      </c>
      <c r="B26" s="73">
        <f t="shared" si="2"/>
        <v>649.69000000000005</v>
      </c>
      <c r="C26" s="73">
        <f t="shared" si="2"/>
        <v>712.31</v>
      </c>
      <c r="D26" s="73">
        <f>B26/C26*100</f>
        <v>91.208883772514795</v>
      </c>
      <c r="E26" s="263">
        <v>433.19</v>
      </c>
      <c r="F26" s="263">
        <v>496.31</v>
      </c>
      <c r="G26" s="73">
        <f t="shared" si="3"/>
        <v>87.282142209506162</v>
      </c>
      <c r="H26" s="263">
        <v>216.5</v>
      </c>
      <c r="I26" s="263">
        <v>216</v>
      </c>
      <c r="J26" s="73">
        <f>H26/I26%</f>
        <v>100.23148148148148</v>
      </c>
      <c r="K26" s="263">
        <v>1127</v>
      </c>
      <c r="L26" s="263">
        <v>1129.2</v>
      </c>
      <c r="M26" s="73">
        <f>K26/L26%</f>
        <v>99.805171803046406</v>
      </c>
      <c r="N26" s="73">
        <f t="shared" si="5"/>
        <v>1776.69</v>
      </c>
      <c r="O26" s="73">
        <f t="shared" si="5"/>
        <v>1841.51</v>
      </c>
      <c r="P26" s="73">
        <f>N26/O26*100</f>
        <v>96.480062557357826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204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70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3" sqref="A3:A4"/>
    </sheetView>
  </sheetViews>
  <sheetFormatPr defaultRowHeight="12.75" x14ac:dyDescent="0.2"/>
  <cols>
    <col min="1" max="1" width="22.28515625" style="45" customWidth="1"/>
    <col min="2" max="2" width="20.42578125" style="45" customWidth="1"/>
    <col min="3" max="9" width="13.85546875" style="45" customWidth="1"/>
    <col min="10" max="10" width="8.42578125" style="45" customWidth="1"/>
    <col min="11" max="256" width="9.140625" style="45"/>
    <col min="257" max="257" width="22.28515625" style="45" customWidth="1"/>
    <col min="258" max="258" width="20.42578125" style="45" customWidth="1"/>
    <col min="259" max="265" width="13.85546875" style="45" customWidth="1"/>
    <col min="266" max="266" width="8.42578125" style="45" customWidth="1"/>
    <col min="267" max="512" width="9.140625" style="45"/>
    <col min="513" max="513" width="22.28515625" style="45" customWidth="1"/>
    <col min="514" max="514" width="20.42578125" style="45" customWidth="1"/>
    <col min="515" max="521" width="13.85546875" style="45" customWidth="1"/>
    <col min="522" max="522" width="8.42578125" style="45" customWidth="1"/>
    <col min="523" max="768" width="9.140625" style="45"/>
    <col min="769" max="769" width="22.28515625" style="45" customWidth="1"/>
    <col min="770" max="770" width="20.42578125" style="45" customWidth="1"/>
    <col min="771" max="777" width="13.85546875" style="45" customWidth="1"/>
    <col min="778" max="778" width="8.42578125" style="45" customWidth="1"/>
    <col min="779" max="1024" width="9.140625" style="45"/>
    <col min="1025" max="1025" width="22.28515625" style="45" customWidth="1"/>
    <col min="1026" max="1026" width="20.42578125" style="45" customWidth="1"/>
    <col min="1027" max="1033" width="13.85546875" style="45" customWidth="1"/>
    <col min="1034" max="1034" width="8.42578125" style="45" customWidth="1"/>
    <col min="1035" max="1280" width="9.140625" style="45"/>
    <col min="1281" max="1281" width="22.28515625" style="45" customWidth="1"/>
    <col min="1282" max="1282" width="20.42578125" style="45" customWidth="1"/>
    <col min="1283" max="1289" width="13.85546875" style="45" customWidth="1"/>
    <col min="1290" max="1290" width="8.42578125" style="45" customWidth="1"/>
    <col min="1291" max="1536" width="9.140625" style="45"/>
    <col min="1537" max="1537" width="22.28515625" style="45" customWidth="1"/>
    <col min="1538" max="1538" width="20.42578125" style="45" customWidth="1"/>
    <col min="1539" max="1545" width="13.85546875" style="45" customWidth="1"/>
    <col min="1546" max="1546" width="8.42578125" style="45" customWidth="1"/>
    <col min="1547" max="1792" width="9.140625" style="45"/>
    <col min="1793" max="1793" width="22.28515625" style="45" customWidth="1"/>
    <col min="1794" max="1794" width="20.42578125" style="45" customWidth="1"/>
    <col min="1795" max="1801" width="13.85546875" style="45" customWidth="1"/>
    <col min="1802" max="1802" width="8.42578125" style="45" customWidth="1"/>
    <col min="1803" max="2048" width="9.140625" style="45"/>
    <col min="2049" max="2049" width="22.28515625" style="45" customWidth="1"/>
    <col min="2050" max="2050" width="20.42578125" style="45" customWidth="1"/>
    <col min="2051" max="2057" width="13.85546875" style="45" customWidth="1"/>
    <col min="2058" max="2058" width="8.42578125" style="45" customWidth="1"/>
    <col min="2059" max="2304" width="9.140625" style="45"/>
    <col min="2305" max="2305" width="22.28515625" style="45" customWidth="1"/>
    <col min="2306" max="2306" width="20.42578125" style="45" customWidth="1"/>
    <col min="2307" max="2313" width="13.85546875" style="45" customWidth="1"/>
    <col min="2314" max="2314" width="8.42578125" style="45" customWidth="1"/>
    <col min="2315" max="2560" width="9.140625" style="45"/>
    <col min="2561" max="2561" width="22.28515625" style="45" customWidth="1"/>
    <col min="2562" max="2562" width="20.42578125" style="45" customWidth="1"/>
    <col min="2563" max="2569" width="13.85546875" style="45" customWidth="1"/>
    <col min="2570" max="2570" width="8.42578125" style="45" customWidth="1"/>
    <col min="2571" max="2816" width="9.140625" style="45"/>
    <col min="2817" max="2817" width="22.28515625" style="45" customWidth="1"/>
    <col min="2818" max="2818" width="20.42578125" style="45" customWidth="1"/>
    <col min="2819" max="2825" width="13.85546875" style="45" customWidth="1"/>
    <col min="2826" max="2826" width="8.42578125" style="45" customWidth="1"/>
    <col min="2827" max="3072" width="9.140625" style="45"/>
    <col min="3073" max="3073" width="22.28515625" style="45" customWidth="1"/>
    <col min="3074" max="3074" width="20.42578125" style="45" customWidth="1"/>
    <col min="3075" max="3081" width="13.85546875" style="45" customWidth="1"/>
    <col min="3082" max="3082" width="8.42578125" style="45" customWidth="1"/>
    <col min="3083" max="3328" width="9.140625" style="45"/>
    <col min="3329" max="3329" width="22.28515625" style="45" customWidth="1"/>
    <col min="3330" max="3330" width="20.42578125" style="45" customWidth="1"/>
    <col min="3331" max="3337" width="13.85546875" style="45" customWidth="1"/>
    <col min="3338" max="3338" width="8.42578125" style="45" customWidth="1"/>
    <col min="3339" max="3584" width="9.140625" style="45"/>
    <col min="3585" max="3585" width="22.28515625" style="45" customWidth="1"/>
    <col min="3586" max="3586" width="20.42578125" style="45" customWidth="1"/>
    <col min="3587" max="3593" width="13.85546875" style="45" customWidth="1"/>
    <col min="3594" max="3594" width="8.42578125" style="45" customWidth="1"/>
    <col min="3595" max="3840" width="9.140625" style="45"/>
    <col min="3841" max="3841" width="22.28515625" style="45" customWidth="1"/>
    <col min="3842" max="3842" width="20.42578125" style="45" customWidth="1"/>
    <col min="3843" max="3849" width="13.85546875" style="45" customWidth="1"/>
    <col min="3850" max="3850" width="8.42578125" style="45" customWidth="1"/>
    <col min="3851" max="4096" width="9.140625" style="45"/>
    <col min="4097" max="4097" width="22.28515625" style="45" customWidth="1"/>
    <col min="4098" max="4098" width="20.42578125" style="45" customWidth="1"/>
    <col min="4099" max="4105" width="13.85546875" style="45" customWidth="1"/>
    <col min="4106" max="4106" width="8.42578125" style="45" customWidth="1"/>
    <col min="4107" max="4352" width="9.140625" style="45"/>
    <col min="4353" max="4353" width="22.28515625" style="45" customWidth="1"/>
    <col min="4354" max="4354" width="20.42578125" style="45" customWidth="1"/>
    <col min="4355" max="4361" width="13.85546875" style="45" customWidth="1"/>
    <col min="4362" max="4362" width="8.42578125" style="45" customWidth="1"/>
    <col min="4363" max="4608" width="9.140625" style="45"/>
    <col min="4609" max="4609" width="22.28515625" style="45" customWidth="1"/>
    <col min="4610" max="4610" width="20.42578125" style="45" customWidth="1"/>
    <col min="4611" max="4617" width="13.85546875" style="45" customWidth="1"/>
    <col min="4618" max="4618" width="8.42578125" style="45" customWidth="1"/>
    <col min="4619" max="4864" width="9.140625" style="45"/>
    <col min="4865" max="4865" width="22.28515625" style="45" customWidth="1"/>
    <col min="4866" max="4866" width="20.42578125" style="45" customWidth="1"/>
    <col min="4867" max="4873" width="13.85546875" style="45" customWidth="1"/>
    <col min="4874" max="4874" width="8.42578125" style="45" customWidth="1"/>
    <col min="4875" max="5120" width="9.140625" style="45"/>
    <col min="5121" max="5121" width="22.28515625" style="45" customWidth="1"/>
    <col min="5122" max="5122" width="20.42578125" style="45" customWidth="1"/>
    <col min="5123" max="5129" width="13.85546875" style="45" customWidth="1"/>
    <col min="5130" max="5130" width="8.42578125" style="45" customWidth="1"/>
    <col min="5131" max="5376" width="9.140625" style="45"/>
    <col min="5377" max="5377" width="22.28515625" style="45" customWidth="1"/>
    <col min="5378" max="5378" width="20.42578125" style="45" customWidth="1"/>
    <col min="5379" max="5385" width="13.85546875" style="45" customWidth="1"/>
    <col min="5386" max="5386" width="8.42578125" style="45" customWidth="1"/>
    <col min="5387" max="5632" width="9.140625" style="45"/>
    <col min="5633" max="5633" width="22.28515625" style="45" customWidth="1"/>
    <col min="5634" max="5634" width="20.42578125" style="45" customWidth="1"/>
    <col min="5635" max="5641" width="13.85546875" style="45" customWidth="1"/>
    <col min="5642" max="5642" width="8.42578125" style="45" customWidth="1"/>
    <col min="5643" max="5888" width="9.140625" style="45"/>
    <col min="5889" max="5889" width="22.28515625" style="45" customWidth="1"/>
    <col min="5890" max="5890" width="20.42578125" style="45" customWidth="1"/>
    <col min="5891" max="5897" width="13.85546875" style="45" customWidth="1"/>
    <col min="5898" max="5898" width="8.42578125" style="45" customWidth="1"/>
    <col min="5899" max="6144" width="9.140625" style="45"/>
    <col min="6145" max="6145" width="22.28515625" style="45" customWidth="1"/>
    <col min="6146" max="6146" width="20.42578125" style="45" customWidth="1"/>
    <col min="6147" max="6153" width="13.85546875" style="45" customWidth="1"/>
    <col min="6154" max="6154" width="8.42578125" style="45" customWidth="1"/>
    <col min="6155" max="6400" width="9.140625" style="45"/>
    <col min="6401" max="6401" width="22.28515625" style="45" customWidth="1"/>
    <col min="6402" max="6402" width="20.42578125" style="45" customWidth="1"/>
    <col min="6403" max="6409" width="13.85546875" style="45" customWidth="1"/>
    <col min="6410" max="6410" width="8.42578125" style="45" customWidth="1"/>
    <col min="6411" max="6656" width="9.140625" style="45"/>
    <col min="6657" max="6657" width="22.28515625" style="45" customWidth="1"/>
    <col min="6658" max="6658" width="20.42578125" style="45" customWidth="1"/>
    <col min="6659" max="6665" width="13.85546875" style="45" customWidth="1"/>
    <col min="6666" max="6666" width="8.42578125" style="45" customWidth="1"/>
    <col min="6667" max="6912" width="9.140625" style="45"/>
    <col min="6913" max="6913" width="22.28515625" style="45" customWidth="1"/>
    <col min="6914" max="6914" width="20.42578125" style="45" customWidth="1"/>
    <col min="6915" max="6921" width="13.85546875" style="45" customWidth="1"/>
    <col min="6922" max="6922" width="8.42578125" style="45" customWidth="1"/>
    <col min="6923" max="7168" width="9.140625" style="45"/>
    <col min="7169" max="7169" width="22.28515625" style="45" customWidth="1"/>
    <col min="7170" max="7170" width="20.42578125" style="45" customWidth="1"/>
    <col min="7171" max="7177" width="13.85546875" style="45" customWidth="1"/>
    <col min="7178" max="7178" width="8.42578125" style="45" customWidth="1"/>
    <col min="7179" max="7424" width="9.140625" style="45"/>
    <col min="7425" max="7425" width="22.28515625" style="45" customWidth="1"/>
    <col min="7426" max="7426" width="20.42578125" style="45" customWidth="1"/>
    <col min="7427" max="7433" width="13.85546875" style="45" customWidth="1"/>
    <col min="7434" max="7434" width="8.42578125" style="45" customWidth="1"/>
    <col min="7435" max="7680" width="9.140625" style="45"/>
    <col min="7681" max="7681" width="22.28515625" style="45" customWidth="1"/>
    <col min="7682" max="7682" width="20.42578125" style="45" customWidth="1"/>
    <col min="7683" max="7689" width="13.85546875" style="45" customWidth="1"/>
    <col min="7690" max="7690" width="8.42578125" style="45" customWidth="1"/>
    <col min="7691" max="7936" width="9.140625" style="45"/>
    <col min="7937" max="7937" width="22.28515625" style="45" customWidth="1"/>
    <col min="7938" max="7938" width="20.42578125" style="45" customWidth="1"/>
    <col min="7939" max="7945" width="13.85546875" style="45" customWidth="1"/>
    <col min="7946" max="7946" width="8.42578125" style="45" customWidth="1"/>
    <col min="7947" max="8192" width="9.140625" style="45"/>
    <col min="8193" max="8193" width="22.28515625" style="45" customWidth="1"/>
    <col min="8194" max="8194" width="20.42578125" style="45" customWidth="1"/>
    <col min="8195" max="8201" width="13.85546875" style="45" customWidth="1"/>
    <col min="8202" max="8202" width="8.42578125" style="45" customWidth="1"/>
    <col min="8203" max="8448" width="9.140625" style="45"/>
    <col min="8449" max="8449" width="22.28515625" style="45" customWidth="1"/>
    <col min="8450" max="8450" width="20.42578125" style="45" customWidth="1"/>
    <col min="8451" max="8457" width="13.85546875" style="45" customWidth="1"/>
    <col min="8458" max="8458" width="8.42578125" style="45" customWidth="1"/>
    <col min="8459" max="8704" width="9.140625" style="45"/>
    <col min="8705" max="8705" width="22.28515625" style="45" customWidth="1"/>
    <col min="8706" max="8706" width="20.42578125" style="45" customWidth="1"/>
    <col min="8707" max="8713" width="13.85546875" style="45" customWidth="1"/>
    <col min="8714" max="8714" width="8.42578125" style="45" customWidth="1"/>
    <col min="8715" max="8960" width="9.140625" style="45"/>
    <col min="8961" max="8961" width="22.28515625" style="45" customWidth="1"/>
    <col min="8962" max="8962" width="20.42578125" style="45" customWidth="1"/>
    <col min="8963" max="8969" width="13.85546875" style="45" customWidth="1"/>
    <col min="8970" max="8970" width="8.42578125" style="45" customWidth="1"/>
    <col min="8971" max="9216" width="9.140625" style="45"/>
    <col min="9217" max="9217" width="22.28515625" style="45" customWidth="1"/>
    <col min="9218" max="9218" width="20.42578125" style="45" customWidth="1"/>
    <col min="9219" max="9225" width="13.85546875" style="45" customWidth="1"/>
    <col min="9226" max="9226" width="8.42578125" style="45" customWidth="1"/>
    <col min="9227" max="9472" width="9.140625" style="45"/>
    <col min="9473" max="9473" width="22.28515625" style="45" customWidth="1"/>
    <col min="9474" max="9474" width="20.42578125" style="45" customWidth="1"/>
    <col min="9475" max="9481" width="13.85546875" style="45" customWidth="1"/>
    <col min="9482" max="9482" width="8.42578125" style="45" customWidth="1"/>
    <col min="9483" max="9728" width="9.140625" style="45"/>
    <col min="9729" max="9729" width="22.28515625" style="45" customWidth="1"/>
    <col min="9730" max="9730" width="20.42578125" style="45" customWidth="1"/>
    <col min="9731" max="9737" width="13.85546875" style="45" customWidth="1"/>
    <col min="9738" max="9738" width="8.42578125" style="45" customWidth="1"/>
    <col min="9739" max="9984" width="9.140625" style="45"/>
    <col min="9985" max="9985" width="22.28515625" style="45" customWidth="1"/>
    <col min="9986" max="9986" width="20.42578125" style="45" customWidth="1"/>
    <col min="9987" max="9993" width="13.85546875" style="45" customWidth="1"/>
    <col min="9994" max="9994" width="8.42578125" style="45" customWidth="1"/>
    <col min="9995" max="10240" width="9.140625" style="45"/>
    <col min="10241" max="10241" width="22.28515625" style="45" customWidth="1"/>
    <col min="10242" max="10242" width="20.42578125" style="45" customWidth="1"/>
    <col min="10243" max="10249" width="13.85546875" style="45" customWidth="1"/>
    <col min="10250" max="10250" width="8.42578125" style="45" customWidth="1"/>
    <col min="10251" max="10496" width="9.140625" style="45"/>
    <col min="10497" max="10497" width="22.28515625" style="45" customWidth="1"/>
    <col min="10498" max="10498" width="20.42578125" style="45" customWidth="1"/>
    <col min="10499" max="10505" width="13.85546875" style="45" customWidth="1"/>
    <col min="10506" max="10506" width="8.42578125" style="45" customWidth="1"/>
    <col min="10507" max="10752" width="9.140625" style="45"/>
    <col min="10753" max="10753" width="22.28515625" style="45" customWidth="1"/>
    <col min="10754" max="10754" width="20.42578125" style="45" customWidth="1"/>
    <col min="10755" max="10761" width="13.85546875" style="45" customWidth="1"/>
    <col min="10762" max="10762" width="8.42578125" style="45" customWidth="1"/>
    <col min="10763" max="11008" width="9.140625" style="45"/>
    <col min="11009" max="11009" width="22.28515625" style="45" customWidth="1"/>
    <col min="11010" max="11010" width="20.42578125" style="45" customWidth="1"/>
    <col min="11011" max="11017" width="13.85546875" style="45" customWidth="1"/>
    <col min="11018" max="11018" width="8.42578125" style="45" customWidth="1"/>
    <col min="11019" max="11264" width="9.140625" style="45"/>
    <col min="11265" max="11265" width="22.28515625" style="45" customWidth="1"/>
    <col min="11266" max="11266" width="20.42578125" style="45" customWidth="1"/>
    <col min="11267" max="11273" width="13.85546875" style="45" customWidth="1"/>
    <col min="11274" max="11274" width="8.42578125" style="45" customWidth="1"/>
    <col min="11275" max="11520" width="9.140625" style="45"/>
    <col min="11521" max="11521" width="22.28515625" style="45" customWidth="1"/>
    <col min="11522" max="11522" width="20.42578125" style="45" customWidth="1"/>
    <col min="11523" max="11529" width="13.85546875" style="45" customWidth="1"/>
    <col min="11530" max="11530" width="8.42578125" style="45" customWidth="1"/>
    <col min="11531" max="11776" width="9.140625" style="45"/>
    <col min="11777" max="11777" width="22.28515625" style="45" customWidth="1"/>
    <col min="11778" max="11778" width="20.42578125" style="45" customWidth="1"/>
    <col min="11779" max="11785" width="13.85546875" style="45" customWidth="1"/>
    <col min="11786" max="11786" width="8.42578125" style="45" customWidth="1"/>
    <col min="11787" max="12032" width="9.140625" style="45"/>
    <col min="12033" max="12033" width="22.28515625" style="45" customWidth="1"/>
    <col min="12034" max="12034" width="20.42578125" style="45" customWidth="1"/>
    <col min="12035" max="12041" width="13.85546875" style="45" customWidth="1"/>
    <col min="12042" max="12042" width="8.42578125" style="45" customWidth="1"/>
    <col min="12043" max="12288" width="9.140625" style="45"/>
    <col min="12289" max="12289" width="22.28515625" style="45" customWidth="1"/>
    <col min="12290" max="12290" width="20.42578125" style="45" customWidth="1"/>
    <col min="12291" max="12297" width="13.85546875" style="45" customWidth="1"/>
    <col min="12298" max="12298" width="8.42578125" style="45" customWidth="1"/>
    <col min="12299" max="12544" width="9.140625" style="45"/>
    <col min="12545" max="12545" width="22.28515625" style="45" customWidth="1"/>
    <col min="12546" max="12546" width="20.42578125" style="45" customWidth="1"/>
    <col min="12547" max="12553" width="13.85546875" style="45" customWidth="1"/>
    <col min="12554" max="12554" width="8.42578125" style="45" customWidth="1"/>
    <col min="12555" max="12800" width="9.140625" style="45"/>
    <col min="12801" max="12801" width="22.28515625" style="45" customWidth="1"/>
    <col min="12802" max="12802" width="20.42578125" style="45" customWidth="1"/>
    <col min="12803" max="12809" width="13.85546875" style="45" customWidth="1"/>
    <col min="12810" max="12810" width="8.42578125" style="45" customWidth="1"/>
    <col min="12811" max="13056" width="9.140625" style="45"/>
    <col min="13057" max="13057" width="22.28515625" style="45" customWidth="1"/>
    <col min="13058" max="13058" width="20.42578125" style="45" customWidth="1"/>
    <col min="13059" max="13065" width="13.85546875" style="45" customWidth="1"/>
    <col min="13066" max="13066" width="8.42578125" style="45" customWidth="1"/>
    <col min="13067" max="13312" width="9.140625" style="45"/>
    <col min="13313" max="13313" width="22.28515625" style="45" customWidth="1"/>
    <col min="13314" max="13314" width="20.42578125" style="45" customWidth="1"/>
    <col min="13315" max="13321" width="13.85546875" style="45" customWidth="1"/>
    <col min="13322" max="13322" width="8.42578125" style="45" customWidth="1"/>
    <col min="13323" max="13568" width="9.140625" style="45"/>
    <col min="13569" max="13569" width="22.28515625" style="45" customWidth="1"/>
    <col min="13570" max="13570" width="20.42578125" style="45" customWidth="1"/>
    <col min="13571" max="13577" width="13.85546875" style="45" customWidth="1"/>
    <col min="13578" max="13578" width="8.42578125" style="45" customWidth="1"/>
    <col min="13579" max="13824" width="9.140625" style="45"/>
    <col min="13825" max="13825" width="22.28515625" style="45" customWidth="1"/>
    <col min="13826" max="13826" width="20.42578125" style="45" customWidth="1"/>
    <col min="13827" max="13833" width="13.85546875" style="45" customWidth="1"/>
    <col min="13834" max="13834" width="8.42578125" style="45" customWidth="1"/>
    <col min="13835" max="14080" width="9.140625" style="45"/>
    <col min="14081" max="14081" width="22.28515625" style="45" customWidth="1"/>
    <col min="14082" max="14082" width="20.42578125" style="45" customWidth="1"/>
    <col min="14083" max="14089" width="13.85546875" style="45" customWidth="1"/>
    <col min="14090" max="14090" width="8.42578125" style="45" customWidth="1"/>
    <col min="14091" max="14336" width="9.140625" style="45"/>
    <col min="14337" max="14337" width="22.28515625" style="45" customWidth="1"/>
    <col min="14338" max="14338" width="20.42578125" style="45" customWidth="1"/>
    <col min="14339" max="14345" width="13.85546875" style="45" customWidth="1"/>
    <col min="14346" max="14346" width="8.42578125" style="45" customWidth="1"/>
    <col min="14347" max="14592" width="9.140625" style="45"/>
    <col min="14593" max="14593" width="22.28515625" style="45" customWidth="1"/>
    <col min="14594" max="14594" width="20.42578125" style="45" customWidth="1"/>
    <col min="14595" max="14601" width="13.85546875" style="45" customWidth="1"/>
    <col min="14602" max="14602" width="8.42578125" style="45" customWidth="1"/>
    <col min="14603" max="14848" width="9.140625" style="45"/>
    <col min="14849" max="14849" width="22.28515625" style="45" customWidth="1"/>
    <col min="14850" max="14850" width="20.42578125" style="45" customWidth="1"/>
    <col min="14851" max="14857" width="13.85546875" style="45" customWidth="1"/>
    <col min="14858" max="14858" width="8.42578125" style="45" customWidth="1"/>
    <col min="14859" max="15104" width="9.140625" style="45"/>
    <col min="15105" max="15105" width="22.28515625" style="45" customWidth="1"/>
    <col min="15106" max="15106" width="20.42578125" style="45" customWidth="1"/>
    <col min="15107" max="15113" width="13.85546875" style="45" customWidth="1"/>
    <col min="15114" max="15114" width="8.42578125" style="45" customWidth="1"/>
    <col min="15115" max="15360" width="9.140625" style="45"/>
    <col min="15361" max="15361" width="22.28515625" style="45" customWidth="1"/>
    <col min="15362" max="15362" width="20.42578125" style="45" customWidth="1"/>
    <col min="15363" max="15369" width="13.85546875" style="45" customWidth="1"/>
    <col min="15370" max="15370" width="8.42578125" style="45" customWidth="1"/>
    <col min="15371" max="15616" width="9.140625" style="45"/>
    <col min="15617" max="15617" width="22.28515625" style="45" customWidth="1"/>
    <col min="15618" max="15618" width="20.42578125" style="45" customWidth="1"/>
    <col min="15619" max="15625" width="13.85546875" style="45" customWidth="1"/>
    <col min="15626" max="15626" width="8.42578125" style="45" customWidth="1"/>
    <col min="15627" max="15872" width="9.140625" style="45"/>
    <col min="15873" max="15873" width="22.28515625" style="45" customWidth="1"/>
    <col min="15874" max="15874" width="20.42578125" style="45" customWidth="1"/>
    <col min="15875" max="15881" width="13.85546875" style="45" customWidth="1"/>
    <col min="15882" max="15882" width="8.42578125" style="45" customWidth="1"/>
    <col min="15883" max="16128" width="9.140625" style="45"/>
    <col min="16129" max="16129" width="22.28515625" style="45" customWidth="1"/>
    <col min="16130" max="16130" width="20.42578125" style="45" customWidth="1"/>
    <col min="16131" max="16137" width="13.85546875" style="45" customWidth="1"/>
    <col min="16138" max="16138" width="8.42578125" style="45" customWidth="1"/>
    <col min="16139" max="16384" width="9.140625" style="45"/>
  </cols>
  <sheetData>
    <row r="1" spans="1:9" ht="24" customHeight="1" x14ac:dyDescent="0.2">
      <c r="A1" s="392" t="s">
        <v>115</v>
      </c>
      <c r="B1" s="392"/>
      <c r="C1" s="392"/>
      <c r="D1" s="392"/>
      <c r="E1" s="392"/>
      <c r="F1" s="392"/>
      <c r="G1" s="392"/>
      <c r="H1" s="392"/>
      <c r="I1" s="392"/>
    </row>
    <row r="2" spans="1:9" s="69" customFormat="1" ht="12.75" customHeight="1" x14ac:dyDescent="0.2">
      <c r="A2" s="86"/>
      <c r="B2" s="87"/>
      <c r="C2" s="87"/>
      <c r="D2" s="87"/>
      <c r="E2" s="87"/>
      <c r="F2" s="87"/>
      <c r="G2" s="87"/>
      <c r="H2" s="87"/>
      <c r="I2" s="88" t="s">
        <v>116</v>
      </c>
    </row>
    <row r="3" spans="1:9" ht="12" customHeight="1" x14ac:dyDescent="0.2">
      <c r="A3" s="398"/>
      <c r="B3" s="394" t="s">
        <v>106</v>
      </c>
      <c r="C3" s="395" t="s">
        <v>78</v>
      </c>
      <c r="D3" s="396"/>
      <c r="E3" s="396"/>
      <c r="F3" s="396"/>
      <c r="G3" s="396"/>
      <c r="H3" s="396"/>
      <c r="I3" s="396"/>
    </row>
    <row r="4" spans="1:9" ht="24" customHeight="1" x14ac:dyDescent="0.2">
      <c r="A4" s="398"/>
      <c r="B4" s="394"/>
      <c r="C4" s="80" t="s">
        <v>107</v>
      </c>
      <c r="D4" s="80" t="s">
        <v>108</v>
      </c>
      <c r="E4" s="80" t="s">
        <v>109</v>
      </c>
      <c r="F4" s="80" t="s">
        <v>110</v>
      </c>
      <c r="G4" s="80" t="s">
        <v>111</v>
      </c>
      <c r="H4" s="81" t="s">
        <v>112</v>
      </c>
      <c r="I4" s="81" t="s">
        <v>113</v>
      </c>
    </row>
    <row r="5" spans="1:9" s="90" customFormat="1" ht="12.75" customHeight="1" x14ac:dyDescent="0.25">
      <c r="A5" s="64" t="s">
        <v>83</v>
      </c>
      <c r="B5" s="66">
        <f>SUM(C5:I5)</f>
        <v>317121.67</v>
      </c>
      <c r="C5" s="66">
        <f>SUM(C6:C25)</f>
        <v>106491.44999999998</v>
      </c>
      <c r="D5" s="66">
        <f>SUM(D6:D25)</f>
        <v>32415.78</v>
      </c>
      <c r="E5" s="66">
        <f t="shared" ref="E5:I5" si="0">SUM(E6:E25)</f>
        <v>3606.74</v>
      </c>
      <c r="F5" s="66">
        <f t="shared" si="0"/>
        <v>16494.82</v>
      </c>
      <c r="G5" s="66">
        <f t="shared" si="0"/>
        <v>36887.499999999993</v>
      </c>
      <c r="H5" s="66">
        <f t="shared" si="0"/>
        <v>2475.3900000000003</v>
      </c>
      <c r="I5" s="66">
        <f t="shared" si="0"/>
        <v>118749.99</v>
      </c>
    </row>
    <row r="6" spans="1:9" s="90" customFormat="1" ht="12.75" customHeight="1" x14ac:dyDescent="0.25">
      <c r="A6" s="69" t="s">
        <v>84</v>
      </c>
      <c r="B6" s="299">
        <f t="shared" ref="B6:B25" si="1">SUM(C6:I6)</f>
        <v>17237.79</v>
      </c>
      <c r="C6" s="299">
        <v>4697.0200000000004</v>
      </c>
      <c r="D6" s="66">
        <v>2002.27</v>
      </c>
      <c r="E6" s="66">
        <v>224.85</v>
      </c>
      <c r="F6" s="66">
        <v>331.4</v>
      </c>
      <c r="G6" s="66">
        <v>3978.55</v>
      </c>
      <c r="H6" s="66" t="s">
        <v>160</v>
      </c>
      <c r="I6" s="66">
        <v>6003.7</v>
      </c>
    </row>
    <row r="7" spans="1:9" ht="12.75" customHeight="1" x14ac:dyDescent="0.2">
      <c r="A7" s="70" t="s">
        <v>85</v>
      </c>
      <c r="B7" s="66">
        <f t="shared" si="1"/>
        <v>43799.64</v>
      </c>
      <c r="C7" s="66">
        <v>7599.18</v>
      </c>
      <c r="D7" s="66">
        <v>1247.5899999999999</v>
      </c>
      <c r="E7" s="66">
        <v>49.56</v>
      </c>
      <c r="F7" s="66">
        <v>1327.16</v>
      </c>
      <c r="G7" s="66">
        <v>2264.79</v>
      </c>
      <c r="H7" s="66" t="s">
        <v>160</v>
      </c>
      <c r="I7" s="66">
        <v>31311.360000000001</v>
      </c>
    </row>
    <row r="8" spans="1:9" ht="12.75" customHeight="1" x14ac:dyDescent="0.2">
      <c r="A8" s="70" t="s">
        <v>86</v>
      </c>
      <c r="B8" s="66">
        <f t="shared" si="1"/>
        <v>17311.879999999997</v>
      </c>
      <c r="C8" s="66">
        <v>10932.3</v>
      </c>
      <c r="D8" s="66">
        <v>2487.9499999999998</v>
      </c>
      <c r="E8" s="66">
        <v>294.18</v>
      </c>
      <c r="F8" s="66">
        <v>255.3</v>
      </c>
      <c r="G8" s="66">
        <v>2804.53</v>
      </c>
      <c r="H8" s="66">
        <v>378.32</v>
      </c>
      <c r="I8" s="66">
        <v>159.30000000000001</v>
      </c>
    </row>
    <row r="9" spans="1:9" ht="12.75" customHeight="1" x14ac:dyDescent="0.2">
      <c r="A9" s="70" t="s">
        <v>87</v>
      </c>
      <c r="B9" s="66">
        <f>SUM(C9:I9)</f>
        <v>53040.479999999996</v>
      </c>
      <c r="C9" s="66">
        <v>8909.9699999999993</v>
      </c>
      <c r="D9" s="66">
        <v>2920.63</v>
      </c>
      <c r="E9" s="66">
        <v>82.32</v>
      </c>
      <c r="F9" s="66">
        <v>288.37</v>
      </c>
      <c r="G9" s="66">
        <v>2543.25</v>
      </c>
      <c r="H9" s="66">
        <v>33.1</v>
      </c>
      <c r="I9" s="66">
        <v>38262.839999999997</v>
      </c>
    </row>
    <row r="10" spans="1:9" ht="12.75" customHeight="1" x14ac:dyDescent="0.2">
      <c r="A10" s="70" t="s">
        <v>88</v>
      </c>
      <c r="B10" s="66">
        <f t="shared" si="1"/>
        <v>6711.1100000000006</v>
      </c>
      <c r="C10" s="66">
        <v>3055.73</v>
      </c>
      <c r="D10" s="66">
        <v>1149.48</v>
      </c>
      <c r="E10" s="66">
        <v>311.5</v>
      </c>
      <c r="F10" s="66">
        <v>5.0999999999999996</v>
      </c>
      <c r="G10" s="66">
        <v>1438.67</v>
      </c>
      <c r="H10" s="66">
        <v>750.63</v>
      </c>
      <c r="I10" s="66" t="s">
        <v>160</v>
      </c>
    </row>
    <row r="11" spans="1:9" ht="12.75" customHeight="1" x14ac:dyDescent="0.2">
      <c r="A11" s="70" t="s">
        <v>89</v>
      </c>
      <c r="B11" s="66">
        <f t="shared" si="1"/>
        <v>14304.22</v>
      </c>
      <c r="C11" s="66">
        <v>7441.99</v>
      </c>
      <c r="D11" s="66">
        <v>1350.88</v>
      </c>
      <c r="E11" s="66">
        <v>267.12</v>
      </c>
      <c r="F11" s="66">
        <v>519.20000000000005</v>
      </c>
      <c r="G11" s="66">
        <v>1852.51</v>
      </c>
      <c r="H11" s="66">
        <v>11.3</v>
      </c>
      <c r="I11" s="66">
        <v>2861.22</v>
      </c>
    </row>
    <row r="12" spans="1:9" ht="12.75" customHeight="1" x14ac:dyDescent="0.2">
      <c r="A12" s="70" t="s">
        <v>90</v>
      </c>
      <c r="B12" s="66">
        <f t="shared" si="1"/>
        <v>18728.309999999998</v>
      </c>
      <c r="C12" s="66">
        <v>6931.68</v>
      </c>
      <c r="D12" s="66">
        <v>3703.47</v>
      </c>
      <c r="E12" s="66">
        <v>427</v>
      </c>
      <c r="F12" s="66">
        <v>97.5</v>
      </c>
      <c r="G12" s="66">
        <v>2483.6</v>
      </c>
      <c r="H12" s="66">
        <v>114.4</v>
      </c>
      <c r="I12" s="66">
        <v>4970.66</v>
      </c>
    </row>
    <row r="13" spans="1:9" ht="12.75" customHeight="1" x14ac:dyDescent="0.2">
      <c r="A13" s="70" t="s">
        <v>91</v>
      </c>
      <c r="B13" s="66">
        <f t="shared" si="1"/>
        <v>12504.41</v>
      </c>
      <c r="C13" s="66">
        <v>6781.4</v>
      </c>
      <c r="D13" s="66">
        <v>2426.08</v>
      </c>
      <c r="E13" s="66">
        <v>254.79</v>
      </c>
      <c r="F13" s="66">
        <v>724.82</v>
      </c>
      <c r="G13" s="66">
        <v>2035.62</v>
      </c>
      <c r="H13" s="66">
        <v>6.5</v>
      </c>
      <c r="I13" s="66">
        <v>275.2</v>
      </c>
    </row>
    <row r="14" spans="1:9" ht="12.75" customHeight="1" x14ac:dyDescent="0.2">
      <c r="A14" s="70" t="s">
        <v>92</v>
      </c>
      <c r="B14" s="66">
        <f t="shared" si="1"/>
        <v>12878.52</v>
      </c>
      <c r="C14" s="66">
        <v>4231.53</v>
      </c>
      <c r="D14" s="66">
        <v>806.47</v>
      </c>
      <c r="E14" s="66">
        <v>263.18</v>
      </c>
      <c r="F14" s="66">
        <v>1963.28</v>
      </c>
      <c r="G14" s="66">
        <v>2241.1999999999998</v>
      </c>
      <c r="H14" s="66">
        <v>6.9</v>
      </c>
      <c r="I14" s="66">
        <v>3365.96</v>
      </c>
    </row>
    <row r="15" spans="1:9" s="75" customFormat="1" ht="12.75" customHeight="1" x14ac:dyDescent="0.2">
      <c r="A15" s="70" t="s">
        <v>93</v>
      </c>
      <c r="B15" s="66">
        <f t="shared" si="1"/>
        <v>13388.46</v>
      </c>
      <c r="C15" s="66">
        <v>6874.16</v>
      </c>
      <c r="D15" s="66">
        <v>1005.64</v>
      </c>
      <c r="E15" s="66">
        <v>33.11</v>
      </c>
      <c r="F15" s="66">
        <v>1088.57</v>
      </c>
      <c r="G15" s="66">
        <v>733.51</v>
      </c>
      <c r="H15" s="66" t="s">
        <v>160</v>
      </c>
      <c r="I15" s="66">
        <v>3653.47</v>
      </c>
    </row>
    <row r="16" spans="1:9" ht="12.75" customHeight="1" x14ac:dyDescent="0.2">
      <c r="A16" s="70" t="s">
        <v>94</v>
      </c>
      <c r="B16" s="66">
        <f t="shared" si="1"/>
        <v>5660.3899999999994</v>
      </c>
      <c r="C16" s="66">
        <v>2566.88</v>
      </c>
      <c r="D16" s="66">
        <v>620.89</v>
      </c>
      <c r="E16" s="66">
        <v>333.6</v>
      </c>
      <c r="F16" s="66">
        <v>54.9</v>
      </c>
      <c r="G16" s="66">
        <v>1519.23</v>
      </c>
      <c r="H16" s="66">
        <v>555.24</v>
      </c>
      <c r="I16" s="66">
        <v>9.65</v>
      </c>
    </row>
    <row r="17" spans="1:9" ht="12.75" customHeight="1" x14ac:dyDescent="0.2">
      <c r="A17" s="70" t="s">
        <v>95</v>
      </c>
      <c r="B17" s="66">
        <f t="shared" si="1"/>
        <v>3765.95</v>
      </c>
      <c r="C17" s="66">
        <v>320.7</v>
      </c>
      <c r="D17" s="66">
        <v>206.3</v>
      </c>
      <c r="E17" s="66">
        <v>100.25</v>
      </c>
      <c r="F17" s="66" t="s">
        <v>160</v>
      </c>
      <c r="G17" s="66">
        <v>217.44</v>
      </c>
      <c r="H17" s="66">
        <v>451.37</v>
      </c>
      <c r="I17" s="66">
        <v>2469.89</v>
      </c>
    </row>
    <row r="18" spans="1:9" ht="12.75" customHeight="1" x14ac:dyDescent="0.2">
      <c r="A18" s="70" t="s">
        <v>96</v>
      </c>
      <c r="B18" s="66">
        <f t="shared" si="1"/>
        <v>15427.039999999999</v>
      </c>
      <c r="C18" s="66">
        <v>5683.43</v>
      </c>
      <c r="D18" s="66">
        <v>941.14</v>
      </c>
      <c r="E18" s="66">
        <v>102.5</v>
      </c>
      <c r="F18" s="66">
        <v>4507.68</v>
      </c>
      <c r="G18" s="66">
        <v>3222.78</v>
      </c>
      <c r="H18" s="66">
        <v>0.21</v>
      </c>
      <c r="I18" s="66">
        <v>969.3</v>
      </c>
    </row>
    <row r="19" spans="1:9" s="75" customFormat="1" ht="12.75" customHeight="1" x14ac:dyDescent="0.2">
      <c r="A19" s="70" t="s">
        <v>97</v>
      </c>
      <c r="B19" s="66">
        <f t="shared" si="1"/>
        <v>11860.79</v>
      </c>
      <c r="C19" s="66">
        <v>5355.23</v>
      </c>
      <c r="D19" s="66">
        <v>373.02</v>
      </c>
      <c r="E19" s="66">
        <v>12.04</v>
      </c>
      <c r="F19" s="66">
        <v>4278.66</v>
      </c>
      <c r="G19" s="66">
        <v>1146.19</v>
      </c>
      <c r="H19" s="66" t="s">
        <v>160</v>
      </c>
      <c r="I19" s="66">
        <v>695.65</v>
      </c>
    </row>
    <row r="20" spans="1:9" ht="12.75" customHeight="1" x14ac:dyDescent="0.2">
      <c r="A20" s="70" t="s">
        <v>98</v>
      </c>
      <c r="B20" s="66">
        <f t="shared" si="1"/>
        <v>34462.380000000005</v>
      </c>
      <c r="C20" s="66">
        <v>17788.810000000001</v>
      </c>
      <c r="D20" s="66">
        <v>9295.64</v>
      </c>
      <c r="E20" s="66">
        <v>335.7</v>
      </c>
      <c r="F20" s="66">
        <v>4.4000000000000004</v>
      </c>
      <c r="G20" s="66">
        <v>4725.8500000000004</v>
      </c>
      <c r="H20" s="66">
        <v>167.02</v>
      </c>
      <c r="I20" s="66">
        <v>2144.96</v>
      </c>
    </row>
    <row r="21" spans="1:9" ht="12.75" customHeight="1" x14ac:dyDescent="0.2">
      <c r="A21" s="69" t="s">
        <v>99</v>
      </c>
      <c r="B21" s="66">
        <f t="shared" si="1"/>
        <v>3896.02</v>
      </c>
      <c r="C21" s="66">
        <v>1287.22</v>
      </c>
      <c r="D21" s="66">
        <v>464.4</v>
      </c>
      <c r="E21" s="66">
        <v>176.3</v>
      </c>
      <c r="F21" s="66">
        <v>3.7</v>
      </c>
      <c r="G21" s="66">
        <v>1964.4</v>
      </c>
      <c r="H21" s="66" t="s">
        <v>160</v>
      </c>
      <c r="I21" s="66" t="s">
        <v>160</v>
      </c>
    </row>
    <row r="22" spans="1:9" ht="12.75" customHeight="1" x14ac:dyDescent="0.2">
      <c r="A22" s="70" t="s">
        <v>100</v>
      </c>
      <c r="B22" s="66">
        <f t="shared" si="1"/>
        <v>30346.34</v>
      </c>
      <c r="C22" s="66">
        <v>4739.8100000000004</v>
      </c>
      <c r="D22" s="66">
        <v>1247.03</v>
      </c>
      <c r="E22" s="66">
        <v>337.84</v>
      </c>
      <c r="F22" s="66">
        <v>1036.98</v>
      </c>
      <c r="G22" s="66">
        <v>1549.81</v>
      </c>
      <c r="H22" s="66">
        <v>0.4</v>
      </c>
      <c r="I22" s="66">
        <v>21434.47</v>
      </c>
    </row>
    <row r="23" spans="1:9" ht="12.75" customHeight="1" x14ac:dyDescent="0.2">
      <c r="A23" s="70" t="s">
        <v>101</v>
      </c>
      <c r="B23" s="66">
        <f t="shared" si="1"/>
        <v>14.049999999999999</v>
      </c>
      <c r="C23" s="66">
        <v>6.2</v>
      </c>
      <c r="D23" s="66">
        <v>1.5</v>
      </c>
      <c r="E23" s="66">
        <v>0.4</v>
      </c>
      <c r="F23" s="66" t="s">
        <v>160</v>
      </c>
      <c r="G23" s="66">
        <v>5.85</v>
      </c>
      <c r="H23" s="66" t="s">
        <v>160</v>
      </c>
      <c r="I23" s="66">
        <v>0.1</v>
      </c>
    </row>
    <row r="24" spans="1:9" ht="12.75" customHeight="1" x14ac:dyDescent="0.2">
      <c r="A24" s="70" t="s">
        <v>102</v>
      </c>
      <c r="B24" s="66">
        <f t="shared" si="1"/>
        <v>7.2000000000000011</v>
      </c>
      <c r="C24" s="66">
        <v>5.9</v>
      </c>
      <c r="D24" s="66">
        <v>0.2</v>
      </c>
      <c r="E24" s="66">
        <v>0.2</v>
      </c>
      <c r="F24" s="66" t="s">
        <v>160</v>
      </c>
      <c r="G24" s="66">
        <v>0.4</v>
      </c>
      <c r="H24" s="66" t="s">
        <v>160</v>
      </c>
      <c r="I24" s="66">
        <v>0.5</v>
      </c>
    </row>
    <row r="25" spans="1:9" ht="12.75" customHeight="1" x14ac:dyDescent="0.2">
      <c r="A25" s="72" t="s">
        <v>103</v>
      </c>
      <c r="B25" s="329">
        <f t="shared" si="1"/>
        <v>1776.6899999999998</v>
      </c>
      <c r="C25" s="329">
        <v>1282.31</v>
      </c>
      <c r="D25" s="329">
        <v>165.2</v>
      </c>
      <c r="E25" s="329">
        <v>0.3</v>
      </c>
      <c r="F25" s="329">
        <v>7.8</v>
      </c>
      <c r="G25" s="329">
        <v>159.32</v>
      </c>
      <c r="H25" s="329" t="s">
        <v>160</v>
      </c>
      <c r="I25" s="329">
        <v>161.76</v>
      </c>
    </row>
    <row r="26" spans="1:9" ht="12.75" customHeight="1" x14ac:dyDescent="0.2">
      <c r="B26" s="92"/>
      <c r="C26" s="92"/>
      <c r="D26" s="92"/>
      <c r="E26" s="92"/>
      <c r="F26" s="92"/>
      <c r="G26" s="92"/>
      <c r="H26" s="92"/>
      <c r="I26" s="92"/>
    </row>
    <row r="27" spans="1:9" x14ac:dyDescent="0.2">
      <c r="A27" s="204"/>
      <c r="C27" s="68"/>
      <c r="D27" s="68"/>
      <c r="E27" s="68"/>
      <c r="F27" s="68"/>
      <c r="G27" s="68"/>
      <c r="H27" s="71"/>
      <c r="I27" s="68"/>
    </row>
    <row r="28" spans="1:9" x14ac:dyDescent="0.2">
      <c r="C28" s="68"/>
      <c r="D28" s="68"/>
      <c r="E28" s="68"/>
      <c r="F28" s="68"/>
      <c r="G28" s="68"/>
      <c r="H28" s="68"/>
      <c r="I28" s="68"/>
    </row>
    <row r="29" spans="1:9" x14ac:dyDescent="0.2">
      <c r="C29" s="68"/>
      <c r="D29" s="68"/>
      <c r="E29" s="68"/>
      <c r="F29" s="68"/>
      <c r="G29" s="68"/>
      <c r="H29" s="68"/>
      <c r="I29" s="68"/>
    </row>
    <row r="30" spans="1:9" x14ac:dyDescent="0.2">
      <c r="C30" s="68"/>
      <c r="D30" s="68"/>
      <c r="E30" s="68"/>
      <c r="F30" s="68"/>
      <c r="G30" s="68"/>
      <c r="H30" s="68"/>
      <c r="I30" s="68"/>
    </row>
    <row r="31" spans="1:9" x14ac:dyDescent="0.2">
      <c r="C31" s="68"/>
      <c r="D31" s="68"/>
      <c r="E31" s="68"/>
      <c r="F31" s="68"/>
      <c r="G31" s="68"/>
      <c r="H31" s="68"/>
      <c r="I31" s="68"/>
    </row>
    <row r="32" spans="1:9" x14ac:dyDescent="0.2">
      <c r="C32" s="68"/>
      <c r="D32" s="68"/>
      <c r="E32" s="68"/>
      <c r="F32" s="68"/>
      <c r="G32" s="68"/>
      <c r="H32" s="68"/>
      <c r="I32" s="68"/>
    </row>
    <row r="33" spans="3:9" x14ac:dyDescent="0.2">
      <c r="C33" s="68"/>
      <c r="D33" s="68"/>
      <c r="E33" s="68"/>
      <c r="F33" s="68"/>
      <c r="G33" s="68"/>
      <c r="H33" s="68"/>
      <c r="I33" s="68"/>
    </row>
    <row r="34" spans="3:9" x14ac:dyDescent="0.2">
      <c r="C34" s="68"/>
      <c r="D34" s="68"/>
      <c r="E34" s="68"/>
      <c r="F34" s="68"/>
      <c r="G34" s="68"/>
      <c r="H34" s="71"/>
      <c r="I34" s="68"/>
    </row>
    <row r="35" spans="3:9" x14ac:dyDescent="0.2">
      <c r="C35" s="68"/>
      <c r="D35" s="68"/>
      <c r="E35" s="68"/>
      <c r="F35" s="68"/>
      <c r="G35" s="68"/>
      <c r="H35" s="68"/>
      <c r="I35" s="68"/>
    </row>
    <row r="36" spans="3:9" x14ac:dyDescent="0.2">
      <c r="C36" s="68"/>
      <c r="D36" s="68"/>
      <c r="E36" s="68"/>
      <c r="F36" s="68"/>
      <c r="G36" s="68"/>
      <c r="H36" s="68"/>
      <c r="I36" s="68"/>
    </row>
    <row r="37" spans="3:9" x14ac:dyDescent="0.2">
      <c r="C37" s="68"/>
      <c r="D37" s="68"/>
      <c r="E37" s="68"/>
      <c r="F37" s="68"/>
      <c r="G37" s="68"/>
      <c r="H37" s="71"/>
      <c r="I37" s="68"/>
    </row>
    <row r="38" spans="3:9" x14ac:dyDescent="0.2">
      <c r="C38" s="68"/>
      <c r="D38" s="68"/>
      <c r="E38" s="68"/>
      <c r="F38" s="68"/>
      <c r="G38" s="68"/>
      <c r="H38" s="71"/>
      <c r="I38" s="68"/>
    </row>
    <row r="39" spans="3:9" x14ac:dyDescent="0.2">
      <c r="C39" s="68"/>
      <c r="D39" s="68"/>
      <c r="E39" s="68"/>
      <c r="F39" s="68"/>
      <c r="G39" s="68"/>
      <c r="H39" s="68"/>
      <c r="I39" s="68"/>
    </row>
    <row r="40" spans="3:9" x14ac:dyDescent="0.2">
      <c r="C40" s="68"/>
      <c r="D40" s="68"/>
      <c r="E40" s="68"/>
      <c r="F40" s="68"/>
      <c r="G40" s="68"/>
      <c r="H40" s="71"/>
      <c r="I40" s="68"/>
    </row>
    <row r="41" spans="3:9" x14ac:dyDescent="0.2">
      <c r="C41" s="68"/>
      <c r="D41" s="68"/>
      <c r="E41" s="68"/>
      <c r="F41" s="71"/>
      <c r="G41" s="68"/>
      <c r="H41" s="71"/>
      <c r="I41" s="71"/>
    </row>
    <row r="42" spans="3:9" x14ac:dyDescent="0.2">
      <c r="C42" s="68"/>
      <c r="D42" s="68"/>
      <c r="E42" s="71"/>
      <c r="F42" s="71"/>
      <c r="G42" s="71"/>
      <c r="H42" s="71"/>
      <c r="I42" s="68"/>
    </row>
    <row r="43" spans="3:9" x14ac:dyDescent="0.2">
      <c r="C43" s="68"/>
      <c r="D43" s="68"/>
      <c r="E43" s="68"/>
      <c r="F43" s="68"/>
      <c r="G43" s="68"/>
      <c r="H43" s="71"/>
      <c r="I43" s="68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activeCell="A3" sqref="A3:A5"/>
    </sheetView>
  </sheetViews>
  <sheetFormatPr defaultRowHeight="12.75" x14ac:dyDescent="0.2"/>
  <cols>
    <col min="1" max="1" width="22.140625" style="93" customWidth="1"/>
    <col min="2" max="3" width="11.42578125" style="93" customWidth="1"/>
    <col min="4" max="4" width="8.28515625" style="93" customWidth="1"/>
    <col min="5" max="5" width="10" style="93" customWidth="1"/>
    <col min="6" max="6" width="9.28515625" style="93" customWidth="1"/>
    <col min="7" max="7" width="9" style="93" customWidth="1"/>
    <col min="8" max="8" width="10" style="93" customWidth="1"/>
    <col min="9" max="9" width="10.28515625" style="93" customWidth="1"/>
    <col min="10" max="10" width="8.28515625" style="93" customWidth="1"/>
    <col min="11" max="12" width="11.42578125" style="93" customWidth="1"/>
    <col min="13" max="13" width="8" style="93" customWidth="1"/>
    <col min="14" max="256" width="9.140625" style="93"/>
    <col min="257" max="257" width="22.140625" style="93" customWidth="1"/>
    <col min="258" max="259" width="11.42578125" style="93" customWidth="1"/>
    <col min="260" max="260" width="8.28515625" style="93" customWidth="1"/>
    <col min="261" max="261" width="10" style="93" customWidth="1"/>
    <col min="262" max="262" width="9.28515625" style="93" customWidth="1"/>
    <col min="263" max="263" width="9" style="93" customWidth="1"/>
    <col min="264" max="264" width="10" style="93" customWidth="1"/>
    <col min="265" max="265" width="10.28515625" style="93" customWidth="1"/>
    <col min="266" max="266" width="8.28515625" style="93" customWidth="1"/>
    <col min="267" max="268" width="11.42578125" style="93" customWidth="1"/>
    <col min="269" max="269" width="8" style="93" customWidth="1"/>
    <col min="270" max="512" width="9.140625" style="93"/>
    <col min="513" max="513" width="22.140625" style="93" customWidth="1"/>
    <col min="514" max="515" width="11.42578125" style="93" customWidth="1"/>
    <col min="516" max="516" width="8.28515625" style="93" customWidth="1"/>
    <col min="517" max="517" width="10" style="93" customWidth="1"/>
    <col min="518" max="518" width="9.28515625" style="93" customWidth="1"/>
    <col min="519" max="519" width="9" style="93" customWidth="1"/>
    <col min="520" max="520" width="10" style="93" customWidth="1"/>
    <col min="521" max="521" width="10.28515625" style="93" customWidth="1"/>
    <col min="522" max="522" width="8.28515625" style="93" customWidth="1"/>
    <col min="523" max="524" width="11.42578125" style="93" customWidth="1"/>
    <col min="525" max="525" width="8" style="93" customWidth="1"/>
    <col min="526" max="768" width="9.140625" style="93"/>
    <col min="769" max="769" width="22.140625" style="93" customWidth="1"/>
    <col min="770" max="771" width="11.42578125" style="93" customWidth="1"/>
    <col min="772" max="772" width="8.28515625" style="93" customWidth="1"/>
    <col min="773" max="773" width="10" style="93" customWidth="1"/>
    <col min="774" max="774" width="9.28515625" style="93" customWidth="1"/>
    <col min="775" max="775" width="9" style="93" customWidth="1"/>
    <col min="776" max="776" width="10" style="93" customWidth="1"/>
    <col min="777" max="777" width="10.28515625" style="93" customWidth="1"/>
    <col min="778" max="778" width="8.28515625" style="93" customWidth="1"/>
    <col min="779" max="780" width="11.42578125" style="93" customWidth="1"/>
    <col min="781" max="781" width="8" style="93" customWidth="1"/>
    <col min="782" max="1024" width="9.140625" style="93"/>
    <col min="1025" max="1025" width="22.140625" style="93" customWidth="1"/>
    <col min="1026" max="1027" width="11.42578125" style="93" customWidth="1"/>
    <col min="1028" max="1028" width="8.28515625" style="93" customWidth="1"/>
    <col min="1029" max="1029" width="10" style="93" customWidth="1"/>
    <col min="1030" max="1030" width="9.28515625" style="93" customWidth="1"/>
    <col min="1031" max="1031" width="9" style="93" customWidth="1"/>
    <col min="1032" max="1032" width="10" style="93" customWidth="1"/>
    <col min="1033" max="1033" width="10.28515625" style="93" customWidth="1"/>
    <col min="1034" max="1034" width="8.28515625" style="93" customWidth="1"/>
    <col min="1035" max="1036" width="11.42578125" style="93" customWidth="1"/>
    <col min="1037" max="1037" width="8" style="93" customWidth="1"/>
    <col min="1038" max="1280" width="9.140625" style="93"/>
    <col min="1281" max="1281" width="22.140625" style="93" customWidth="1"/>
    <col min="1282" max="1283" width="11.42578125" style="93" customWidth="1"/>
    <col min="1284" max="1284" width="8.28515625" style="93" customWidth="1"/>
    <col min="1285" max="1285" width="10" style="93" customWidth="1"/>
    <col min="1286" max="1286" width="9.28515625" style="93" customWidth="1"/>
    <col min="1287" max="1287" width="9" style="93" customWidth="1"/>
    <col min="1288" max="1288" width="10" style="93" customWidth="1"/>
    <col min="1289" max="1289" width="10.28515625" style="93" customWidth="1"/>
    <col min="1290" max="1290" width="8.28515625" style="93" customWidth="1"/>
    <col min="1291" max="1292" width="11.42578125" style="93" customWidth="1"/>
    <col min="1293" max="1293" width="8" style="93" customWidth="1"/>
    <col min="1294" max="1536" width="9.140625" style="93"/>
    <col min="1537" max="1537" width="22.140625" style="93" customWidth="1"/>
    <col min="1538" max="1539" width="11.42578125" style="93" customWidth="1"/>
    <col min="1540" max="1540" width="8.28515625" style="93" customWidth="1"/>
    <col min="1541" max="1541" width="10" style="93" customWidth="1"/>
    <col min="1542" max="1542" width="9.28515625" style="93" customWidth="1"/>
    <col min="1543" max="1543" width="9" style="93" customWidth="1"/>
    <col min="1544" max="1544" width="10" style="93" customWidth="1"/>
    <col min="1545" max="1545" width="10.28515625" style="93" customWidth="1"/>
    <col min="1546" max="1546" width="8.28515625" style="93" customWidth="1"/>
    <col min="1547" max="1548" width="11.42578125" style="93" customWidth="1"/>
    <col min="1549" max="1549" width="8" style="93" customWidth="1"/>
    <col min="1550" max="1792" width="9.140625" style="93"/>
    <col min="1793" max="1793" width="22.140625" style="93" customWidth="1"/>
    <col min="1794" max="1795" width="11.42578125" style="93" customWidth="1"/>
    <col min="1796" max="1796" width="8.28515625" style="93" customWidth="1"/>
    <col min="1797" max="1797" width="10" style="93" customWidth="1"/>
    <col min="1798" max="1798" width="9.28515625" style="93" customWidth="1"/>
    <col min="1799" max="1799" width="9" style="93" customWidth="1"/>
    <col min="1800" max="1800" width="10" style="93" customWidth="1"/>
    <col min="1801" max="1801" width="10.28515625" style="93" customWidth="1"/>
    <col min="1802" max="1802" width="8.28515625" style="93" customWidth="1"/>
    <col min="1803" max="1804" width="11.42578125" style="93" customWidth="1"/>
    <col min="1805" max="1805" width="8" style="93" customWidth="1"/>
    <col min="1806" max="2048" width="9.140625" style="93"/>
    <col min="2049" max="2049" width="22.140625" style="93" customWidth="1"/>
    <col min="2050" max="2051" width="11.42578125" style="93" customWidth="1"/>
    <col min="2052" max="2052" width="8.28515625" style="93" customWidth="1"/>
    <col min="2053" max="2053" width="10" style="93" customWidth="1"/>
    <col min="2054" max="2054" width="9.28515625" style="93" customWidth="1"/>
    <col min="2055" max="2055" width="9" style="93" customWidth="1"/>
    <col min="2056" max="2056" width="10" style="93" customWidth="1"/>
    <col min="2057" max="2057" width="10.28515625" style="93" customWidth="1"/>
    <col min="2058" max="2058" width="8.28515625" style="93" customWidth="1"/>
    <col min="2059" max="2060" width="11.42578125" style="93" customWidth="1"/>
    <col min="2061" max="2061" width="8" style="93" customWidth="1"/>
    <col min="2062" max="2304" width="9.140625" style="93"/>
    <col min="2305" max="2305" width="22.140625" style="93" customWidth="1"/>
    <col min="2306" max="2307" width="11.42578125" style="93" customWidth="1"/>
    <col min="2308" max="2308" width="8.28515625" style="93" customWidth="1"/>
    <col min="2309" max="2309" width="10" style="93" customWidth="1"/>
    <col min="2310" max="2310" width="9.28515625" style="93" customWidth="1"/>
    <col min="2311" max="2311" width="9" style="93" customWidth="1"/>
    <col min="2312" max="2312" width="10" style="93" customWidth="1"/>
    <col min="2313" max="2313" width="10.28515625" style="93" customWidth="1"/>
    <col min="2314" max="2314" width="8.28515625" style="93" customWidth="1"/>
    <col min="2315" max="2316" width="11.42578125" style="93" customWidth="1"/>
    <col min="2317" max="2317" width="8" style="93" customWidth="1"/>
    <col min="2318" max="2560" width="9.140625" style="93"/>
    <col min="2561" max="2561" width="22.140625" style="93" customWidth="1"/>
    <col min="2562" max="2563" width="11.42578125" style="93" customWidth="1"/>
    <col min="2564" max="2564" width="8.28515625" style="93" customWidth="1"/>
    <col min="2565" max="2565" width="10" style="93" customWidth="1"/>
    <col min="2566" max="2566" width="9.28515625" style="93" customWidth="1"/>
    <col min="2567" max="2567" width="9" style="93" customWidth="1"/>
    <col min="2568" max="2568" width="10" style="93" customWidth="1"/>
    <col min="2569" max="2569" width="10.28515625" style="93" customWidth="1"/>
    <col min="2570" max="2570" width="8.28515625" style="93" customWidth="1"/>
    <col min="2571" max="2572" width="11.42578125" style="93" customWidth="1"/>
    <col min="2573" max="2573" width="8" style="93" customWidth="1"/>
    <col min="2574" max="2816" width="9.140625" style="93"/>
    <col min="2817" max="2817" width="22.140625" style="93" customWidth="1"/>
    <col min="2818" max="2819" width="11.42578125" style="93" customWidth="1"/>
    <col min="2820" max="2820" width="8.28515625" style="93" customWidth="1"/>
    <col min="2821" max="2821" width="10" style="93" customWidth="1"/>
    <col min="2822" max="2822" width="9.28515625" style="93" customWidth="1"/>
    <col min="2823" max="2823" width="9" style="93" customWidth="1"/>
    <col min="2824" max="2824" width="10" style="93" customWidth="1"/>
    <col min="2825" max="2825" width="10.28515625" style="93" customWidth="1"/>
    <col min="2826" max="2826" width="8.28515625" style="93" customWidth="1"/>
    <col min="2827" max="2828" width="11.42578125" style="93" customWidth="1"/>
    <col min="2829" max="2829" width="8" style="93" customWidth="1"/>
    <col min="2830" max="3072" width="9.140625" style="93"/>
    <col min="3073" max="3073" width="22.140625" style="93" customWidth="1"/>
    <col min="3074" max="3075" width="11.42578125" style="93" customWidth="1"/>
    <col min="3076" max="3076" width="8.28515625" style="93" customWidth="1"/>
    <col min="3077" max="3077" width="10" style="93" customWidth="1"/>
    <col min="3078" max="3078" width="9.28515625" style="93" customWidth="1"/>
    <col min="3079" max="3079" width="9" style="93" customWidth="1"/>
    <col min="3080" max="3080" width="10" style="93" customWidth="1"/>
    <col min="3081" max="3081" width="10.28515625" style="93" customWidth="1"/>
    <col min="3082" max="3082" width="8.28515625" style="93" customWidth="1"/>
    <col min="3083" max="3084" width="11.42578125" style="93" customWidth="1"/>
    <col min="3085" max="3085" width="8" style="93" customWidth="1"/>
    <col min="3086" max="3328" width="9.140625" style="93"/>
    <col min="3329" max="3329" width="22.140625" style="93" customWidth="1"/>
    <col min="3330" max="3331" width="11.42578125" style="93" customWidth="1"/>
    <col min="3332" max="3332" width="8.28515625" style="93" customWidth="1"/>
    <col min="3333" max="3333" width="10" style="93" customWidth="1"/>
    <col min="3334" max="3334" width="9.28515625" style="93" customWidth="1"/>
    <col min="3335" max="3335" width="9" style="93" customWidth="1"/>
    <col min="3336" max="3336" width="10" style="93" customWidth="1"/>
    <col min="3337" max="3337" width="10.28515625" style="93" customWidth="1"/>
    <col min="3338" max="3338" width="8.28515625" style="93" customWidth="1"/>
    <col min="3339" max="3340" width="11.42578125" style="93" customWidth="1"/>
    <col min="3341" max="3341" width="8" style="93" customWidth="1"/>
    <col min="3342" max="3584" width="9.140625" style="93"/>
    <col min="3585" max="3585" width="22.140625" style="93" customWidth="1"/>
    <col min="3586" max="3587" width="11.42578125" style="93" customWidth="1"/>
    <col min="3588" max="3588" width="8.28515625" style="93" customWidth="1"/>
    <col min="3589" max="3589" width="10" style="93" customWidth="1"/>
    <col min="3590" max="3590" width="9.28515625" style="93" customWidth="1"/>
    <col min="3591" max="3591" width="9" style="93" customWidth="1"/>
    <col min="3592" max="3592" width="10" style="93" customWidth="1"/>
    <col min="3593" max="3593" width="10.28515625" style="93" customWidth="1"/>
    <col min="3594" max="3594" width="8.28515625" style="93" customWidth="1"/>
    <col min="3595" max="3596" width="11.42578125" style="93" customWidth="1"/>
    <col min="3597" max="3597" width="8" style="93" customWidth="1"/>
    <col min="3598" max="3840" width="9.140625" style="93"/>
    <col min="3841" max="3841" width="22.140625" style="93" customWidth="1"/>
    <col min="3842" max="3843" width="11.42578125" style="93" customWidth="1"/>
    <col min="3844" max="3844" width="8.28515625" style="93" customWidth="1"/>
    <col min="3845" max="3845" width="10" style="93" customWidth="1"/>
    <col min="3846" max="3846" width="9.28515625" style="93" customWidth="1"/>
    <col min="3847" max="3847" width="9" style="93" customWidth="1"/>
    <col min="3848" max="3848" width="10" style="93" customWidth="1"/>
    <col min="3849" max="3849" width="10.28515625" style="93" customWidth="1"/>
    <col min="3850" max="3850" width="8.28515625" style="93" customWidth="1"/>
    <col min="3851" max="3852" width="11.42578125" style="93" customWidth="1"/>
    <col min="3853" max="3853" width="8" style="93" customWidth="1"/>
    <col min="3854" max="4096" width="9.140625" style="93"/>
    <col min="4097" max="4097" width="22.140625" style="93" customWidth="1"/>
    <col min="4098" max="4099" width="11.42578125" style="93" customWidth="1"/>
    <col min="4100" max="4100" width="8.28515625" style="93" customWidth="1"/>
    <col min="4101" max="4101" width="10" style="93" customWidth="1"/>
    <col min="4102" max="4102" width="9.28515625" style="93" customWidth="1"/>
    <col min="4103" max="4103" width="9" style="93" customWidth="1"/>
    <col min="4104" max="4104" width="10" style="93" customWidth="1"/>
    <col min="4105" max="4105" width="10.28515625" style="93" customWidth="1"/>
    <col min="4106" max="4106" width="8.28515625" style="93" customWidth="1"/>
    <col min="4107" max="4108" width="11.42578125" style="93" customWidth="1"/>
    <col min="4109" max="4109" width="8" style="93" customWidth="1"/>
    <col min="4110" max="4352" width="9.140625" style="93"/>
    <col min="4353" max="4353" width="22.140625" style="93" customWidth="1"/>
    <col min="4354" max="4355" width="11.42578125" style="93" customWidth="1"/>
    <col min="4356" max="4356" width="8.28515625" style="93" customWidth="1"/>
    <col min="4357" max="4357" width="10" style="93" customWidth="1"/>
    <col min="4358" max="4358" width="9.28515625" style="93" customWidth="1"/>
    <col min="4359" max="4359" width="9" style="93" customWidth="1"/>
    <col min="4360" max="4360" width="10" style="93" customWidth="1"/>
    <col min="4361" max="4361" width="10.28515625" style="93" customWidth="1"/>
    <col min="4362" max="4362" width="8.28515625" style="93" customWidth="1"/>
    <col min="4363" max="4364" width="11.42578125" style="93" customWidth="1"/>
    <col min="4365" max="4365" width="8" style="93" customWidth="1"/>
    <col min="4366" max="4608" width="9.140625" style="93"/>
    <col min="4609" max="4609" width="22.140625" style="93" customWidth="1"/>
    <col min="4610" max="4611" width="11.42578125" style="93" customWidth="1"/>
    <col min="4612" max="4612" width="8.28515625" style="93" customWidth="1"/>
    <col min="4613" max="4613" width="10" style="93" customWidth="1"/>
    <col min="4614" max="4614" width="9.28515625" style="93" customWidth="1"/>
    <col min="4615" max="4615" width="9" style="93" customWidth="1"/>
    <col min="4616" max="4616" width="10" style="93" customWidth="1"/>
    <col min="4617" max="4617" width="10.28515625" style="93" customWidth="1"/>
    <col min="4618" max="4618" width="8.28515625" style="93" customWidth="1"/>
    <col min="4619" max="4620" width="11.42578125" style="93" customWidth="1"/>
    <col min="4621" max="4621" width="8" style="93" customWidth="1"/>
    <col min="4622" max="4864" width="9.140625" style="93"/>
    <col min="4865" max="4865" width="22.140625" style="93" customWidth="1"/>
    <col min="4866" max="4867" width="11.42578125" style="93" customWidth="1"/>
    <col min="4868" max="4868" width="8.28515625" style="93" customWidth="1"/>
    <col min="4869" max="4869" width="10" style="93" customWidth="1"/>
    <col min="4870" max="4870" width="9.28515625" style="93" customWidth="1"/>
    <col min="4871" max="4871" width="9" style="93" customWidth="1"/>
    <col min="4872" max="4872" width="10" style="93" customWidth="1"/>
    <col min="4873" max="4873" width="10.28515625" style="93" customWidth="1"/>
    <col min="4874" max="4874" width="8.28515625" style="93" customWidth="1"/>
    <col min="4875" max="4876" width="11.42578125" style="93" customWidth="1"/>
    <col min="4877" max="4877" width="8" style="93" customWidth="1"/>
    <col min="4878" max="5120" width="9.140625" style="93"/>
    <col min="5121" max="5121" width="22.140625" style="93" customWidth="1"/>
    <col min="5122" max="5123" width="11.42578125" style="93" customWidth="1"/>
    <col min="5124" max="5124" width="8.28515625" style="93" customWidth="1"/>
    <col min="5125" max="5125" width="10" style="93" customWidth="1"/>
    <col min="5126" max="5126" width="9.28515625" style="93" customWidth="1"/>
    <col min="5127" max="5127" width="9" style="93" customWidth="1"/>
    <col min="5128" max="5128" width="10" style="93" customWidth="1"/>
    <col min="5129" max="5129" width="10.28515625" style="93" customWidth="1"/>
    <col min="5130" max="5130" width="8.28515625" style="93" customWidth="1"/>
    <col min="5131" max="5132" width="11.42578125" style="93" customWidth="1"/>
    <col min="5133" max="5133" width="8" style="93" customWidth="1"/>
    <col min="5134" max="5376" width="9.140625" style="93"/>
    <col min="5377" max="5377" width="22.140625" style="93" customWidth="1"/>
    <col min="5378" max="5379" width="11.42578125" style="93" customWidth="1"/>
    <col min="5380" max="5380" width="8.28515625" style="93" customWidth="1"/>
    <col min="5381" max="5381" width="10" style="93" customWidth="1"/>
    <col min="5382" max="5382" width="9.28515625" style="93" customWidth="1"/>
    <col min="5383" max="5383" width="9" style="93" customWidth="1"/>
    <col min="5384" max="5384" width="10" style="93" customWidth="1"/>
    <col min="5385" max="5385" width="10.28515625" style="93" customWidth="1"/>
    <col min="5386" max="5386" width="8.28515625" style="93" customWidth="1"/>
    <col min="5387" max="5388" width="11.42578125" style="93" customWidth="1"/>
    <col min="5389" max="5389" width="8" style="93" customWidth="1"/>
    <col min="5390" max="5632" width="9.140625" style="93"/>
    <col min="5633" max="5633" width="22.140625" style="93" customWidth="1"/>
    <col min="5634" max="5635" width="11.42578125" style="93" customWidth="1"/>
    <col min="5636" max="5636" width="8.28515625" style="93" customWidth="1"/>
    <col min="5637" max="5637" width="10" style="93" customWidth="1"/>
    <col min="5638" max="5638" width="9.28515625" style="93" customWidth="1"/>
    <col min="5639" max="5639" width="9" style="93" customWidth="1"/>
    <col min="5640" max="5640" width="10" style="93" customWidth="1"/>
    <col min="5641" max="5641" width="10.28515625" style="93" customWidth="1"/>
    <col min="5642" max="5642" width="8.28515625" style="93" customWidth="1"/>
    <col min="5643" max="5644" width="11.42578125" style="93" customWidth="1"/>
    <col min="5645" max="5645" width="8" style="93" customWidth="1"/>
    <col min="5646" max="5888" width="9.140625" style="93"/>
    <col min="5889" max="5889" width="22.140625" style="93" customWidth="1"/>
    <col min="5890" max="5891" width="11.42578125" style="93" customWidth="1"/>
    <col min="5892" max="5892" width="8.28515625" style="93" customWidth="1"/>
    <col min="5893" max="5893" width="10" style="93" customWidth="1"/>
    <col min="5894" max="5894" width="9.28515625" style="93" customWidth="1"/>
    <col min="5895" max="5895" width="9" style="93" customWidth="1"/>
    <col min="5896" max="5896" width="10" style="93" customWidth="1"/>
    <col min="5897" max="5897" width="10.28515625" style="93" customWidth="1"/>
    <col min="5898" max="5898" width="8.28515625" style="93" customWidth="1"/>
    <col min="5899" max="5900" width="11.42578125" style="93" customWidth="1"/>
    <col min="5901" max="5901" width="8" style="93" customWidth="1"/>
    <col min="5902" max="6144" width="9.140625" style="93"/>
    <col min="6145" max="6145" width="22.140625" style="93" customWidth="1"/>
    <col min="6146" max="6147" width="11.42578125" style="93" customWidth="1"/>
    <col min="6148" max="6148" width="8.28515625" style="93" customWidth="1"/>
    <col min="6149" max="6149" width="10" style="93" customWidth="1"/>
    <col min="6150" max="6150" width="9.28515625" style="93" customWidth="1"/>
    <col min="6151" max="6151" width="9" style="93" customWidth="1"/>
    <col min="6152" max="6152" width="10" style="93" customWidth="1"/>
    <col min="6153" max="6153" width="10.28515625" style="93" customWidth="1"/>
    <col min="6154" max="6154" width="8.28515625" style="93" customWidth="1"/>
    <col min="6155" max="6156" width="11.42578125" style="93" customWidth="1"/>
    <col min="6157" max="6157" width="8" style="93" customWidth="1"/>
    <col min="6158" max="6400" width="9.140625" style="93"/>
    <col min="6401" max="6401" width="22.140625" style="93" customWidth="1"/>
    <col min="6402" max="6403" width="11.42578125" style="93" customWidth="1"/>
    <col min="6404" max="6404" width="8.28515625" style="93" customWidth="1"/>
    <col min="6405" max="6405" width="10" style="93" customWidth="1"/>
    <col min="6406" max="6406" width="9.28515625" style="93" customWidth="1"/>
    <col min="6407" max="6407" width="9" style="93" customWidth="1"/>
    <col min="6408" max="6408" width="10" style="93" customWidth="1"/>
    <col min="6409" max="6409" width="10.28515625" style="93" customWidth="1"/>
    <col min="6410" max="6410" width="8.28515625" style="93" customWidth="1"/>
    <col min="6411" max="6412" width="11.42578125" style="93" customWidth="1"/>
    <col min="6413" max="6413" width="8" style="93" customWidth="1"/>
    <col min="6414" max="6656" width="9.140625" style="93"/>
    <col min="6657" max="6657" width="22.140625" style="93" customWidth="1"/>
    <col min="6658" max="6659" width="11.42578125" style="93" customWidth="1"/>
    <col min="6660" max="6660" width="8.28515625" style="93" customWidth="1"/>
    <col min="6661" max="6661" width="10" style="93" customWidth="1"/>
    <col min="6662" max="6662" width="9.28515625" style="93" customWidth="1"/>
    <col min="6663" max="6663" width="9" style="93" customWidth="1"/>
    <col min="6664" max="6664" width="10" style="93" customWidth="1"/>
    <col min="6665" max="6665" width="10.28515625" style="93" customWidth="1"/>
    <col min="6666" max="6666" width="8.28515625" style="93" customWidth="1"/>
    <col min="6667" max="6668" width="11.42578125" style="93" customWidth="1"/>
    <col min="6669" max="6669" width="8" style="93" customWidth="1"/>
    <col min="6670" max="6912" width="9.140625" style="93"/>
    <col min="6913" max="6913" width="22.140625" style="93" customWidth="1"/>
    <col min="6914" max="6915" width="11.42578125" style="93" customWidth="1"/>
    <col min="6916" max="6916" width="8.28515625" style="93" customWidth="1"/>
    <col min="6917" max="6917" width="10" style="93" customWidth="1"/>
    <col min="6918" max="6918" width="9.28515625" style="93" customWidth="1"/>
    <col min="6919" max="6919" width="9" style="93" customWidth="1"/>
    <col min="6920" max="6920" width="10" style="93" customWidth="1"/>
    <col min="6921" max="6921" width="10.28515625" style="93" customWidth="1"/>
    <col min="6922" max="6922" width="8.28515625" style="93" customWidth="1"/>
    <col min="6923" max="6924" width="11.42578125" style="93" customWidth="1"/>
    <col min="6925" max="6925" width="8" style="93" customWidth="1"/>
    <col min="6926" max="7168" width="9.140625" style="93"/>
    <col min="7169" max="7169" width="22.140625" style="93" customWidth="1"/>
    <col min="7170" max="7171" width="11.42578125" style="93" customWidth="1"/>
    <col min="7172" max="7172" width="8.28515625" style="93" customWidth="1"/>
    <col min="7173" max="7173" width="10" style="93" customWidth="1"/>
    <col min="7174" max="7174" width="9.28515625" style="93" customWidth="1"/>
    <col min="7175" max="7175" width="9" style="93" customWidth="1"/>
    <col min="7176" max="7176" width="10" style="93" customWidth="1"/>
    <col min="7177" max="7177" width="10.28515625" style="93" customWidth="1"/>
    <col min="7178" max="7178" width="8.28515625" style="93" customWidth="1"/>
    <col min="7179" max="7180" width="11.42578125" style="93" customWidth="1"/>
    <col min="7181" max="7181" width="8" style="93" customWidth="1"/>
    <col min="7182" max="7424" width="9.140625" style="93"/>
    <col min="7425" max="7425" width="22.140625" style="93" customWidth="1"/>
    <col min="7426" max="7427" width="11.42578125" style="93" customWidth="1"/>
    <col min="7428" max="7428" width="8.28515625" style="93" customWidth="1"/>
    <col min="7429" max="7429" width="10" style="93" customWidth="1"/>
    <col min="7430" max="7430" width="9.28515625" style="93" customWidth="1"/>
    <col min="7431" max="7431" width="9" style="93" customWidth="1"/>
    <col min="7432" max="7432" width="10" style="93" customWidth="1"/>
    <col min="7433" max="7433" width="10.28515625" style="93" customWidth="1"/>
    <col min="7434" max="7434" width="8.28515625" style="93" customWidth="1"/>
    <col min="7435" max="7436" width="11.42578125" style="93" customWidth="1"/>
    <col min="7437" max="7437" width="8" style="93" customWidth="1"/>
    <col min="7438" max="7680" width="9.140625" style="93"/>
    <col min="7681" max="7681" width="22.140625" style="93" customWidth="1"/>
    <col min="7682" max="7683" width="11.42578125" style="93" customWidth="1"/>
    <col min="7684" max="7684" width="8.28515625" style="93" customWidth="1"/>
    <col min="7685" max="7685" width="10" style="93" customWidth="1"/>
    <col min="7686" max="7686" width="9.28515625" style="93" customWidth="1"/>
    <col min="7687" max="7687" width="9" style="93" customWidth="1"/>
    <col min="7688" max="7688" width="10" style="93" customWidth="1"/>
    <col min="7689" max="7689" width="10.28515625" style="93" customWidth="1"/>
    <col min="7690" max="7690" width="8.28515625" style="93" customWidth="1"/>
    <col min="7691" max="7692" width="11.42578125" style="93" customWidth="1"/>
    <col min="7693" max="7693" width="8" style="93" customWidth="1"/>
    <col min="7694" max="7936" width="9.140625" style="93"/>
    <col min="7937" max="7937" width="22.140625" style="93" customWidth="1"/>
    <col min="7938" max="7939" width="11.42578125" style="93" customWidth="1"/>
    <col min="7940" max="7940" width="8.28515625" style="93" customWidth="1"/>
    <col min="7941" max="7941" width="10" style="93" customWidth="1"/>
    <col min="7942" max="7942" width="9.28515625" style="93" customWidth="1"/>
    <col min="7943" max="7943" width="9" style="93" customWidth="1"/>
    <col min="7944" max="7944" width="10" style="93" customWidth="1"/>
    <col min="7945" max="7945" width="10.28515625" style="93" customWidth="1"/>
    <col min="7946" max="7946" width="8.28515625" style="93" customWidth="1"/>
    <col min="7947" max="7948" width="11.42578125" style="93" customWidth="1"/>
    <col min="7949" max="7949" width="8" style="93" customWidth="1"/>
    <col min="7950" max="8192" width="9.140625" style="93"/>
    <col min="8193" max="8193" width="22.140625" style="93" customWidth="1"/>
    <col min="8194" max="8195" width="11.42578125" style="93" customWidth="1"/>
    <col min="8196" max="8196" width="8.28515625" style="93" customWidth="1"/>
    <col min="8197" max="8197" width="10" style="93" customWidth="1"/>
    <col min="8198" max="8198" width="9.28515625" style="93" customWidth="1"/>
    <col min="8199" max="8199" width="9" style="93" customWidth="1"/>
    <col min="8200" max="8200" width="10" style="93" customWidth="1"/>
    <col min="8201" max="8201" width="10.28515625" style="93" customWidth="1"/>
    <col min="8202" max="8202" width="8.28515625" style="93" customWidth="1"/>
    <col min="8203" max="8204" width="11.42578125" style="93" customWidth="1"/>
    <col min="8205" max="8205" width="8" style="93" customWidth="1"/>
    <col min="8206" max="8448" width="9.140625" style="93"/>
    <col min="8449" max="8449" width="22.140625" style="93" customWidth="1"/>
    <col min="8450" max="8451" width="11.42578125" style="93" customWidth="1"/>
    <col min="8452" max="8452" width="8.28515625" style="93" customWidth="1"/>
    <col min="8453" max="8453" width="10" style="93" customWidth="1"/>
    <col min="8454" max="8454" width="9.28515625" style="93" customWidth="1"/>
    <col min="8455" max="8455" width="9" style="93" customWidth="1"/>
    <col min="8456" max="8456" width="10" style="93" customWidth="1"/>
    <col min="8457" max="8457" width="10.28515625" style="93" customWidth="1"/>
    <col min="8458" max="8458" width="8.28515625" style="93" customWidth="1"/>
    <col min="8459" max="8460" width="11.42578125" style="93" customWidth="1"/>
    <col min="8461" max="8461" width="8" style="93" customWidth="1"/>
    <col min="8462" max="8704" width="9.140625" style="93"/>
    <col min="8705" max="8705" width="22.140625" style="93" customWidth="1"/>
    <col min="8706" max="8707" width="11.42578125" style="93" customWidth="1"/>
    <col min="8708" max="8708" width="8.28515625" style="93" customWidth="1"/>
    <col min="8709" max="8709" width="10" style="93" customWidth="1"/>
    <col min="8710" max="8710" width="9.28515625" style="93" customWidth="1"/>
    <col min="8711" max="8711" width="9" style="93" customWidth="1"/>
    <col min="8712" max="8712" width="10" style="93" customWidth="1"/>
    <col min="8713" max="8713" width="10.28515625" style="93" customWidth="1"/>
    <col min="8714" max="8714" width="8.28515625" style="93" customWidth="1"/>
    <col min="8715" max="8716" width="11.42578125" style="93" customWidth="1"/>
    <col min="8717" max="8717" width="8" style="93" customWidth="1"/>
    <col min="8718" max="8960" width="9.140625" style="93"/>
    <col min="8961" max="8961" width="22.140625" style="93" customWidth="1"/>
    <col min="8962" max="8963" width="11.42578125" style="93" customWidth="1"/>
    <col min="8964" max="8964" width="8.28515625" style="93" customWidth="1"/>
    <col min="8965" max="8965" width="10" style="93" customWidth="1"/>
    <col min="8966" max="8966" width="9.28515625" style="93" customWidth="1"/>
    <col min="8967" max="8967" width="9" style="93" customWidth="1"/>
    <col min="8968" max="8968" width="10" style="93" customWidth="1"/>
    <col min="8969" max="8969" width="10.28515625" style="93" customWidth="1"/>
    <col min="8970" max="8970" width="8.28515625" style="93" customWidth="1"/>
    <col min="8971" max="8972" width="11.42578125" style="93" customWidth="1"/>
    <col min="8973" max="8973" width="8" style="93" customWidth="1"/>
    <col min="8974" max="9216" width="9.140625" style="93"/>
    <col min="9217" max="9217" width="22.140625" style="93" customWidth="1"/>
    <col min="9218" max="9219" width="11.42578125" style="93" customWidth="1"/>
    <col min="9220" max="9220" width="8.28515625" style="93" customWidth="1"/>
    <col min="9221" max="9221" width="10" style="93" customWidth="1"/>
    <col min="9222" max="9222" width="9.28515625" style="93" customWidth="1"/>
    <col min="9223" max="9223" width="9" style="93" customWidth="1"/>
    <col min="9224" max="9224" width="10" style="93" customWidth="1"/>
    <col min="9225" max="9225" width="10.28515625" style="93" customWidth="1"/>
    <col min="9226" max="9226" width="8.28515625" style="93" customWidth="1"/>
    <col min="9227" max="9228" width="11.42578125" style="93" customWidth="1"/>
    <col min="9229" max="9229" width="8" style="93" customWidth="1"/>
    <col min="9230" max="9472" width="9.140625" style="93"/>
    <col min="9473" max="9473" width="22.140625" style="93" customWidth="1"/>
    <col min="9474" max="9475" width="11.42578125" style="93" customWidth="1"/>
    <col min="9476" max="9476" width="8.28515625" style="93" customWidth="1"/>
    <col min="9477" max="9477" width="10" style="93" customWidth="1"/>
    <col min="9478" max="9478" width="9.28515625" style="93" customWidth="1"/>
    <col min="9479" max="9479" width="9" style="93" customWidth="1"/>
    <col min="9480" max="9480" width="10" style="93" customWidth="1"/>
    <col min="9481" max="9481" width="10.28515625" style="93" customWidth="1"/>
    <col min="9482" max="9482" width="8.28515625" style="93" customWidth="1"/>
    <col min="9483" max="9484" width="11.42578125" style="93" customWidth="1"/>
    <col min="9485" max="9485" width="8" style="93" customWidth="1"/>
    <col min="9486" max="9728" width="9.140625" style="93"/>
    <col min="9729" max="9729" width="22.140625" style="93" customWidth="1"/>
    <col min="9730" max="9731" width="11.42578125" style="93" customWidth="1"/>
    <col min="9732" max="9732" width="8.28515625" style="93" customWidth="1"/>
    <col min="9733" max="9733" width="10" style="93" customWidth="1"/>
    <col min="9734" max="9734" width="9.28515625" style="93" customWidth="1"/>
    <col min="9735" max="9735" width="9" style="93" customWidth="1"/>
    <col min="9736" max="9736" width="10" style="93" customWidth="1"/>
    <col min="9737" max="9737" width="10.28515625" style="93" customWidth="1"/>
    <col min="9738" max="9738" width="8.28515625" style="93" customWidth="1"/>
    <col min="9739" max="9740" width="11.42578125" style="93" customWidth="1"/>
    <col min="9741" max="9741" width="8" style="93" customWidth="1"/>
    <col min="9742" max="9984" width="9.140625" style="93"/>
    <col min="9985" max="9985" width="22.140625" style="93" customWidth="1"/>
    <col min="9986" max="9987" width="11.42578125" style="93" customWidth="1"/>
    <col min="9988" max="9988" width="8.28515625" style="93" customWidth="1"/>
    <col min="9989" max="9989" width="10" style="93" customWidth="1"/>
    <col min="9990" max="9990" width="9.28515625" style="93" customWidth="1"/>
    <col min="9991" max="9991" width="9" style="93" customWidth="1"/>
    <col min="9992" max="9992" width="10" style="93" customWidth="1"/>
    <col min="9993" max="9993" width="10.28515625" style="93" customWidth="1"/>
    <col min="9994" max="9994" width="8.28515625" style="93" customWidth="1"/>
    <col min="9995" max="9996" width="11.42578125" style="93" customWidth="1"/>
    <col min="9997" max="9997" width="8" style="93" customWidth="1"/>
    <col min="9998" max="10240" width="9.140625" style="93"/>
    <col min="10241" max="10241" width="22.140625" style="93" customWidth="1"/>
    <col min="10242" max="10243" width="11.42578125" style="93" customWidth="1"/>
    <col min="10244" max="10244" width="8.28515625" style="93" customWidth="1"/>
    <col min="10245" max="10245" width="10" style="93" customWidth="1"/>
    <col min="10246" max="10246" width="9.28515625" style="93" customWidth="1"/>
    <col min="10247" max="10247" width="9" style="93" customWidth="1"/>
    <col min="10248" max="10248" width="10" style="93" customWidth="1"/>
    <col min="10249" max="10249" width="10.28515625" style="93" customWidth="1"/>
    <col min="10250" max="10250" width="8.28515625" style="93" customWidth="1"/>
    <col min="10251" max="10252" width="11.42578125" style="93" customWidth="1"/>
    <col min="10253" max="10253" width="8" style="93" customWidth="1"/>
    <col min="10254" max="10496" width="9.140625" style="93"/>
    <col min="10497" max="10497" width="22.140625" style="93" customWidth="1"/>
    <col min="10498" max="10499" width="11.42578125" style="93" customWidth="1"/>
    <col min="10500" max="10500" width="8.28515625" style="93" customWidth="1"/>
    <col min="10501" max="10501" width="10" style="93" customWidth="1"/>
    <col min="10502" max="10502" width="9.28515625" style="93" customWidth="1"/>
    <col min="10503" max="10503" width="9" style="93" customWidth="1"/>
    <col min="10504" max="10504" width="10" style="93" customWidth="1"/>
    <col min="10505" max="10505" width="10.28515625" style="93" customWidth="1"/>
    <col min="10506" max="10506" width="8.28515625" style="93" customWidth="1"/>
    <col min="10507" max="10508" width="11.42578125" style="93" customWidth="1"/>
    <col min="10509" max="10509" width="8" style="93" customWidth="1"/>
    <col min="10510" max="10752" width="9.140625" style="93"/>
    <col min="10753" max="10753" width="22.140625" style="93" customWidth="1"/>
    <col min="10754" max="10755" width="11.42578125" style="93" customWidth="1"/>
    <col min="10756" max="10756" width="8.28515625" style="93" customWidth="1"/>
    <col min="10757" max="10757" width="10" style="93" customWidth="1"/>
    <col min="10758" max="10758" width="9.28515625" style="93" customWidth="1"/>
    <col min="10759" max="10759" width="9" style="93" customWidth="1"/>
    <col min="10760" max="10760" width="10" style="93" customWidth="1"/>
    <col min="10761" max="10761" width="10.28515625" style="93" customWidth="1"/>
    <col min="10762" max="10762" width="8.28515625" style="93" customWidth="1"/>
    <col min="10763" max="10764" width="11.42578125" style="93" customWidth="1"/>
    <col min="10765" max="10765" width="8" style="93" customWidth="1"/>
    <col min="10766" max="11008" width="9.140625" style="93"/>
    <col min="11009" max="11009" width="22.140625" style="93" customWidth="1"/>
    <col min="11010" max="11011" width="11.42578125" style="93" customWidth="1"/>
    <col min="11012" max="11012" width="8.28515625" style="93" customWidth="1"/>
    <col min="11013" max="11013" width="10" style="93" customWidth="1"/>
    <col min="11014" max="11014" width="9.28515625" style="93" customWidth="1"/>
    <col min="11015" max="11015" width="9" style="93" customWidth="1"/>
    <col min="11016" max="11016" width="10" style="93" customWidth="1"/>
    <col min="11017" max="11017" width="10.28515625" style="93" customWidth="1"/>
    <col min="11018" max="11018" width="8.28515625" style="93" customWidth="1"/>
    <col min="11019" max="11020" width="11.42578125" style="93" customWidth="1"/>
    <col min="11021" max="11021" width="8" style="93" customWidth="1"/>
    <col min="11022" max="11264" width="9.140625" style="93"/>
    <col min="11265" max="11265" width="22.140625" style="93" customWidth="1"/>
    <col min="11266" max="11267" width="11.42578125" style="93" customWidth="1"/>
    <col min="11268" max="11268" width="8.28515625" style="93" customWidth="1"/>
    <col min="11269" max="11269" width="10" style="93" customWidth="1"/>
    <col min="11270" max="11270" width="9.28515625" style="93" customWidth="1"/>
    <col min="11271" max="11271" width="9" style="93" customWidth="1"/>
    <col min="11272" max="11272" width="10" style="93" customWidth="1"/>
    <col min="11273" max="11273" width="10.28515625" style="93" customWidth="1"/>
    <col min="11274" max="11274" width="8.28515625" style="93" customWidth="1"/>
    <col min="11275" max="11276" width="11.42578125" style="93" customWidth="1"/>
    <col min="11277" max="11277" width="8" style="93" customWidth="1"/>
    <col min="11278" max="11520" width="9.140625" style="93"/>
    <col min="11521" max="11521" width="22.140625" style="93" customWidth="1"/>
    <col min="11522" max="11523" width="11.42578125" style="93" customWidth="1"/>
    <col min="11524" max="11524" width="8.28515625" style="93" customWidth="1"/>
    <col min="11525" max="11525" width="10" style="93" customWidth="1"/>
    <col min="11526" max="11526" width="9.28515625" style="93" customWidth="1"/>
    <col min="11527" max="11527" width="9" style="93" customWidth="1"/>
    <col min="11528" max="11528" width="10" style="93" customWidth="1"/>
    <col min="11529" max="11529" width="10.28515625" style="93" customWidth="1"/>
    <col min="11530" max="11530" width="8.28515625" style="93" customWidth="1"/>
    <col min="11531" max="11532" width="11.42578125" style="93" customWidth="1"/>
    <col min="11533" max="11533" width="8" style="93" customWidth="1"/>
    <col min="11534" max="11776" width="9.140625" style="93"/>
    <col min="11777" max="11777" width="22.140625" style="93" customWidth="1"/>
    <col min="11778" max="11779" width="11.42578125" style="93" customWidth="1"/>
    <col min="11780" max="11780" width="8.28515625" style="93" customWidth="1"/>
    <col min="11781" max="11781" width="10" style="93" customWidth="1"/>
    <col min="11782" max="11782" width="9.28515625" style="93" customWidth="1"/>
    <col min="11783" max="11783" width="9" style="93" customWidth="1"/>
    <col min="11784" max="11784" width="10" style="93" customWidth="1"/>
    <col min="11785" max="11785" width="10.28515625" style="93" customWidth="1"/>
    <col min="11786" max="11786" width="8.28515625" style="93" customWidth="1"/>
    <col min="11787" max="11788" width="11.42578125" style="93" customWidth="1"/>
    <col min="11789" max="11789" width="8" style="93" customWidth="1"/>
    <col min="11790" max="12032" width="9.140625" style="93"/>
    <col min="12033" max="12033" width="22.140625" style="93" customWidth="1"/>
    <col min="12034" max="12035" width="11.42578125" style="93" customWidth="1"/>
    <col min="12036" max="12036" width="8.28515625" style="93" customWidth="1"/>
    <col min="12037" max="12037" width="10" style="93" customWidth="1"/>
    <col min="12038" max="12038" width="9.28515625" style="93" customWidth="1"/>
    <col min="12039" max="12039" width="9" style="93" customWidth="1"/>
    <col min="12040" max="12040" width="10" style="93" customWidth="1"/>
    <col min="12041" max="12041" width="10.28515625" style="93" customWidth="1"/>
    <col min="12042" max="12042" width="8.28515625" style="93" customWidth="1"/>
    <col min="12043" max="12044" width="11.42578125" style="93" customWidth="1"/>
    <col min="12045" max="12045" width="8" style="93" customWidth="1"/>
    <col min="12046" max="12288" width="9.140625" style="93"/>
    <col min="12289" max="12289" width="22.140625" style="93" customWidth="1"/>
    <col min="12290" max="12291" width="11.42578125" style="93" customWidth="1"/>
    <col min="12292" max="12292" width="8.28515625" style="93" customWidth="1"/>
    <col min="12293" max="12293" width="10" style="93" customWidth="1"/>
    <col min="12294" max="12294" width="9.28515625" style="93" customWidth="1"/>
    <col min="12295" max="12295" width="9" style="93" customWidth="1"/>
    <col min="12296" max="12296" width="10" style="93" customWidth="1"/>
    <col min="12297" max="12297" width="10.28515625" style="93" customWidth="1"/>
    <col min="12298" max="12298" width="8.28515625" style="93" customWidth="1"/>
    <col min="12299" max="12300" width="11.42578125" style="93" customWidth="1"/>
    <col min="12301" max="12301" width="8" style="93" customWidth="1"/>
    <col min="12302" max="12544" width="9.140625" style="93"/>
    <col min="12545" max="12545" width="22.140625" style="93" customWidth="1"/>
    <col min="12546" max="12547" width="11.42578125" style="93" customWidth="1"/>
    <col min="12548" max="12548" width="8.28515625" style="93" customWidth="1"/>
    <col min="12549" max="12549" width="10" style="93" customWidth="1"/>
    <col min="12550" max="12550" width="9.28515625" style="93" customWidth="1"/>
    <col min="12551" max="12551" width="9" style="93" customWidth="1"/>
    <col min="12552" max="12552" width="10" style="93" customWidth="1"/>
    <col min="12553" max="12553" width="10.28515625" style="93" customWidth="1"/>
    <col min="12554" max="12554" width="8.28515625" style="93" customWidth="1"/>
    <col min="12555" max="12556" width="11.42578125" style="93" customWidth="1"/>
    <col min="12557" max="12557" width="8" style="93" customWidth="1"/>
    <col min="12558" max="12800" width="9.140625" style="93"/>
    <col min="12801" max="12801" width="22.140625" style="93" customWidth="1"/>
    <col min="12802" max="12803" width="11.42578125" style="93" customWidth="1"/>
    <col min="12804" max="12804" width="8.28515625" style="93" customWidth="1"/>
    <col min="12805" max="12805" width="10" style="93" customWidth="1"/>
    <col min="12806" max="12806" width="9.28515625" style="93" customWidth="1"/>
    <col min="12807" max="12807" width="9" style="93" customWidth="1"/>
    <col min="12808" max="12808" width="10" style="93" customWidth="1"/>
    <col min="12809" max="12809" width="10.28515625" style="93" customWidth="1"/>
    <col min="12810" max="12810" width="8.28515625" style="93" customWidth="1"/>
    <col min="12811" max="12812" width="11.42578125" style="93" customWidth="1"/>
    <col min="12813" max="12813" width="8" style="93" customWidth="1"/>
    <col min="12814" max="13056" width="9.140625" style="93"/>
    <col min="13057" max="13057" width="22.140625" style="93" customWidth="1"/>
    <col min="13058" max="13059" width="11.42578125" style="93" customWidth="1"/>
    <col min="13060" max="13060" width="8.28515625" style="93" customWidth="1"/>
    <col min="13061" max="13061" width="10" style="93" customWidth="1"/>
    <col min="13062" max="13062" width="9.28515625" style="93" customWidth="1"/>
    <col min="13063" max="13063" width="9" style="93" customWidth="1"/>
    <col min="13064" max="13064" width="10" style="93" customWidth="1"/>
    <col min="13065" max="13065" width="10.28515625" style="93" customWidth="1"/>
    <col min="13066" max="13066" width="8.28515625" style="93" customWidth="1"/>
    <col min="13067" max="13068" width="11.42578125" style="93" customWidth="1"/>
    <col min="13069" max="13069" width="8" style="93" customWidth="1"/>
    <col min="13070" max="13312" width="9.140625" style="93"/>
    <col min="13313" max="13313" width="22.140625" style="93" customWidth="1"/>
    <col min="13314" max="13315" width="11.42578125" style="93" customWidth="1"/>
    <col min="13316" max="13316" width="8.28515625" style="93" customWidth="1"/>
    <col min="13317" max="13317" width="10" style="93" customWidth="1"/>
    <col min="13318" max="13318" width="9.28515625" style="93" customWidth="1"/>
    <col min="13319" max="13319" width="9" style="93" customWidth="1"/>
    <col min="13320" max="13320" width="10" style="93" customWidth="1"/>
    <col min="13321" max="13321" width="10.28515625" style="93" customWidth="1"/>
    <col min="13322" max="13322" width="8.28515625" style="93" customWidth="1"/>
    <col min="13323" max="13324" width="11.42578125" style="93" customWidth="1"/>
    <col min="13325" max="13325" width="8" style="93" customWidth="1"/>
    <col min="13326" max="13568" width="9.140625" style="93"/>
    <col min="13569" max="13569" width="22.140625" style="93" customWidth="1"/>
    <col min="13570" max="13571" width="11.42578125" style="93" customWidth="1"/>
    <col min="13572" max="13572" width="8.28515625" style="93" customWidth="1"/>
    <col min="13573" max="13573" width="10" style="93" customWidth="1"/>
    <col min="13574" max="13574" width="9.28515625" style="93" customWidth="1"/>
    <col min="13575" max="13575" width="9" style="93" customWidth="1"/>
    <col min="13576" max="13576" width="10" style="93" customWidth="1"/>
    <col min="13577" max="13577" width="10.28515625" style="93" customWidth="1"/>
    <col min="13578" max="13578" width="8.28515625" style="93" customWidth="1"/>
    <col min="13579" max="13580" width="11.42578125" style="93" customWidth="1"/>
    <col min="13581" max="13581" width="8" style="93" customWidth="1"/>
    <col min="13582" max="13824" width="9.140625" style="93"/>
    <col min="13825" max="13825" width="22.140625" style="93" customWidth="1"/>
    <col min="13826" max="13827" width="11.42578125" style="93" customWidth="1"/>
    <col min="13828" max="13828" width="8.28515625" style="93" customWidth="1"/>
    <col min="13829" max="13829" width="10" style="93" customWidth="1"/>
    <col min="13830" max="13830" width="9.28515625" style="93" customWidth="1"/>
    <col min="13831" max="13831" width="9" style="93" customWidth="1"/>
    <col min="13832" max="13832" width="10" style="93" customWidth="1"/>
    <col min="13833" max="13833" width="10.28515625" style="93" customWidth="1"/>
    <col min="13834" max="13834" width="8.28515625" style="93" customWidth="1"/>
    <col min="13835" max="13836" width="11.42578125" style="93" customWidth="1"/>
    <col min="13837" max="13837" width="8" style="93" customWidth="1"/>
    <col min="13838" max="14080" width="9.140625" style="93"/>
    <col min="14081" max="14081" width="22.140625" style="93" customWidth="1"/>
    <col min="14082" max="14083" width="11.42578125" style="93" customWidth="1"/>
    <col min="14084" max="14084" width="8.28515625" style="93" customWidth="1"/>
    <col min="14085" max="14085" width="10" style="93" customWidth="1"/>
    <col min="14086" max="14086" width="9.28515625" style="93" customWidth="1"/>
    <col min="14087" max="14087" width="9" style="93" customWidth="1"/>
    <col min="14088" max="14088" width="10" style="93" customWidth="1"/>
    <col min="14089" max="14089" width="10.28515625" style="93" customWidth="1"/>
    <col min="14090" max="14090" width="8.28515625" style="93" customWidth="1"/>
    <col min="14091" max="14092" width="11.42578125" style="93" customWidth="1"/>
    <col min="14093" max="14093" width="8" style="93" customWidth="1"/>
    <col min="14094" max="14336" width="9.140625" style="93"/>
    <col min="14337" max="14337" width="22.140625" style="93" customWidth="1"/>
    <col min="14338" max="14339" width="11.42578125" style="93" customWidth="1"/>
    <col min="14340" max="14340" width="8.28515625" style="93" customWidth="1"/>
    <col min="14341" max="14341" width="10" style="93" customWidth="1"/>
    <col min="14342" max="14342" width="9.28515625" style="93" customWidth="1"/>
    <col min="14343" max="14343" width="9" style="93" customWidth="1"/>
    <col min="14344" max="14344" width="10" style="93" customWidth="1"/>
    <col min="14345" max="14345" width="10.28515625" style="93" customWidth="1"/>
    <col min="14346" max="14346" width="8.28515625" style="93" customWidth="1"/>
    <col min="14347" max="14348" width="11.42578125" style="93" customWidth="1"/>
    <col min="14349" max="14349" width="8" style="93" customWidth="1"/>
    <col min="14350" max="14592" width="9.140625" style="93"/>
    <col min="14593" max="14593" width="22.140625" style="93" customWidth="1"/>
    <col min="14594" max="14595" width="11.42578125" style="93" customWidth="1"/>
    <col min="14596" max="14596" width="8.28515625" style="93" customWidth="1"/>
    <col min="14597" max="14597" width="10" style="93" customWidth="1"/>
    <col min="14598" max="14598" width="9.28515625" style="93" customWidth="1"/>
    <col min="14599" max="14599" width="9" style="93" customWidth="1"/>
    <col min="14600" max="14600" width="10" style="93" customWidth="1"/>
    <col min="14601" max="14601" width="10.28515625" style="93" customWidth="1"/>
    <col min="14602" max="14602" width="8.28515625" style="93" customWidth="1"/>
    <col min="14603" max="14604" width="11.42578125" style="93" customWidth="1"/>
    <col min="14605" max="14605" width="8" style="93" customWidth="1"/>
    <col min="14606" max="14848" width="9.140625" style="93"/>
    <col min="14849" max="14849" width="22.140625" style="93" customWidth="1"/>
    <col min="14850" max="14851" width="11.42578125" style="93" customWidth="1"/>
    <col min="14852" max="14852" width="8.28515625" style="93" customWidth="1"/>
    <col min="14853" max="14853" width="10" style="93" customWidth="1"/>
    <col min="14854" max="14854" width="9.28515625" style="93" customWidth="1"/>
    <col min="14855" max="14855" width="9" style="93" customWidth="1"/>
    <col min="14856" max="14856" width="10" style="93" customWidth="1"/>
    <col min="14857" max="14857" width="10.28515625" style="93" customWidth="1"/>
    <col min="14858" max="14858" width="8.28515625" style="93" customWidth="1"/>
    <col min="14859" max="14860" width="11.42578125" style="93" customWidth="1"/>
    <col min="14861" max="14861" width="8" style="93" customWidth="1"/>
    <col min="14862" max="15104" width="9.140625" style="93"/>
    <col min="15105" max="15105" width="22.140625" style="93" customWidth="1"/>
    <col min="15106" max="15107" width="11.42578125" style="93" customWidth="1"/>
    <col min="15108" max="15108" width="8.28515625" style="93" customWidth="1"/>
    <col min="15109" max="15109" width="10" style="93" customWidth="1"/>
    <col min="15110" max="15110" width="9.28515625" style="93" customWidth="1"/>
    <col min="15111" max="15111" width="9" style="93" customWidth="1"/>
    <col min="15112" max="15112" width="10" style="93" customWidth="1"/>
    <col min="15113" max="15113" width="10.28515625" style="93" customWidth="1"/>
    <col min="15114" max="15114" width="8.28515625" style="93" customWidth="1"/>
    <col min="15115" max="15116" width="11.42578125" style="93" customWidth="1"/>
    <col min="15117" max="15117" width="8" style="93" customWidth="1"/>
    <col min="15118" max="15360" width="9.140625" style="93"/>
    <col min="15361" max="15361" width="22.140625" style="93" customWidth="1"/>
    <col min="15362" max="15363" width="11.42578125" style="93" customWidth="1"/>
    <col min="15364" max="15364" width="8.28515625" style="93" customWidth="1"/>
    <col min="15365" max="15365" width="10" style="93" customWidth="1"/>
    <col min="15366" max="15366" width="9.28515625" style="93" customWidth="1"/>
    <col min="15367" max="15367" width="9" style="93" customWidth="1"/>
    <col min="15368" max="15368" width="10" style="93" customWidth="1"/>
    <col min="15369" max="15369" width="10.28515625" style="93" customWidth="1"/>
    <col min="15370" max="15370" width="8.28515625" style="93" customWidth="1"/>
    <col min="15371" max="15372" width="11.42578125" style="93" customWidth="1"/>
    <col min="15373" max="15373" width="8" style="93" customWidth="1"/>
    <col min="15374" max="15616" width="9.140625" style="93"/>
    <col min="15617" max="15617" width="22.140625" style="93" customWidth="1"/>
    <col min="15618" max="15619" width="11.42578125" style="93" customWidth="1"/>
    <col min="15620" max="15620" width="8.28515625" style="93" customWidth="1"/>
    <col min="15621" max="15621" width="10" style="93" customWidth="1"/>
    <col min="15622" max="15622" width="9.28515625" style="93" customWidth="1"/>
    <col min="15623" max="15623" width="9" style="93" customWidth="1"/>
    <col min="15624" max="15624" width="10" style="93" customWidth="1"/>
    <col min="15625" max="15625" width="10.28515625" style="93" customWidth="1"/>
    <col min="15626" max="15626" width="8.28515625" style="93" customWidth="1"/>
    <col min="15627" max="15628" width="11.42578125" style="93" customWidth="1"/>
    <col min="15629" max="15629" width="8" style="93" customWidth="1"/>
    <col min="15630" max="15872" width="9.140625" style="93"/>
    <col min="15873" max="15873" width="22.140625" style="93" customWidth="1"/>
    <col min="15874" max="15875" width="11.42578125" style="93" customWidth="1"/>
    <col min="15876" max="15876" width="8.28515625" style="93" customWidth="1"/>
    <col min="15877" max="15877" width="10" style="93" customWidth="1"/>
    <col min="15878" max="15878" width="9.28515625" style="93" customWidth="1"/>
    <col min="15879" max="15879" width="9" style="93" customWidth="1"/>
    <col min="15880" max="15880" width="10" style="93" customWidth="1"/>
    <col min="15881" max="15881" width="10.28515625" style="93" customWidth="1"/>
    <col min="15882" max="15882" width="8.28515625" style="93" customWidth="1"/>
    <col min="15883" max="15884" width="11.42578125" style="93" customWidth="1"/>
    <col min="15885" max="15885" width="8" style="93" customWidth="1"/>
    <col min="15886" max="16128" width="9.140625" style="93"/>
    <col min="16129" max="16129" width="22.140625" style="93" customWidth="1"/>
    <col min="16130" max="16131" width="11.42578125" style="93" customWidth="1"/>
    <col min="16132" max="16132" width="8.28515625" style="93" customWidth="1"/>
    <col min="16133" max="16133" width="10" style="93" customWidth="1"/>
    <col min="16134" max="16134" width="9.28515625" style="93" customWidth="1"/>
    <col min="16135" max="16135" width="9" style="93" customWidth="1"/>
    <col min="16136" max="16136" width="10" style="93" customWidth="1"/>
    <col min="16137" max="16137" width="10.28515625" style="93" customWidth="1"/>
    <col min="16138" max="16138" width="8.28515625" style="93" customWidth="1"/>
    <col min="16139" max="16140" width="11.42578125" style="93" customWidth="1"/>
    <col min="16141" max="16141" width="8" style="93" customWidth="1"/>
    <col min="16142" max="16384" width="9.140625" style="93"/>
  </cols>
  <sheetData>
    <row r="1" spans="1:26" ht="30.6" customHeight="1" x14ac:dyDescent="0.2">
      <c r="A1" s="399" t="s">
        <v>117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</row>
    <row r="2" spans="1:26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P2" s="95" t="s">
        <v>82</v>
      </c>
    </row>
    <row r="3" spans="1:26" ht="16.5" customHeight="1" x14ac:dyDescent="0.2">
      <c r="A3" s="391"/>
      <c r="B3" s="380" t="s">
        <v>155</v>
      </c>
      <c r="C3" s="380"/>
      <c r="D3" s="380"/>
      <c r="E3" s="381" t="s">
        <v>78</v>
      </c>
      <c r="F3" s="382"/>
      <c r="G3" s="382"/>
      <c r="H3" s="382"/>
      <c r="I3" s="382"/>
      <c r="J3" s="382"/>
      <c r="K3" s="385" t="s">
        <v>186</v>
      </c>
      <c r="L3" s="386"/>
      <c r="M3" s="387"/>
      <c r="N3" s="380" t="s">
        <v>79</v>
      </c>
      <c r="O3" s="380"/>
      <c r="P3" s="381"/>
      <c r="Q3" s="96"/>
    </row>
    <row r="4" spans="1:26" ht="34.5" customHeight="1" x14ac:dyDescent="0.2">
      <c r="A4" s="391"/>
      <c r="B4" s="380"/>
      <c r="C4" s="380"/>
      <c r="D4" s="380"/>
      <c r="E4" s="380" t="s">
        <v>77</v>
      </c>
      <c r="F4" s="380"/>
      <c r="G4" s="380"/>
      <c r="H4" s="380" t="s">
        <v>76</v>
      </c>
      <c r="I4" s="380"/>
      <c r="J4" s="380"/>
      <c r="K4" s="388"/>
      <c r="L4" s="389"/>
      <c r="M4" s="390"/>
      <c r="N4" s="380"/>
      <c r="O4" s="380"/>
      <c r="P4" s="381"/>
      <c r="Q4" s="96"/>
    </row>
    <row r="5" spans="1:26" ht="45" customHeight="1" x14ac:dyDescent="0.2">
      <c r="A5" s="391"/>
      <c r="B5" s="291" t="s">
        <v>153</v>
      </c>
      <c r="C5" s="291" t="s">
        <v>75</v>
      </c>
      <c r="D5" s="291" t="s">
        <v>154</v>
      </c>
      <c r="E5" s="291" t="s">
        <v>153</v>
      </c>
      <c r="F5" s="291" t="s">
        <v>75</v>
      </c>
      <c r="G5" s="291" t="s">
        <v>154</v>
      </c>
      <c r="H5" s="291" t="s">
        <v>153</v>
      </c>
      <c r="I5" s="291" t="s">
        <v>75</v>
      </c>
      <c r="J5" s="291" t="s">
        <v>154</v>
      </c>
      <c r="K5" s="291" t="s">
        <v>153</v>
      </c>
      <c r="L5" s="291" t="s">
        <v>75</v>
      </c>
      <c r="M5" s="292" t="s">
        <v>154</v>
      </c>
      <c r="N5" s="291" t="s">
        <v>153</v>
      </c>
      <c r="O5" s="291" t="s">
        <v>75</v>
      </c>
      <c r="P5" s="292" t="s">
        <v>154</v>
      </c>
      <c r="Q5" s="96"/>
    </row>
    <row r="6" spans="1:26" x14ac:dyDescent="0.2">
      <c r="A6" s="64" t="s">
        <v>83</v>
      </c>
      <c r="B6" s="214">
        <f>SUM(B7:B25)</f>
        <v>373309.29999999987</v>
      </c>
      <c r="C6" s="214">
        <f>SUM(C7:C25)</f>
        <v>336461.1</v>
      </c>
      <c r="D6" s="214">
        <f>B6/C6*100</f>
        <v>110.95169694208332</v>
      </c>
      <c r="E6" s="214">
        <f>SUM(E7:E25)</f>
        <v>207177.5</v>
      </c>
      <c r="F6" s="214">
        <f>SUM(F7:F25)</f>
        <v>176541.59999999998</v>
      </c>
      <c r="G6" s="214">
        <f>E6/F6%</f>
        <v>117.35336034113207</v>
      </c>
      <c r="H6" s="214">
        <f>SUM(H7:H25)</f>
        <v>166131.79999999996</v>
      </c>
      <c r="I6" s="214">
        <f>SUM(I7:I25)</f>
        <v>159919.49999999994</v>
      </c>
      <c r="J6" s="214">
        <f>H6/I6%</f>
        <v>103.88464196048638</v>
      </c>
      <c r="K6" s="214">
        <f>SUM(K7:K25)</f>
        <v>513057.69999999995</v>
      </c>
      <c r="L6" s="214">
        <f>SUM(L7:L25)</f>
        <v>506364.99999999994</v>
      </c>
      <c r="M6" s="214">
        <f>K6/L6%</f>
        <v>101.3217145734796</v>
      </c>
      <c r="N6" s="214">
        <f>SUM(N7:N25)</f>
        <v>886367</v>
      </c>
      <c r="O6" s="214">
        <f>SUM(O7:O25)</f>
        <v>842826.09999999974</v>
      </c>
      <c r="P6" s="214">
        <f>N6/O6*100</f>
        <v>105.16605976013322</v>
      </c>
      <c r="Q6" s="294"/>
      <c r="R6" s="294"/>
      <c r="S6" s="294"/>
      <c r="T6" s="294"/>
      <c r="U6" s="294"/>
      <c r="V6" s="294"/>
      <c r="W6" s="294"/>
      <c r="X6" s="294"/>
      <c r="Y6" s="294"/>
      <c r="Z6" s="294"/>
    </row>
    <row r="7" spans="1:26" x14ac:dyDescent="0.2">
      <c r="A7" s="79" t="s">
        <v>84</v>
      </c>
      <c r="B7" s="215">
        <f>E7+H7</f>
        <v>23575.100000000002</v>
      </c>
      <c r="C7" s="215">
        <f>F7+I7</f>
        <v>22403.599999999999</v>
      </c>
      <c r="D7" s="215">
        <f t="shared" ref="D7:D21" si="0">B7/C7*100</f>
        <v>105.22907032798301</v>
      </c>
      <c r="E7" s="215">
        <v>2233.9</v>
      </c>
      <c r="F7" s="215">
        <v>2028.5</v>
      </c>
      <c r="G7" s="215">
        <f t="shared" ref="G7:G22" si="1">E7/F7%</f>
        <v>110.1257086517131</v>
      </c>
      <c r="H7" s="215">
        <v>21341.200000000001</v>
      </c>
      <c r="I7" s="215">
        <v>20375.099999999999</v>
      </c>
      <c r="J7" s="215">
        <f t="shared" ref="J7:J22" si="2">H7/I7%</f>
        <v>104.74157182050642</v>
      </c>
      <c r="K7" s="215">
        <v>44201.2</v>
      </c>
      <c r="L7" s="215">
        <v>42995.1</v>
      </c>
      <c r="M7" s="215">
        <f t="shared" ref="M7:M24" si="3">K7/L7%</f>
        <v>102.8052033836414</v>
      </c>
      <c r="N7" s="215">
        <f>B7+K7</f>
        <v>67776.3</v>
      </c>
      <c r="O7" s="215">
        <f>C7+L7</f>
        <v>65398.7</v>
      </c>
      <c r="P7" s="215">
        <f t="shared" ref="P7:P24" si="4">N7/O7*100</f>
        <v>103.63554627232652</v>
      </c>
      <c r="Q7" s="294"/>
      <c r="R7" s="294"/>
      <c r="S7" s="294"/>
      <c r="T7" s="294"/>
      <c r="U7" s="294"/>
      <c r="V7" s="294"/>
      <c r="W7" s="294"/>
      <c r="X7" s="294"/>
      <c r="Y7" s="294"/>
      <c r="Z7" s="294"/>
    </row>
    <row r="8" spans="1:26" x14ac:dyDescent="0.2">
      <c r="A8" s="70" t="s">
        <v>85</v>
      </c>
      <c r="B8" s="215">
        <f t="shared" ref="B8:C25" si="5">E8+H8</f>
        <v>27020.7</v>
      </c>
      <c r="C8" s="215">
        <f t="shared" si="5"/>
        <v>26885.3</v>
      </c>
      <c r="D8" s="215">
        <f t="shared" si="0"/>
        <v>100.50362093783592</v>
      </c>
      <c r="E8" s="215">
        <v>23396.3</v>
      </c>
      <c r="F8" s="215">
        <v>23357.3</v>
      </c>
      <c r="G8" s="215">
        <f t="shared" si="1"/>
        <v>100.16697135370956</v>
      </c>
      <c r="H8" s="215">
        <v>3624.4</v>
      </c>
      <c r="I8" s="215">
        <v>3528</v>
      </c>
      <c r="J8" s="215">
        <f t="shared" si="2"/>
        <v>102.73242630385488</v>
      </c>
      <c r="K8" s="215">
        <v>33294.199999999997</v>
      </c>
      <c r="L8" s="215">
        <v>31326.2</v>
      </c>
      <c r="M8" s="215">
        <f t="shared" si="3"/>
        <v>106.28228128531389</v>
      </c>
      <c r="N8" s="215">
        <f t="shared" ref="N8:O25" si="6">B8+K8</f>
        <v>60314.899999999994</v>
      </c>
      <c r="O8" s="215">
        <f t="shared" si="6"/>
        <v>58211.5</v>
      </c>
      <c r="P8" s="215">
        <f t="shared" si="4"/>
        <v>103.61337536397446</v>
      </c>
      <c r="Q8" s="294"/>
      <c r="R8" s="294"/>
      <c r="S8" s="294"/>
      <c r="T8" s="294"/>
      <c r="U8" s="294"/>
      <c r="V8" s="294"/>
      <c r="W8" s="294"/>
      <c r="X8" s="294"/>
      <c r="Y8" s="294"/>
      <c r="Z8" s="294"/>
    </row>
    <row r="9" spans="1:26" x14ac:dyDescent="0.2">
      <c r="A9" s="70" t="s">
        <v>86</v>
      </c>
      <c r="B9" s="215">
        <f t="shared" si="5"/>
        <v>9867.7000000000007</v>
      </c>
      <c r="C9" s="215">
        <f t="shared" si="5"/>
        <v>9919.6</v>
      </c>
      <c r="D9" s="215">
        <f t="shared" si="0"/>
        <v>99.476793419089489</v>
      </c>
      <c r="E9" s="215">
        <v>4884.5</v>
      </c>
      <c r="F9" s="215">
        <v>5292.1</v>
      </c>
      <c r="G9" s="215">
        <f t="shared" si="1"/>
        <v>92.297953553409783</v>
      </c>
      <c r="H9" s="215">
        <v>4983.2</v>
      </c>
      <c r="I9" s="215">
        <v>4627.5</v>
      </c>
      <c r="J9" s="215">
        <f t="shared" si="2"/>
        <v>107.68665586169638</v>
      </c>
      <c r="K9" s="215">
        <v>27807.200000000001</v>
      </c>
      <c r="L9" s="215">
        <v>27619.7</v>
      </c>
      <c r="M9" s="215">
        <f t="shared" si="3"/>
        <v>100.67886327512609</v>
      </c>
      <c r="N9" s="215">
        <f t="shared" si="6"/>
        <v>37674.9</v>
      </c>
      <c r="O9" s="215">
        <f t="shared" si="6"/>
        <v>37539.300000000003</v>
      </c>
      <c r="P9" s="215">
        <f t="shared" si="4"/>
        <v>100.36122143993096</v>
      </c>
      <c r="Q9" s="294"/>
      <c r="R9" s="294"/>
      <c r="S9" s="294"/>
      <c r="T9" s="294"/>
      <c r="U9" s="294"/>
      <c r="V9" s="294"/>
      <c r="W9" s="294"/>
      <c r="X9" s="294"/>
      <c r="Y9" s="294"/>
      <c r="Z9" s="294"/>
    </row>
    <row r="10" spans="1:26" x14ac:dyDescent="0.2">
      <c r="A10" s="70" t="s">
        <v>87</v>
      </c>
      <c r="B10" s="215">
        <f t="shared" si="5"/>
        <v>29580.1</v>
      </c>
      <c r="C10" s="215">
        <f t="shared" si="5"/>
        <v>26700.7</v>
      </c>
      <c r="D10" s="215">
        <f t="shared" si="0"/>
        <v>110.78398693667206</v>
      </c>
      <c r="E10" s="215">
        <v>14228.9</v>
      </c>
      <c r="F10" s="215">
        <v>11800.1</v>
      </c>
      <c r="G10" s="215">
        <f t="shared" si="1"/>
        <v>120.58287641630154</v>
      </c>
      <c r="H10" s="215">
        <v>15351.2</v>
      </c>
      <c r="I10" s="215">
        <v>14900.6</v>
      </c>
      <c r="J10" s="215">
        <f t="shared" si="2"/>
        <v>103.02403930043086</v>
      </c>
      <c r="K10" s="215">
        <v>41933.4</v>
      </c>
      <c r="L10" s="215">
        <v>41436.1</v>
      </c>
      <c r="M10" s="215">
        <f t="shared" si="3"/>
        <v>101.20016121208319</v>
      </c>
      <c r="N10" s="215">
        <f t="shared" si="6"/>
        <v>71513.5</v>
      </c>
      <c r="O10" s="215">
        <f t="shared" si="6"/>
        <v>68136.800000000003</v>
      </c>
      <c r="P10" s="215">
        <f t="shared" si="4"/>
        <v>104.95576546007443</v>
      </c>
      <c r="Q10" s="294"/>
      <c r="R10" s="294"/>
      <c r="S10" s="294"/>
      <c r="T10" s="294"/>
      <c r="U10" s="294"/>
      <c r="V10" s="294"/>
      <c r="W10" s="294"/>
      <c r="X10" s="294"/>
      <c r="Y10" s="294"/>
      <c r="Z10" s="294"/>
    </row>
    <row r="11" spans="1:26" x14ac:dyDescent="0.2">
      <c r="A11" s="70" t="s">
        <v>88</v>
      </c>
      <c r="B11" s="215">
        <f t="shared" si="5"/>
        <v>1782.4</v>
      </c>
      <c r="C11" s="215">
        <f t="shared" si="5"/>
        <v>1728.3</v>
      </c>
      <c r="D11" s="215">
        <f t="shared" si="0"/>
        <v>103.13024359196899</v>
      </c>
      <c r="E11" s="215">
        <v>1017.7</v>
      </c>
      <c r="F11" s="215">
        <v>992.3</v>
      </c>
      <c r="G11" s="215">
        <f t="shared" si="1"/>
        <v>102.55970976519198</v>
      </c>
      <c r="H11" s="215">
        <v>764.7</v>
      </c>
      <c r="I11" s="215">
        <v>736</v>
      </c>
      <c r="J11" s="215">
        <f t="shared" si="2"/>
        <v>103.89945652173913</v>
      </c>
      <c r="K11" s="215">
        <v>4932.6000000000004</v>
      </c>
      <c r="L11" s="215">
        <v>4869.1000000000004</v>
      </c>
      <c r="M11" s="215">
        <f t="shared" si="3"/>
        <v>101.30414244932328</v>
      </c>
      <c r="N11" s="215">
        <f t="shared" si="6"/>
        <v>6715</v>
      </c>
      <c r="O11" s="215">
        <f t="shared" si="6"/>
        <v>6597.4000000000005</v>
      </c>
      <c r="P11" s="215">
        <f t="shared" si="4"/>
        <v>101.78252038681903</v>
      </c>
      <c r="Q11" s="294"/>
      <c r="R11" s="294"/>
      <c r="S11" s="294"/>
      <c r="T11" s="294"/>
      <c r="U11" s="294"/>
      <c r="V11" s="294"/>
      <c r="W11" s="294"/>
      <c r="X11" s="294"/>
      <c r="Y11" s="294"/>
      <c r="Z11" s="294"/>
    </row>
    <row r="12" spans="1:26" x14ac:dyDescent="0.2">
      <c r="A12" s="70" t="s">
        <v>89</v>
      </c>
      <c r="B12" s="215">
        <f t="shared" si="5"/>
        <v>13300.2</v>
      </c>
      <c r="C12" s="215">
        <f t="shared" si="5"/>
        <v>14178</v>
      </c>
      <c r="D12" s="215">
        <f t="shared" si="0"/>
        <v>93.808717731697001</v>
      </c>
      <c r="E12" s="215">
        <v>2059.1999999999998</v>
      </c>
      <c r="F12" s="215">
        <v>3151.5</v>
      </c>
      <c r="G12" s="215">
        <f t="shared" si="1"/>
        <v>65.340314136125642</v>
      </c>
      <c r="H12" s="215">
        <v>11241</v>
      </c>
      <c r="I12" s="215">
        <v>11026.5</v>
      </c>
      <c r="J12" s="215">
        <f t="shared" si="2"/>
        <v>101.94531356278057</v>
      </c>
      <c r="K12" s="215">
        <v>23931.9</v>
      </c>
      <c r="L12" s="215">
        <v>23393.5</v>
      </c>
      <c r="M12" s="215">
        <f t="shared" si="3"/>
        <v>102.30149400474491</v>
      </c>
      <c r="N12" s="215">
        <f t="shared" si="6"/>
        <v>37232.100000000006</v>
      </c>
      <c r="O12" s="215">
        <f t="shared" si="6"/>
        <v>37571.5</v>
      </c>
      <c r="P12" s="215">
        <f t="shared" si="4"/>
        <v>99.096655709780038</v>
      </c>
      <c r="Q12" s="294"/>
      <c r="R12" s="294"/>
      <c r="S12" s="294"/>
      <c r="T12" s="294"/>
      <c r="U12" s="294"/>
      <c r="V12" s="294"/>
      <c r="W12" s="294"/>
      <c r="X12" s="294"/>
      <c r="Y12" s="294"/>
      <c r="Z12" s="294"/>
    </row>
    <row r="13" spans="1:26" x14ac:dyDescent="0.2">
      <c r="A13" s="70" t="s">
        <v>90</v>
      </c>
      <c r="B13" s="215">
        <f t="shared" si="5"/>
        <v>12484.1</v>
      </c>
      <c r="C13" s="215">
        <f t="shared" si="5"/>
        <v>12586.2</v>
      </c>
      <c r="D13" s="215">
        <f t="shared" si="0"/>
        <v>99.188794076051551</v>
      </c>
      <c r="E13" s="215">
        <v>1207.9000000000001</v>
      </c>
      <c r="F13" s="215">
        <v>1459.7</v>
      </c>
      <c r="G13" s="215">
        <f t="shared" si="1"/>
        <v>82.749880112351846</v>
      </c>
      <c r="H13" s="215">
        <v>11276.2</v>
      </c>
      <c r="I13" s="215">
        <v>11126.5</v>
      </c>
      <c r="J13" s="215">
        <f t="shared" si="2"/>
        <v>101.34543657035007</v>
      </c>
      <c r="K13" s="215">
        <v>43618.6</v>
      </c>
      <c r="L13" s="215">
        <v>42907.9</v>
      </c>
      <c r="M13" s="215">
        <f t="shared" si="3"/>
        <v>101.65633834328877</v>
      </c>
      <c r="N13" s="215">
        <f t="shared" si="6"/>
        <v>56102.7</v>
      </c>
      <c r="O13" s="215">
        <f t="shared" si="6"/>
        <v>55494.100000000006</v>
      </c>
      <c r="P13" s="215">
        <f>N13/O13*100</f>
        <v>101.09669316197576</v>
      </c>
      <c r="Q13" s="294"/>
      <c r="R13" s="294"/>
      <c r="S13" s="294"/>
      <c r="T13" s="294"/>
      <c r="U13" s="294"/>
      <c r="V13" s="294"/>
      <c r="W13" s="294"/>
      <c r="X13" s="294"/>
      <c r="Y13" s="294"/>
      <c r="Z13" s="294"/>
    </row>
    <row r="14" spans="1:26" x14ac:dyDescent="0.2">
      <c r="A14" s="70" t="s">
        <v>91</v>
      </c>
      <c r="B14" s="215">
        <f t="shared" si="5"/>
        <v>14720.099999999999</v>
      </c>
      <c r="C14" s="215">
        <f t="shared" si="5"/>
        <v>14126.7</v>
      </c>
      <c r="D14" s="215">
        <f t="shared" si="0"/>
        <v>104.20055639321284</v>
      </c>
      <c r="E14" s="215">
        <v>5872.2</v>
      </c>
      <c r="F14" s="215">
        <v>5389.7</v>
      </c>
      <c r="G14" s="215">
        <f t="shared" si="1"/>
        <v>108.9522607937362</v>
      </c>
      <c r="H14" s="215">
        <v>8847.9</v>
      </c>
      <c r="I14" s="215">
        <v>8737</v>
      </c>
      <c r="J14" s="215">
        <f t="shared" si="2"/>
        <v>101.26931440998054</v>
      </c>
      <c r="K14" s="215">
        <v>41352.300000000003</v>
      </c>
      <c r="L14" s="215">
        <v>40882.1</v>
      </c>
      <c r="M14" s="215">
        <f t="shared" si="3"/>
        <v>101.15013661235604</v>
      </c>
      <c r="N14" s="215">
        <f t="shared" si="6"/>
        <v>56072.4</v>
      </c>
      <c r="O14" s="215">
        <f t="shared" si="6"/>
        <v>55008.800000000003</v>
      </c>
      <c r="P14" s="215">
        <f t="shared" si="4"/>
        <v>101.9335088204069</v>
      </c>
      <c r="Q14" s="294"/>
      <c r="R14" s="294"/>
      <c r="S14" s="294"/>
      <c r="T14" s="294"/>
      <c r="U14" s="294"/>
      <c r="V14" s="294"/>
      <c r="W14" s="294"/>
      <c r="X14" s="294"/>
      <c r="Y14" s="294"/>
      <c r="Z14" s="294"/>
    </row>
    <row r="15" spans="1:26" x14ac:dyDescent="0.2">
      <c r="A15" s="70" t="s">
        <v>92</v>
      </c>
      <c r="B15" s="215">
        <f t="shared" si="5"/>
        <v>24776.5</v>
      </c>
      <c r="C15" s="215">
        <f t="shared" si="5"/>
        <v>24658.699999999997</v>
      </c>
      <c r="D15" s="215">
        <f t="shared" si="0"/>
        <v>100.47772185881658</v>
      </c>
      <c r="E15" s="215">
        <v>1278.8</v>
      </c>
      <c r="F15" s="215">
        <v>1776.6</v>
      </c>
      <c r="G15" s="215">
        <f t="shared" si="1"/>
        <v>71.980186873803902</v>
      </c>
      <c r="H15" s="215">
        <v>23497.7</v>
      </c>
      <c r="I15" s="215">
        <v>22882.1</v>
      </c>
      <c r="J15" s="215">
        <f t="shared" si="2"/>
        <v>102.69031251502267</v>
      </c>
      <c r="K15" s="215">
        <v>19257.2</v>
      </c>
      <c r="L15" s="215">
        <v>19311.599999999999</v>
      </c>
      <c r="M15" s="215">
        <f t="shared" si="3"/>
        <v>99.71830402452413</v>
      </c>
      <c r="N15" s="215">
        <f t="shared" si="6"/>
        <v>44033.7</v>
      </c>
      <c r="O15" s="215">
        <f t="shared" si="6"/>
        <v>43970.299999999996</v>
      </c>
      <c r="P15" s="215">
        <f t="shared" si="4"/>
        <v>100.14418823615033</v>
      </c>
      <c r="Q15" s="294"/>
      <c r="R15" s="294"/>
      <c r="S15" s="294"/>
      <c r="T15" s="294"/>
      <c r="U15" s="294"/>
      <c r="V15" s="294"/>
      <c r="W15" s="294"/>
      <c r="X15" s="294"/>
      <c r="Y15" s="294"/>
      <c r="Z15" s="294"/>
    </row>
    <row r="16" spans="1:26" ht="14.25" customHeight="1" x14ac:dyDescent="0.2">
      <c r="A16" s="70" t="s">
        <v>93</v>
      </c>
      <c r="B16" s="215">
        <f t="shared" si="5"/>
        <v>26205.599999999999</v>
      </c>
      <c r="C16" s="215">
        <f t="shared" si="5"/>
        <v>26784.800000000003</v>
      </c>
      <c r="D16" s="215">
        <f t="shared" si="0"/>
        <v>97.837579522714364</v>
      </c>
      <c r="E16" s="215">
        <v>22768.1</v>
      </c>
      <c r="F16" s="215">
        <v>23587.4</v>
      </c>
      <c r="G16" s="215">
        <f t="shared" si="1"/>
        <v>96.526535353620986</v>
      </c>
      <c r="H16" s="215">
        <v>3437.5</v>
      </c>
      <c r="I16" s="215">
        <v>3197.4</v>
      </c>
      <c r="J16" s="215">
        <f t="shared" si="2"/>
        <v>107.50922624632514</v>
      </c>
      <c r="K16" s="215">
        <v>34738.5</v>
      </c>
      <c r="L16" s="215">
        <v>33280.300000000003</v>
      </c>
      <c r="M16" s="215">
        <f t="shared" si="3"/>
        <v>104.3815710795876</v>
      </c>
      <c r="N16" s="215">
        <f t="shared" si="6"/>
        <v>60944.1</v>
      </c>
      <c r="O16" s="215">
        <f t="shared" si="6"/>
        <v>60065.100000000006</v>
      </c>
      <c r="P16" s="215">
        <f t="shared" si="4"/>
        <v>101.46341219776541</v>
      </c>
      <c r="Q16" s="294"/>
      <c r="R16" s="294"/>
      <c r="S16" s="294"/>
      <c r="T16" s="294"/>
      <c r="U16" s="294"/>
      <c r="V16" s="294"/>
      <c r="W16" s="294"/>
      <c r="X16" s="294"/>
      <c r="Y16" s="294"/>
      <c r="Z16" s="294"/>
    </row>
    <row r="17" spans="1:26" ht="14.25" customHeight="1" x14ac:dyDescent="0.2">
      <c r="A17" s="70" t="s">
        <v>94</v>
      </c>
      <c r="B17" s="215">
        <f t="shared" si="5"/>
        <v>3361.1000000000004</v>
      </c>
      <c r="C17" s="215">
        <f t="shared" si="5"/>
        <v>3160.2000000000003</v>
      </c>
      <c r="D17" s="215">
        <f t="shared" si="0"/>
        <v>106.35719258274794</v>
      </c>
      <c r="E17" s="215">
        <v>2387.8000000000002</v>
      </c>
      <c r="F17" s="215">
        <v>2218.8000000000002</v>
      </c>
      <c r="G17" s="215">
        <f t="shared" si="1"/>
        <v>107.6167297638363</v>
      </c>
      <c r="H17" s="215">
        <v>973.3</v>
      </c>
      <c r="I17" s="215">
        <v>941.4</v>
      </c>
      <c r="J17" s="215">
        <f t="shared" si="2"/>
        <v>103.38857021457403</v>
      </c>
      <c r="K17" s="215">
        <v>9340.6</v>
      </c>
      <c r="L17" s="215">
        <v>9337.2000000000007</v>
      </c>
      <c r="M17" s="215">
        <f>K17/L17%</f>
        <v>100.03641348584156</v>
      </c>
      <c r="N17" s="215">
        <f t="shared" si="6"/>
        <v>12701.7</v>
      </c>
      <c r="O17" s="215">
        <f t="shared" si="6"/>
        <v>12497.400000000001</v>
      </c>
      <c r="P17" s="215">
        <f t="shared" si="4"/>
        <v>101.63474002592538</v>
      </c>
      <c r="Q17" s="294"/>
      <c r="R17" s="294"/>
      <c r="S17" s="294"/>
      <c r="T17" s="294"/>
      <c r="U17" s="294"/>
      <c r="V17" s="294"/>
      <c r="W17" s="294"/>
      <c r="X17" s="294"/>
      <c r="Y17" s="294"/>
      <c r="Z17" s="294"/>
    </row>
    <row r="18" spans="1:26" ht="14.25" customHeight="1" x14ac:dyDescent="0.2">
      <c r="A18" s="70" t="s">
        <v>96</v>
      </c>
      <c r="B18" s="215">
        <f t="shared" si="5"/>
        <v>44510.7</v>
      </c>
      <c r="C18" s="215">
        <f t="shared" si="5"/>
        <v>40759.800000000003</v>
      </c>
      <c r="D18" s="215">
        <f t="shared" si="0"/>
        <v>109.20244947227414</v>
      </c>
      <c r="E18" s="215">
        <v>29826.400000000001</v>
      </c>
      <c r="F18" s="215">
        <v>26585.8</v>
      </c>
      <c r="G18" s="215">
        <f t="shared" si="1"/>
        <v>112.18921379082067</v>
      </c>
      <c r="H18" s="215">
        <v>14684.3</v>
      </c>
      <c r="I18" s="215">
        <v>14174</v>
      </c>
      <c r="J18" s="215">
        <f t="shared" si="2"/>
        <v>103.60025398617185</v>
      </c>
      <c r="K18" s="215">
        <v>19382.099999999999</v>
      </c>
      <c r="L18" s="215">
        <v>19333.2</v>
      </c>
      <c r="M18" s="215">
        <f t="shared" si="3"/>
        <v>100.25293277884674</v>
      </c>
      <c r="N18" s="215">
        <f t="shared" si="6"/>
        <v>63892.799999999996</v>
      </c>
      <c r="O18" s="215">
        <f t="shared" si="6"/>
        <v>60093</v>
      </c>
      <c r="P18" s="215">
        <f t="shared" si="4"/>
        <v>106.32319904148568</v>
      </c>
      <c r="Q18" s="294"/>
      <c r="R18" s="294"/>
      <c r="S18" s="294"/>
      <c r="T18" s="294"/>
      <c r="U18" s="294"/>
      <c r="V18" s="294"/>
      <c r="W18" s="294"/>
      <c r="X18" s="294"/>
      <c r="Y18" s="294"/>
      <c r="Z18" s="294"/>
    </row>
    <row r="19" spans="1:26" ht="14.25" customHeight="1" x14ac:dyDescent="0.2">
      <c r="A19" s="70" t="s">
        <v>97</v>
      </c>
      <c r="B19" s="215">
        <f t="shared" si="5"/>
        <v>61728.399999999994</v>
      </c>
      <c r="C19" s="215">
        <f t="shared" si="5"/>
        <v>53478.5</v>
      </c>
      <c r="D19" s="215">
        <f>B19/C19*100</f>
        <v>115.42657329581046</v>
      </c>
      <c r="E19" s="215">
        <v>49966.7</v>
      </c>
      <c r="F19" s="215">
        <v>42251.6</v>
      </c>
      <c r="G19" s="215">
        <f t="shared" si="1"/>
        <v>118.25990021679652</v>
      </c>
      <c r="H19" s="215">
        <v>11761.7</v>
      </c>
      <c r="I19" s="215">
        <v>11226.9</v>
      </c>
      <c r="J19" s="215">
        <f t="shared" si="2"/>
        <v>104.76355895215956</v>
      </c>
      <c r="K19" s="215">
        <v>28088.6</v>
      </c>
      <c r="L19" s="215">
        <v>27423.3</v>
      </c>
      <c r="M19" s="215">
        <f t="shared" si="3"/>
        <v>102.42603917106985</v>
      </c>
      <c r="N19" s="215">
        <f t="shared" si="6"/>
        <v>89817</v>
      </c>
      <c r="O19" s="215">
        <f t="shared" si="6"/>
        <v>80901.8</v>
      </c>
      <c r="P19" s="215">
        <f t="shared" si="4"/>
        <v>111.01977953518957</v>
      </c>
      <c r="Q19" s="294"/>
      <c r="R19" s="294"/>
      <c r="S19" s="294"/>
      <c r="T19" s="294"/>
      <c r="U19" s="294"/>
      <c r="V19" s="294"/>
      <c r="W19" s="294"/>
      <c r="X19" s="294"/>
      <c r="Y19" s="294"/>
      <c r="Z19" s="294"/>
    </row>
    <row r="20" spans="1:26" ht="14.25" customHeight="1" x14ac:dyDescent="0.2">
      <c r="A20" s="70" t="s">
        <v>98</v>
      </c>
      <c r="B20" s="215">
        <f t="shared" si="5"/>
        <v>33791.300000000003</v>
      </c>
      <c r="C20" s="215">
        <f t="shared" si="5"/>
        <v>14796.8</v>
      </c>
      <c r="D20" s="215">
        <f>B20/C20*100</f>
        <v>228.36897166955021</v>
      </c>
      <c r="E20" s="215">
        <v>29774.3</v>
      </c>
      <c r="F20" s="215">
        <v>11175.9</v>
      </c>
      <c r="G20" s="215">
        <f>E20/F20%</f>
        <v>266.4152327776734</v>
      </c>
      <c r="H20" s="215">
        <v>4017</v>
      </c>
      <c r="I20" s="215">
        <v>3620.9</v>
      </c>
      <c r="J20" s="215">
        <f t="shared" si="2"/>
        <v>110.93926924245352</v>
      </c>
      <c r="K20" s="215">
        <v>100971.2</v>
      </c>
      <c r="L20" s="215">
        <v>102890.9</v>
      </c>
      <c r="M20" s="215">
        <f t="shared" si="3"/>
        <v>98.134237332941993</v>
      </c>
      <c r="N20" s="215">
        <f t="shared" si="6"/>
        <v>134762.5</v>
      </c>
      <c r="O20" s="215">
        <f t="shared" si="6"/>
        <v>117687.7</v>
      </c>
      <c r="P20" s="215">
        <f t="shared" si="4"/>
        <v>114.50856801517916</v>
      </c>
      <c r="Q20" s="294"/>
      <c r="R20" s="294"/>
      <c r="S20" s="294"/>
      <c r="T20" s="294"/>
      <c r="U20" s="294"/>
      <c r="V20" s="294"/>
      <c r="W20" s="294"/>
      <c r="X20" s="294"/>
      <c r="Y20" s="294"/>
      <c r="Z20" s="294"/>
    </row>
    <row r="21" spans="1:26" ht="14.25" customHeight="1" x14ac:dyDescent="0.2">
      <c r="A21" s="79" t="s">
        <v>99</v>
      </c>
      <c r="B21" s="215">
        <f>H21</f>
        <v>10384.6</v>
      </c>
      <c r="C21" s="215">
        <f t="shared" si="5"/>
        <v>10383.199999999999</v>
      </c>
      <c r="D21" s="215">
        <f t="shared" si="0"/>
        <v>100.01348331920796</v>
      </c>
      <c r="E21" s="215" t="s">
        <v>160</v>
      </c>
      <c r="F21" s="215">
        <v>69.8</v>
      </c>
      <c r="G21" s="215" t="s">
        <v>160</v>
      </c>
      <c r="H21" s="215">
        <v>10384.6</v>
      </c>
      <c r="I21" s="215">
        <v>10313.4</v>
      </c>
      <c r="J21" s="215">
        <f t="shared" si="2"/>
        <v>100.69036399247581</v>
      </c>
      <c r="K21" s="215">
        <v>2785</v>
      </c>
      <c r="L21" s="215">
        <v>2751.5</v>
      </c>
      <c r="M21" s="215">
        <f t="shared" si="3"/>
        <v>101.21751771760857</v>
      </c>
      <c r="N21" s="215">
        <f t="shared" si="6"/>
        <v>13169.6</v>
      </c>
      <c r="O21" s="215">
        <f t="shared" si="6"/>
        <v>13134.699999999999</v>
      </c>
      <c r="P21" s="215">
        <f t="shared" si="4"/>
        <v>100.26570839075121</v>
      </c>
      <c r="Q21" s="294"/>
      <c r="R21" s="294"/>
      <c r="S21" s="294"/>
      <c r="T21" s="294"/>
      <c r="U21" s="294"/>
      <c r="V21" s="294"/>
      <c r="W21" s="294"/>
      <c r="X21" s="294"/>
      <c r="Y21" s="294"/>
      <c r="Z21" s="294"/>
    </row>
    <row r="22" spans="1:26" ht="14.25" customHeight="1" x14ac:dyDescent="0.2">
      <c r="A22" s="70" t="s">
        <v>100</v>
      </c>
      <c r="B22" s="215">
        <f t="shared" si="5"/>
        <v>29239.1</v>
      </c>
      <c r="C22" s="215">
        <f t="shared" si="5"/>
        <v>27534.7</v>
      </c>
      <c r="D22" s="215">
        <f>B22/C22*100</f>
        <v>106.19000751778664</v>
      </c>
      <c r="E22" s="215">
        <v>10308.799999999999</v>
      </c>
      <c r="F22" s="215">
        <v>10027.799999999999</v>
      </c>
      <c r="G22" s="215">
        <f t="shared" si="1"/>
        <v>102.80220985659865</v>
      </c>
      <c r="H22" s="215">
        <v>18930.3</v>
      </c>
      <c r="I22" s="215">
        <v>17506.900000000001</v>
      </c>
      <c r="J22" s="215">
        <f t="shared" si="2"/>
        <v>108.13050854234615</v>
      </c>
      <c r="K22" s="215">
        <v>26012.6</v>
      </c>
      <c r="L22" s="215">
        <v>25418.5</v>
      </c>
      <c r="M22" s="215">
        <f t="shared" si="3"/>
        <v>102.33727403269272</v>
      </c>
      <c r="N22" s="215">
        <f t="shared" si="6"/>
        <v>55251.7</v>
      </c>
      <c r="O22" s="215">
        <f t="shared" si="6"/>
        <v>52953.2</v>
      </c>
      <c r="P22" s="215">
        <f t="shared" si="4"/>
        <v>104.34062530687476</v>
      </c>
      <c r="Q22" s="294"/>
      <c r="R22" s="294"/>
      <c r="S22" s="294"/>
      <c r="T22" s="294"/>
      <c r="U22" s="294"/>
      <c r="V22" s="294"/>
      <c r="W22" s="294"/>
      <c r="X22" s="294"/>
      <c r="Y22" s="294"/>
      <c r="Z22" s="294"/>
    </row>
    <row r="23" spans="1:26" x14ac:dyDescent="0.2">
      <c r="A23" s="70" t="s">
        <v>101</v>
      </c>
      <c r="B23" s="215">
        <f>H23</f>
        <v>16.8</v>
      </c>
      <c r="C23" s="215" t="s">
        <v>160</v>
      </c>
      <c r="D23" s="215" t="s">
        <v>160</v>
      </c>
      <c r="E23" s="215" t="s">
        <v>160</v>
      </c>
      <c r="F23" s="215" t="s">
        <v>160</v>
      </c>
      <c r="G23" s="215" t="s">
        <v>160</v>
      </c>
      <c r="H23" s="215">
        <v>16.8</v>
      </c>
      <c r="I23" s="215" t="s">
        <v>160</v>
      </c>
      <c r="J23" s="215" t="s">
        <v>160</v>
      </c>
      <c r="K23" s="215">
        <v>36.299999999999997</v>
      </c>
      <c r="L23" s="215">
        <v>53.2</v>
      </c>
      <c r="M23" s="215">
        <f t="shared" si="3"/>
        <v>68.233082706766908</v>
      </c>
      <c r="N23" s="215">
        <f>B23+K23</f>
        <v>53.099999999999994</v>
      </c>
      <c r="O23" s="215">
        <f>L23</f>
        <v>53.2</v>
      </c>
      <c r="P23" s="215">
        <f t="shared" si="4"/>
        <v>99.812030075187948</v>
      </c>
      <c r="Q23" s="294"/>
      <c r="R23" s="160"/>
      <c r="S23" s="160"/>
      <c r="T23" s="160"/>
      <c r="U23" s="160"/>
      <c r="V23" s="294"/>
      <c r="W23" s="160"/>
      <c r="X23" s="294"/>
      <c r="Y23" s="294"/>
      <c r="Z23" s="294"/>
    </row>
    <row r="24" spans="1:26" x14ac:dyDescent="0.2">
      <c r="A24" s="70" t="s">
        <v>102</v>
      </c>
      <c r="B24" s="215" t="s">
        <v>160</v>
      </c>
      <c r="C24" s="215">
        <f>I24</f>
        <v>0.5</v>
      </c>
      <c r="D24" s="215" t="s">
        <v>160</v>
      </c>
      <c r="E24" s="215" t="s">
        <v>160</v>
      </c>
      <c r="F24" s="215" t="s">
        <v>160</v>
      </c>
      <c r="G24" s="215" t="s">
        <v>160</v>
      </c>
      <c r="H24" s="215" t="s">
        <v>160</v>
      </c>
      <c r="I24" s="215">
        <v>0.5</v>
      </c>
      <c r="J24" s="215" t="s">
        <v>160</v>
      </c>
      <c r="K24" s="215">
        <v>141.19999999999999</v>
      </c>
      <c r="L24" s="215">
        <v>92.6</v>
      </c>
      <c r="M24" s="215">
        <f t="shared" si="3"/>
        <v>152.48380129589631</v>
      </c>
      <c r="N24" s="215">
        <f>K24</f>
        <v>141.19999999999999</v>
      </c>
      <c r="O24" s="215">
        <f t="shared" si="6"/>
        <v>93.1</v>
      </c>
      <c r="P24" s="215">
        <f t="shared" si="4"/>
        <v>151.66487647690653</v>
      </c>
      <c r="Q24" s="294"/>
      <c r="R24" s="160"/>
      <c r="S24" s="160"/>
      <c r="T24" s="160"/>
      <c r="U24" s="294"/>
      <c r="V24" s="294"/>
      <c r="W24" s="294"/>
      <c r="X24" s="294"/>
      <c r="Y24" s="294"/>
      <c r="Z24" s="294"/>
    </row>
    <row r="25" spans="1:26" x14ac:dyDescent="0.2">
      <c r="A25" s="72" t="s">
        <v>103</v>
      </c>
      <c r="B25" s="213">
        <f t="shared" si="5"/>
        <v>6964.8</v>
      </c>
      <c r="C25" s="213">
        <f t="shared" si="5"/>
        <v>6375.5</v>
      </c>
      <c r="D25" s="213">
        <f>B25/C25*100</f>
        <v>109.24319661203043</v>
      </c>
      <c r="E25" s="213">
        <v>5966</v>
      </c>
      <c r="F25" s="213">
        <v>5376.7</v>
      </c>
      <c r="G25" s="213">
        <f t="shared" ref="G25" si="7">E25/F25%</f>
        <v>110.96025443115667</v>
      </c>
      <c r="H25" s="213">
        <v>998.8</v>
      </c>
      <c r="I25" s="213">
        <v>998.8</v>
      </c>
      <c r="J25" s="213">
        <v>100</v>
      </c>
      <c r="K25" s="213">
        <v>11233</v>
      </c>
      <c r="L25" s="213">
        <v>11043</v>
      </c>
      <c r="M25" s="213">
        <f>K25/L25%</f>
        <v>101.72054695282078</v>
      </c>
      <c r="N25" s="213">
        <f t="shared" si="6"/>
        <v>18197.8</v>
      </c>
      <c r="O25" s="213">
        <f t="shared" si="6"/>
        <v>17418.5</v>
      </c>
      <c r="P25" s="213">
        <f>N25/O25*100</f>
        <v>104.47397881562705</v>
      </c>
      <c r="Q25" s="294"/>
    </row>
    <row r="26" spans="1:26" x14ac:dyDescent="0.2">
      <c r="H26" s="97"/>
      <c r="I26" s="97"/>
    </row>
    <row r="27" spans="1:26" x14ac:dyDescent="0.2">
      <c r="A27" s="290"/>
      <c r="D27" s="98"/>
    </row>
    <row r="29" spans="1:26" x14ac:dyDescent="0.2">
      <c r="D29" s="98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12</vt:i4>
      </vt:variant>
    </vt:vector>
  </HeadingPairs>
  <TitlesOfParts>
    <vt:vector size="30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'10'!Заголовки_для_печати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  <vt:lpstr>'1.'!Область_печати</vt:lpstr>
      <vt:lpstr>'12'!Область_печати</vt:lpstr>
      <vt:lpstr>'2.1'!Область_печати</vt:lpstr>
      <vt:lpstr>'7'!Область_печати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2024-08-15T09:48:16Z</dcterms:modified>
</cp:coreProperties>
</file>