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40" yWindow="225" windowWidth="20025" windowHeight="11310" tabRatio="924" activeTab="0"/>
  </bookViews>
  <sheets>
    <sheet name="Cover" sheetId="1" r:id="rId1"/>
    <sheet name="Conventional designations" sheetId="2" r:id="rId2"/>
    <sheet name="Content" sheetId="3" r:id="rId3"/>
    <sheet name="1." sheetId="4" r:id="rId4"/>
    <sheet name="2.1" sheetId="5" r:id="rId5"/>
    <sheet name="2.2" sheetId="6" r:id="rId6"/>
    <sheet name="2.3" sheetId="7" r:id="rId7"/>
    <sheet name="2.4" sheetId="8" r:id="rId8"/>
    <sheet name="3" sheetId="9" r:id="rId9"/>
    <sheet name="3.1" sheetId="10" r:id="rId10"/>
    <sheet name="4" sheetId="11" r:id="rId11"/>
    <sheet name="5" sheetId="12" r:id="rId12"/>
    <sheet name="6" sheetId="13" r:id="rId13"/>
    <sheet name="7" sheetId="14" r:id="rId14"/>
    <sheet name="8" sheetId="15" r:id="rId15"/>
    <sheet name="9" sheetId="16" r:id="rId16"/>
    <sheet name="10" sheetId="17" r:id="rId17"/>
    <sheet name="11" sheetId="18" r:id="rId18"/>
    <sheet name="12" sheetId="19" r:id="rId19"/>
    <sheet name="13" sheetId="20" r:id="rId20"/>
    <sheet name="14" sheetId="21" r:id="rId21"/>
  </sheets>
  <externalReferences>
    <externalReference r:id="rId24"/>
  </externalReferences>
  <definedNames>
    <definedName name="_xlnm.Print_Titles" localSheetId="16">'10'!$3:$3</definedName>
    <definedName name="_xlnm.Print_Titles" localSheetId="4">'2.1'!$4:$6</definedName>
    <definedName name="_xlnm.Print_Titles" localSheetId="8">'3'!$3:$5</definedName>
    <definedName name="_xlnm.Print_Titles" localSheetId="10">'4'!$3:$5</definedName>
    <definedName name="_xlnm.Print_Titles" localSheetId="11">'5'!$3:$5</definedName>
    <definedName name="_xlnm.Print_Titles" localSheetId="12">'6'!$3:$5</definedName>
    <definedName name="_xlnm.Print_Titles" localSheetId="14">'8'!$5:$7</definedName>
    <definedName name="_xlnm.Print_Titles" localSheetId="15">'9'!$3:$3</definedName>
    <definedName name="_xlnm.Print_Area" localSheetId="3">'1.'!$A$1:$M$21</definedName>
    <definedName name="_xlnm.Print_Area" localSheetId="4">'2.1'!$A$1:$M$27</definedName>
    <definedName name="_xlnm.Print_Area" localSheetId="13">'7'!$A$1:$F$109</definedName>
    <definedName name="_xlnm.Print_Area" localSheetId="0">'Cover'!$A$4:$P$27</definedName>
  </definedNames>
  <calcPr fullCalcOnLoad="1"/>
</workbook>
</file>

<file path=xl/sharedStrings.xml><?xml version="1.0" encoding="utf-8"?>
<sst xmlns="http://schemas.openxmlformats.org/spreadsheetml/2006/main" count="2000" uniqueCount="241">
  <si>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</si>
  <si>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</si>
  <si>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</si>
  <si>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</si>
  <si>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</si>
  <si>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</si>
  <si>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</si>
  <si>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</si>
  <si>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</si>
  <si>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</si>
  <si>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</si>
  <si>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</si>
  <si>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2.2</t>
  </si>
  <si>
    <t>2.3</t>
  </si>
  <si>
    <t>2.4</t>
  </si>
  <si>
    <t>2.1</t>
  </si>
  <si>
    <t>3.1</t>
  </si>
  <si>
    <t>The main indicators of the development of livestock in the Republic of Kazakhstan</t>
  </si>
  <si>
    <t>Conventional designations:</t>
  </si>
  <si>
    <t>«-» - no case</t>
  </si>
  <si>
    <t>«0.0» - insignificant value</t>
  </si>
  <si>
    <t>«X» - data is confidential</t>
  </si>
  <si>
    <t>«...» - no data available</t>
  </si>
  <si>
    <t>In some cases, minor discrepancies between the total and the sum of the terms are explained by the rounding of the data.</t>
  </si>
  <si>
    <t>Content</t>
  </si>
  <si>
    <t>The main indicators of the development of livestock in all categories of farms</t>
  </si>
  <si>
    <t>Including</t>
  </si>
  <si>
    <t>agricultural enterprises</t>
  </si>
  <si>
    <t>individual entrepreneurs and peasant or farm enterprises</t>
  </si>
  <si>
    <t>households of population</t>
  </si>
  <si>
    <t>Slaughtered on the farm or sold for slaughter of livestock and poultry</t>
  </si>
  <si>
    <t>Slaughtered on the farm or sold for slaughter of livestock and poultry
(in live weight), tons</t>
  </si>
  <si>
    <t>Slaughtered on the farm or sold for slaughter of livestock and poultry
(in carcass weight), tons</t>
  </si>
  <si>
    <t>Cow milk, tons</t>
  </si>
  <si>
    <t>Chicken eggs, thousand pieces</t>
  </si>
  <si>
    <t>Large skins, pieces</t>
  </si>
  <si>
    <t>Small skins, pieces</t>
  </si>
  <si>
    <t>Cattle</t>
  </si>
  <si>
    <t xml:space="preserve">   from it cows</t>
  </si>
  <si>
    <t>Sheeps</t>
  </si>
  <si>
    <t>goats</t>
  </si>
  <si>
    <t>Pigs</t>
  </si>
  <si>
    <t>Horses</t>
  </si>
  <si>
    <t>camels</t>
  </si>
  <si>
    <t>Poultry</t>
  </si>
  <si>
    <t>Camels</t>
  </si>
  <si>
    <t>Goats</t>
  </si>
  <si>
    <t>tons</t>
  </si>
  <si>
    <t xml:space="preserve">tons </t>
  </si>
  <si>
    <t xml:space="preserve"> tons </t>
  </si>
  <si>
    <t xml:space="preserve">tons    </t>
  </si>
  <si>
    <t>Slaughtered on the farm or sold for slaughter of livestock and poultry (live weight)</t>
  </si>
  <si>
    <t>Republic of Kazakhstan</t>
  </si>
  <si>
    <t>Akmola</t>
  </si>
  <si>
    <t>Аktobе</t>
  </si>
  <si>
    <t>Аlmaty</t>
  </si>
  <si>
    <t>Аtyrau</t>
  </si>
  <si>
    <t>Batys Kazakhstan</t>
  </si>
  <si>
    <t>Zhambyl</t>
  </si>
  <si>
    <t>Кaragandy</t>
  </si>
  <si>
    <t>Коstanai</t>
  </si>
  <si>
    <t>Кyzylorda</t>
  </si>
  <si>
    <t>Мangystau</t>
  </si>
  <si>
    <t>Pavlodar</t>
  </si>
  <si>
    <t>Soltustik Кazakhstan</t>
  </si>
  <si>
    <t>Turkistan</t>
  </si>
  <si>
    <t xml:space="preserve">Turkistan </t>
  </si>
  <si>
    <t>Shygys Kazakhstan</t>
  </si>
  <si>
    <t>Almaty city</t>
  </si>
  <si>
    <t>Shymkent city</t>
  </si>
  <si>
    <t>2.2 Slaughtered on the farm or sold for slaughter of livestock and poultry by all categories of farms (live weight)</t>
  </si>
  <si>
    <t>Livestock and poultry of all types</t>
  </si>
  <si>
    <t>cattle</t>
  </si>
  <si>
    <t>sheeps</t>
  </si>
  <si>
    <t>pigs</t>
  </si>
  <si>
    <t>horses</t>
  </si>
  <si>
    <t>poultry</t>
  </si>
  <si>
    <t>Slaughtered on the farm or sold for slaughter of livestock and poultry (in slaughter weight)</t>
  </si>
  <si>
    <t>2.3 Slaughtered on the farm or sold for slaughter of livestock and poultry (in slaughter weight)</t>
  </si>
  <si>
    <t>2.4 Slaughtered on the farm or sold for slaughter of livestock and poultry by all categories of farms (in slaughter weight)</t>
  </si>
  <si>
    <t>Cow's milk production</t>
  </si>
  <si>
    <t>3. Cow's milk production</t>
  </si>
  <si>
    <t>Commercial production of raw cow's milk</t>
  </si>
  <si>
    <t>3.1. Commercial production of raw cow's milk</t>
  </si>
  <si>
    <t xml:space="preserve">Chicken eggs received </t>
  </si>
  <si>
    <t>4. Chicken eggs received</t>
  </si>
  <si>
    <t>Large skins received</t>
  </si>
  <si>
    <t>5. Large skins received</t>
  </si>
  <si>
    <t>pieces</t>
  </si>
  <si>
    <t xml:space="preserve">pieces    </t>
  </si>
  <si>
    <t>Small skins received</t>
  </si>
  <si>
    <t>6. Small skins received</t>
  </si>
  <si>
    <t>Sold for slaughter of all types of livestock and poultry in live weightе</t>
  </si>
  <si>
    <t>Livestock products realized by agricultural enterprises</t>
  </si>
  <si>
    <t>Realized</t>
  </si>
  <si>
    <t>procurement enterprises</t>
  </si>
  <si>
    <t>processing enterprises</t>
  </si>
  <si>
    <t>through a catering network and a trading network</t>
  </si>
  <si>
    <t>for export</t>
  </si>
  <si>
    <t>Processed for food purposes</t>
  </si>
  <si>
    <t>Realized cow's milk</t>
  </si>
  <si>
    <t>Industrial consumption</t>
  </si>
  <si>
    <t xml:space="preserve">Realized chicken eggs </t>
  </si>
  <si>
    <t xml:space="preserve">through a trading network and a public catering network </t>
  </si>
  <si>
    <t xml:space="preserve">Realized large skins </t>
  </si>
  <si>
    <t xml:space="preserve">Realized small skins </t>
  </si>
  <si>
    <t xml:space="preserve">of which are cows </t>
  </si>
  <si>
    <t>The number of cattle in the direction of productivity</t>
  </si>
  <si>
    <t xml:space="preserve">  Total</t>
  </si>
  <si>
    <t>Total</t>
  </si>
  <si>
    <t>Average milk yield per dairy cow</t>
  </si>
  <si>
    <t>kilograms</t>
  </si>
  <si>
    <t>Average egg yield per laying hen</t>
  </si>
  <si>
    <t>Continuation</t>
  </si>
  <si>
    <t>heads</t>
  </si>
  <si>
    <t xml:space="preserve"> heads</t>
  </si>
  <si>
    <t>Responsible for the release:</t>
  </si>
  <si>
    <t xml:space="preserve">thousand pieces </t>
  </si>
  <si>
    <t xml:space="preserve">Cattle </t>
  </si>
  <si>
    <t xml:space="preserve">Sheeps </t>
  </si>
  <si>
    <t xml:space="preserve">Goats </t>
  </si>
  <si>
    <t xml:space="preserve">Pigs </t>
  </si>
  <si>
    <t xml:space="preserve">Horses  </t>
  </si>
  <si>
    <t xml:space="preserve">Camels  </t>
  </si>
  <si>
    <t xml:space="preserve">Poultry </t>
  </si>
  <si>
    <t>Obtained offspring from farm animals</t>
  </si>
  <si>
    <t>Livestock loss</t>
  </si>
  <si>
    <t>8.2</t>
  </si>
  <si>
    <t>Calves</t>
  </si>
  <si>
    <t>Piglets</t>
  </si>
  <si>
    <t>Lambs</t>
  </si>
  <si>
    <t>Goatling</t>
  </si>
  <si>
    <t>Foals</t>
  </si>
  <si>
    <t>Baby camels</t>
  </si>
  <si>
    <t>2. Slaughtered on the farm or sold for slaughter of livestock and poultry</t>
  </si>
  <si>
    <t>2.1 Slaughtered on the farm or sold for slaughter of livestock and poultry (live weight)</t>
  </si>
  <si>
    <t>Cattle for the milk production</t>
  </si>
  <si>
    <t>Cattle for the beef production</t>
  </si>
  <si>
    <t>Cattle for the beef and milk production</t>
  </si>
  <si>
    <t>Share of dairy and beef cattle in total livestock</t>
  </si>
  <si>
    <t>Share of beef cattle in total livestock</t>
  </si>
  <si>
    <t>Share of dairy cattle in total livestock</t>
  </si>
  <si>
    <t>of which are cows</t>
  </si>
  <si>
    <t>13.</t>
  </si>
  <si>
    <t>14.</t>
  </si>
  <si>
    <t>Abai</t>
  </si>
  <si>
    <t>Zhetisu</t>
  </si>
  <si>
    <t>Ulytau</t>
  </si>
  <si>
    <t>Astana city</t>
  </si>
  <si>
    <t>Total feed converted to feed units, tons</t>
  </si>
  <si>
    <t>On average per 1 head in terms of conventional cattle, centners of feed units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</si>
  <si>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</si>
  <si>
    <t>7.1.</t>
  </si>
  <si>
    <t>7.2</t>
  </si>
  <si>
    <t>7.3</t>
  </si>
  <si>
    <t>7.4</t>
  </si>
  <si>
    <t>7.5</t>
  </si>
  <si>
    <t>7. Livestock products realized by agricultural enterprises</t>
  </si>
  <si>
    <t>7.1  Realized for slaughter of all types of livestock and poultry in live weight</t>
  </si>
  <si>
    <t>7.2  Realized cow's milk</t>
  </si>
  <si>
    <t>7.3 Realized chicken eggs</t>
  </si>
  <si>
    <t>7.4 Realized large skins</t>
  </si>
  <si>
    <t>7.5 Realized small skins</t>
  </si>
  <si>
    <t>9. Average milk yield per dairy cow</t>
  </si>
  <si>
    <t>10. Average egg yield per laying hen</t>
  </si>
  <si>
    <t>11. Obtained offspring from farm animals</t>
  </si>
  <si>
    <t>12. Livestock loss</t>
  </si>
  <si>
    <t xml:space="preserve">Director of the Department: </t>
  </si>
  <si>
    <t>Root forage crops and fooder gourds</t>
  </si>
  <si>
    <t>Forage grain crops</t>
  </si>
  <si>
    <t>Forage leguminous crops</t>
  </si>
  <si>
    <t>Silo</t>
  </si>
  <si>
    <t>Hay</t>
  </si>
  <si>
    <t>Haylage</t>
  </si>
  <si>
    <t>Straw and husks of cereals</t>
  </si>
  <si>
    <t>Concentrated fodder</t>
  </si>
  <si>
    <t>Green fodder</t>
  </si>
  <si>
    <t>Other fodders</t>
  </si>
  <si>
    <t>all categories of households</t>
  </si>
  <si>
    <t>Agricultural formations</t>
  </si>
  <si>
    <t>2024 in % to 2023</t>
  </si>
  <si>
    <t xml:space="preserve">pieces </t>
  </si>
  <si>
    <t>-</t>
  </si>
  <si>
    <t>x</t>
  </si>
  <si>
    <t>Number of livestock and poultry</t>
  </si>
  <si>
    <t>8. Number of livestock and poultry</t>
  </si>
  <si>
    <t>Department of Agricultural Statistics and National Censuses</t>
  </si>
  <si>
    <t xml:space="preserve">A. Dzhartybayeva </t>
  </si>
  <si>
    <t>Tel. +7 7172 749162</t>
  </si>
  <si>
    <t>8.1</t>
  </si>
  <si>
    <t>8.3</t>
  </si>
  <si>
    <t>8.4</t>
  </si>
  <si>
    <t>8.5</t>
  </si>
  <si>
    <t>8.6</t>
  </si>
  <si>
    <t>8.7</t>
  </si>
  <si>
    <t>8.8</t>
  </si>
  <si>
    <t>8.9</t>
  </si>
  <si>
    <t xml:space="preserve">Slaughtered on the farm or sold for slaughter of livestock and poultry (live weight) </t>
  </si>
  <si>
    <t>8.1  Сattle</t>
  </si>
  <si>
    <t>8.2  of which are cows</t>
  </si>
  <si>
    <t>8.3 The number of cattle in the direction of productivity</t>
  </si>
  <si>
    <t>8.4 Sheeps</t>
  </si>
  <si>
    <t>8.5 Goats</t>
  </si>
  <si>
    <t>8.6  Pigs</t>
  </si>
  <si>
    <t>8.7 Horses</t>
  </si>
  <si>
    <t>8.8 Camels</t>
  </si>
  <si>
    <t>8.9 Poultry</t>
  </si>
  <si>
    <t>based on 100 uterus</t>
  </si>
  <si>
    <t>Сельхозформироinания</t>
  </si>
  <si>
    <t>* Нere and further, taking into account the recalculated data on peasant and farm enterprises, individual entrepreneurs and households of the population for 2023</t>
  </si>
  <si>
    <t>Нouseholds of population</t>
  </si>
  <si>
    <t>Аll categories of households</t>
  </si>
  <si>
    <t xml:space="preserve"> Нouseholds of population</t>
  </si>
  <si>
    <t>Data of release: 12.04.2024</t>
  </si>
  <si>
    <t>Next release data: 13.05.2024</t>
  </si>
  <si>
    <t>January-March 2024</t>
  </si>
  <si>
    <t>Availability of feed in agricultural enterprises as of April 1</t>
  </si>
  <si>
    <t>Number of livestock and poultry as of April 1</t>
  </si>
  <si>
    <t>Availability of feed in agricultural enterprises by type as of April 1, 2024</t>
  </si>
  <si>
    <t>Production of certain types of livestock products in January - March</t>
  </si>
  <si>
    <t>Number of livestock and poultry as of April 1, heads</t>
  </si>
  <si>
    <t>8.1. Number of livestock and poultry as of April 1</t>
  </si>
  <si>
    <t>13. Availability of feed in agricultural enterprises as of April 1</t>
  </si>
  <si>
    <t>14. Availability of feed in agricultural enterprises by type as of April 1, 2024</t>
  </si>
  <si>
    <t>Е-mail: zh.uskenbaeva@aspire.gov.kz</t>
  </si>
  <si>
    <t>Tel. +7 7172 749010</t>
  </si>
  <si>
    <t xml:space="preserve">a public catering network </t>
  </si>
  <si>
    <t xml:space="preserve">through a trading network </t>
  </si>
  <si>
    <t>х</t>
  </si>
  <si>
    <t xml:space="preserve">© Agency for strategic planning and reforms of the Republic of Kazakhstan Bureau of National statistics </t>
  </si>
  <si>
    <t>3 series   Statistics of agriculture, forestry, hunting and fisheries</t>
  </si>
  <si>
    <t>1.The main indicators of the development of livestock in all categories of farms</t>
  </si>
  <si>
    <t>Abay</t>
  </si>
  <si>
    <t>Коstanay</t>
  </si>
  <si>
    <t>All categories of households</t>
  </si>
  <si>
    <t>April, 12 2024</t>
  </si>
  <si>
    <t>Mangilik el avenue, 8</t>
  </si>
  <si>
    <t xml:space="preserve">House of Ministries, Entrance 4 </t>
  </si>
  <si>
    <r>
      <rPr>
        <b/>
        <sz val="8"/>
        <rFont val="Roboto"/>
        <family val="0"/>
      </rPr>
      <t>Executor</t>
    </r>
    <r>
      <rPr>
        <sz val="8"/>
        <rFont val="Roboto"/>
        <family val="0"/>
      </rPr>
      <t>: zh. Karimkulova</t>
    </r>
  </si>
  <si>
    <r>
      <rPr>
        <b/>
        <sz val="8"/>
        <rFont val="Roboto"/>
        <family val="0"/>
      </rPr>
      <t xml:space="preserve">Address: </t>
    </r>
    <r>
      <rPr>
        <sz val="8"/>
        <rFont val="Roboto"/>
        <family val="0"/>
      </rPr>
      <t>010000, Astana city</t>
    </r>
  </si>
  <si>
    <t>№ № 13-8/2716-ВН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</si>
</sst>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-;\-* #,##0_-;_-* &quot;-&quot;_-;_-@_-"/>
    <numFmt numFmtId="175" formatCode="_-* #,##0.00_-;\-* #,##0.00_-;_-* &quot;-&quot;??_-;_-@_-"/>
    <numFmt numFmtId="176" formatCode="###\ ###\ ###\ ###\ ##0"/>
    <numFmt numFmtId="177" formatCode="###\ ###\ ###\ ###\ ##0.0"/>
    <numFmt numFmtId="178" formatCode="0.000"/>
    <numFmt numFmtId="179" formatCode="0.0"/>
    <numFmt numFmtId="180" formatCode="###.#"/>
    <numFmt numFmtId="181" formatCode="#,##0.0"/>
    <numFmt numFmtId="182" formatCode="###\ ###\ ###\ ##0"/>
    <numFmt numFmtId="183" formatCode="###\ ###\ ###\ 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\ ###\ ###\ ###\ ##0.00"/>
    <numFmt numFmtId="189" formatCode="###\ ###\ ###\ ###\ ##0.00"/>
    <numFmt numFmtId="190" formatCode="###.##0"/>
    <numFmt numFmtId="191" formatCode="###.##"/>
    <numFmt numFmtId="192" formatCode="0.00000"/>
    <numFmt numFmtId="193" formatCode="0.000000"/>
    <numFmt numFmtId="194" formatCode="0.0000"/>
    <numFmt numFmtId="195" formatCode="0.0000000"/>
    <numFmt numFmtId="196" formatCode="###.0\ ###\ ###\ ###\ ##0"/>
    <numFmt numFmtId="197" formatCode="###.\ ###\ ###\ ###\ ##0"/>
    <numFmt numFmtId="198" formatCode="###.###\ ###\ ###\ ##0"/>
    <numFmt numFmtId="199" formatCode="###.##\ ###\ ###\ ##0"/>
    <numFmt numFmtId="200" formatCode="###.#\ ###\ ###\ ##0"/>
    <numFmt numFmtId="201" formatCode="###.\ ###\ ###\ ##0"/>
    <numFmt numFmtId="202" formatCode="###.###\ ###\ ##0"/>
    <numFmt numFmtId="203" formatCode="###.##\ ###\ ##0"/>
    <numFmt numFmtId="204" formatCode="###.#\ ###\ ##0"/>
    <numFmt numFmtId="205" formatCode="###.\ ###\ ##0"/>
    <numFmt numFmtId="206" formatCode="###.###\ ##0"/>
    <numFmt numFmtId="207" formatCode="###.##\ ##0"/>
    <numFmt numFmtId="208" formatCode="###.#\ ##0"/>
    <numFmt numFmtId="209" formatCode="###.\ ##0"/>
    <numFmt numFmtId="210" formatCode="0.00;[Red]0.00"/>
    <numFmt numFmtId="211" formatCode="###\ ###\ ###\ ##0.00"/>
    <numFmt numFmtId="212" formatCode="###.0\ ###\ ###\ ##0"/>
    <numFmt numFmtId="213" formatCode="##\ ###\ ###\ ##0.00"/>
    <numFmt numFmtId="214" formatCode="#\ ###\ ###\ ##0.00"/>
  </numFmts>
  <fonts count="70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8"/>
      <name val="Roboto"/>
      <family val="0"/>
    </font>
    <font>
      <sz val="8"/>
      <color indexed="8"/>
      <name val="Roboto"/>
      <family val="0"/>
    </font>
    <font>
      <b/>
      <sz val="12"/>
      <name val="Roboto"/>
      <family val="0"/>
    </font>
    <font>
      <sz val="9"/>
      <name val="Roboto"/>
      <family val="0"/>
    </font>
    <font>
      <b/>
      <sz val="10"/>
      <name val="Roboto"/>
      <family val="0"/>
    </font>
    <font>
      <b/>
      <sz val="8"/>
      <name val="Roboto"/>
      <family val="0"/>
    </font>
    <font>
      <sz val="10"/>
      <name val="Roboto"/>
      <family val="0"/>
    </font>
    <font>
      <b/>
      <sz val="14"/>
      <name val="Roboto"/>
      <family val="0"/>
    </font>
    <font>
      <b/>
      <sz val="20"/>
      <name val="Roboto"/>
      <family val="0"/>
    </font>
    <font>
      <sz val="11"/>
      <name val="Roboto"/>
      <family val="0"/>
    </font>
    <font>
      <b/>
      <sz val="11"/>
      <name val="Roboto"/>
      <family val="0"/>
    </font>
    <font>
      <i/>
      <sz val="8"/>
      <name val="Arial Cyr"/>
      <family val="0"/>
    </font>
    <font>
      <sz val="11"/>
      <color indexed="8"/>
      <name val="Calibri"/>
      <family val="2"/>
    </font>
    <font>
      <sz val="8"/>
      <name val="Calibri"/>
      <family val="2"/>
    </font>
    <font>
      <i/>
      <sz val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9"/>
      <color indexed="8"/>
      <name val="Roboto"/>
      <family val="0"/>
    </font>
    <font>
      <sz val="10"/>
      <color indexed="8"/>
      <name val="Roboto"/>
      <family val="0"/>
    </font>
    <font>
      <b/>
      <sz val="14"/>
      <color indexed="8"/>
      <name val="Roboto"/>
      <family val="0"/>
    </font>
    <font>
      <i/>
      <sz val="8"/>
      <color indexed="8"/>
      <name val="Roboto"/>
      <family val="0"/>
    </font>
    <font>
      <u val="single"/>
      <sz val="10"/>
      <color indexed="12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Roboto"/>
      <family val="0"/>
    </font>
    <font>
      <sz val="9"/>
      <color theme="1"/>
      <name val="Roboto"/>
      <family val="0"/>
    </font>
    <font>
      <sz val="10"/>
      <color theme="1"/>
      <name val="Roboto"/>
      <family val="0"/>
    </font>
    <font>
      <b/>
      <sz val="14"/>
      <color theme="1"/>
      <name val="Roboto"/>
      <family val="0"/>
    </font>
    <font>
      <sz val="10"/>
      <color rgb="FF000000"/>
      <name val="Roboto"/>
      <family val="0"/>
    </font>
    <font>
      <i/>
      <sz val="8"/>
      <color rgb="FF000000"/>
      <name val="Roboto"/>
      <family val="0"/>
    </font>
    <font>
      <u val="single"/>
      <sz val="10"/>
      <color theme="10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17" fillId="0" borderId="0" xfId="247" applyFont="1" applyBorder="1" applyAlignment="1">
      <alignment horizontal="left"/>
      <protection/>
    </xf>
    <xf numFmtId="0" fontId="0" fillId="0" borderId="0" xfId="237">
      <alignment/>
      <protection/>
    </xf>
    <xf numFmtId="49" fontId="17" fillId="0" borderId="0" xfId="59" applyNumberFormat="1" applyFont="1" applyFill="1" applyBorder="1" applyAlignment="1">
      <alignment horizontal="left"/>
      <protection/>
    </xf>
    <xf numFmtId="0" fontId="0" fillId="0" borderId="0" xfId="237" applyFill="1">
      <alignment/>
      <protection/>
    </xf>
    <xf numFmtId="0" fontId="17" fillId="0" borderId="10" xfId="237" applyFont="1" applyBorder="1" applyAlignment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2" fillId="0" borderId="0" xfId="0" applyFont="1" applyAlignment="1">
      <alignment vertical="center"/>
    </xf>
    <xf numFmtId="179" fontId="17" fillId="0" borderId="0" xfId="59" applyNumberFormat="1" applyFont="1" applyBorder="1" applyAlignment="1">
      <alignment/>
      <protection/>
    </xf>
    <xf numFmtId="0" fontId="0" fillId="0" borderId="0" xfId="236">
      <alignment/>
      <protection/>
    </xf>
    <xf numFmtId="0" fontId="0" fillId="0" borderId="0" xfId="236" applyBorder="1">
      <alignment/>
      <protection/>
    </xf>
    <xf numFmtId="0" fontId="0" fillId="0" borderId="0" xfId="239">
      <alignment/>
      <protection/>
    </xf>
    <xf numFmtId="0" fontId="17" fillId="0" borderId="0" xfId="239" applyFont="1">
      <alignment/>
      <protection/>
    </xf>
    <xf numFmtId="0" fontId="0" fillId="0" borderId="0" xfId="239" applyBorder="1">
      <alignment/>
      <protection/>
    </xf>
    <xf numFmtId="0" fontId="17" fillId="0" borderId="0" xfId="239" applyFont="1" applyBorder="1">
      <alignment/>
      <protection/>
    </xf>
    <xf numFmtId="0" fontId="17" fillId="0" borderId="0" xfId="247" applyFont="1" applyBorder="1" applyAlignment="1">
      <alignment/>
      <protection/>
    </xf>
    <xf numFmtId="0" fontId="17" fillId="0" borderId="0" xfId="60" applyFont="1" applyBorder="1">
      <alignment/>
      <protection/>
    </xf>
    <xf numFmtId="0" fontId="0" fillId="0" borderId="0" xfId="0" applyAlignment="1">
      <alignment/>
    </xf>
    <xf numFmtId="0" fontId="3" fillId="0" borderId="0" xfId="0" applyFont="1" applyAlignment="1">
      <alignment horizontal="right" wrapText="1"/>
    </xf>
    <xf numFmtId="183" fontId="3" fillId="0" borderId="0" xfId="0" applyNumberFormat="1" applyFont="1" applyAlignment="1">
      <alignment horizontal="right" wrapText="1"/>
    </xf>
    <xf numFmtId="211" fontId="3" fillId="0" borderId="0" xfId="0" applyNumberFormat="1" applyFont="1" applyAlignment="1">
      <alignment horizontal="right" wrapText="1"/>
    </xf>
    <xf numFmtId="0" fontId="0" fillId="0" borderId="11" xfId="236" applyBorder="1">
      <alignment/>
      <protection/>
    </xf>
    <xf numFmtId="179" fontId="37" fillId="0" borderId="0" xfId="59" applyNumberFormat="1" applyFont="1" applyBorder="1" applyAlignment="1">
      <alignment wrapText="1"/>
      <protection/>
    </xf>
    <xf numFmtId="0" fontId="38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17" fillId="0" borderId="0" xfId="247" applyFont="1" applyBorder="1">
      <alignment/>
      <protection/>
    </xf>
    <xf numFmtId="0" fontId="17" fillId="0" borderId="0" xfId="247" applyFont="1" applyFill="1" applyBorder="1" applyAlignment="1">
      <alignment horizontal="left"/>
      <protection/>
    </xf>
    <xf numFmtId="182" fontId="3" fillId="0" borderId="0" xfId="0" applyNumberFormat="1" applyFont="1" applyAlignment="1">
      <alignment horizontal="left" wrapText="1"/>
    </xf>
    <xf numFmtId="183" fontId="3" fillId="0" borderId="0" xfId="0" applyNumberFormat="1" applyFont="1" applyBorder="1" applyAlignment="1">
      <alignment horizontal="right" wrapText="1"/>
    </xf>
    <xf numFmtId="182" fontId="3" fillId="0" borderId="0" xfId="0" applyNumberFormat="1" applyFont="1" applyBorder="1" applyAlignment="1">
      <alignment horizontal="left" wrapText="1"/>
    </xf>
    <xf numFmtId="181" fontId="4" fillId="0" borderId="0" xfId="60" applyNumberFormat="1" applyFont="1" applyBorder="1" applyAlignment="1">
      <alignment horizontal="right"/>
      <protection/>
    </xf>
    <xf numFmtId="177" fontId="4" fillId="0" borderId="0" xfId="60" applyNumberFormat="1" applyFont="1" applyAlignment="1">
      <alignment horizontal="right"/>
      <protection/>
    </xf>
    <xf numFmtId="181" fontId="4" fillId="0" borderId="0" xfId="58" applyNumberFormat="1" applyFont="1" applyFill="1" applyAlignment="1">
      <alignment horizontal="right"/>
      <protection/>
    </xf>
    <xf numFmtId="181" fontId="4" fillId="0" borderId="0" xfId="60" applyNumberFormat="1" applyFont="1" applyAlignment="1">
      <alignment horizontal="right"/>
      <protection/>
    </xf>
    <xf numFmtId="181" fontId="4" fillId="0" borderId="0" xfId="58" applyNumberFormat="1" applyFont="1" applyAlignment="1">
      <alignment horizontal="right"/>
      <protection/>
    </xf>
    <xf numFmtId="176" fontId="4" fillId="0" borderId="0" xfId="60" applyNumberFormat="1" applyFont="1" applyAlignment="1">
      <alignment horizontal="right"/>
      <protection/>
    </xf>
    <xf numFmtId="176" fontId="4" fillId="0" borderId="0" xfId="60" applyNumberFormat="1" applyFont="1" applyBorder="1" applyAlignment="1">
      <alignment horizontal="right"/>
      <protection/>
    </xf>
    <xf numFmtId="3" fontId="4" fillId="0" borderId="0" xfId="60" applyNumberFormat="1" applyFont="1" applyBorder="1" applyAlignment="1">
      <alignment horizontal="right"/>
      <protection/>
    </xf>
    <xf numFmtId="181" fontId="4" fillId="0" borderId="0" xfId="247" applyNumberFormat="1" applyFont="1" applyBorder="1">
      <alignment/>
      <protection/>
    </xf>
    <xf numFmtId="3" fontId="4" fillId="0" borderId="10" xfId="60" applyNumberFormat="1" applyFont="1" applyBorder="1" applyAlignment="1">
      <alignment horizontal="right"/>
      <protection/>
    </xf>
    <xf numFmtId="181" fontId="4" fillId="0" borderId="10" xfId="60" applyNumberFormat="1" applyFont="1" applyBorder="1" applyAlignment="1">
      <alignment horizontal="right"/>
      <protection/>
    </xf>
    <xf numFmtId="176" fontId="4" fillId="0" borderId="10" xfId="60" applyNumberFormat="1" applyFont="1" applyBorder="1" applyAlignment="1">
      <alignment horizontal="right"/>
      <protection/>
    </xf>
    <xf numFmtId="181" fontId="4" fillId="0" borderId="10" xfId="247" applyNumberFormat="1" applyFont="1" applyBorder="1">
      <alignment/>
      <protection/>
    </xf>
    <xf numFmtId="181" fontId="4" fillId="0" borderId="0" xfId="60" applyNumberFormat="1" applyFont="1" applyFill="1" applyAlignment="1">
      <alignment horizontal="right"/>
      <protection/>
    </xf>
    <xf numFmtId="181" fontId="5" fillId="0" borderId="0" xfId="0" applyNumberFormat="1" applyFont="1" applyAlignment="1">
      <alignment horizontal="right" wrapText="1"/>
    </xf>
    <xf numFmtId="181" fontId="4" fillId="0" borderId="10" xfId="60" applyNumberFormat="1" applyFont="1" applyFill="1" applyBorder="1" applyAlignment="1">
      <alignment horizontal="right"/>
      <protection/>
    </xf>
    <xf numFmtId="181" fontId="5" fillId="0" borderId="10" xfId="0" applyNumberFormat="1" applyFont="1" applyBorder="1" applyAlignment="1">
      <alignment horizontal="right" wrapText="1"/>
    </xf>
    <xf numFmtId="181" fontId="5" fillId="0" borderId="11" xfId="0" applyNumberFormat="1" applyFont="1" applyBorder="1" applyAlignment="1">
      <alignment horizontal="right" wrapText="1"/>
    </xf>
    <xf numFmtId="181" fontId="5" fillId="0" borderId="0" xfId="0" applyNumberFormat="1" applyFont="1" applyBorder="1" applyAlignment="1">
      <alignment horizontal="right" wrapText="1"/>
    </xf>
    <xf numFmtId="181" fontId="5" fillId="0" borderId="0" xfId="0" applyNumberFormat="1" applyFont="1" applyAlignment="1">
      <alignment horizontal="right" vertical="top" wrapText="1"/>
    </xf>
    <xf numFmtId="3" fontId="5" fillId="0" borderId="0" xfId="0" applyNumberFormat="1" applyFont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182" fontId="5" fillId="0" borderId="0" xfId="0" applyNumberFormat="1" applyFont="1" applyAlignment="1">
      <alignment horizontal="right" wrapText="1"/>
    </xf>
    <xf numFmtId="179" fontId="5" fillId="0" borderId="0" xfId="0" applyNumberFormat="1" applyFont="1" applyAlignment="1">
      <alignment horizontal="right" wrapText="1"/>
    </xf>
    <xf numFmtId="183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 wrapText="1"/>
    </xf>
    <xf numFmtId="182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183" fontId="5" fillId="0" borderId="10" xfId="0" applyNumberFormat="1" applyFont="1" applyBorder="1" applyAlignment="1">
      <alignment horizontal="right" wrapText="1"/>
    </xf>
    <xf numFmtId="182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179" fontId="5" fillId="0" borderId="10" xfId="0" applyNumberFormat="1" applyFont="1" applyBorder="1" applyAlignment="1">
      <alignment horizontal="right" wrapText="1"/>
    </xf>
    <xf numFmtId="3" fontId="4" fillId="0" borderId="0" xfId="60" applyNumberFormat="1" applyFont="1" applyAlignment="1">
      <alignment horizontal="right"/>
      <protection/>
    </xf>
    <xf numFmtId="181" fontId="5" fillId="0" borderId="0" xfId="0" applyNumberFormat="1" applyFont="1" applyFill="1" applyAlignment="1">
      <alignment horizontal="right" wrapText="1"/>
    </xf>
    <xf numFmtId="181" fontId="5" fillId="0" borderId="0" xfId="58" applyNumberFormat="1" applyFont="1" applyFill="1" applyAlignment="1">
      <alignment horizontal="right" wrapText="1"/>
      <protection/>
    </xf>
    <xf numFmtId="181" fontId="5" fillId="0" borderId="10" xfId="0" applyNumberFormat="1" applyFont="1" applyFill="1" applyBorder="1" applyAlignment="1">
      <alignment horizontal="right" wrapText="1"/>
    </xf>
    <xf numFmtId="181" fontId="5" fillId="0" borderId="11" xfId="0" applyNumberFormat="1" applyFont="1" applyFill="1" applyBorder="1" applyAlignment="1">
      <alignment horizontal="right" wrapText="1"/>
    </xf>
    <xf numFmtId="181" fontId="5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left" wrapText="1"/>
    </xf>
    <xf numFmtId="0" fontId="7" fillId="0" borderId="0" xfId="247" applyFont="1">
      <alignment/>
      <protection/>
    </xf>
    <xf numFmtId="0" fontId="8" fillId="0" borderId="10" xfId="247" applyFont="1" applyBorder="1" applyAlignment="1">
      <alignment horizontal="center" vertical="center" wrapText="1"/>
      <protection/>
    </xf>
    <xf numFmtId="0" fontId="4" fillId="0" borderId="12" xfId="247" applyFont="1" applyBorder="1" applyAlignment="1">
      <alignment horizontal="center" vertical="center" wrapText="1"/>
      <protection/>
    </xf>
    <xf numFmtId="0" fontId="4" fillId="0" borderId="13" xfId="247" applyFont="1" applyBorder="1" applyAlignment="1">
      <alignment horizontal="center" vertical="center" wrapText="1"/>
      <protection/>
    </xf>
    <xf numFmtId="49" fontId="4" fillId="0" borderId="0" xfId="59" applyNumberFormat="1" applyFont="1" applyBorder="1" applyAlignment="1">
      <alignment horizontal="left" wrapText="1" indent="1"/>
      <protection/>
    </xf>
    <xf numFmtId="49" fontId="4" fillId="0" borderId="0" xfId="59" applyNumberFormat="1" applyFont="1" applyAlignment="1">
      <alignment horizontal="left" wrapText="1" indent="1"/>
      <protection/>
    </xf>
    <xf numFmtId="0" fontId="7" fillId="0" borderId="0" xfId="247" applyFont="1" applyAlignment="1">
      <alignment vertical="center"/>
      <protection/>
    </xf>
    <xf numFmtId="0" fontId="4" fillId="0" borderId="0" xfId="247" applyFont="1" applyBorder="1" applyAlignment="1">
      <alignment horizontal="left" wrapText="1" indent="1"/>
      <protection/>
    </xf>
    <xf numFmtId="0" fontId="4" fillId="0" borderId="0" xfId="247" applyFont="1" applyBorder="1" applyAlignment="1">
      <alignment horizontal="left" vertical="center" wrapText="1" indent="1"/>
      <protection/>
    </xf>
    <xf numFmtId="0" fontId="4" fillId="0" borderId="0" xfId="247" applyFont="1" applyFill="1" applyBorder="1" applyAlignment="1">
      <alignment horizontal="left" wrapText="1" indent="1"/>
      <protection/>
    </xf>
    <xf numFmtId="0" fontId="7" fillId="0" borderId="0" xfId="247" applyFont="1" applyFill="1">
      <alignment/>
      <protection/>
    </xf>
    <xf numFmtId="0" fontId="4" fillId="0" borderId="10" xfId="247" applyFont="1" applyBorder="1" applyAlignment="1">
      <alignment horizontal="left" wrapText="1" indent="1"/>
      <protection/>
    </xf>
    <xf numFmtId="0" fontId="4" fillId="0" borderId="0" xfId="247" applyFont="1">
      <alignment/>
      <protection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89" applyNumberFormat="1" applyFont="1" applyFill="1" applyBorder="1" applyAlignment="1" applyProtection="1">
      <alignment vertical="top" wrapText="1"/>
      <protection/>
    </xf>
    <xf numFmtId="0" fontId="63" fillId="0" borderId="0" xfId="89" applyNumberFormat="1" applyFont="1" applyFill="1" applyBorder="1" applyAlignment="1" applyProtection="1">
      <alignment vertical="top" wrapText="1"/>
      <protection/>
    </xf>
    <xf numFmtId="0" fontId="64" fillId="0" borderId="0" xfId="0" applyFont="1" applyAlignment="1">
      <alignment/>
    </xf>
    <xf numFmtId="0" fontId="65" fillId="0" borderId="0" xfId="0" applyFont="1" applyAlignment="1">
      <alignment vertical="top"/>
    </xf>
    <xf numFmtId="0" fontId="66" fillId="0" borderId="0" xfId="89" applyNumberFormat="1" applyFont="1" applyFill="1" applyBorder="1" applyAlignment="1" applyProtection="1">
      <alignment horizontal="right" vertical="top"/>
      <protection/>
    </xf>
    <xf numFmtId="0" fontId="11" fillId="0" borderId="0" xfId="89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89" applyNumberFormat="1" applyFont="1" applyFill="1" applyBorder="1" applyAlignment="1" applyProtection="1">
      <alignment/>
      <protection/>
    </xf>
    <xf numFmtId="0" fontId="11" fillId="0" borderId="0" xfId="89" applyNumberFormat="1" applyFont="1" applyFill="1" applyBorder="1" applyAlignment="1" applyProtection="1">
      <alignment vertical="center"/>
      <protection/>
    </xf>
    <xf numFmtId="0" fontId="67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justify" vertical="top" wrapText="1"/>
    </xf>
    <xf numFmtId="0" fontId="67" fillId="0" borderId="0" xfId="0" applyFont="1" applyAlignment="1">
      <alignment horizontal="left" wrapText="1"/>
    </xf>
    <xf numFmtId="0" fontId="68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vertical="center" wrapText="1"/>
    </xf>
    <xf numFmtId="0" fontId="69" fillId="0" borderId="0" xfId="42" applyFont="1" applyBorder="1" applyAlignment="1" applyProtection="1">
      <alignment vertical="center" wrapText="1"/>
      <protection/>
    </xf>
    <xf numFmtId="49" fontId="10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10" fillId="0" borderId="0" xfId="228" applyFont="1">
      <alignment/>
      <protection/>
    </xf>
    <xf numFmtId="0" fontId="4" fillId="0" borderId="10" xfId="228" applyFont="1" applyBorder="1" applyAlignment="1">
      <alignment/>
      <protection/>
    </xf>
    <xf numFmtId="0" fontId="10" fillId="0" borderId="0" xfId="228" applyFont="1" applyBorder="1">
      <alignment/>
      <protection/>
    </xf>
    <xf numFmtId="49" fontId="9" fillId="0" borderId="11" xfId="59" applyNumberFormat="1" applyFont="1" applyFill="1" applyBorder="1" applyAlignment="1">
      <alignment horizontal="left" wrapText="1"/>
      <protection/>
    </xf>
    <xf numFmtId="211" fontId="5" fillId="0" borderId="0" xfId="0" applyNumberFormat="1" applyFont="1" applyAlignment="1">
      <alignment horizontal="right" wrapText="1"/>
    </xf>
    <xf numFmtId="0" fontId="10" fillId="0" borderId="0" xfId="237" applyFont="1" applyFill="1">
      <alignment/>
      <protection/>
    </xf>
    <xf numFmtId="49" fontId="4" fillId="0" borderId="0" xfId="59" applyNumberFormat="1" applyFont="1" applyFill="1" applyBorder="1" applyAlignment="1">
      <alignment horizontal="left" wrapText="1"/>
      <protection/>
    </xf>
    <xf numFmtId="49" fontId="4" fillId="0" borderId="0" xfId="59" applyNumberFormat="1" applyFont="1" applyFill="1" applyBorder="1" applyAlignment="1">
      <alignment horizontal="left"/>
      <protection/>
    </xf>
    <xf numFmtId="0" fontId="10" fillId="0" borderId="0" xfId="237" applyFont="1">
      <alignment/>
      <protection/>
    </xf>
    <xf numFmtId="49" fontId="4" fillId="0" borderId="10" xfId="59" applyNumberFormat="1" applyFont="1" applyFill="1" applyBorder="1" applyAlignment="1">
      <alignment horizontal="left"/>
      <protection/>
    </xf>
    <xf numFmtId="3" fontId="4" fillId="0" borderId="0" xfId="59" applyNumberFormat="1" applyFont="1" applyFill="1" applyAlignment="1">
      <alignment horizontal="right"/>
      <protection/>
    </xf>
    <xf numFmtId="0" fontId="4" fillId="0" borderId="10" xfId="230" applyFont="1" applyBorder="1" applyAlignment="1">
      <alignment/>
      <protection/>
    </xf>
    <xf numFmtId="179" fontId="14" fillId="0" borderId="0" xfId="0" applyNumberFormat="1" applyFont="1" applyFill="1" applyAlignment="1">
      <alignment horizontal="center" vertical="center" wrapText="1"/>
    </xf>
    <xf numFmtId="179" fontId="14" fillId="0" borderId="0" xfId="0" applyNumberFormat="1" applyFont="1" applyFill="1" applyAlignment="1">
      <alignment horizontal="center" vertical="center"/>
    </xf>
    <xf numFmtId="0" fontId="4" fillId="0" borderId="10" xfId="0" applyFont="1" applyBorder="1" applyAlignment="1">
      <alignment/>
    </xf>
    <xf numFmtId="179" fontId="4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81" fontId="4" fillId="0" borderId="0" xfId="59" applyNumberFormat="1" applyFont="1" applyFill="1" applyAlignment="1">
      <alignment horizontal="right"/>
      <protection/>
    </xf>
    <xf numFmtId="181" fontId="4" fillId="0" borderId="0" xfId="59" applyNumberFormat="1" applyFont="1" applyFill="1" applyBorder="1" applyAlignment="1">
      <alignment horizontal="right"/>
      <protection/>
    </xf>
    <xf numFmtId="179" fontId="10" fillId="0" borderId="0" xfId="0" applyNumberFormat="1" applyFont="1" applyAlignment="1">
      <alignment/>
    </xf>
    <xf numFmtId="181" fontId="10" fillId="0" borderId="0" xfId="0" applyNumberFormat="1" applyFont="1" applyAlignment="1">
      <alignment/>
    </xf>
    <xf numFmtId="0" fontId="10" fillId="0" borderId="0" xfId="59" applyFont="1">
      <alignment/>
      <protection/>
    </xf>
    <xf numFmtId="0" fontId="4" fillId="0" borderId="10" xfId="237" applyFont="1" applyBorder="1" applyAlignment="1">
      <alignment/>
      <protection/>
    </xf>
    <xf numFmtId="0" fontId="4" fillId="0" borderId="10" xfId="237" applyFont="1" applyBorder="1" applyAlignment="1">
      <alignment horizontal="right"/>
      <protection/>
    </xf>
    <xf numFmtId="0" fontId="10" fillId="0" borderId="0" xfId="240" applyFont="1">
      <alignment/>
      <protection/>
    </xf>
    <xf numFmtId="0" fontId="4" fillId="0" borderId="10" xfId="240" applyFont="1" applyBorder="1" applyAlignment="1">
      <alignment/>
      <protection/>
    </xf>
    <xf numFmtId="0" fontId="4" fillId="0" borderId="10" xfId="240" applyFont="1" applyBorder="1" applyAlignment="1">
      <alignment horizontal="right"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2" xfId="58" applyFont="1" applyBorder="1" applyAlignment="1">
      <alignment horizontal="center" vertical="center" wrapText="1"/>
      <protection/>
    </xf>
    <xf numFmtId="0" fontId="4" fillId="0" borderId="13" xfId="58" applyFont="1" applyBorder="1" applyAlignment="1">
      <alignment horizontal="center" vertical="center" wrapText="1"/>
      <protection/>
    </xf>
    <xf numFmtId="0" fontId="10" fillId="0" borderId="0" xfId="241" applyFont="1" applyFill="1">
      <alignment/>
      <protection/>
    </xf>
    <xf numFmtId="0" fontId="4" fillId="0" borderId="10" xfId="241" applyFont="1" applyFill="1" applyBorder="1" applyAlignment="1">
      <alignment/>
      <protection/>
    </xf>
    <xf numFmtId="0" fontId="4" fillId="0" borderId="10" xfId="241" applyFont="1" applyFill="1" applyBorder="1" applyAlignment="1">
      <alignment horizontal="right"/>
      <protection/>
    </xf>
    <xf numFmtId="0" fontId="10" fillId="0" borderId="0" xfId="242" applyFont="1">
      <alignment/>
      <protection/>
    </xf>
    <xf numFmtId="0" fontId="4" fillId="0" borderId="10" xfId="242" applyFont="1" applyBorder="1" applyAlignment="1">
      <alignment/>
      <protection/>
    </xf>
    <xf numFmtId="0" fontId="4" fillId="0" borderId="10" xfId="242" applyFont="1" applyBorder="1" applyAlignment="1">
      <alignment horizontal="right"/>
      <protection/>
    </xf>
    <xf numFmtId="0" fontId="10" fillId="0" borderId="0" xfId="243" applyFont="1">
      <alignment/>
      <protection/>
    </xf>
    <xf numFmtId="0" fontId="4" fillId="0" borderId="10" xfId="243" applyFont="1" applyBorder="1" applyAlignment="1">
      <alignment/>
      <protection/>
    </xf>
    <xf numFmtId="0" fontId="4" fillId="0" borderId="10" xfId="243" applyFont="1" applyBorder="1" applyAlignment="1">
      <alignment horizontal="right"/>
      <protection/>
    </xf>
    <xf numFmtId="0" fontId="10" fillId="0" borderId="0" xfId="245" applyFont="1">
      <alignment/>
      <protection/>
    </xf>
    <xf numFmtId="0" fontId="4" fillId="0" borderId="10" xfId="245" applyFont="1" applyBorder="1" applyAlignment="1">
      <alignment vertical="justify"/>
      <protection/>
    </xf>
    <xf numFmtId="0" fontId="4" fillId="0" borderId="0" xfId="245" applyFont="1" applyBorder="1" applyAlignment="1">
      <alignment vertical="justify"/>
      <protection/>
    </xf>
    <xf numFmtId="0" fontId="4" fillId="0" borderId="10" xfId="245" applyFont="1" applyBorder="1" applyAlignment="1">
      <alignment horizontal="right" vertical="justify"/>
      <protection/>
    </xf>
    <xf numFmtId="0" fontId="10" fillId="0" borderId="0" xfId="245" applyFont="1" applyBorder="1">
      <alignment/>
      <protection/>
    </xf>
    <xf numFmtId="0" fontId="4" fillId="0" borderId="10" xfId="246" applyFont="1" applyBorder="1" applyAlignment="1">
      <alignment vertical="justify"/>
      <protection/>
    </xf>
    <xf numFmtId="0" fontId="4" fillId="0" borderId="10" xfId="246" applyFont="1" applyBorder="1" applyAlignment="1">
      <alignment horizontal="right" vertical="justify"/>
      <protection/>
    </xf>
    <xf numFmtId="0" fontId="4" fillId="0" borderId="12" xfId="59" applyFont="1" applyBorder="1" applyAlignment="1">
      <alignment horizontal="center" vertical="center" wrapText="1"/>
      <protection/>
    </xf>
    <xf numFmtId="49" fontId="9" fillId="0" borderId="0" xfId="59" applyNumberFormat="1" applyFont="1" applyAlignment="1">
      <alignment/>
      <protection/>
    </xf>
    <xf numFmtId="49" fontId="4" fillId="0" borderId="0" xfId="59" applyNumberFormat="1" applyFont="1" applyAlignment="1">
      <alignment/>
      <protection/>
    </xf>
    <xf numFmtId="49" fontId="4" fillId="0" borderId="10" xfId="59" applyNumberFormat="1" applyFont="1" applyBorder="1" applyAlignment="1">
      <alignment/>
      <protection/>
    </xf>
    <xf numFmtId="0" fontId="4" fillId="0" borderId="10" xfId="241" applyFont="1" applyBorder="1" applyAlignment="1">
      <alignment/>
      <protection/>
    </xf>
    <xf numFmtId="0" fontId="4" fillId="0" borderId="10" xfId="244" applyFont="1" applyBorder="1" applyAlignment="1">
      <alignment vertical="justify"/>
      <protection/>
    </xf>
    <xf numFmtId="0" fontId="4" fillId="0" borderId="0" xfId="244" applyFont="1">
      <alignment/>
      <protection/>
    </xf>
    <xf numFmtId="0" fontId="4" fillId="0" borderId="0" xfId="59" applyFont="1">
      <alignment/>
      <protection/>
    </xf>
    <xf numFmtId="0" fontId="4" fillId="0" borderId="10" xfId="241" applyFont="1" applyBorder="1" applyAlignment="1">
      <alignment horizontal="right"/>
      <protection/>
    </xf>
    <xf numFmtId="0" fontId="4" fillId="0" borderId="10" xfId="59" applyFont="1" applyBorder="1" applyAlignment="1">
      <alignment vertical="justify"/>
      <protection/>
    </xf>
    <xf numFmtId="0" fontId="4" fillId="0" borderId="0" xfId="59" applyFont="1" applyBorder="1" applyAlignment="1">
      <alignment horizontal="right" vertical="justify"/>
      <protection/>
    </xf>
    <xf numFmtId="0" fontId="4" fillId="0" borderId="0" xfId="59" applyFont="1" applyBorder="1" applyAlignment="1">
      <alignment vertical="center" wrapText="1"/>
      <protection/>
    </xf>
    <xf numFmtId="3" fontId="4" fillId="0" borderId="0" xfId="59" applyNumberFormat="1" applyFont="1" applyFill="1" applyBorder="1" applyAlignment="1">
      <alignment horizontal="right"/>
      <protection/>
    </xf>
    <xf numFmtId="176" fontId="4" fillId="0" borderId="0" xfId="59" applyNumberFormat="1" applyFont="1" applyFill="1" applyBorder="1" applyAlignment="1">
      <alignment horizontal="right"/>
      <protection/>
    </xf>
    <xf numFmtId="49" fontId="4" fillId="0" borderId="0" xfId="59" applyNumberFormat="1" applyFont="1" applyBorder="1" applyAlignment="1">
      <alignment/>
      <protection/>
    </xf>
    <xf numFmtId="0" fontId="4" fillId="0" borderId="0" xfId="59" applyFont="1" applyBorder="1" applyAlignment="1">
      <alignment vertical="justify"/>
      <protection/>
    </xf>
    <xf numFmtId="49" fontId="4" fillId="0" borderId="0" xfId="0" applyNumberFormat="1" applyFont="1" applyFill="1" applyBorder="1" applyAlignment="1">
      <alignment horizontal="left"/>
    </xf>
    <xf numFmtId="0" fontId="4" fillId="0" borderId="10" xfId="228" applyFont="1" applyBorder="1" applyAlignment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230" applyFont="1" applyBorder="1" applyAlignment="1">
      <alignment horizontal="right"/>
      <protection/>
    </xf>
    <xf numFmtId="0" fontId="4" fillId="0" borderId="14" xfId="247" applyFont="1" applyBorder="1" applyAlignment="1">
      <alignment horizontal="center" vertical="center"/>
      <protection/>
    </xf>
    <xf numFmtId="0" fontId="4" fillId="0" borderId="10" xfId="59" applyFont="1" applyBorder="1">
      <alignment/>
      <protection/>
    </xf>
    <xf numFmtId="0" fontId="4" fillId="0" borderId="0" xfId="59" applyFont="1" applyBorder="1" applyAlignment="1">
      <alignment/>
      <protection/>
    </xf>
    <xf numFmtId="0" fontId="10" fillId="0" borderId="0" xfId="236" applyFont="1" applyBorder="1">
      <alignment/>
      <protection/>
    </xf>
    <xf numFmtId="0" fontId="4" fillId="0" borderId="10" xfId="59" applyFont="1" applyBorder="1" applyAlignment="1">
      <alignment horizontal="right"/>
      <protection/>
    </xf>
    <xf numFmtId="0" fontId="10" fillId="0" borderId="0" xfId="236" applyFont="1">
      <alignment/>
      <protection/>
    </xf>
    <xf numFmtId="0" fontId="4" fillId="0" borderId="10" xfId="238" applyFont="1" applyBorder="1" applyAlignment="1">
      <alignment/>
      <protection/>
    </xf>
    <xf numFmtId="0" fontId="4" fillId="0" borderId="10" xfId="238" applyFont="1" applyBorder="1" applyAlignment="1">
      <alignment horizontal="right"/>
      <protection/>
    </xf>
    <xf numFmtId="177" fontId="4" fillId="0" borderId="0" xfId="59" applyNumberFormat="1" applyFont="1" applyFill="1" applyBorder="1" applyAlignment="1">
      <alignment horizontal="right"/>
      <protection/>
    </xf>
    <xf numFmtId="0" fontId="10" fillId="0" borderId="0" xfId="238" applyFont="1">
      <alignment/>
      <protection/>
    </xf>
    <xf numFmtId="0" fontId="4" fillId="0" borderId="0" xfId="238" applyFont="1" applyAlignment="1">
      <alignment horizontal="left" wrapText="1"/>
      <protection/>
    </xf>
    <xf numFmtId="0" fontId="4" fillId="0" borderId="0" xfId="238" applyFont="1">
      <alignment/>
      <protection/>
    </xf>
    <xf numFmtId="0" fontId="4" fillId="0" borderId="10" xfId="238" applyFont="1" applyBorder="1" applyAlignment="1">
      <alignment horizontal="right" vertical="top"/>
      <protection/>
    </xf>
    <xf numFmtId="0" fontId="4" fillId="0" borderId="10" xfId="239" applyFont="1" applyBorder="1" applyAlignment="1">
      <alignment/>
      <protection/>
    </xf>
    <xf numFmtId="0" fontId="4" fillId="0" borderId="0" xfId="239" applyFont="1" applyAlignment="1">
      <alignment horizontal="right"/>
      <protection/>
    </xf>
    <xf numFmtId="0" fontId="4" fillId="0" borderId="0" xfId="239" applyFont="1">
      <alignment/>
      <protection/>
    </xf>
    <xf numFmtId="179" fontId="9" fillId="0" borderId="11" xfId="59" applyNumberFormat="1" applyFont="1" applyBorder="1" applyAlignment="1">
      <alignment wrapText="1"/>
      <protection/>
    </xf>
    <xf numFmtId="179" fontId="4" fillId="0" borderId="0" xfId="59" applyNumberFormat="1" applyFont="1" applyBorder="1" applyAlignment="1">
      <alignment/>
      <protection/>
    </xf>
    <xf numFmtId="179" fontId="4" fillId="0" borderId="10" xfId="59" applyNumberFormat="1" applyFont="1" applyBorder="1" applyAlignment="1">
      <alignment/>
      <protection/>
    </xf>
    <xf numFmtId="0" fontId="10" fillId="0" borderId="0" xfId="239" applyFont="1">
      <alignment/>
      <protection/>
    </xf>
    <xf numFmtId="0" fontId="4" fillId="0" borderId="0" xfId="239" applyFont="1" applyAlignment="1">
      <alignment horizontal="left" wrapText="1"/>
      <protection/>
    </xf>
    <xf numFmtId="49" fontId="9" fillId="0" borderId="11" xfId="59" applyNumberFormat="1" applyFont="1" applyBorder="1" applyAlignment="1">
      <alignment/>
      <protection/>
    </xf>
    <xf numFmtId="0" fontId="4" fillId="0" borderId="10" xfId="247" applyFont="1" applyBorder="1" applyAlignment="1">
      <alignment vertical="justify"/>
      <protection/>
    </xf>
    <xf numFmtId="0" fontId="4" fillId="0" borderId="10" xfId="247" applyFont="1" applyBorder="1" applyAlignment="1">
      <alignment horizontal="right" vertical="justify"/>
      <protection/>
    </xf>
    <xf numFmtId="0" fontId="4" fillId="0" borderId="12" xfId="247" applyFont="1" applyBorder="1" applyAlignment="1">
      <alignment horizontal="center" vertical="top" wrapText="1"/>
      <protection/>
    </xf>
    <xf numFmtId="0" fontId="4" fillId="0" borderId="13" xfId="247" applyFont="1" applyBorder="1" applyAlignment="1">
      <alignment horizontal="center" vertical="top" wrapText="1"/>
      <protection/>
    </xf>
    <xf numFmtId="181" fontId="4" fillId="0" borderId="0" xfId="0" applyNumberFormat="1" applyFont="1" applyFill="1" applyBorder="1" applyAlignment="1">
      <alignment horizontal="right"/>
    </xf>
    <xf numFmtId="0" fontId="4" fillId="0" borderId="0" xfId="247" applyFont="1" applyAlignment="1">
      <alignment/>
      <protection/>
    </xf>
    <xf numFmtId="183" fontId="4" fillId="0" borderId="0" xfId="247" applyNumberFormat="1" applyFont="1">
      <alignment/>
      <protection/>
    </xf>
    <xf numFmtId="0" fontId="10" fillId="0" borderId="0" xfId="247" applyFont="1">
      <alignment/>
      <protection/>
    </xf>
    <xf numFmtId="0" fontId="4" fillId="0" borderId="10" xfId="247" applyFont="1" applyBorder="1">
      <alignment/>
      <protection/>
    </xf>
    <xf numFmtId="0" fontId="10" fillId="0" borderId="10" xfId="247" applyFont="1" applyBorder="1">
      <alignment/>
      <protection/>
    </xf>
    <xf numFmtId="179" fontId="10" fillId="0" borderId="0" xfId="228" applyNumberFormat="1" applyFont="1">
      <alignment/>
      <protection/>
    </xf>
    <xf numFmtId="181" fontId="4" fillId="0" borderId="11" xfId="60" applyNumberFormat="1" applyFont="1" applyFill="1" applyBorder="1" applyAlignment="1">
      <alignment horizontal="right"/>
      <protection/>
    </xf>
    <xf numFmtId="181" fontId="4" fillId="0" borderId="0" xfId="60" applyNumberFormat="1" applyFont="1" applyFill="1" applyBorder="1" applyAlignment="1">
      <alignment horizontal="right"/>
      <protection/>
    </xf>
    <xf numFmtId="183" fontId="5" fillId="0" borderId="0" xfId="57" applyNumberFormat="1" applyFont="1" applyAlignment="1">
      <alignment horizontal="right" wrapText="1"/>
      <protection/>
    </xf>
    <xf numFmtId="0" fontId="10" fillId="0" borderId="0" xfId="245" applyFont="1" applyAlignment="1">
      <alignment horizontal="right"/>
      <protection/>
    </xf>
    <xf numFmtId="0" fontId="4" fillId="0" borderId="0" xfId="245" applyFont="1" applyBorder="1" applyAlignment="1">
      <alignment horizontal="right"/>
      <protection/>
    </xf>
    <xf numFmtId="181" fontId="4" fillId="0" borderId="10" xfId="46" applyNumberFormat="1" applyFont="1" applyBorder="1" applyAlignment="1">
      <alignment horizontal="right" vertical="center" wrapText="1"/>
    </xf>
    <xf numFmtId="181" fontId="4" fillId="0" borderId="10" xfId="245" applyNumberFormat="1" applyFont="1" applyBorder="1" applyAlignment="1">
      <alignment horizontal="right"/>
      <protection/>
    </xf>
    <xf numFmtId="0" fontId="10" fillId="0" borderId="11" xfId="228" applyFont="1" applyBorder="1">
      <alignment/>
      <protection/>
    </xf>
    <xf numFmtId="182" fontId="5" fillId="0" borderId="0" xfId="0" applyNumberFormat="1" applyFont="1" applyAlignment="1">
      <alignment horizontal="right" vertical="center" wrapText="1"/>
    </xf>
    <xf numFmtId="183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82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0" xfId="238" applyFont="1" applyBorder="1">
      <alignment/>
      <protection/>
    </xf>
    <xf numFmtId="176" fontId="10" fillId="0" borderId="0" xfId="238" applyNumberFormat="1" applyFont="1">
      <alignment/>
      <protection/>
    </xf>
    <xf numFmtId="0" fontId="15" fillId="0" borderId="0" xfId="0" applyFont="1" applyAlignment="1">
      <alignment/>
    </xf>
    <xf numFmtId="0" fontId="4" fillId="0" borderId="12" xfId="59" applyFont="1" applyBorder="1" applyAlignment="1">
      <alignment horizontal="center" wrapText="1"/>
      <protection/>
    </xf>
    <xf numFmtId="3" fontId="4" fillId="0" borderId="0" xfId="60" applyNumberFormat="1" applyFont="1" applyFill="1" applyBorder="1" applyAlignment="1">
      <alignment horizontal="right"/>
      <protection/>
    </xf>
    <xf numFmtId="3" fontId="4" fillId="0" borderId="10" xfId="60" applyNumberFormat="1" applyFont="1" applyFill="1" applyBorder="1" applyAlignment="1">
      <alignment horizontal="right"/>
      <protection/>
    </xf>
    <xf numFmtId="182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11" fillId="0" borderId="0" xfId="89" applyNumberFormat="1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181" fontId="4" fillId="0" borderId="0" xfId="0" applyNumberFormat="1" applyFont="1" applyAlignment="1">
      <alignment horizontal="right" wrapText="1"/>
    </xf>
    <xf numFmtId="0" fontId="9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181" fontId="4" fillId="0" borderId="0" xfId="0" applyNumberFormat="1" applyFont="1" applyBorder="1" applyAlignment="1">
      <alignment horizontal="right" wrapText="1"/>
    </xf>
    <xf numFmtId="181" fontId="4" fillId="0" borderId="10" xfId="0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181" fontId="4" fillId="0" borderId="0" xfId="0" applyNumberFormat="1" applyFont="1" applyFill="1" applyBorder="1" applyAlignment="1">
      <alignment horizontal="right" wrapText="1"/>
    </xf>
    <xf numFmtId="0" fontId="17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183" fontId="4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183" fontId="4" fillId="0" borderId="0" xfId="0" applyNumberFormat="1" applyFont="1" applyBorder="1" applyAlignment="1">
      <alignment horizontal="right" wrapText="1"/>
    </xf>
    <xf numFmtId="182" fontId="4" fillId="0" borderId="0" xfId="0" applyNumberFormat="1" applyFont="1" applyAlignment="1">
      <alignment horizontal="right" wrapText="1"/>
    </xf>
    <xf numFmtId="182" fontId="4" fillId="0" borderId="10" xfId="0" applyNumberFormat="1" applyFont="1" applyBorder="1" applyAlignment="1">
      <alignment horizontal="right" wrapText="1"/>
    </xf>
    <xf numFmtId="182" fontId="4" fillId="0" borderId="0" xfId="0" applyNumberFormat="1" applyFont="1" applyBorder="1" applyAlignment="1">
      <alignment horizontal="right" wrapText="1"/>
    </xf>
    <xf numFmtId="182" fontId="4" fillId="0" borderId="11" xfId="0" applyNumberFormat="1" applyFont="1" applyBorder="1" applyAlignment="1">
      <alignment horizontal="right" wrapText="1"/>
    </xf>
    <xf numFmtId="179" fontId="4" fillId="0" borderId="0" xfId="0" applyNumberFormat="1" applyFont="1" applyBorder="1" applyAlignment="1">
      <alignment horizontal="right" wrapText="1"/>
    </xf>
    <xf numFmtId="211" fontId="4" fillId="0" borderId="0" xfId="0" applyNumberFormat="1" applyFont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182" fontId="4" fillId="0" borderId="0" xfId="0" applyNumberFormat="1" applyFont="1" applyFill="1" applyBorder="1" applyAlignment="1">
      <alignment horizontal="right" wrapText="1"/>
    </xf>
    <xf numFmtId="179" fontId="4" fillId="0" borderId="10" xfId="0" applyNumberFormat="1" applyFont="1" applyBorder="1" applyAlignment="1">
      <alignment horizontal="right" wrapText="1"/>
    </xf>
    <xf numFmtId="182" fontId="4" fillId="0" borderId="10" xfId="0" applyNumberFormat="1" applyFont="1" applyFill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183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183" fontId="4" fillId="0" borderId="1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181" fontId="4" fillId="0" borderId="11" xfId="0" applyNumberFormat="1" applyFont="1" applyBorder="1" applyAlignment="1">
      <alignment horizontal="right" wrapText="1"/>
    </xf>
    <xf numFmtId="182" fontId="4" fillId="0" borderId="0" xfId="0" applyNumberFormat="1" applyFont="1" applyAlignment="1">
      <alignment horizontal="right" vertical="center" wrapText="1"/>
    </xf>
    <xf numFmtId="183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182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182" fontId="4" fillId="0" borderId="10" xfId="0" applyNumberFormat="1" applyFont="1" applyBorder="1" applyAlignment="1">
      <alignment horizontal="right" vertical="center" wrapText="1"/>
    </xf>
    <xf numFmtId="183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14" fontId="4" fillId="0" borderId="10" xfId="247" applyNumberFormat="1" applyFont="1" applyBorder="1" applyAlignment="1">
      <alignment horizontal="left"/>
      <protection/>
    </xf>
    <xf numFmtId="14" fontId="4" fillId="0" borderId="11" xfId="247" applyNumberFormat="1" applyFont="1" applyBorder="1" applyAlignment="1">
      <alignment wrapText="1"/>
      <protection/>
    </xf>
    <xf numFmtId="0" fontId="9" fillId="0" borderId="11" xfId="247" applyFont="1" applyBorder="1" applyAlignment="1">
      <alignment/>
      <protection/>
    </xf>
    <xf numFmtId="0" fontId="4" fillId="0" borderId="0" xfId="247" applyFont="1" applyBorder="1" applyAlignment="1">
      <alignment/>
      <protection/>
    </xf>
    <xf numFmtId="0" fontId="4" fillId="0" borderId="11" xfId="68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0" xfId="0" applyFont="1" applyAlignment="1">
      <alignment horizontal="left"/>
    </xf>
    <xf numFmtId="0" fontId="4" fillId="0" borderId="0" xfId="247" applyFont="1" applyBorder="1" applyAlignment="1">
      <alignment horizontal="left"/>
      <protection/>
    </xf>
    <xf numFmtId="0" fontId="4" fillId="0" borderId="0" xfId="68" applyFont="1">
      <alignment/>
      <protection/>
    </xf>
    <xf numFmtId="0" fontId="4" fillId="0" borderId="0" xfId="60" applyFont="1" applyBorder="1">
      <alignment/>
      <protection/>
    </xf>
    <xf numFmtId="0" fontId="4" fillId="0" borderId="10" xfId="247" applyFont="1" applyBorder="1" applyAlignment="1">
      <alignment wrapText="1"/>
      <protection/>
    </xf>
    <xf numFmtId="14" fontId="4" fillId="0" borderId="10" xfId="247" applyNumberFormat="1" applyFont="1" applyBorder="1" applyAlignment="1">
      <alignment horizontal="left" wrapText="1"/>
      <protection/>
    </xf>
    <xf numFmtId="0" fontId="4" fillId="0" borderId="10" xfId="60" applyFont="1" applyBorder="1">
      <alignment/>
      <protection/>
    </xf>
    <xf numFmtId="0" fontId="10" fillId="0" borderId="10" xfId="0" applyFont="1" applyBorder="1" applyAlignment="1">
      <alignment/>
    </xf>
    <xf numFmtId="0" fontId="4" fillId="0" borderId="10" xfId="247" applyFont="1" applyFill="1" applyBorder="1" applyAlignment="1">
      <alignment horizontal="left"/>
      <protection/>
    </xf>
    <xf numFmtId="0" fontId="17" fillId="0" borderId="10" xfId="239" applyFont="1" applyBorder="1">
      <alignment/>
      <protection/>
    </xf>
    <xf numFmtId="0" fontId="4" fillId="0" borderId="10" xfId="68" applyFont="1" applyBorder="1">
      <alignment/>
      <protection/>
    </xf>
    <xf numFmtId="0" fontId="0" fillId="0" borderId="0" xfId="0" applyFont="1" applyAlignment="1">
      <alignment/>
    </xf>
    <xf numFmtId="0" fontId="11" fillId="0" borderId="0" xfId="89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Alignment="1">
      <alignment vertical="top" wrapText="1"/>
    </xf>
    <xf numFmtId="0" fontId="66" fillId="0" borderId="0" xfId="89" applyNumberFormat="1" applyFont="1" applyFill="1" applyBorder="1" applyAlignment="1" applyProtection="1">
      <alignment horizontal="right" vertical="top" wrapText="1"/>
      <protection/>
    </xf>
    <xf numFmtId="0" fontId="65" fillId="0" borderId="0" xfId="0" applyFont="1" applyAlignment="1">
      <alignment vertical="top" wrapText="1"/>
    </xf>
    <xf numFmtId="0" fontId="12" fillId="0" borderId="0" xfId="89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>
      <alignment horizontal="center"/>
    </xf>
    <xf numFmtId="0" fontId="6" fillId="0" borderId="0" xfId="247" applyFont="1" applyBorder="1" applyAlignment="1">
      <alignment horizontal="center" vertical="center" wrapText="1"/>
      <protection/>
    </xf>
    <xf numFmtId="0" fontId="4" fillId="0" borderId="12" xfId="247" applyFont="1" applyBorder="1" applyAlignment="1">
      <alignment horizontal="center" vertical="center" wrapText="1"/>
      <protection/>
    </xf>
    <xf numFmtId="0" fontId="4" fillId="0" borderId="13" xfId="247" applyFont="1" applyBorder="1" applyAlignment="1">
      <alignment horizontal="center" vertical="center" wrapText="1"/>
      <protection/>
    </xf>
    <xf numFmtId="0" fontId="9" fillId="0" borderId="11" xfId="247" applyFont="1" applyBorder="1" applyAlignment="1">
      <alignment horizontal="center" vertical="center" wrapText="1"/>
      <protection/>
    </xf>
    <xf numFmtId="0" fontId="9" fillId="0" borderId="0" xfId="247" applyFont="1" applyBorder="1" applyAlignment="1">
      <alignment horizontal="center" vertical="center" wrapText="1"/>
      <protection/>
    </xf>
    <xf numFmtId="0" fontId="4" fillId="0" borderId="14" xfId="247" applyFont="1" applyBorder="1" applyAlignment="1">
      <alignment horizontal="center" vertical="center"/>
      <protection/>
    </xf>
    <xf numFmtId="0" fontId="4" fillId="0" borderId="15" xfId="247" applyFont="1" applyBorder="1" applyAlignment="1">
      <alignment horizontal="center" vertical="center" wrapText="1"/>
      <protection/>
    </xf>
    <xf numFmtId="0" fontId="4" fillId="0" borderId="16" xfId="247" applyFont="1" applyBorder="1" applyAlignment="1">
      <alignment horizontal="center" vertical="center" wrapText="1"/>
      <protection/>
    </xf>
    <xf numFmtId="0" fontId="4" fillId="0" borderId="11" xfId="247" applyFont="1" applyBorder="1" applyAlignment="1">
      <alignment horizontal="center" vertical="center" wrapText="1"/>
      <protection/>
    </xf>
    <xf numFmtId="0" fontId="4" fillId="0" borderId="17" xfId="247" applyFont="1" applyBorder="1" applyAlignment="1">
      <alignment horizontal="center" vertical="center" wrapText="1"/>
      <protection/>
    </xf>
    <xf numFmtId="0" fontId="4" fillId="0" borderId="18" xfId="247" applyFont="1" applyBorder="1" applyAlignment="1">
      <alignment horizontal="center" vertical="center" wrapText="1"/>
      <protection/>
    </xf>
    <xf numFmtId="0" fontId="4" fillId="0" borderId="10" xfId="247" applyFont="1" applyBorder="1" applyAlignment="1">
      <alignment horizontal="center" vertical="center" wrapText="1"/>
      <protection/>
    </xf>
    <xf numFmtId="0" fontId="4" fillId="0" borderId="19" xfId="247" applyFont="1" applyBorder="1" applyAlignment="1">
      <alignment horizontal="center" vertical="center" wrapText="1"/>
      <protection/>
    </xf>
    <xf numFmtId="0" fontId="6" fillId="0" borderId="0" xfId="59" applyFont="1" applyAlignment="1">
      <alignment horizontal="center" vertical="center" wrapText="1"/>
      <protection/>
    </xf>
    <xf numFmtId="0" fontId="8" fillId="0" borderId="0" xfId="59" applyFont="1" applyAlignment="1">
      <alignment horizontal="center" vertical="center" wrapText="1"/>
      <protection/>
    </xf>
    <xf numFmtId="179" fontId="8" fillId="0" borderId="0" xfId="0" applyNumberFormat="1" applyFont="1" applyFill="1" applyAlignment="1">
      <alignment horizontal="center" vertical="center" wrapText="1"/>
    </xf>
    <xf numFmtId="179" fontId="4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8" fillId="0" borderId="0" xfId="240" applyFont="1" applyAlignment="1">
      <alignment horizontal="center" vertical="center" wrapText="1"/>
      <protection/>
    </xf>
    <xf numFmtId="0" fontId="4" fillId="0" borderId="16" xfId="58" applyFont="1" applyBorder="1" applyAlignment="1">
      <alignment horizontal="center" vertical="center" wrapText="1"/>
      <protection/>
    </xf>
    <xf numFmtId="0" fontId="4" fillId="0" borderId="18" xfId="58" applyFont="1" applyBorder="1" applyAlignment="1">
      <alignment horizontal="center" vertical="center" wrapText="1"/>
      <protection/>
    </xf>
    <xf numFmtId="0" fontId="4" fillId="0" borderId="14" xfId="58" applyFont="1" applyBorder="1" applyAlignment="1">
      <alignment horizontal="center" vertical="center"/>
      <protection/>
    </xf>
    <xf numFmtId="0" fontId="4" fillId="0" borderId="12" xfId="58" applyFont="1" applyBorder="1" applyAlignment="1">
      <alignment horizontal="center" vertical="center" wrapText="1"/>
      <protection/>
    </xf>
    <xf numFmtId="0" fontId="4" fillId="0" borderId="13" xfId="58" applyFont="1" applyBorder="1" applyAlignment="1">
      <alignment horizontal="center" vertical="top" wrapText="1"/>
      <protection/>
    </xf>
    <xf numFmtId="0" fontId="4" fillId="0" borderId="15" xfId="58" applyFont="1" applyBorder="1" applyAlignment="1">
      <alignment horizontal="center" vertical="top" wrapText="1"/>
      <protection/>
    </xf>
    <xf numFmtId="0" fontId="4" fillId="0" borderId="20" xfId="58" applyFont="1" applyBorder="1" applyAlignment="1">
      <alignment horizontal="center" vertical="center" wrapText="1"/>
      <protection/>
    </xf>
    <xf numFmtId="0" fontId="4" fillId="0" borderId="21" xfId="58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8" fillId="0" borderId="0" xfId="241" applyFont="1" applyFill="1" applyAlignment="1">
      <alignment horizontal="center" vertical="center" wrapText="1"/>
      <protection/>
    </xf>
    <xf numFmtId="0" fontId="8" fillId="0" borderId="0" xfId="242" applyFont="1" applyAlignment="1">
      <alignment horizontal="center" vertical="center" wrapText="1"/>
      <protection/>
    </xf>
    <xf numFmtId="0" fontId="8" fillId="0" borderId="0" xfId="243" applyFont="1" applyAlignment="1">
      <alignment horizontal="center" vertical="center" wrapText="1"/>
      <protection/>
    </xf>
    <xf numFmtId="0" fontId="6" fillId="0" borderId="0" xfId="245" applyFont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8" fillId="0" borderId="0" xfId="245" applyFont="1" applyAlignment="1">
      <alignment horizontal="center" vertical="center" wrapText="1"/>
      <protection/>
    </xf>
    <xf numFmtId="172" fontId="8" fillId="0" borderId="0" xfId="48" applyFont="1" applyAlignment="1">
      <alignment horizontal="center" vertical="center" wrapText="1"/>
    </xf>
    <xf numFmtId="0" fontId="9" fillId="0" borderId="14" xfId="59" applyFont="1" applyBorder="1" applyAlignment="1">
      <alignment horizontal="center" vertical="center"/>
      <protection/>
    </xf>
    <xf numFmtId="0" fontId="4" fillId="0" borderId="13" xfId="59" applyFont="1" applyBorder="1" applyAlignment="1">
      <alignment horizontal="center" vertical="center" wrapText="1"/>
      <protection/>
    </xf>
    <xf numFmtId="0" fontId="4" fillId="0" borderId="15" xfId="59" applyFont="1" applyBorder="1" applyAlignment="1">
      <alignment horizontal="center" vertical="center" wrapText="1"/>
      <protection/>
    </xf>
    <xf numFmtId="172" fontId="8" fillId="0" borderId="0" xfId="45" applyFont="1" applyAlignment="1">
      <alignment horizontal="center" vertical="center" wrapText="1"/>
    </xf>
    <xf numFmtId="0" fontId="4" fillId="0" borderId="14" xfId="59" applyFont="1" applyBorder="1" applyAlignment="1">
      <alignment horizontal="center" vertical="center" wrapText="1"/>
      <protection/>
    </xf>
    <xf numFmtId="172" fontId="8" fillId="0" borderId="0" xfId="46" applyFont="1" applyAlignment="1">
      <alignment horizontal="center" vertical="center" wrapText="1"/>
    </xf>
    <xf numFmtId="172" fontId="8" fillId="0" borderId="0" xfId="47" applyFont="1" applyAlignment="1">
      <alignment horizontal="center" vertical="center" wrapText="1"/>
    </xf>
    <xf numFmtId="0" fontId="9" fillId="0" borderId="15" xfId="59" applyFont="1" applyBorder="1" applyAlignment="1">
      <alignment horizontal="center" vertical="center"/>
      <protection/>
    </xf>
    <xf numFmtId="0" fontId="4" fillId="0" borderId="13" xfId="59" applyFont="1" applyBorder="1" applyAlignment="1">
      <alignment horizontal="center" wrapText="1"/>
      <protection/>
    </xf>
    <xf numFmtId="0" fontId="4" fillId="0" borderId="14" xfId="59" applyFont="1" applyBorder="1" applyAlignment="1">
      <alignment horizontal="center" wrapText="1"/>
      <protection/>
    </xf>
    <xf numFmtId="0" fontId="8" fillId="0" borderId="0" xfId="228" applyFont="1" applyAlignment="1">
      <alignment horizontal="center" vertical="center" wrapText="1"/>
      <protection/>
    </xf>
    <xf numFmtId="0" fontId="6" fillId="0" borderId="0" xfId="228" applyFont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79" fontId="8" fillId="0" borderId="0" xfId="229" applyNumberFormat="1" applyFont="1" applyAlignment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8" fillId="0" borderId="0" xfId="230" applyFont="1" applyAlignment="1">
      <alignment horizontal="center" vertical="center" wrapText="1"/>
      <protection/>
    </xf>
    <xf numFmtId="0" fontId="8" fillId="0" borderId="0" xfId="231" applyFont="1" applyAlignment="1">
      <alignment horizontal="center" vertical="center" wrapText="1"/>
      <protection/>
    </xf>
    <xf numFmtId="0" fontId="8" fillId="0" borderId="0" xfId="234" applyFont="1" applyAlignment="1">
      <alignment horizontal="center" vertical="center" wrapText="1"/>
      <protection/>
    </xf>
    <xf numFmtId="0" fontId="8" fillId="0" borderId="0" xfId="232" applyFont="1" applyAlignment="1">
      <alignment horizontal="center" vertical="center" wrapText="1"/>
      <protection/>
    </xf>
    <xf numFmtId="0" fontId="8" fillId="0" borderId="0" xfId="235" applyFont="1" applyAlignment="1">
      <alignment horizontal="center" vertical="center" wrapText="1"/>
      <protection/>
    </xf>
    <xf numFmtId="0" fontId="8" fillId="0" borderId="0" xfId="233" applyFont="1" applyAlignment="1">
      <alignment horizontal="center" vertical="center" wrapText="1"/>
      <protection/>
    </xf>
    <xf numFmtId="0" fontId="4" fillId="0" borderId="17" xfId="236" applyFont="1" applyBorder="1" applyAlignment="1">
      <alignment horizontal="center" vertical="center"/>
      <protection/>
    </xf>
    <xf numFmtId="0" fontId="4" fillId="0" borderId="19" xfId="236" applyFont="1" applyBorder="1" applyAlignment="1">
      <alignment horizontal="center" vertical="center"/>
      <protection/>
    </xf>
    <xf numFmtId="0" fontId="8" fillId="0" borderId="0" xfId="236" applyFont="1" applyAlignment="1">
      <alignment horizontal="center" vertical="center" wrapText="1"/>
      <protection/>
    </xf>
    <xf numFmtId="0" fontId="4" fillId="0" borderId="12" xfId="238" applyFont="1" applyBorder="1" applyAlignment="1">
      <alignment horizontal="center" vertical="center" wrapText="1"/>
      <protection/>
    </xf>
    <xf numFmtId="0" fontId="4" fillId="0" borderId="13" xfId="238" applyFont="1" applyBorder="1" applyAlignment="1">
      <alignment horizontal="center" vertical="center" wrapText="1"/>
      <protection/>
    </xf>
    <xf numFmtId="0" fontId="4" fillId="0" borderId="14" xfId="238" applyFont="1" applyBorder="1" applyAlignment="1">
      <alignment horizontal="center" vertical="center"/>
      <protection/>
    </xf>
    <xf numFmtId="0" fontId="4" fillId="0" borderId="12" xfId="238" applyFont="1" applyBorder="1" applyAlignment="1">
      <alignment horizontal="center" vertical="center"/>
      <protection/>
    </xf>
    <xf numFmtId="0" fontId="4" fillId="0" borderId="13" xfId="238" applyFont="1" applyBorder="1" applyAlignment="1">
      <alignment horizontal="center" vertical="center"/>
      <protection/>
    </xf>
    <xf numFmtId="0" fontId="8" fillId="0" borderId="0" xfId="238" applyFont="1" applyAlignment="1">
      <alignment horizontal="center" vertical="center" wrapText="1"/>
      <protection/>
    </xf>
    <xf numFmtId="0" fontId="8" fillId="0" borderId="0" xfId="239" applyFont="1" applyAlignment="1">
      <alignment horizontal="center" vertical="center" wrapText="1"/>
      <protection/>
    </xf>
    <xf numFmtId="0" fontId="4" fillId="0" borderId="14" xfId="239" applyFont="1" applyBorder="1" applyAlignment="1">
      <alignment horizontal="center" vertical="center"/>
      <protection/>
    </xf>
    <xf numFmtId="0" fontId="4" fillId="0" borderId="12" xfId="239" applyFont="1" applyBorder="1" applyAlignment="1">
      <alignment horizontal="center" vertical="center" wrapText="1"/>
      <protection/>
    </xf>
    <xf numFmtId="0" fontId="4" fillId="0" borderId="13" xfId="239" applyFont="1" applyBorder="1" applyAlignment="1">
      <alignment horizontal="center" vertical="center" wrapText="1"/>
      <protection/>
    </xf>
    <xf numFmtId="0" fontId="4" fillId="0" borderId="12" xfId="239" applyFont="1" applyBorder="1" applyAlignment="1">
      <alignment horizontal="center" vertical="center"/>
      <protection/>
    </xf>
    <xf numFmtId="0" fontId="4" fillId="0" borderId="13" xfId="239" applyFont="1" applyBorder="1" applyAlignment="1">
      <alignment horizontal="center" vertical="center"/>
      <protection/>
    </xf>
    <xf numFmtId="14" fontId="9" fillId="0" borderId="11" xfId="247" applyNumberFormat="1" applyFont="1" applyBorder="1" applyAlignment="1">
      <alignment horizontal="left" wrapText="1"/>
      <protection/>
    </xf>
  </cellXfs>
  <cellStyles count="2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tabsv911" xfId="45"/>
    <cellStyle name="Денежный_tabsv913" xfId="46"/>
    <cellStyle name="Денежный_tabsv914" xfId="47"/>
    <cellStyle name="Денежный_tabsv99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1" xfId="58"/>
    <cellStyle name="Обычный 2" xfId="59"/>
    <cellStyle name="Обычный 2 10" xfId="60"/>
    <cellStyle name="Обычный 2 11" xfId="61"/>
    <cellStyle name="Обычный 2 12" xfId="62"/>
    <cellStyle name="Обычный 2 13" xfId="63"/>
    <cellStyle name="Обычный 2 14" xfId="64"/>
    <cellStyle name="Обычный 2 15" xfId="65"/>
    <cellStyle name="Обычный 2 16" xfId="66"/>
    <cellStyle name="Обычный 2 17" xfId="67"/>
    <cellStyle name="Обычный 2 17 2" xfId="68"/>
    <cellStyle name="Обычный 2 17 2 2" xfId="69"/>
    <cellStyle name="Обычный 2 18" xfId="70"/>
    <cellStyle name="Обычный 2 19" xfId="71"/>
    <cellStyle name="Обычный 2 19 2" xfId="72"/>
    <cellStyle name="Обычный 2 19 2 2" xfId="73"/>
    <cellStyle name="Обычный 2 19 2 2 2" xfId="74"/>
    <cellStyle name="Обычный 2 19 2 2 2 2" xfId="75"/>
    <cellStyle name="Обычный 2 19 2 2 2 2 2" xfId="76"/>
    <cellStyle name="Обычный 2 19 2 2 2 2 3" xfId="77"/>
    <cellStyle name="Обычный 2 19 2 2 3" xfId="78"/>
    <cellStyle name="Обычный 2 19 2 2 4" xfId="79"/>
    <cellStyle name="Обычный 2 19 2 3" xfId="80"/>
    <cellStyle name="Обычный 2 19 2 3 2" xfId="81"/>
    <cellStyle name="Обычный 2 19 2 3 3" xfId="82"/>
    <cellStyle name="Обычный 2 19 3" xfId="83"/>
    <cellStyle name="Обычный 2 19 3 2" xfId="84"/>
    <cellStyle name="Обычный 2 19 3 2 2" xfId="85"/>
    <cellStyle name="Обычный 2 19 3 2 3" xfId="86"/>
    <cellStyle name="Обычный 2 19 4" xfId="87"/>
    <cellStyle name="Обычный 2 19 5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2 2" xfId="95"/>
    <cellStyle name="Обычный 2 2 2 2 2 2 2 2 2" xfId="96"/>
    <cellStyle name="Обычный 2 2 2 2 2 2 2 2 2 2" xfId="97"/>
    <cellStyle name="Обычный 2 2 2 2 2 2 2 2 2 2 2" xfId="98"/>
    <cellStyle name="Обычный 2 2 2 2 2 2 2 2 2 2 2 2" xfId="99"/>
    <cellStyle name="Обычный 2 2 2 2 2 2 2 2 2 3" xfId="100"/>
    <cellStyle name="Обычный 2 2 2 2 2 2 2 2 3" xfId="101"/>
    <cellStyle name="Обычный 2 2 2 2 2 2 2 2 3 2" xfId="102"/>
    <cellStyle name="Обычный 2 2 2 2 2 2 2 3" xfId="103"/>
    <cellStyle name="Обычный 2 2 2 2 2 2 2 3 2" xfId="104"/>
    <cellStyle name="Обычный 2 2 2 2 2 2 2 3 2 2" xfId="105"/>
    <cellStyle name="Обычный 2 2 2 2 2 2 2 4" xfId="106"/>
    <cellStyle name="Обычный 2 2 2 2 2 2 3" xfId="107"/>
    <cellStyle name="Обычный 2 2 2 2 2 2 3 2" xfId="108"/>
    <cellStyle name="Обычный 2 2 2 2 2 2 3 2 2" xfId="109"/>
    <cellStyle name="Обычный 2 2 2 2 2 2 3 2 2 2" xfId="110"/>
    <cellStyle name="Обычный 2 2 2 2 2 2 3 3" xfId="111"/>
    <cellStyle name="Обычный 2 2 2 2 2 2 4" xfId="112"/>
    <cellStyle name="Обычный 2 2 2 2 2 2 4 2" xfId="113"/>
    <cellStyle name="Обычный 2 2 2 2 2 3" xfId="114"/>
    <cellStyle name="Обычный 2 2 2 2 2 3 2" xfId="115"/>
    <cellStyle name="Обычный 2 2 2 2 2 3 2 2" xfId="116"/>
    <cellStyle name="Обычный 2 2 2 2 2 3 2 2 2" xfId="117"/>
    <cellStyle name="Обычный 2 2 2 2 2 3 2 2 2 2" xfId="118"/>
    <cellStyle name="Обычный 2 2 2 2 2 3 2 3" xfId="119"/>
    <cellStyle name="Обычный 2 2 2 2 2 3 3" xfId="120"/>
    <cellStyle name="Обычный 2 2 2 2 2 3 3 2" xfId="121"/>
    <cellStyle name="Обычный 2 2 2 2 2 4" xfId="122"/>
    <cellStyle name="Обычный 2 2 2 2 2 4 2" xfId="123"/>
    <cellStyle name="Обычный 2 2 2 2 2 4 2 2" xfId="124"/>
    <cellStyle name="Обычный 2 2 2 2 2 5" xfId="125"/>
    <cellStyle name="Обычный 2 2 2 2 3" xfId="126"/>
    <cellStyle name="Обычный 2 2 2 2 3 2" xfId="127"/>
    <cellStyle name="Обычный 2 2 2 2 3 2 2" xfId="128"/>
    <cellStyle name="Обычный 2 2 2 2 3 2 2 2" xfId="129"/>
    <cellStyle name="Обычный 2 2 2 2 3 2 2 2 2" xfId="130"/>
    <cellStyle name="Обычный 2 2 2 2 3 2 3" xfId="131"/>
    <cellStyle name="Обычный 2 2 2 2 3 3" xfId="132"/>
    <cellStyle name="Обычный 2 2 2 2 3 3 2" xfId="133"/>
    <cellStyle name="Обычный 2 2 2 2 4" xfId="134"/>
    <cellStyle name="Обычный 2 2 2 2 4 2" xfId="135"/>
    <cellStyle name="Обычный 2 2 2 2 4 2 2" xfId="136"/>
    <cellStyle name="Обычный 2 2 2 2 5" xfId="137"/>
    <cellStyle name="Обычный 2 2 2 3" xfId="138"/>
    <cellStyle name="Обычный 2 2 2 4" xfId="139"/>
    <cellStyle name="Обычный 2 2 2 4 2" xfId="140"/>
    <cellStyle name="Обычный 2 2 2 4 2 2" xfId="141"/>
    <cellStyle name="Обычный 2 2 2 4 2 2 2" xfId="142"/>
    <cellStyle name="Обычный 2 2 2 4 2 2 2 2" xfId="143"/>
    <cellStyle name="Обычный 2 2 2 4 2 3" xfId="144"/>
    <cellStyle name="Обычный 2 2 2 4 3" xfId="145"/>
    <cellStyle name="Обычный 2 2 2 4 3 2" xfId="146"/>
    <cellStyle name="Обычный 2 2 2 5" xfId="147"/>
    <cellStyle name="Обычный 2 2 2 5 2" xfId="148"/>
    <cellStyle name="Обычный 2 2 2 5 2 2" xfId="149"/>
    <cellStyle name="Обычный 2 2 2 6" xfId="150"/>
    <cellStyle name="Обычный 2 2 3" xfId="151"/>
    <cellStyle name="Обычный 2 2 3 2" xfId="152"/>
    <cellStyle name="Обычный 2 2 4" xfId="153"/>
    <cellStyle name="Обычный 2 2 4 2" xfId="154"/>
    <cellStyle name="Обычный 2 2 4 2 2" xfId="155"/>
    <cellStyle name="Обычный 2 2 4 2 2 2" xfId="156"/>
    <cellStyle name="Обычный 2 2 4 2 2 2 2" xfId="157"/>
    <cellStyle name="Обычный 2 2 4 2 3" xfId="158"/>
    <cellStyle name="Обычный 2 2 4 3" xfId="159"/>
    <cellStyle name="Обычный 2 2 4 3 2" xfId="160"/>
    <cellStyle name="Обычный 2 2 5" xfId="161"/>
    <cellStyle name="Обычный 2 2 5 2" xfId="162"/>
    <cellStyle name="Обычный 2 2 5 2 2" xfId="163"/>
    <cellStyle name="Обычный 2 2 6" xfId="164"/>
    <cellStyle name="Обычный 2 2 7" xfId="165"/>
    <cellStyle name="Обычный 2 20" xfId="166"/>
    <cellStyle name="Обычный 2 20 2" xfId="167"/>
    <cellStyle name="Обычный 2 20 2 2" xfId="168"/>
    <cellStyle name="Обычный 2 20 2 2 2" xfId="169"/>
    <cellStyle name="Обычный 2 20 2 2 3" xfId="170"/>
    <cellStyle name="Обычный 2 20 3" xfId="171"/>
    <cellStyle name="Обычный 2 20 4" xfId="172"/>
    <cellStyle name="Обычный 2 21" xfId="173"/>
    <cellStyle name="Обычный 2 21 2" xfId="174"/>
    <cellStyle name="Обычный 2 21 3" xfId="175"/>
    <cellStyle name="Обычный 2 22" xfId="176"/>
    <cellStyle name="Обычный 2 23" xfId="177"/>
    <cellStyle name="Обычный 2 24" xfId="178"/>
    <cellStyle name="Обычный 2 3" xfId="179"/>
    <cellStyle name="Обычный 2 3 2" xfId="180"/>
    <cellStyle name="Обычный 2 4" xfId="181"/>
    <cellStyle name="Обычный 2 4 2" xfId="182"/>
    <cellStyle name="Обычный 2 5" xfId="183"/>
    <cellStyle name="Обычный 2 5 2" xfId="184"/>
    <cellStyle name="Обычный 2 6" xfId="185"/>
    <cellStyle name="Обычный 2 7" xfId="186"/>
    <cellStyle name="Обычный 2 8" xfId="187"/>
    <cellStyle name="Обычный 2 9" xfId="188"/>
    <cellStyle name="Обычный 3" xfId="189"/>
    <cellStyle name="Обычный 3 10" xfId="190"/>
    <cellStyle name="Обычный 3 11" xfId="191"/>
    <cellStyle name="Обычный 3 12" xfId="192"/>
    <cellStyle name="Обычный 3 13" xfId="193"/>
    <cellStyle name="Обычный 3 13 2" xfId="194"/>
    <cellStyle name="Обычный 3 13 3" xfId="195"/>
    <cellStyle name="Обычный 3 14" xfId="196"/>
    <cellStyle name="Обычный 3 14 2" xfId="197"/>
    <cellStyle name="Обычный 3 14 3" xfId="198"/>
    <cellStyle name="Обычный 3 15" xfId="199"/>
    <cellStyle name="Обычный 3 2" xfId="200"/>
    <cellStyle name="Обычный 3 2 2" xfId="201"/>
    <cellStyle name="Обычный 3 3" xfId="202"/>
    <cellStyle name="Обычный 3 4" xfId="203"/>
    <cellStyle name="Обычный 3 5" xfId="204"/>
    <cellStyle name="Обычный 3 6" xfId="205"/>
    <cellStyle name="Обычный 3 7" xfId="206"/>
    <cellStyle name="Обычный 3 8" xfId="207"/>
    <cellStyle name="Обычный 3 9" xfId="208"/>
    <cellStyle name="Обычный 4 10" xfId="209"/>
    <cellStyle name="Обычный 4 2" xfId="210"/>
    <cellStyle name="Обычный 4 3" xfId="211"/>
    <cellStyle name="Обычный 4 4" xfId="212"/>
    <cellStyle name="Обычный 4 5" xfId="213"/>
    <cellStyle name="Обычный 4 6" xfId="214"/>
    <cellStyle name="Обычный 4 7" xfId="215"/>
    <cellStyle name="Обычный 4 8" xfId="216"/>
    <cellStyle name="Обычный 4 9" xfId="217"/>
    <cellStyle name="Обычный 4 9 2" xfId="218"/>
    <cellStyle name="Обычный 4 9 3" xfId="219"/>
    <cellStyle name="Обычный 5 2" xfId="220"/>
    <cellStyle name="Обычный 5 3" xfId="221"/>
    <cellStyle name="Обычный 5 4" xfId="222"/>
    <cellStyle name="Обычный 5 5" xfId="223"/>
    <cellStyle name="Обычный 56" xfId="224"/>
    <cellStyle name="Обычный 6 2" xfId="225"/>
    <cellStyle name="Обычный 6 3" xfId="226"/>
    <cellStyle name="Обычный 7 2" xfId="227"/>
    <cellStyle name="Обычный_tabsv10" xfId="228"/>
    <cellStyle name="Обычный_tabsv11" xfId="229"/>
    <cellStyle name="Обычный_tabsv12" xfId="230"/>
    <cellStyle name="Обычный_tabsv13" xfId="231"/>
    <cellStyle name="Обычный_tabsv14" xfId="232"/>
    <cellStyle name="Обычный_tabsv15" xfId="233"/>
    <cellStyle name="Обычный_tabsv16" xfId="234"/>
    <cellStyle name="Обычный_tabsv17" xfId="235"/>
    <cellStyle name="Обычный_tabsv18" xfId="236"/>
    <cellStyle name="Обычный_tabsv2" xfId="237"/>
    <cellStyle name="Обычный_tabsv22" xfId="238"/>
    <cellStyle name="Обычный_tabsv26" xfId="239"/>
    <cellStyle name="Обычный_tabsv3" xfId="240"/>
    <cellStyle name="Обычный_tabsv4" xfId="241"/>
    <cellStyle name="Обычный_tabsv7" xfId="242"/>
    <cellStyle name="Обычный_tabsv8" xfId="243"/>
    <cellStyle name="Обычный_tabsv911" xfId="244"/>
    <cellStyle name="Обычный_tabsv92" xfId="245"/>
    <cellStyle name="Обычный_tabsv99" xfId="246"/>
    <cellStyle name="Обычный_таблицы1" xfId="247"/>
    <cellStyle name="Followed Hyperlink" xfId="248"/>
    <cellStyle name="Плохой" xfId="249"/>
    <cellStyle name="Пояснение" xfId="250"/>
    <cellStyle name="Примечание" xfId="251"/>
    <cellStyle name="Percent" xfId="252"/>
    <cellStyle name="Связанная ячейка" xfId="253"/>
    <cellStyle name="Текст предупреждения" xfId="254"/>
    <cellStyle name="Comma" xfId="255"/>
    <cellStyle name="Comma [0]" xfId="256"/>
    <cellStyle name="Хороший" xfId="2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571500</xdr:colOff>
      <xdr:row>2</xdr:row>
      <xdr:rowOff>314325</xdr:rowOff>
    </xdr:to>
    <xdr:pic>
      <xdr:nvPicPr>
        <xdr:cNvPr id="1" name="Рисунок 1" descr="C:\Users\a.naurzbekova\Desktop\2023 НОВЫЙ ЛОГОТИП БНС\2 шаг новый вариант логотипа во всех форматах\Group 5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657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tuleutayeva\AppData\Local\Temp\8abf4335-468d-4be6-b643-5254a413266c_&#1042;&#1085;&#1091;&#1090;&#1088;&#1077;&#1085;&#1085;&#1080;&#1081;%20&#1076;&#1086;&#1082;&#1091;&#1084;&#1077;&#1085;&#1090;(&#1055;&#1056;-20304%20&#1086;&#1090;%2012042024%20&#1042;&#1077;&#1088;&#1089;&#1080;&#1103;%201).zip.66c\&#1041;-03-01-&#1052;%2003%202024%20&#1088;&#1091;&#10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 "/>
      <sheetName val="1."/>
      <sheetName val="2.1"/>
      <sheetName val="2.2"/>
      <sheetName val="2.3"/>
      <sheetName val="2.4"/>
      <sheetName val="3"/>
      <sheetName val="3.1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</sheetNames>
    <sheetDataSet>
      <sheetData sheetId="4">
        <row r="7">
          <cell r="E7">
            <v>153532.55000000002</v>
          </cell>
          <cell r="F7">
            <v>140284.79</v>
          </cell>
          <cell r="H7">
            <v>81544.17000000001</v>
          </cell>
          <cell r="I7">
            <v>78699.61</v>
          </cell>
          <cell r="K7">
            <v>224021.69999999995</v>
          </cell>
          <cell r="L7">
            <v>233089.72999999998</v>
          </cell>
          <cell r="N7">
            <v>459098.4099999999</v>
          </cell>
          <cell r="O7">
            <v>452074.1000000001</v>
          </cell>
        </row>
      </sheetData>
      <sheetData sheetId="6">
        <row r="6">
          <cell r="E6">
            <v>112742.95</v>
          </cell>
          <cell r="F6">
            <v>102322.00999999998</v>
          </cell>
          <cell r="H6">
            <v>42123.38</v>
          </cell>
          <cell r="I6">
            <v>40970.380000000005</v>
          </cell>
          <cell r="K6">
            <v>116509.29999999999</v>
          </cell>
          <cell r="L6">
            <v>121327.51999999999</v>
          </cell>
          <cell r="N6">
            <v>271375.64</v>
          </cell>
          <cell r="O6">
            <v>264619.9</v>
          </cell>
        </row>
      </sheetData>
      <sheetData sheetId="8">
        <row r="6">
          <cell r="E6">
            <v>151838.4</v>
          </cell>
          <cell r="F6">
            <v>127569</v>
          </cell>
          <cell r="H6">
            <v>195373.3</v>
          </cell>
          <cell r="I6">
            <v>189265.2</v>
          </cell>
          <cell r="K6">
            <v>588728.4999999999</v>
          </cell>
          <cell r="L6">
            <v>585818.1</v>
          </cell>
          <cell r="N6">
            <v>935940.2999999998</v>
          </cell>
          <cell r="O6">
            <v>902652.1</v>
          </cell>
        </row>
      </sheetData>
      <sheetData sheetId="10">
        <row r="6">
          <cell r="E6">
            <v>931267.4000000001</v>
          </cell>
          <cell r="F6">
            <v>918488.0000000001</v>
          </cell>
          <cell r="H6">
            <v>4179</v>
          </cell>
          <cell r="I6">
            <v>3797.4</v>
          </cell>
          <cell r="K6">
            <v>131641.99999999997</v>
          </cell>
          <cell r="L6">
            <v>136527.2</v>
          </cell>
          <cell r="N6">
            <v>1067088.3999999997</v>
          </cell>
          <cell r="O6">
            <v>1058812.7</v>
          </cell>
        </row>
      </sheetData>
      <sheetData sheetId="11">
        <row r="6">
          <cell r="E6">
            <v>57093</v>
          </cell>
          <cell r="F6">
            <v>47695</v>
          </cell>
          <cell r="H6">
            <v>170292</v>
          </cell>
          <cell r="I6">
            <v>171429</v>
          </cell>
          <cell r="K6">
            <v>448941</v>
          </cell>
          <cell r="L6">
            <v>523663</v>
          </cell>
          <cell r="N6">
            <v>676326</v>
          </cell>
          <cell r="O6">
            <v>742787</v>
          </cell>
        </row>
      </sheetData>
      <sheetData sheetId="12">
        <row r="6">
          <cell r="E6">
            <v>31454</v>
          </cell>
          <cell r="F6">
            <v>21853</v>
          </cell>
          <cell r="H6">
            <v>316919</v>
          </cell>
          <cell r="I6">
            <v>312140</v>
          </cell>
          <cell r="K6">
            <v>1030895</v>
          </cell>
          <cell r="L6">
            <v>1230090</v>
          </cell>
          <cell r="N6">
            <v>1379268</v>
          </cell>
          <cell r="O6">
            <v>1564083</v>
          </cell>
        </row>
      </sheetData>
      <sheetData sheetId="14">
        <row r="8">
          <cell r="E8">
            <v>864035</v>
          </cell>
          <cell r="F8">
            <v>827555</v>
          </cell>
          <cell r="H8">
            <v>3846030</v>
          </cell>
          <cell r="I8">
            <v>3674894</v>
          </cell>
          <cell r="K8">
            <v>4403214</v>
          </cell>
          <cell r="L8">
            <v>4748259</v>
          </cell>
          <cell r="N8">
            <v>9113279</v>
          </cell>
          <cell r="O8">
            <v>9250707</v>
          </cell>
        </row>
        <row r="35">
          <cell r="E35">
            <v>355238</v>
          </cell>
          <cell r="F35">
            <v>318095</v>
          </cell>
          <cell r="H35">
            <v>2010200</v>
          </cell>
          <cell r="I35">
            <v>1800778</v>
          </cell>
          <cell r="K35">
            <v>2120061</v>
          </cell>
          <cell r="L35">
            <v>2022273</v>
          </cell>
          <cell r="N35">
            <v>4485499</v>
          </cell>
          <cell r="O35">
            <v>4141146</v>
          </cell>
        </row>
        <row r="119">
          <cell r="E119">
            <v>1240537</v>
          </cell>
          <cell r="F119">
            <v>1144554</v>
          </cell>
          <cell r="H119">
            <v>10861029</v>
          </cell>
          <cell r="I119">
            <v>9762104</v>
          </cell>
          <cell r="K119">
            <v>9348197</v>
          </cell>
          <cell r="L119">
            <v>10974231</v>
          </cell>
          <cell r="N119">
            <v>21449763</v>
          </cell>
          <cell r="O119">
            <v>21880889</v>
          </cell>
        </row>
        <row r="147">
          <cell r="E147">
            <v>24798</v>
          </cell>
          <cell r="F147">
            <v>21886</v>
          </cell>
          <cell r="H147">
            <v>737536</v>
          </cell>
          <cell r="I147">
            <v>745094</v>
          </cell>
          <cell r="K147">
            <v>1500226</v>
          </cell>
          <cell r="L147">
            <v>1827145</v>
          </cell>
          <cell r="N147">
            <v>2262560</v>
          </cell>
          <cell r="O147">
            <v>2594126</v>
          </cell>
        </row>
        <row r="175">
          <cell r="E175">
            <v>259636</v>
          </cell>
          <cell r="F175">
            <v>251687</v>
          </cell>
          <cell r="H175">
            <v>50691</v>
          </cell>
          <cell r="I175">
            <v>77296</v>
          </cell>
          <cell r="K175">
            <v>243001</v>
          </cell>
          <cell r="L175">
            <v>288851</v>
          </cell>
          <cell r="N175">
            <v>553328</v>
          </cell>
          <cell r="O175">
            <v>617834</v>
          </cell>
        </row>
        <row r="201">
          <cell r="E201">
            <v>347344</v>
          </cell>
          <cell r="F201">
            <v>273340</v>
          </cell>
          <cell r="H201">
            <v>2222298</v>
          </cell>
          <cell r="I201">
            <v>2132544</v>
          </cell>
          <cell r="K201">
            <v>1721476</v>
          </cell>
          <cell r="L201">
            <v>1811454</v>
          </cell>
          <cell r="N201">
            <v>4291118</v>
          </cell>
          <cell r="O201">
            <v>4217338</v>
          </cell>
        </row>
        <row r="229">
          <cell r="E229">
            <v>17928</v>
          </cell>
          <cell r="F229">
            <v>17091</v>
          </cell>
          <cell r="H229">
            <v>138172</v>
          </cell>
          <cell r="I229">
            <v>127957</v>
          </cell>
          <cell r="K229">
            <v>137661</v>
          </cell>
          <cell r="L229">
            <v>139014</v>
          </cell>
          <cell r="N229">
            <v>293761</v>
          </cell>
          <cell r="O229">
            <v>284061</v>
          </cell>
        </row>
        <row r="254">
          <cell r="E254">
            <v>37828188</v>
          </cell>
          <cell r="F254">
            <v>35993209</v>
          </cell>
          <cell r="H254">
            <v>506765</v>
          </cell>
          <cell r="I254">
            <v>571484</v>
          </cell>
          <cell r="K254">
            <v>8550502</v>
          </cell>
          <cell r="L254">
            <v>8644508</v>
          </cell>
          <cell r="N254">
            <v>46885455</v>
          </cell>
          <cell r="O254">
            <v>45209201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s://bitrix.statdata.kz/video/U6F8mPGR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zoomScale="80" zoomScaleNormal="80" workbookViewId="0" topLeftCell="A1">
      <selection activeCell="O2" sqref="O2"/>
    </sheetView>
  </sheetViews>
  <sheetFormatPr defaultColWidth="9.00390625" defaultRowHeight="12.75"/>
  <cols>
    <col min="1" max="8" width="9.125" style="83" customWidth="1"/>
    <col min="9" max="16384" width="9.125" style="84" customWidth="1"/>
  </cols>
  <sheetData>
    <row r="2" spans="1:4" ht="25.5" customHeight="1">
      <c r="A2" s="299"/>
      <c r="B2" s="299"/>
      <c r="C2" s="299"/>
      <c r="D2" s="299"/>
    </row>
    <row r="3" spans="1:4" ht="25.5" customHeight="1">
      <c r="A3" s="299"/>
      <c r="B3" s="299"/>
      <c r="C3" s="299"/>
      <c r="D3" s="299"/>
    </row>
    <row r="4" spans="1:7" ht="12.75">
      <c r="A4" s="85"/>
      <c r="B4" s="85"/>
      <c r="C4" s="85"/>
      <c r="D4" s="85"/>
      <c r="E4" s="85"/>
      <c r="F4" s="85"/>
      <c r="G4" s="85"/>
    </row>
    <row r="5" spans="1:7" ht="18.75">
      <c r="A5" s="86"/>
      <c r="B5" s="86"/>
      <c r="C5" s="87"/>
      <c r="D5" s="88"/>
      <c r="E5" s="89" t="s">
        <v>213</v>
      </c>
      <c r="F5" s="294"/>
      <c r="G5" s="295"/>
    </row>
    <row r="6" spans="1:7" ht="15.75" customHeight="1">
      <c r="A6" s="296" t="s">
        <v>214</v>
      </c>
      <c r="B6" s="297"/>
      <c r="C6" s="297"/>
      <c r="D6" s="297"/>
      <c r="E6" s="297"/>
      <c r="F6" s="91"/>
      <c r="G6" s="91"/>
    </row>
    <row r="7" spans="1:7" ht="18.75">
      <c r="A7" s="85"/>
      <c r="B7" s="85"/>
      <c r="C7" s="85"/>
      <c r="D7" s="85"/>
      <c r="E7" s="90"/>
      <c r="F7" s="91"/>
      <c r="G7" s="91"/>
    </row>
    <row r="8" spans="1:7" ht="18.75">
      <c r="A8" s="85"/>
      <c r="B8" s="85"/>
      <c r="C8" s="85"/>
      <c r="D8" s="85"/>
      <c r="E8" s="90"/>
      <c r="F8" s="91"/>
      <c r="G8" s="91"/>
    </row>
    <row r="9" spans="1:10" ht="24" customHeight="1">
      <c r="A9" s="298" t="s">
        <v>17</v>
      </c>
      <c r="B9" s="298"/>
      <c r="C9" s="298"/>
      <c r="D9" s="298"/>
      <c r="E9" s="298"/>
      <c r="F9" s="298"/>
      <c r="G9" s="298"/>
      <c r="H9" s="298"/>
      <c r="I9" s="298"/>
      <c r="J9" s="298"/>
    </row>
    <row r="10" spans="1:10" ht="33.75" customHeight="1">
      <c r="A10" s="298"/>
      <c r="B10" s="298"/>
      <c r="C10" s="298"/>
      <c r="D10" s="298"/>
      <c r="E10" s="298"/>
      <c r="F10" s="298"/>
      <c r="G10" s="298"/>
      <c r="H10" s="298"/>
      <c r="I10" s="298"/>
      <c r="J10" s="298"/>
    </row>
    <row r="11" spans="1:7" ht="15">
      <c r="A11" s="92"/>
      <c r="B11" s="92"/>
      <c r="C11" s="92"/>
      <c r="D11" s="92"/>
      <c r="E11" s="92"/>
      <c r="F11" s="92"/>
      <c r="G11" s="92"/>
    </row>
    <row r="12" spans="1:7" ht="18.75">
      <c r="A12" s="238" t="s">
        <v>215</v>
      </c>
      <c r="B12" s="93"/>
      <c r="C12" s="93"/>
      <c r="D12" s="93"/>
      <c r="E12" s="93"/>
      <c r="F12" s="93"/>
      <c r="G12" s="93"/>
    </row>
    <row r="13" spans="1:7" ht="12.75">
      <c r="A13" s="93"/>
      <c r="B13" s="93"/>
      <c r="C13" s="93"/>
      <c r="D13" s="93"/>
      <c r="E13" s="93"/>
      <c r="F13" s="93"/>
      <c r="G13" s="93"/>
    </row>
    <row r="14" spans="1:7" ht="12.75">
      <c r="A14" s="93"/>
      <c r="B14" s="93"/>
      <c r="C14" s="93"/>
      <c r="D14" s="93"/>
      <c r="E14" s="93"/>
      <c r="F14" s="93"/>
      <c r="G14" s="93"/>
    </row>
    <row r="15" spans="1:7" ht="12.75">
      <c r="A15" s="93"/>
      <c r="B15" s="93"/>
      <c r="C15" s="93"/>
      <c r="D15" s="93"/>
      <c r="E15" s="93"/>
      <c r="F15" s="93"/>
      <c r="G15" s="93"/>
    </row>
    <row r="16" spans="1:7" ht="12.75">
      <c r="A16" s="94"/>
      <c r="B16" s="94"/>
      <c r="C16" s="94"/>
      <c r="D16" s="94"/>
      <c r="E16" s="94"/>
      <c r="F16" s="94"/>
      <c r="G16" s="93"/>
    </row>
    <row r="17" spans="1:7" ht="18.75" customHeight="1">
      <c r="A17" s="95" t="s">
        <v>230</v>
      </c>
      <c r="B17" s="95"/>
      <c r="C17" s="95"/>
      <c r="D17" s="95"/>
      <c r="E17" s="95"/>
      <c r="F17" s="93"/>
      <c r="G17" s="93"/>
    </row>
  </sheetData>
  <sheetProtection/>
  <mergeCells count="4">
    <mergeCell ref="F5:G5"/>
    <mergeCell ref="A6:E6"/>
    <mergeCell ref="A9:J10"/>
    <mergeCell ref="A2:D3"/>
  </mergeCells>
  <printOptions/>
  <pageMargins left="0.7874015748031497" right="0.3937007874015748" top="0.3937007874015748" bottom="0.3937007874015748" header="0" footer="0"/>
  <pageSetup firstPageNumber="1" useFirstPageNumber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5" sqref="A5:A16"/>
    </sheetView>
  </sheetViews>
  <sheetFormatPr defaultColWidth="9.00390625" defaultRowHeight="12.75"/>
  <cols>
    <col min="1" max="1" width="26.25390625" style="6" customWidth="1"/>
    <col min="2" max="4" width="24.875" style="6" customWidth="1"/>
    <col min="5" max="5" width="28.125" style="6" customWidth="1"/>
    <col min="6" max="6" width="25.125" style="6" customWidth="1"/>
    <col min="7" max="16384" width="9.125" style="6" customWidth="1"/>
  </cols>
  <sheetData>
    <row r="1" spans="1:6" ht="16.5" customHeight="1">
      <c r="A1" s="329" t="s">
        <v>83</v>
      </c>
      <c r="B1" s="329"/>
      <c r="C1" s="329"/>
      <c r="D1" s="329"/>
      <c r="E1" s="329"/>
      <c r="F1" s="329"/>
    </row>
    <row r="2" spans="1:6" ht="16.5" customHeight="1">
      <c r="A2" s="139"/>
      <c r="B2" s="139"/>
      <c r="C2" s="139"/>
      <c r="D2" s="139"/>
      <c r="E2" s="83"/>
      <c r="F2" s="140" t="s">
        <v>47</v>
      </c>
    </row>
    <row r="3" spans="1:6" s="7" customFormat="1" ht="15" customHeight="1">
      <c r="A3" s="323"/>
      <c r="B3" s="324" t="s">
        <v>208</v>
      </c>
      <c r="C3" s="325" t="s">
        <v>26</v>
      </c>
      <c r="D3" s="326"/>
      <c r="E3" s="327" t="s">
        <v>210</v>
      </c>
      <c r="F3" s="321" t="s">
        <v>211</v>
      </c>
    </row>
    <row r="4" spans="1:6" s="7" customFormat="1" ht="25.5" customHeight="1">
      <c r="A4" s="323"/>
      <c r="B4" s="324"/>
      <c r="C4" s="141" t="s">
        <v>27</v>
      </c>
      <c r="D4" s="142" t="s">
        <v>28</v>
      </c>
      <c r="E4" s="328"/>
      <c r="F4" s="322"/>
    </row>
    <row r="5" spans="1:6" s="8" customFormat="1" ht="13.5" customHeight="1">
      <c r="A5" s="112" t="s">
        <v>52</v>
      </c>
      <c r="B5" s="45">
        <f>C5+D5</f>
        <v>209070.4</v>
      </c>
      <c r="C5" s="45">
        <v>144122.8</v>
      </c>
      <c r="D5" s="45">
        <v>64947.6</v>
      </c>
      <c r="E5" s="45">
        <v>277031.7</v>
      </c>
      <c r="F5" s="45">
        <v>486102.2</v>
      </c>
    </row>
    <row r="6" spans="1:6" ht="12.75">
      <c r="A6" s="115" t="s">
        <v>232</v>
      </c>
      <c r="B6" s="45">
        <f aca="true" t="shared" si="0" ref="B6:B21">C6+D6</f>
        <v>3420.9</v>
      </c>
      <c r="C6" s="45">
        <v>1563.2</v>
      </c>
      <c r="D6" s="45">
        <v>1857.7</v>
      </c>
      <c r="E6" s="45">
        <v>5192.5</v>
      </c>
      <c r="F6" s="45">
        <v>8613.4</v>
      </c>
    </row>
    <row r="7" spans="1:6" ht="12.75">
      <c r="A7" s="116" t="s">
        <v>53</v>
      </c>
      <c r="B7" s="45">
        <f t="shared" si="0"/>
        <v>17455</v>
      </c>
      <c r="C7" s="45">
        <v>16353.7</v>
      </c>
      <c r="D7" s="45">
        <v>1101.3</v>
      </c>
      <c r="E7" s="45">
        <v>15548.8</v>
      </c>
      <c r="F7" s="45">
        <v>33003.8</v>
      </c>
    </row>
    <row r="8" spans="1:6" ht="12.75">
      <c r="A8" s="116" t="s">
        <v>54</v>
      </c>
      <c r="B8" s="45">
        <f t="shared" si="0"/>
        <v>6633.5</v>
      </c>
      <c r="C8" s="45">
        <v>3656.3</v>
      </c>
      <c r="D8" s="45">
        <v>2977.2</v>
      </c>
      <c r="E8" s="45">
        <v>19608</v>
      </c>
      <c r="F8" s="45">
        <v>26241.5</v>
      </c>
    </row>
    <row r="9" spans="1:6" ht="12.75">
      <c r="A9" s="116" t="s">
        <v>55</v>
      </c>
      <c r="B9" s="45">
        <f t="shared" si="0"/>
        <v>23340.1</v>
      </c>
      <c r="C9" s="45">
        <v>9964.3</v>
      </c>
      <c r="D9" s="45">
        <v>13375.8</v>
      </c>
      <c r="E9" s="45">
        <v>21223.2</v>
      </c>
      <c r="F9" s="45">
        <v>44563.3</v>
      </c>
    </row>
    <row r="10" spans="1:6" ht="12.75">
      <c r="A10" s="116" t="s">
        <v>56</v>
      </c>
      <c r="B10" s="45">
        <f>C10</f>
        <v>765.3</v>
      </c>
      <c r="C10" s="45">
        <v>765.3</v>
      </c>
      <c r="D10" s="45" t="s">
        <v>182</v>
      </c>
      <c r="E10" s="45" t="s">
        <v>182</v>
      </c>
      <c r="F10" s="45">
        <v>765.3</v>
      </c>
    </row>
    <row r="11" spans="1:6" ht="12.75">
      <c r="A11" s="116" t="s">
        <v>57</v>
      </c>
      <c r="B11" s="45">
        <f t="shared" si="0"/>
        <v>1512.4</v>
      </c>
      <c r="C11" s="45">
        <v>1240.5</v>
      </c>
      <c r="D11" s="45">
        <v>271.9</v>
      </c>
      <c r="E11" s="45">
        <v>215.2</v>
      </c>
      <c r="F11" s="45">
        <v>1727.6</v>
      </c>
    </row>
    <row r="12" spans="1:6" ht="12.75">
      <c r="A12" s="116" t="s">
        <v>58</v>
      </c>
      <c r="B12" s="45">
        <f t="shared" si="0"/>
        <v>9730.300000000001</v>
      </c>
      <c r="C12" s="45">
        <v>843.7</v>
      </c>
      <c r="D12" s="45">
        <v>8886.6</v>
      </c>
      <c r="E12" s="45">
        <v>29014</v>
      </c>
      <c r="F12" s="45">
        <v>38744.3</v>
      </c>
    </row>
    <row r="13" spans="1:6" ht="12.75">
      <c r="A13" s="116" t="s">
        <v>146</v>
      </c>
      <c r="B13" s="45">
        <f t="shared" si="0"/>
        <v>6362.700000000001</v>
      </c>
      <c r="C13" s="45">
        <v>4303.8</v>
      </c>
      <c r="D13" s="45">
        <v>2058.9</v>
      </c>
      <c r="E13" s="45">
        <v>15496</v>
      </c>
      <c r="F13" s="45">
        <v>21858.7</v>
      </c>
    </row>
    <row r="14" spans="1:6" ht="12.75">
      <c r="A14" s="116" t="s">
        <v>59</v>
      </c>
      <c r="B14" s="45">
        <f t="shared" si="0"/>
        <v>11326.4</v>
      </c>
      <c r="C14" s="45">
        <v>827.4</v>
      </c>
      <c r="D14" s="45">
        <v>10499</v>
      </c>
      <c r="E14" s="45">
        <v>12428.7</v>
      </c>
      <c r="F14" s="45">
        <v>23755.1</v>
      </c>
    </row>
    <row r="15" spans="1:6" ht="12.75">
      <c r="A15" s="116" t="s">
        <v>233</v>
      </c>
      <c r="B15" s="45">
        <f t="shared" si="0"/>
        <v>16828.3</v>
      </c>
      <c r="C15" s="45">
        <v>15625.9</v>
      </c>
      <c r="D15" s="45">
        <v>1202.4</v>
      </c>
      <c r="E15" s="45">
        <v>12730.3</v>
      </c>
      <c r="F15" s="45">
        <v>29558.6</v>
      </c>
    </row>
    <row r="16" spans="1:6" ht="12.75">
      <c r="A16" s="116" t="s">
        <v>61</v>
      </c>
      <c r="B16" s="45">
        <f>C16</f>
        <v>1798.3</v>
      </c>
      <c r="C16" s="45">
        <v>1798.3</v>
      </c>
      <c r="D16" s="45" t="s">
        <v>182</v>
      </c>
      <c r="E16" s="45">
        <v>8894.7</v>
      </c>
      <c r="F16" s="45">
        <v>8952.1</v>
      </c>
    </row>
    <row r="17" spans="1:6" ht="12.75">
      <c r="A17" s="116" t="s">
        <v>63</v>
      </c>
      <c r="B17" s="45">
        <f t="shared" si="0"/>
        <v>25842.800000000003</v>
      </c>
      <c r="C17" s="217">
        <v>20871.7</v>
      </c>
      <c r="D17" s="217">
        <v>4971.1</v>
      </c>
      <c r="E17" s="217">
        <v>12116.4</v>
      </c>
      <c r="F17" s="217">
        <v>37959.3</v>
      </c>
    </row>
    <row r="18" spans="1:6" ht="12.75">
      <c r="A18" s="116" t="s">
        <v>64</v>
      </c>
      <c r="B18" s="45">
        <f t="shared" si="0"/>
        <v>34894.2</v>
      </c>
      <c r="C18" s="45">
        <v>32593.6</v>
      </c>
      <c r="D18" s="45">
        <v>2300.6</v>
      </c>
      <c r="E18" s="45">
        <v>3651.7</v>
      </c>
      <c r="F18" s="45">
        <v>38545.9</v>
      </c>
    </row>
    <row r="19" spans="1:6" ht="12.75">
      <c r="A19" s="116" t="s">
        <v>65</v>
      </c>
      <c r="B19" s="45">
        <f t="shared" si="0"/>
        <v>23533</v>
      </c>
      <c r="C19" s="45">
        <v>21784.4</v>
      </c>
      <c r="D19" s="45">
        <v>1748.6</v>
      </c>
      <c r="E19" s="45">
        <v>95192</v>
      </c>
      <c r="F19" s="45">
        <v>118725</v>
      </c>
    </row>
    <row r="20" spans="1:6" ht="12.75">
      <c r="A20" s="116" t="s">
        <v>147</v>
      </c>
      <c r="B20" s="45">
        <f>D20</f>
        <v>4417.3</v>
      </c>
      <c r="C20" s="45" t="s">
        <v>182</v>
      </c>
      <c r="D20" s="45">
        <v>4417.3</v>
      </c>
      <c r="E20" s="45">
        <v>3496.4</v>
      </c>
      <c r="F20" s="45">
        <v>7913.7</v>
      </c>
    </row>
    <row r="21" spans="1:6" ht="13.5" customHeight="1">
      <c r="A21" s="116" t="s">
        <v>67</v>
      </c>
      <c r="B21" s="45">
        <f t="shared" si="0"/>
        <v>17702.9</v>
      </c>
      <c r="C21" s="45">
        <v>7433.8</v>
      </c>
      <c r="D21" s="45">
        <v>10269.1</v>
      </c>
      <c r="E21" s="45">
        <v>15347.9</v>
      </c>
      <c r="F21" s="45">
        <v>33050.7</v>
      </c>
    </row>
    <row r="22" spans="1:6" ht="12.75">
      <c r="A22" s="116" t="s">
        <v>148</v>
      </c>
      <c r="B22" s="45">
        <f>D22</f>
        <v>9.6</v>
      </c>
      <c r="C22" s="45" t="s">
        <v>182</v>
      </c>
      <c r="D22" s="45">
        <v>9.6</v>
      </c>
      <c r="E22" s="45">
        <v>22.2</v>
      </c>
      <c r="F22" s="45">
        <v>31.8</v>
      </c>
    </row>
    <row r="23" spans="1:6" ht="12.75">
      <c r="A23" s="116" t="s">
        <v>68</v>
      </c>
      <c r="B23" s="45" t="s">
        <v>182</v>
      </c>
      <c r="C23" s="45" t="s">
        <v>182</v>
      </c>
      <c r="D23" s="45" t="s">
        <v>182</v>
      </c>
      <c r="E23" s="45">
        <v>54.9</v>
      </c>
      <c r="F23" s="45">
        <v>54.9</v>
      </c>
    </row>
    <row r="24" spans="1:6" ht="12.75">
      <c r="A24" s="118" t="s">
        <v>69</v>
      </c>
      <c r="B24" s="47">
        <f>C24+D24</f>
        <v>5238.099999999999</v>
      </c>
      <c r="C24" s="47">
        <v>4496.9</v>
      </c>
      <c r="D24" s="47">
        <v>741.2</v>
      </c>
      <c r="E24" s="47">
        <v>6799.3</v>
      </c>
      <c r="F24" s="47">
        <v>12037.4</v>
      </c>
    </row>
  </sheetData>
  <sheetProtection/>
  <mergeCells count="6">
    <mergeCell ref="F3:F4"/>
    <mergeCell ref="A3:A4"/>
    <mergeCell ref="B3:B4"/>
    <mergeCell ref="C3:D3"/>
    <mergeCell ref="E3:E4"/>
    <mergeCell ref="A1:F1"/>
  </mergeCells>
  <printOptions/>
  <pageMargins left="0.7874015748031497" right="0.5905511811023623" top="0.31496062992125984" bottom="0.2362204724409449" header="0.15748031496062992" footer="0.15748031496062992"/>
  <pageSetup firstPageNumber="4" useFirstPageNumber="1" horizontalDpi="600" verticalDpi="600" orientation="landscape" paperSize="9" r:id="rId1"/>
  <headerFooter alignWithMargins="0">
    <oddFooter>&amp;R&amp;"-,полужирный"&amp;8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1">
      <selection activeCell="M6" sqref="M6:M26"/>
    </sheetView>
  </sheetViews>
  <sheetFormatPr defaultColWidth="9.00390625" defaultRowHeight="12.75"/>
  <cols>
    <col min="1" max="1" width="23.75390625" style="143" customWidth="1"/>
    <col min="2" max="2" width="11.25390625" style="143" customWidth="1"/>
    <col min="3" max="3" width="11.00390625" style="143" customWidth="1"/>
    <col min="4" max="4" width="8.875" style="143" customWidth="1"/>
    <col min="5" max="6" width="11.125" style="143" customWidth="1"/>
    <col min="7" max="7" width="9.625" style="143" customWidth="1"/>
    <col min="8" max="8" width="9.125" style="143" customWidth="1"/>
    <col min="9" max="9" width="8.875" style="143" customWidth="1"/>
    <col min="10" max="10" width="8.00390625" style="143" customWidth="1"/>
    <col min="11" max="12" width="10.875" style="143" customWidth="1"/>
    <col min="13" max="13" width="8.00390625" style="143" customWidth="1"/>
    <col min="14" max="16384" width="9.125" style="143" customWidth="1"/>
  </cols>
  <sheetData>
    <row r="1" spans="1:16" ht="27" customHeight="1">
      <c r="A1" s="330" t="s">
        <v>85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</row>
    <row r="2" spans="1:16" ht="12.7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P2" s="145" t="s">
        <v>181</v>
      </c>
    </row>
    <row r="3" spans="1:16" ht="12" customHeight="1">
      <c r="A3" s="305"/>
      <c r="B3" s="301" t="s">
        <v>179</v>
      </c>
      <c r="C3" s="301"/>
      <c r="D3" s="301"/>
      <c r="E3" s="302" t="s">
        <v>26</v>
      </c>
      <c r="F3" s="306"/>
      <c r="G3" s="306"/>
      <c r="H3" s="306"/>
      <c r="I3" s="306"/>
      <c r="J3" s="306"/>
      <c r="K3" s="307" t="s">
        <v>210</v>
      </c>
      <c r="L3" s="308"/>
      <c r="M3" s="309"/>
      <c r="N3" s="301" t="s">
        <v>211</v>
      </c>
      <c r="O3" s="301"/>
      <c r="P3" s="302"/>
    </row>
    <row r="4" spans="1:16" ht="27" customHeight="1">
      <c r="A4" s="305"/>
      <c r="B4" s="301"/>
      <c r="C4" s="301"/>
      <c r="D4" s="301"/>
      <c r="E4" s="301" t="s">
        <v>27</v>
      </c>
      <c r="F4" s="301"/>
      <c r="G4" s="301"/>
      <c r="H4" s="301" t="s">
        <v>28</v>
      </c>
      <c r="I4" s="301"/>
      <c r="J4" s="301"/>
      <c r="K4" s="310"/>
      <c r="L4" s="311"/>
      <c r="M4" s="312"/>
      <c r="N4" s="301"/>
      <c r="O4" s="301"/>
      <c r="P4" s="302"/>
    </row>
    <row r="5" spans="1:16" ht="26.25" customHeight="1">
      <c r="A5" s="305"/>
      <c r="B5" s="72">
        <v>2024</v>
      </c>
      <c r="C5" s="72">
        <v>2023</v>
      </c>
      <c r="D5" s="72" t="s">
        <v>180</v>
      </c>
      <c r="E5" s="72">
        <v>2024</v>
      </c>
      <c r="F5" s="72">
        <v>2023</v>
      </c>
      <c r="G5" s="72" t="s">
        <v>180</v>
      </c>
      <c r="H5" s="72">
        <v>2024</v>
      </c>
      <c r="I5" s="72">
        <v>2023</v>
      </c>
      <c r="J5" s="72" t="s">
        <v>180</v>
      </c>
      <c r="K5" s="72">
        <v>2024</v>
      </c>
      <c r="L5" s="72">
        <v>2023</v>
      </c>
      <c r="M5" s="72" t="s">
        <v>180</v>
      </c>
      <c r="N5" s="72">
        <v>2024</v>
      </c>
      <c r="O5" s="72">
        <v>2023</v>
      </c>
      <c r="P5" s="72" t="s">
        <v>180</v>
      </c>
    </row>
    <row r="6" spans="1:26" s="114" customFormat="1" ht="12.75">
      <c r="A6" s="112" t="s">
        <v>52</v>
      </c>
      <c r="B6" s="45">
        <f>SUM(B7:B26)</f>
        <v>935446.4</v>
      </c>
      <c r="C6" s="45">
        <f>SUM(C7:C26)</f>
        <v>922285.4</v>
      </c>
      <c r="D6" s="45">
        <f>B6/C6*100</f>
        <v>101.42699862753982</v>
      </c>
      <c r="E6" s="45">
        <f>SUM(E7:E26)</f>
        <v>931267.4000000001</v>
      </c>
      <c r="F6" s="45">
        <f>SUM(F7:F26)</f>
        <v>918488.0000000001</v>
      </c>
      <c r="G6" s="45">
        <f>E6/F6*100</f>
        <v>101.39135187394936</v>
      </c>
      <c r="H6" s="45">
        <f>SUM(H7:H26)</f>
        <v>4179</v>
      </c>
      <c r="I6" s="45">
        <f>SUM(I7:I26)</f>
        <v>3797.4</v>
      </c>
      <c r="J6" s="45">
        <f>H6/I6*100</f>
        <v>110.04898088165587</v>
      </c>
      <c r="K6" s="45">
        <f>SUM(K7:K26)</f>
        <v>131641.99999999997</v>
      </c>
      <c r="L6" s="45">
        <f>SUM(L7:L26)</f>
        <v>136527.2</v>
      </c>
      <c r="M6" s="45">
        <f>K6/L6*100</f>
        <v>96.42181191733219</v>
      </c>
      <c r="N6" s="45">
        <f>SUM(N7:N26)</f>
        <v>1067088.3999999997</v>
      </c>
      <c r="O6" s="45">
        <f>SUM(O7:O26)</f>
        <v>1058812.7</v>
      </c>
      <c r="P6" s="45">
        <f>N6/O6*100</f>
        <v>100.78160188293923</v>
      </c>
      <c r="Q6" s="55"/>
      <c r="R6" s="113"/>
      <c r="S6" s="113"/>
      <c r="T6" s="55"/>
      <c r="U6" s="113"/>
      <c r="V6" s="113"/>
      <c r="W6" s="55"/>
      <c r="X6" s="113"/>
      <c r="Y6" s="113"/>
      <c r="Z6" s="55"/>
    </row>
    <row r="7" spans="1:26" s="114" customFormat="1" ht="12.75">
      <c r="A7" s="115" t="s">
        <v>232</v>
      </c>
      <c r="B7" s="45">
        <f>E7+H7</f>
        <v>931.5</v>
      </c>
      <c r="C7" s="45">
        <f>F7+I7</f>
        <v>944.2</v>
      </c>
      <c r="D7" s="45">
        <f aca="true" t="shared" si="0" ref="D7:D26">B7/C7*100</f>
        <v>98.65494598601991</v>
      </c>
      <c r="E7" s="45">
        <v>773.5</v>
      </c>
      <c r="F7" s="45">
        <v>785</v>
      </c>
      <c r="G7" s="45">
        <f aca="true" t="shared" si="1" ref="G7:G26">E7/F7*100</f>
        <v>98.53503184713375</v>
      </c>
      <c r="H7" s="45">
        <v>158</v>
      </c>
      <c r="I7" s="45">
        <v>159.2</v>
      </c>
      <c r="J7" s="45">
        <f aca="true" t="shared" si="2" ref="J7:J23">H7/I7*100</f>
        <v>99.2462311557789</v>
      </c>
      <c r="K7" s="45">
        <v>9841.4</v>
      </c>
      <c r="L7" s="45">
        <v>9863.7</v>
      </c>
      <c r="M7" s="45">
        <f aca="true" t="shared" si="3" ref="M7:M26">K7/L7*100</f>
        <v>99.7739185092815</v>
      </c>
      <c r="N7" s="45">
        <v>10772.9</v>
      </c>
      <c r="O7" s="45">
        <v>10807.9</v>
      </c>
      <c r="P7" s="45">
        <f aca="true" t="shared" si="4" ref="P7:P26">N7/O7*100</f>
        <v>99.67616280683575</v>
      </c>
      <c r="Q7" s="55"/>
      <c r="R7" s="113"/>
      <c r="S7" s="113"/>
      <c r="T7" s="55"/>
      <c r="U7" s="113"/>
      <c r="V7" s="113"/>
      <c r="W7" s="55"/>
      <c r="X7" s="113"/>
      <c r="Y7" s="113"/>
      <c r="Z7" s="55"/>
    </row>
    <row r="8" spans="1:26" s="114" customFormat="1" ht="12.75">
      <c r="A8" s="116" t="s">
        <v>53</v>
      </c>
      <c r="B8" s="45">
        <f aca="true" t="shared" si="5" ref="B8:C23">E8+H8</f>
        <v>151531.2</v>
      </c>
      <c r="C8" s="45">
        <f>F8+I8</f>
        <v>161899.9</v>
      </c>
      <c r="D8" s="45">
        <f t="shared" si="0"/>
        <v>93.59561062113072</v>
      </c>
      <c r="E8" s="45">
        <v>151224</v>
      </c>
      <c r="F8" s="45">
        <v>161567</v>
      </c>
      <c r="G8" s="45">
        <f t="shared" si="1"/>
        <v>93.59832143940284</v>
      </c>
      <c r="H8" s="45">
        <v>307.2</v>
      </c>
      <c r="I8" s="45">
        <v>332.9</v>
      </c>
      <c r="J8" s="45">
        <f t="shared" si="2"/>
        <v>92.27996395313909</v>
      </c>
      <c r="K8" s="45">
        <v>8114.9</v>
      </c>
      <c r="L8" s="45">
        <v>7768.5</v>
      </c>
      <c r="M8" s="45">
        <f t="shared" si="3"/>
        <v>104.45903327540708</v>
      </c>
      <c r="N8" s="45">
        <v>159646.1</v>
      </c>
      <c r="O8" s="45">
        <v>169668.4</v>
      </c>
      <c r="P8" s="45">
        <f t="shared" si="4"/>
        <v>94.09300730130066</v>
      </c>
      <c r="Q8" s="55"/>
      <c r="R8" s="113"/>
      <c r="S8" s="113"/>
      <c r="T8" s="55"/>
      <c r="U8" s="113"/>
      <c r="V8" s="113"/>
      <c r="W8" s="55"/>
      <c r="X8" s="113"/>
      <c r="Y8" s="113"/>
      <c r="Z8" s="55"/>
    </row>
    <row r="9" spans="1:26" s="114" customFormat="1" ht="12.75">
      <c r="A9" s="116" t="s">
        <v>54</v>
      </c>
      <c r="B9" s="50">
        <f t="shared" si="5"/>
        <v>36136.2</v>
      </c>
      <c r="C9" s="45">
        <f t="shared" si="5"/>
        <v>42141.1</v>
      </c>
      <c r="D9" s="45">
        <f t="shared" si="0"/>
        <v>85.75049061367643</v>
      </c>
      <c r="E9" s="50">
        <v>35884</v>
      </c>
      <c r="F9" s="50">
        <v>42046</v>
      </c>
      <c r="G9" s="45">
        <f t="shared" si="1"/>
        <v>85.34462255624791</v>
      </c>
      <c r="H9" s="50">
        <v>252.2</v>
      </c>
      <c r="I9" s="50">
        <v>95.1</v>
      </c>
      <c r="J9" s="45">
        <f t="shared" si="2"/>
        <v>265.19453207150366</v>
      </c>
      <c r="K9" s="50">
        <v>13450.7</v>
      </c>
      <c r="L9" s="50">
        <v>14009.9</v>
      </c>
      <c r="M9" s="45">
        <f t="shared" si="3"/>
        <v>96.0085368203913</v>
      </c>
      <c r="N9" s="50">
        <v>49586.9</v>
      </c>
      <c r="O9" s="50">
        <v>56151</v>
      </c>
      <c r="P9" s="45">
        <f t="shared" si="4"/>
        <v>88.30991433812399</v>
      </c>
      <c r="Q9" s="55"/>
      <c r="R9" s="113"/>
      <c r="S9" s="113"/>
      <c r="T9" s="55"/>
      <c r="U9" s="113"/>
      <c r="V9" s="113"/>
      <c r="W9" s="55"/>
      <c r="X9" s="113"/>
      <c r="Y9" s="113"/>
      <c r="Z9" s="55"/>
    </row>
    <row r="10" spans="1:26" s="114" customFormat="1" ht="12.75">
      <c r="A10" s="116" t="s">
        <v>55</v>
      </c>
      <c r="B10" s="45">
        <f t="shared" si="5"/>
        <v>124635.9</v>
      </c>
      <c r="C10" s="45">
        <f t="shared" si="5"/>
        <v>106736.9</v>
      </c>
      <c r="D10" s="45">
        <f t="shared" si="0"/>
        <v>116.76927098313705</v>
      </c>
      <c r="E10" s="45">
        <v>124075.7</v>
      </c>
      <c r="F10" s="45">
        <v>106133.5</v>
      </c>
      <c r="G10" s="45">
        <f t="shared" si="1"/>
        <v>116.90531264869244</v>
      </c>
      <c r="H10" s="45">
        <v>560.2</v>
      </c>
      <c r="I10" s="45">
        <v>603.4</v>
      </c>
      <c r="J10" s="45">
        <f t="shared" si="2"/>
        <v>92.84057010275109</v>
      </c>
      <c r="K10" s="45">
        <v>15543.7</v>
      </c>
      <c r="L10" s="45">
        <v>15402.3</v>
      </c>
      <c r="M10" s="45">
        <f t="shared" si="3"/>
        <v>100.91804470760862</v>
      </c>
      <c r="N10" s="45">
        <v>140179.6</v>
      </c>
      <c r="O10" s="45">
        <v>122139.2</v>
      </c>
      <c r="P10" s="45">
        <f t="shared" si="4"/>
        <v>114.77036037570247</v>
      </c>
      <c r="Q10" s="55"/>
      <c r="R10" s="113"/>
      <c r="S10" s="113"/>
      <c r="T10" s="55"/>
      <c r="U10" s="113"/>
      <c r="V10" s="113"/>
      <c r="W10" s="55"/>
      <c r="X10" s="113"/>
      <c r="Y10" s="113"/>
      <c r="Z10" s="55"/>
    </row>
    <row r="11" spans="1:26" s="114" customFormat="1" ht="12.75">
      <c r="A11" s="116" t="s">
        <v>56</v>
      </c>
      <c r="B11" s="45">
        <f t="shared" si="5"/>
        <v>4930.599999999999</v>
      </c>
      <c r="C11" s="45">
        <f t="shared" si="5"/>
        <v>2371</v>
      </c>
      <c r="D11" s="45">
        <f>B11/C11*100</f>
        <v>207.95444959932516</v>
      </c>
      <c r="E11" s="45">
        <v>4889.2</v>
      </c>
      <c r="F11" s="45">
        <v>2334.3</v>
      </c>
      <c r="G11" s="45">
        <f t="shared" si="1"/>
        <v>209.45037056076768</v>
      </c>
      <c r="H11" s="45">
        <v>41.4</v>
      </c>
      <c r="I11" s="45">
        <v>36.7</v>
      </c>
      <c r="J11" s="45">
        <f t="shared" si="2"/>
        <v>112.80653950953676</v>
      </c>
      <c r="K11" s="45">
        <v>294.4</v>
      </c>
      <c r="L11" s="45">
        <v>259.8</v>
      </c>
      <c r="M11" s="45">
        <f t="shared" si="3"/>
        <v>113.31793687451885</v>
      </c>
      <c r="N11" s="45">
        <v>5225</v>
      </c>
      <c r="O11" s="45">
        <v>2630.7</v>
      </c>
      <c r="P11" s="45">
        <f t="shared" si="4"/>
        <v>198.6163378568442</v>
      </c>
      <c r="Q11" s="55"/>
      <c r="R11" s="113"/>
      <c r="S11" s="113"/>
      <c r="T11" s="55"/>
      <c r="U11" s="113"/>
      <c r="V11" s="113"/>
      <c r="W11" s="55"/>
      <c r="X11" s="113"/>
      <c r="Y11" s="113"/>
      <c r="Z11" s="55"/>
    </row>
    <row r="12" spans="1:26" s="117" customFormat="1" ht="12.75">
      <c r="A12" s="116" t="s">
        <v>57</v>
      </c>
      <c r="B12" s="45">
        <f t="shared" si="5"/>
        <v>29175</v>
      </c>
      <c r="C12" s="45">
        <f t="shared" si="5"/>
        <v>31115.3</v>
      </c>
      <c r="D12" s="45">
        <f t="shared" si="0"/>
        <v>93.76416103974572</v>
      </c>
      <c r="E12" s="45">
        <v>28991.5</v>
      </c>
      <c r="F12" s="45">
        <v>30933</v>
      </c>
      <c r="G12" s="45">
        <f t="shared" si="1"/>
        <v>93.72353150357223</v>
      </c>
      <c r="H12" s="45">
        <v>183.5</v>
      </c>
      <c r="I12" s="45">
        <v>182.3</v>
      </c>
      <c r="J12" s="45">
        <f t="shared" si="2"/>
        <v>100.65825562260011</v>
      </c>
      <c r="K12" s="45">
        <v>4810.5</v>
      </c>
      <c r="L12" s="45">
        <v>4842</v>
      </c>
      <c r="M12" s="45">
        <f t="shared" si="3"/>
        <v>99.34944237918215</v>
      </c>
      <c r="N12" s="45">
        <v>33985.5</v>
      </c>
      <c r="O12" s="45">
        <v>35957.3</v>
      </c>
      <c r="P12" s="45">
        <f t="shared" si="4"/>
        <v>94.51627346880883</v>
      </c>
      <c r="Q12" s="55"/>
      <c r="R12" s="113"/>
      <c r="S12" s="113"/>
      <c r="T12" s="55"/>
      <c r="U12" s="113"/>
      <c r="V12" s="113"/>
      <c r="W12" s="55"/>
      <c r="X12" s="113"/>
      <c r="Y12" s="113"/>
      <c r="Z12" s="55"/>
    </row>
    <row r="13" spans="1:26" s="117" customFormat="1" ht="12.75">
      <c r="A13" s="116" t="s">
        <v>58</v>
      </c>
      <c r="B13" s="45">
        <f t="shared" si="5"/>
        <v>12663.6</v>
      </c>
      <c r="C13" s="45">
        <f t="shared" si="5"/>
        <v>14608.9</v>
      </c>
      <c r="D13" s="45">
        <f t="shared" si="0"/>
        <v>86.6841445967869</v>
      </c>
      <c r="E13" s="45">
        <v>12320</v>
      </c>
      <c r="F13" s="45">
        <v>14266.8</v>
      </c>
      <c r="G13" s="45">
        <f t="shared" si="1"/>
        <v>86.3543331370735</v>
      </c>
      <c r="H13" s="45">
        <v>343.6</v>
      </c>
      <c r="I13" s="45">
        <v>342.1</v>
      </c>
      <c r="J13" s="45">
        <f t="shared" si="2"/>
        <v>100.43846828412745</v>
      </c>
      <c r="K13" s="45">
        <v>9184.4</v>
      </c>
      <c r="L13" s="45">
        <v>9148.2</v>
      </c>
      <c r="M13" s="45">
        <f t="shared" si="3"/>
        <v>100.39570625915479</v>
      </c>
      <c r="N13" s="45">
        <v>21848</v>
      </c>
      <c r="O13" s="45">
        <v>23757.1</v>
      </c>
      <c r="P13" s="45">
        <f t="shared" si="4"/>
        <v>91.96408652571232</v>
      </c>
      <c r="Q13" s="55"/>
      <c r="R13" s="113"/>
      <c r="S13" s="113"/>
      <c r="T13" s="55"/>
      <c r="U13" s="113"/>
      <c r="V13" s="113"/>
      <c r="W13" s="55"/>
      <c r="X13" s="113"/>
      <c r="Y13" s="113"/>
      <c r="Z13" s="55"/>
    </row>
    <row r="14" spans="1:26" s="117" customFormat="1" ht="12.75">
      <c r="A14" s="116" t="s">
        <v>146</v>
      </c>
      <c r="B14" s="45">
        <f t="shared" si="5"/>
        <v>66116.3</v>
      </c>
      <c r="C14" s="45">
        <f t="shared" si="5"/>
        <v>76209.1</v>
      </c>
      <c r="D14" s="45">
        <f t="shared" si="0"/>
        <v>86.75643722337621</v>
      </c>
      <c r="E14" s="45">
        <v>65721</v>
      </c>
      <c r="F14" s="45">
        <v>75817.1</v>
      </c>
      <c r="G14" s="45">
        <f t="shared" si="1"/>
        <v>86.68361095320184</v>
      </c>
      <c r="H14" s="45">
        <v>395.3</v>
      </c>
      <c r="I14" s="45">
        <v>392</v>
      </c>
      <c r="J14" s="45">
        <f t="shared" si="2"/>
        <v>100.84183673469389</v>
      </c>
      <c r="K14" s="45">
        <v>13488.9</v>
      </c>
      <c r="L14" s="45">
        <v>13763.6</v>
      </c>
      <c r="M14" s="45">
        <f t="shared" si="3"/>
        <v>98.00415588944752</v>
      </c>
      <c r="N14" s="45">
        <v>79605.2</v>
      </c>
      <c r="O14" s="45">
        <v>89972.7</v>
      </c>
      <c r="P14" s="45">
        <f t="shared" si="4"/>
        <v>88.47706026383558</v>
      </c>
      <c r="Q14" s="55"/>
      <c r="R14" s="113"/>
      <c r="S14" s="113"/>
      <c r="T14" s="55"/>
      <c r="U14" s="113"/>
      <c r="V14" s="113"/>
      <c r="W14" s="55"/>
      <c r="X14" s="113"/>
      <c r="Y14" s="113"/>
      <c r="Z14" s="55"/>
    </row>
    <row r="15" spans="1:26" s="117" customFormat="1" ht="12.75">
      <c r="A15" s="116" t="s">
        <v>59</v>
      </c>
      <c r="B15" s="45">
        <f t="shared" si="5"/>
        <v>158937.69999999998</v>
      </c>
      <c r="C15" s="45">
        <f t="shared" si="5"/>
        <v>157305.69999999998</v>
      </c>
      <c r="D15" s="45">
        <f t="shared" si="0"/>
        <v>101.037470352314</v>
      </c>
      <c r="E15" s="45">
        <v>158330.4</v>
      </c>
      <c r="F15" s="45">
        <v>156644.4</v>
      </c>
      <c r="G15" s="45">
        <f t="shared" si="1"/>
        <v>101.07632318806161</v>
      </c>
      <c r="H15" s="45">
        <v>607.3</v>
      </c>
      <c r="I15" s="45">
        <v>661.3</v>
      </c>
      <c r="J15" s="45">
        <f t="shared" si="2"/>
        <v>91.8342658400121</v>
      </c>
      <c r="K15" s="45">
        <v>5805.1</v>
      </c>
      <c r="L15" s="45">
        <v>5884.2</v>
      </c>
      <c r="M15" s="45">
        <f t="shared" si="3"/>
        <v>98.65572210325959</v>
      </c>
      <c r="N15" s="45">
        <v>164742.8</v>
      </c>
      <c r="O15" s="45">
        <v>163189.9</v>
      </c>
      <c r="P15" s="45">
        <f t="shared" si="4"/>
        <v>100.95159075408466</v>
      </c>
      <c r="Q15" s="55"/>
      <c r="R15" s="113"/>
      <c r="S15" s="113"/>
      <c r="T15" s="55"/>
      <c r="U15" s="113"/>
      <c r="V15" s="113"/>
      <c r="W15" s="55"/>
      <c r="X15" s="113"/>
      <c r="Y15" s="113"/>
      <c r="Z15" s="55"/>
    </row>
    <row r="16" spans="1:26" s="117" customFormat="1" ht="14.25" customHeight="1">
      <c r="A16" s="116" t="s">
        <v>233</v>
      </c>
      <c r="B16" s="45">
        <f t="shared" si="5"/>
        <v>99392.9</v>
      </c>
      <c r="C16" s="45">
        <f t="shared" si="5"/>
        <v>85153.4</v>
      </c>
      <c r="D16" s="45">
        <f t="shared" si="0"/>
        <v>116.72217433478875</v>
      </c>
      <c r="E16" s="45">
        <v>99372</v>
      </c>
      <c r="F16" s="45">
        <v>85133.5</v>
      </c>
      <c r="G16" s="45">
        <f t="shared" si="1"/>
        <v>116.72490852602088</v>
      </c>
      <c r="H16" s="45">
        <v>20.9</v>
      </c>
      <c r="I16" s="45">
        <v>19.9</v>
      </c>
      <c r="J16" s="45">
        <f t="shared" si="2"/>
        <v>105.0251256281407</v>
      </c>
      <c r="K16" s="45">
        <v>5597.2</v>
      </c>
      <c r="L16" s="45">
        <v>5427.1</v>
      </c>
      <c r="M16" s="45">
        <f t="shared" si="3"/>
        <v>103.13427060492712</v>
      </c>
      <c r="N16" s="45">
        <v>104990.1</v>
      </c>
      <c r="O16" s="45">
        <v>90580.5</v>
      </c>
      <c r="P16" s="45">
        <f t="shared" si="4"/>
        <v>115.90805968171958</v>
      </c>
      <c r="Q16" s="55"/>
      <c r="R16" s="113"/>
      <c r="S16" s="113"/>
      <c r="T16" s="55"/>
      <c r="U16" s="113"/>
      <c r="V16" s="113"/>
      <c r="W16" s="55"/>
      <c r="X16" s="113"/>
      <c r="Y16" s="113"/>
      <c r="Z16" s="55"/>
    </row>
    <row r="17" spans="1:26" s="114" customFormat="1" ht="22.5" customHeight="1">
      <c r="A17" s="116" t="s">
        <v>61</v>
      </c>
      <c r="B17" s="45">
        <f>H17</f>
        <v>427.9</v>
      </c>
      <c r="C17" s="45">
        <f>I17</f>
        <v>147</v>
      </c>
      <c r="D17" s="45">
        <f t="shared" si="0"/>
        <v>291.08843537414964</v>
      </c>
      <c r="E17" s="45" t="s">
        <v>182</v>
      </c>
      <c r="F17" s="45" t="s">
        <v>182</v>
      </c>
      <c r="G17" s="45" t="s">
        <v>182</v>
      </c>
      <c r="H17" s="45">
        <v>427.9</v>
      </c>
      <c r="I17" s="45">
        <v>147</v>
      </c>
      <c r="J17" s="45">
        <f t="shared" si="2"/>
        <v>291.08843537414964</v>
      </c>
      <c r="K17" s="45">
        <v>917.2</v>
      </c>
      <c r="L17" s="45">
        <v>938.7</v>
      </c>
      <c r="M17" s="45">
        <f t="shared" si="3"/>
        <v>97.70959838073932</v>
      </c>
      <c r="N17" s="45">
        <v>1345.1</v>
      </c>
      <c r="O17" s="45">
        <v>1085.8</v>
      </c>
      <c r="P17" s="45">
        <f>N17/O17*100</f>
        <v>123.8810093939952</v>
      </c>
      <c r="Q17" s="55"/>
      <c r="R17" s="113"/>
      <c r="S17" s="113"/>
      <c r="T17" s="55"/>
      <c r="U17" s="113"/>
      <c r="V17" s="113"/>
      <c r="W17" s="55"/>
      <c r="X17" s="113"/>
      <c r="Y17" s="113"/>
      <c r="Z17" s="55"/>
    </row>
    <row r="18" spans="1:26" s="117" customFormat="1" ht="14.25" customHeight="1">
      <c r="A18" s="116" t="s">
        <v>62</v>
      </c>
      <c r="B18" s="45">
        <f>H18</f>
        <v>20.1</v>
      </c>
      <c r="C18" s="45">
        <f>I18</f>
        <v>20.1</v>
      </c>
      <c r="D18" s="45">
        <f t="shared" si="0"/>
        <v>100</v>
      </c>
      <c r="E18" s="45" t="s">
        <v>182</v>
      </c>
      <c r="F18" s="45" t="s">
        <v>182</v>
      </c>
      <c r="G18" s="45" t="s">
        <v>182</v>
      </c>
      <c r="H18" s="45">
        <v>20.1</v>
      </c>
      <c r="I18" s="45">
        <v>20.1</v>
      </c>
      <c r="J18" s="45">
        <f t="shared" si="2"/>
        <v>100</v>
      </c>
      <c r="K18" s="45">
        <v>73.7</v>
      </c>
      <c r="L18" s="45">
        <v>73.6</v>
      </c>
      <c r="M18" s="45">
        <f t="shared" si="3"/>
        <v>100.1358695652174</v>
      </c>
      <c r="N18" s="45">
        <v>93.8</v>
      </c>
      <c r="O18" s="45">
        <v>93.7</v>
      </c>
      <c r="P18" s="45">
        <f t="shared" si="4"/>
        <v>100.10672358591248</v>
      </c>
      <c r="Q18" s="55"/>
      <c r="R18" s="113"/>
      <c r="S18" s="113"/>
      <c r="T18" s="55"/>
      <c r="U18" s="113"/>
      <c r="V18" s="113"/>
      <c r="W18" s="55"/>
      <c r="X18" s="113"/>
      <c r="Y18" s="113"/>
      <c r="Z18" s="55"/>
    </row>
    <row r="19" spans="1:26" s="117" customFormat="1" ht="14.25" customHeight="1">
      <c r="A19" s="116" t="s">
        <v>63</v>
      </c>
      <c r="B19" s="45">
        <f t="shared" si="5"/>
        <v>44754.3</v>
      </c>
      <c r="C19" s="45">
        <f t="shared" si="5"/>
        <v>44039.9</v>
      </c>
      <c r="D19" s="45">
        <f t="shared" si="0"/>
        <v>101.62216535459889</v>
      </c>
      <c r="E19" s="45">
        <v>44651.3</v>
      </c>
      <c r="F19" s="45">
        <v>43884</v>
      </c>
      <c r="G19" s="45">
        <f t="shared" si="1"/>
        <v>101.74847324765291</v>
      </c>
      <c r="H19" s="45">
        <v>103</v>
      </c>
      <c r="I19" s="45">
        <v>155.9</v>
      </c>
      <c r="J19" s="45">
        <f t="shared" si="2"/>
        <v>66.06799230275817</v>
      </c>
      <c r="K19" s="45">
        <v>3273.4</v>
      </c>
      <c r="L19" s="45">
        <v>4566.2</v>
      </c>
      <c r="M19" s="45">
        <f t="shared" si="3"/>
        <v>71.68761771275898</v>
      </c>
      <c r="N19" s="45">
        <v>48027.7</v>
      </c>
      <c r="O19" s="45">
        <v>48606.1</v>
      </c>
      <c r="P19" s="45">
        <f t="shared" si="4"/>
        <v>98.81002590209872</v>
      </c>
      <c r="Q19" s="55"/>
      <c r="R19" s="113"/>
      <c r="S19" s="113"/>
      <c r="T19" s="55"/>
      <c r="U19" s="113"/>
      <c r="V19" s="113"/>
      <c r="W19" s="55"/>
      <c r="X19" s="113"/>
      <c r="Y19" s="113"/>
      <c r="Z19" s="55"/>
    </row>
    <row r="20" spans="1:26" s="117" customFormat="1" ht="14.25" customHeight="1">
      <c r="A20" s="116" t="s">
        <v>64</v>
      </c>
      <c r="B20" s="45">
        <f t="shared" si="5"/>
        <v>131666.8</v>
      </c>
      <c r="C20" s="45">
        <f t="shared" si="5"/>
        <v>121737.2</v>
      </c>
      <c r="D20" s="45">
        <f t="shared" si="0"/>
        <v>108.15658648301422</v>
      </c>
      <c r="E20" s="45">
        <v>131652.3</v>
      </c>
      <c r="F20" s="45">
        <v>121725.8</v>
      </c>
      <c r="G20" s="45">
        <f t="shared" si="1"/>
        <v>108.15480366528705</v>
      </c>
      <c r="H20" s="45">
        <v>14.5</v>
      </c>
      <c r="I20" s="45">
        <v>11.4</v>
      </c>
      <c r="J20" s="45">
        <f t="shared" si="2"/>
        <v>127.19298245614034</v>
      </c>
      <c r="K20" s="45">
        <v>5778.9</v>
      </c>
      <c r="L20" s="45">
        <v>5773.1</v>
      </c>
      <c r="M20" s="45">
        <f t="shared" si="3"/>
        <v>100.10046595416672</v>
      </c>
      <c r="N20" s="45">
        <v>137445.7</v>
      </c>
      <c r="O20" s="45">
        <v>127510.3</v>
      </c>
      <c r="P20" s="45">
        <f t="shared" si="4"/>
        <v>107.79184112969698</v>
      </c>
      <c r="Q20" s="55"/>
      <c r="R20" s="113"/>
      <c r="S20" s="113"/>
      <c r="T20" s="55"/>
      <c r="U20" s="113"/>
      <c r="V20" s="113"/>
      <c r="W20" s="55"/>
      <c r="X20" s="113"/>
      <c r="Y20" s="113"/>
      <c r="Z20" s="55"/>
    </row>
    <row r="21" spans="1:26" s="117" customFormat="1" ht="14.25" customHeight="1">
      <c r="A21" s="116" t="s">
        <v>65</v>
      </c>
      <c r="B21" s="45">
        <f t="shared" si="5"/>
        <v>28315.1</v>
      </c>
      <c r="C21" s="45">
        <f t="shared" si="5"/>
        <v>30684.5</v>
      </c>
      <c r="D21" s="45">
        <f t="shared" si="0"/>
        <v>92.27818605484853</v>
      </c>
      <c r="E21" s="45">
        <v>27783.5</v>
      </c>
      <c r="F21" s="45">
        <v>30174.3</v>
      </c>
      <c r="G21" s="45">
        <f t="shared" si="1"/>
        <v>92.0767010336611</v>
      </c>
      <c r="H21" s="45">
        <v>531.6</v>
      </c>
      <c r="I21" s="45">
        <v>510.2</v>
      </c>
      <c r="J21" s="45">
        <f t="shared" si="2"/>
        <v>104.19443355546845</v>
      </c>
      <c r="K21" s="45">
        <v>24364.1</v>
      </c>
      <c r="L21" s="45">
        <v>27854.2</v>
      </c>
      <c r="M21" s="45">
        <f t="shared" si="3"/>
        <v>87.4701122272404</v>
      </c>
      <c r="N21" s="45">
        <v>52679.2</v>
      </c>
      <c r="O21" s="45">
        <v>58538.7</v>
      </c>
      <c r="P21" s="45">
        <f t="shared" si="4"/>
        <v>89.99038243076802</v>
      </c>
      <c r="Q21" s="55"/>
      <c r="R21" s="113"/>
      <c r="S21" s="113"/>
      <c r="T21" s="55"/>
      <c r="U21" s="113"/>
      <c r="V21" s="113"/>
      <c r="W21" s="55"/>
      <c r="X21" s="113"/>
      <c r="Y21" s="113"/>
      <c r="Z21" s="55"/>
    </row>
    <row r="22" spans="1:26" s="117" customFormat="1" ht="14.25" customHeight="1">
      <c r="A22" s="116" t="s">
        <v>147</v>
      </c>
      <c r="B22" s="45">
        <f t="shared" si="5"/>
        <v>2649.8</v>
      </c>
      <c r="C22" s="45">
        <f t="shared" si="5"/>
        <v>3350.9</v>
      </c>
      <c r="D22" s="45">
        <f t="shared" si="0"/>
        <v>79.07726282491271</v>
      </c>
      <c r="E22" s="45">
        <v>2554.9</v>
      </c>
      <c r="F22" s="45">
        <v>3255.4</v>
      </c>
      <c r="G22" s="45">
        <f t="shared" si="1"/>
        <v>78.48190698531671</v>
      </c>
      <c r="H22" s="45">
        <v>94.9</v>
      </c>
      <c r="I22" s="45">
        <v>95.5</v>
      </c>
      <c r="J22" s="45">
        <f>H22/I22*100</f>
        <v>99.37172774869111</v>
      </c>
      <c r="K22" s="45">
        <v>780.9</v>
      </c>
      <c r="L22" s="45">
        <v>803.6</v>
      </c>
      <c r="M22" s="45">
        <f t="shared" si="3"/>
        <v>97.17521154803384</v>
      </c>
      <c r="N22" s="45">
        <v>3430.7</v>
      </c>
      <c r="O22" s="45">
        <v>4154.5</v>
      </c>
      <c r="P22" s="45">
        <f t="shared" si="4"/>
        <v>82.57792754844144</v>
      </c>
      <c r="Q22" s="55"/>
      <c r="R22" s="113"/>
      <c r="S22" s="113"/>
      <c r="T22" s="55"/>
      <c r="U22" s="113"/>
      <c r="V22" s="113"/>
      <c r="W22" s="55"/>
      <c r="X22" s="113"/>
      <c r="Y22" s="113"/>
      <c r="Z22" s="55"/>
    </row>
    <row r="23" spans="1:26" s="117" customFormat="1" ht="19.5" customHeight="1">
      <c r="A23" s="116" t="s">
        <v>67</v>
      </c>
      <c r="B23" s="45">
        <f t="shared" si="5"/>
        <v>1820.3000000000002</v>
      </c>
      <c r="C23" s="45">
        <f t="shared" si="5"/>
        <v>1667.5</v>
      </c>
      <c r="D23" s="45">
        <f t="shared" si="0"/>
        <v>109.16341829085458</v>
      </c>
      <c r="E23" s="45">
        <v>1702.9</v>
      </c>
      <c r="F23" s="45">
        <v>1635.1</v>
      </c>
      <c r="G23" s="45">
        <f t="shared" si="1"/>
        <v>104.14653538009908</v>
      </c>
      <c r="H23" s="45">
        <v>117.4</v>
      </c>
      <c r="I23" s="45">
        <v>32.4</v>
      </c>
      <c r="J23" s="45">
        <f t="shared" si="2"/>
        <v>362.3456790123457</v>
      </c>
      <c r="K23" s="45">
        <v>9273.7</v>
      </c>
      <c r="L23" s="45">
        <v>9091.8</v>
      </c>
      <c r="M23" s="45">
        <f t="shared" si="3"/>
        <v>102.00070393101477</v>
      </c>
      <c r="N23" s="45">
        <v>11094</v>
      </c>
      <c r="O23" s="45">
        <v>10759.4</v>
      </c>
      <c r="P23" s="45">
        <f t="shared" si="4"/>
        <v>103.10983883859694</v>
      </c>
      <c r="Q23" s="55"/>
      <c r="R23" s="113"/>
      <c r="S23" s="113"/>
      <c r="T23" s="55"/>
      <c r="U23" s="113"/>
      <c r="V23" s="113"/>
      <c r="W23" s="55"/>
      <c r="X23" s="113"/>
      <c r="Y23" s="113"/>
      <c r="Z23" s="55"/>
    </row>
    <row r="24" spans="1:26" s="117" customFormat="1" ht="12" customHeight="1">
      <c r="A24" s="116" t="s">
        <v>148</v>
      </c>
      <c r="B24" s="45" t="s">
        <v>182</v>
      </c>
      <c r="C24" s="45" t="s">
        <v>182</v>
      </c>
      <c r="D24" s="45" t="s">
        <v>182</v>
      </c>
      <c r="E24" s="45" t="s">
        <v>182</v>
      </c>
      <c r="F24" s="45" t="s">
        <v>182</v>
      </c>
      <c r="G24" s="45" t="s">
        <v>182</v>
      </c>
      <c r="H24" s="45" t="s">
        <v>182</v>
      </c>
      <c r="I24" s="45" t="s">
        <v>182</v>
      </c>
      <c r="J24" s="45" t="s">
        <v>182</v>
      </c>
      <c r="K24" s="45">
        <v>0.6</v>
      </c>
      <c r="L24" s="45">
        <v>0.6</v>
      </c>
      <c r="M24" s="45">
        <f t="shared" si="3"/>
        <v>100</v>
      </c>
      <c r="N24" s="45">
        <v>0.6</v>
      </c>
      <c r="O24" s="49">
        <v>0.6</v>
      </c>
      <c r="P24" s="45">
        <f>N24/O24*100</f>
        <v>100</v>
      </c>
      <c r="Q24" s="55"/>
      <c r="R24" s="113"/>
      <c r="S24" s="113"/>
      <c r="T24" s="55"/>
      <c r="U24" s="113"/>
      <c r="V24" s="113"/>
      <c r="W24" s="55"/>
      <c r="X24" s="113"/>
      <c r="Y24" s="113"/>
      <c r="Z24" s="55"/>
    </row>
    <row r="25" spans="1:26" s="117" customFormat="1" ht="12.75">
      <c r="A25" s="116" t="s">
        <v>68</v>
      </c>
      <c r="B25" s="45">
        <f>E25</f>
        <v>0.2</v>
      </c>
      <c r="C25" s="45">
        <f>F25</f>
        <v>0.3</v>
      </c>
      <c r="D25" s="45">
        <f t="shared" si="0"/>
        <v>66.66666666666667</v>
      </c>
      <c r="E25" s="45">
        <v>0.2</v>
      </c>
      <c r="F25" s="45">
        <v>0.3</v>
      </c>
      <c r="G25" s="45">
        <f t="shared" si="1"/>
        <v>66.66666666666667</v>
      </c>
      <c r="H25" s="45" t="s">
        <v>182</v>
      </c>
      <c r="I25" s="45" t="s">
        <v>182</v>
      </c>
      <c r="J25" s="45" t="s">
        <v>182</v>
      </c>
      <c r="K25" s="45">
        <v>50.4</v>
      </c>
      <c r="L25" s="45">
        <v>58.7</v>
      </c>
      <c r="M25" s="45">
        <f t="shared" si="3"/>
        <v>85.86030664395228</v>
      </c>
      <c r="N25" s="45">
        <v>50.6</v>
      </c>
      <c r="O25" s="49">
        <v>59</v>
      </c>
      <c r="P25" s="45">
        <f t="shared" si="4"/>
        <v>85.76271186440678</v>
      </c>
      <c r="Q25" s="55"/>
      <c r="R25" s="113"/>
      <c r="S25" s="113"/>
      <c r="T25" s="55"/>
      <c r="U25" s="56"/>
      <c r="V25" s="56"/>
      <c r="W25" s="56"/>
      <c r="X25" s="113"/>
      <c r="Y25" s="113"/>
      <c r="Z25" s="55"/>
    </row>
    <row r="26" spans="1:26" s="117" customFormat="1" ht="12.75">
      <c r="A26" s="118" t="s">
        <v>69</v>
      </c>
      <c r="B26" s="47">
        <f>E26</f>
        <v>41341</v>
      </c>
      <c r="C26" s="47">
        <f>F26</f>
        <v>42152.5</v>
      </c>
      <c r="D26" s="47">
        <f t="shared" si="0"/>
        <v>98.07484728070696</v>
      </c>
      <c r="E26" s="47">
        <v>41341</v>
      </c>
      <c r="F26" s="47">
        <v>42152.5</v>
      </c>
      <c r="G26" s="47">
        <f t="shared" si="1"/>
        <v>98.07484728070696</v>
      </c>
      <c r="H26" s="47" t="s">
        <v>182</v>
      </c>
      <c r="I26" s="47" t="s">
        <v>182</v>
      </c>
      <c r="J26" s="47" t="s">
        <v>182</v>
      </c>
      <c r="K26" s="47">
        <v>997.9</v>
      </c>
      <c r="L26" s="47">
        <v>997.4</v>
      </c>
      <c r="M26" s="45">
        <f t="shared" si="3"/>
        <v>100.05013033888108</v>
      </c>
      <c r="N26" s="47">
        <v>42338.9</v>
      </c>
      <c r="O26" s="47">
        <v>43149.9</v>
      </c>
      <c r="P26" s="47">
        <f t="shared" si="4"/>
        <v>98.12050549363961</v>
      </c>
      <c r="Q26" s="55"/>
      <c r="R26" s="113"/>
      <c r="S26" s="113"/>
      <c r="T26" s="55"/>
      <c r="U26" s="113"/>
      <c r="V26" s="113"/>
      <c r="W26" s="55"/>
      <c r="X26" s="113"/>
      <c r="Y26" s="113"/>
      <c r="Z26" s="55"/>
    </row>
    <row r="27" spans="2:12" ht="12.75">
      <c r="B27" s="55"/>
      <c r="C27" s="55"/>
      <c r="D27" s="56"/>
      <c r="E27" s="55"/>
      <c r="F27" s="55"/>
      <c r="G27" s="56"/>
      <c r="H27" s="55"/>
      <c r="I27" s="55"/>
      <c r="J27" s="56"/>
      <c r="K27" s="55"/>
      <c r="L27" s="55"/>
    </row>
    <row r="28" spans="2:12" ht="12.75">
      <c r="B28" s="55"/>
      <c r="C28" s="55"/>
      <c r="D28" s="56"/>
      <c r="E28" s="55"/>
      <c r="F28" s="55"/>
      <c r="G28" s="56"/>
      <c r="H28" s="55"/>
      <c r="I28" s="55"/>
      <c r="J28" s="56"/>
      <c r="K28" s="55"/>
      <c r="L28" s="55"/>
    </row>
    <row r="29" spans="2:12" ht="12.75">
      <c r="B29" s="55"/>
      <c r="C29" s="55"/>
      <c r="D29" s="56"/>
      <c r="E29" s="55"/>
      <c r="F29" s="55"/>
      <c r="G29" s="56"/>
      <c r="H29" s="55"/>
      <c r="I29" s="55"/>
      <c r="J29" s="56"/>
      <c r="K29" s="55"/>
      <c r="L29" s="55"/>
    </row>
    <row r="30" spans="2:12" ht="12.75">
      <c r="B30" s="55"/>
      <c r="C30" s="55"/>
      <c r="D30" s="56"/>
      <c r="E30" s="55"/>
      <c r="F30" s="55"/>
      <c r="G30" s="56"/>
      <c r="H30" s="55"/>
      <c r="I30" s="55"/>
      <c r="J30" s="56"/>
      <c r="K30" s="55"/>
      <c r="L30" s="55"/>
    </row>
    <row r="31" spans="2:12" ht="12.75">
      <c r="B31" s="55"/>
      <c r="C31" s="55"/>
      <c r="D31" s="56"/>
      <c r="E31" s="55"/>
      <c r="F31" s="55"/>
      <c r="G31" s="56"/>
      <c r="H31" s="55"/>
      <c r="I31" s="55"/>
      <c r="J31" s="56"/>
      <c r="K31" s="55"/>
      <c r="L31" s="55"/>
    </row>
    <row r="32" spans="2:12" ht="12.75">
      <c r="B32" s="55"/>
      <c r="C32" s="55"/>
      <c r="D32" s="56"/>
      <c r="E32" s="55"/>
      <c r="F32" s="55"/>
      <c r="G32" s="56"/>
      <c r="H32" s="55"/>
      <c r="I32" s="55"/>
      <c r="J32" s="56"/>
      <c r="K32" s="55"/>
      <c r="L32" s="55"/>
    </row>
    <row r="33" spans="2:12" ht="12.75">
      <c r="B33" s="55"/>
      <c r="C33" s="55"/>
      <c r="D33" s="56"/>
      <c r="E33" s="55"/>
      <c r="F33" s="55"/>
      <c r="G33" s="56"/>
      <c r="H33" s="55"/>
      <c r="I33" s="55"/>
      <c r="J33" s="56"/>
      <c r="K33" s="55"/>
      <c r="L33" s="55"/>
    </row>
    <row r="34" spans="2:12" ht="12.75">
      <c r="B34" s="55"/>
      <c r="C34" s="55"/>
      <c r="D34" s="56"/>
      <c r="E34" s="55"/>
      <c r="F34" s="55"/>
      <c r="G34" s="56"/>
      <c r="H34" s="55"/>
      <c r="I34" s="55"/>
      <c r="J34" s="56"/>
      <c r="K34" s="55"/>
      <c r="L34" s="55"/>
    </row>
    <row r="35" spans="2:12" ht="12.75">
      <c r="B35" s="55"/>
      <c r="C35" s="55"/>
      <c r="D35" s="56"/>
      <c r="E35" s="56"/>
      <c r="F35" s="56"/>
      <c r="G35" s="56"/>
      <c r="H35" s="55"/>
      <c r="I35" s="55"/>
      <c r="J35" s="56"/>
      <c r="K35" s="55"/>
      <c r="L35" s="55"/>
    </row>
    <row r="36" spans="2:12" ht="12.75">
      <c r="B36" s="55"/>
      <c r="C36" s="55"/>
      <c r="D36" s="56"/>
      <c r="E36" s="55"/>
      <c r="F36" s="55"/>
      <c r="G36" s="56"/>
      <c r="H36" s="55"/>
      <c r="I36" s="55"/>
      <c r="J36" s="56"/>
      <c r="K36" s="55"/>
      <c r="L36" s="55"/>
    </row>
    <row r="37" spans="2:12" ht="12.75">
      <c r="B37" s="55"/>
      <c r="C37" s="55"/>
      <c r="D37" s="56"/>
      <c r="E37" s="55"/>
      <c r="F37" s="55"/>
      <c r="G37" s="56"/>
      <c r="H37" s="55"/>
      <c r="I37" s="55"/>
      <c r="J37" s="56"/>
      <c r="K37" s="55"/>
      <c r="L37" s="55"/>
    </row>
    <row r="38" spans="2:12" ht="12.75">
      <c r="B38" s="55"/>
      <c r="C38" s="55"/>
      <c r="D38" s="56"/>
      <c r="E38" s="55"/>
      <c r="F38" s="55"/>
      <c r="G38" s="56"/>
      <c r="H38" s="55"/>
      <c r="I38" s="55"/>
      <c r="J38" s="56"/>
      <c r="K38" s="55"/>
      <c r="L38" s="55"/>
    </row>
    <row r="39" spans="2:12" ht="12.75">
      <c r="B39" s="55"/>
      <c r="C39" s="55"/>
      <c r="D39" s="56"/>
      <c r="E39" s="55"/>
      <c r="F39" s="55"/>
      <c r="G39" s="56"/>
      <c r="H39" s="55"/>
      <c r="I39" s="55"/>
      <c r="J39" s="56"/>
      <c r="K39" s="55"/>
      <c r="L39" s="55"/>
    </row>
    <row r="40" spans="2:12" ht="12.75">
      <c r="B40" s="55"/>
      <c r="C40" s="55"/>
      <c r="D40" s="56"/>
      <c r="E40" s="56"/>
      <c r="F40" s="56"/>
      <c r="G40" s="56"/>
      <c r="H40" s="56"/>
      <c r="I40" s="56"/>
      <c r="J40" s="56"/>
      <c r="K40" s="55"/>
      <c r="L40" s="55"/>
    </row>
    <row r="41" spans="2:12" ht="12.75">
      <c r="B41" s="55"/>
      <c r="C41" s="55"/>
      <c r="D41" s="56"/>
      <c r="E41" s="55"/>
      <c r="F41" s="55"/>
      <c r="G41" s="56"/>
      <c r="H41" s="56"/>
      <c r="I41" s="56"/>
      <c r="J41" s="56"/>
      <c r="K41" s="55"/>
      <c r="L41" s="55"/>
    </row>
    <row r="42" spans="2:12" ht="12.75">
      <c r="B42" s="55"/>
      <c r="C42" s="55"/>
      <c r="D42" s="56"/>
      <c r="E42" s="55"/>
      <c r="F42" s="55"/>
      <c r="G42" s="56"/>
      <c r="H42" s="56"/>
      <c r="I42" s="56"/>
      <c r="J42" s="56"/>
      <c r="K42" s="55"/>
      <c r="L42" s="55"/>
    </row>
  </sheetData>
  <sheetProtection/>
  <mergeCells count="8">
    <mergeCell ref="A1:P1"/>
    <mergeCell ref="N3:P4"/>
    <mergeCell ref="A3:A5"/>
    <mergeCell ref="B3:D4"/>
    <mergeCell ref="E4:G4"/>
    <mergeCell ref="H4:J4"/>
    <mergeCell ref="E3:J3"/>
    <mergeCell ref="K3:M4"/>
  </mergeCells>
  <printOptions/>
  <pageMargins left="0.5118110236220472" right="0.4330708661417323" top="0.5905511811023623" bottom="0.5905511811023623" header="0.15748031496062992" footer="0.3937007874015748"/>
  <pageSetup firstPageNumber="4" useFirstPageNumber="1" horizontalDpi="600" verticalDpi="600" orientation="landscape" paperSize="9" r:id="rId1"/>
  <headerFooter alignWithMargins="0">
    <oddFooter>&amp;R&amp;"-,полужирный"&amp;8 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M26" sqref="M26"/>
    </sheetView>
  </sheetViews>
  <sheetFormatPr defaultColWidth="9.00390625" defaultRowHeight="12.75"/>
  <cols>
    <col min="1" max="1" width="22.75390625" style="146" customWidth="1"/>
    <col min="2" max="2" width="9.625" style="146" customWidth="1"/>
    <col min="3" max="3" width="9.375" style="146" customWidth="1"/>
    <col min="4" max="4" width="9.75390625" style="146" customWidth="1"/>
    <col min="5" max="5" width="8.25390625" style="146" customWidth="1"/>
    <col min="6" max="6" width="8.75390625" style="146" customWidth="1"/>
    <col min="7" max="7" width="10.375" style="146" customWidth="1"/>
    <col min="8" max="9" width="9.125" style="146" customWidth="1"/>
    <col min="10" max="10" width="10.125" style="146" customWidth="1"/>
    <col min="11" max="12" width="9.625" style="146" customWidth="1"/>
    <col min="13" max="13" width="10.375" style="146" customWidth="1"/>
    <col min="14" max="16384" width="9.125" style="146" customWidth="1"/>
  </cols>
  <sheetData>
    <row r="1" spans="1:16" ht="29.25" customHeight="1">
      <c r="A1" s="331" t="s">
        <v>87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</row>
    <row r="2" spans="1:16" ht="12.7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P2" s="148" t="s">
        <v>88</v>
      </c>
    </row>
    <row r="3" spans="1:16" ht="13.5" customHeight="1">
      <c r="A3" s="305"/>
      <c r="B3" s="301" t="s">
        <v>179</v>
      </c>
      <c r="C3" s="301"/>
      <c r="D3" s="301"/>
      <c r="E3" s="302" t="s">
        <v>26</v>
      </c>
      <c r="F3" s="306"/>
      <c r="G3" s="306"/>
      <c r="H3" s="306"/>
      <c r="I3" s="306"/>
      <c r="J3" s="306"/>
      <c r="K3" s="307" t="s">
        <v>210</v>
      </c>
      <c r="L3" s="308"/>
      <c r="M3" s="309"/>
      <c r="N3" s="301" t="s">
        <v>211</v>
      </c>
      <c r="O3" s="301"/>
      <c r="P3" s="302"/>
    </row>
    <row r="4" spans="1:16" ht="22.5" customHeight="1">
      <c r="A4" s="305"/>
      <c r="B4" s="301"/>
      <c r="C4" s="301"/>
      <c r="D4" s="301"/>
      <c r="E4" s="301" t="s">
        <v>27</v>
      </c>
      <c r="F4" s="301"/>
      <c r="G4" s="301"/>
      <c r="H4" s="301" t="s">
        <v>28</v>
      </c>
      <c r="I4" s="301"/>
      <c r="J4" s="301"/>
      <c r="K4" s="310"/>
      <c r="L4" s="311"/>
      <c r="M4" s="312"/>
      <c r="N4" s="301"/>
      <c r="O4" s="301"/>
      <c r="P4" s="302"/>
    </row>
    <row r="5" spans="1:16" ht="28.5" customHeight="1">
      <c r="A5" s="305"/>
      <c r="B5" s="72">
        <v>2024</v>
      </c>
      <c r="C5" s="72">
        <v>2023</v>
      </c>
      <c r="D5" s="72" t="s">
        <v>180</v>
      </c>
      <c r="E5" s="72">
        <v>2024</v>
      </c>
      <c r="F5" s="72">
        <v>2023</v>
      </c>
      <c r="G5" s="72" t="s">
        <v>180</v>
      </c>
      <c r="H5" s="72">
        <v>2024</v>
      </c>
      <c r="I5" s="72">
        <v>2023</v>
      </c>
      <c r="J5" s="72" t="s">
        <v>180</v>
      </c>
      <c r="K5" s="72">
        <v>2024</v>
      </c>
      <c r="L5" s="72">
        <v>2023</v>
      </c>
      <c r="M5" s="72" t="s">
        <v>180</v>
      </c>
      <c r="N5" s="72">
        <v>2024</v>
      </c>
      <c r="O5" s="72">
        <v>2023</v>
      </c>
      <c r="P5" s="72" t="s">
        <v>180</v>
      </c>
    </row>
    <row r="6" spans="1:26" s="114" customFormat="1" ht="12.75">
      <c r="A6" s="112" t="s">
        <v>52</v>
      </c>
      <c r="B6" s="51">
        <f>SUM(B7:B26)</f>
        <v>227385</v>
      </c>
      <c r="C6" s="51">
        <f>SUM(C7:C26)</f>
        <v>219124</v>
      </c>
      <c r="D6" s="45">
        <f>B6/C6*100</f>
        <v>103.77001150033772</v>
      </c>
      <c r="E6" s="51">
        <f>SUM(E7:E26)</f>
        <v>57093</v>
      </c>
      <c r="F6" s="51">
        <f>SUM(F7:F26)</f>
        <v>47695</v>
      </c>
      <c r="G6" s="45">
        <f>E6/F6*100</f>
        <v>119.70437152741378</v>
      </c>
      <c r="H6" s="51">
        <f>SUM(H7:H26)</f>
        <v>170292</v>
      </c>
      <c r="I6" s="51">
        <f>SUM(I7:I26)</f>
        <v>171429</v>
      </c>
      <c r="J6" s="45">
        <f>H6/I6*100</f>
        <v>99.33675165812086</v>
      </c>
      <c r="K6" s="51">
        <f>SUM(K7:K26)</f>
        <v>448941</v>
      </c>
      <c r="L6" s="51">
        <f>SUM(L7:L26)</f>
        <v>523663</v>
      </c>
      <c r="M6" s="45">
        <f>K6/L6*100</f>
        <v>85.73089945251049</v>
      </c>
      <c r="N6" s="51">
        <f>SUM(N7:N26)</f>
        <v>676326</v>
      </c>
      <c r="O6" s="51">
        <f>SUM(O7:O26)</f>
        <v>742787</v>
      </c>
      <c r="P6" s="45">
        <f>N6/O6*100</f>
        <v>91.05248207090322</v>
      </c>
      <c r="Q6" s="55"/>
      <c r="R6" s="113"/>
      <c r="S6" s="113"/>
      <c r="T6" s="55"/>
      <c r="U6" s="113"/>
      <c r="V6" s="113"/>
      <c r="W6" s="55"/>
      <c r="X6" s="113"/>
      <c r="Y6" s="113"/>
      <c r="Z6" s="55"/>
    </row>
    <row r="7" spans="1:26" s="114" customFormat="1" ht="12.75">
      <c r="A7" s="115" t="s">
        <v>232</v>
      </c>
      <c r="B7" s="51">
        <f>E7+H7</f>
        <v>28553</v>
      </c>
      <c r="C7" s="51">
        <f>F7+I7</f>
        <v>28187</v>
      </c>
      <c r="D7" s="45">
        <f aca="true" t="shared" si="0" ref="D7:D26">B7/C7*100</f>
        <v>101.29847092631354</v>
      </c>
      <c r="E7" s="51">
        <v>252</v>
      </c>
      <c r="F7" s="51">
        <v>365</v>
      </c>
      <c r="G7" s="45">
        <f aca="true" t="shared" si="1" ref="G7:G23">E7/F7*100</f>
        <v>69.04109589041096</v>
      </c>
      <c r="H7" s="51">
        <v>28301</v>
      </c>
      <c r="I7" s="51">
        <v>27822</v>
      </c>
      <c r="J7" s="45">
        <f aca="true" t="shared" si="2" ref="J7:J23">H7/I7*100</f>
        <v>101.72165911868305</v>
      </c>
      <c r="K7" s="51">
        <v>28163</v>
      </c>
      <c r="L7" s="51">
        <v>28271</v>
      </c>
      <c r="M7" s="45">
        <f aca="true" t="shared" si="3" ref="M7:M22">K7/L7*100</f>
        <v>99.61798309221463</v>
      </c>
      <c r="N7" s="51">
        <v>56716</v>
      </c>
      <c r="O7" s="51">
        <v>56458</v>
      </c>
      <c r="P7" s="45">
        <f aca="true" t="shared" si="4" ref="P7:P26">N7/O7*100</f>
        <v>100.45697686776009</v>
      </c>
      <c r="Q7" s="55"/>
      <c r="R7" s="113"/>
      <c r="S7" s="113"/>
      <c r="T7" s="55"/>
      <c r="U7" s="113"/>
      <c r="V7" s="113"/>
      <c r="W7" s="55"/>
      <c r="X7" s="113"/>
      <c r="Y7" s="113"/>
      <c r="Z7" s="55"/>
    </row>
    <row r="8" spans="1:26" s="114" customFormat="1" ht="12.75">
      <c r="A8" s="116" t="s">
        <v>53</v>
      </c>
      <c r="B8" s="51">
        <f aca="true" t="shared" si="5" ref="B8:C23">E8+H8</f>
        <v>7125</v>
      </c>
      <c r="C8" s="51">
        <f>F8+I8</f>
        <v>8529</v>
      </c>
      <c r="D8" s="45">
        <f t="shared" si="0"/>
        <v>83.53851565247977</v>
      </c>
      <c r="E8" s="51">
        <v>2850</v>
      </c>
      <c r="F8" s="51">
        <v>4129</v>
      </c>
      <c r="G8" s="45">
        <f t="shared" si="1"/>
        <v>69.02397674981836</v>
      </c>
      <c r="H8" s="51">
        <v>4275</v>
      </c>
      <c r="I8" s="51">
        <v>4400</v>
      </c>
      <c r="J8" s="45">
        <f t="shared" si="2"/>
        <v>97.1590909090909</v>
      </c>
      <c r="K8" s="51">
        <v>31422</v>
      </c>
      <c r="L8" s="51">
        <v>38063</v>
      </c>
      <c r="M8" s="45">
        <f t="shared" si="3"/>
        <v>82.55261014633633</v>
      </c>
      <c r="N8" s="51">
        <v>38547</v>
      </c>
      <c r="O8" s="51">
        <v>46592</v>
      </c>
      <c r="P8" s="45">
        <f t="shared" si="4"/>
        <v>82.73308722527473</v>
      </c>
      <c r="Q8" s="55"/>
      <c r="R8" s="113"/>
      <c r="S8" s="113"/>
      <c r="T8" s="55"/>
      <c r="U8" s="113"/>
      <c r="V8" s="113"/>
      <c r="W8" s="55"/>
      <c r="X8" s="113"/>
      <c r="Y8" s="113"/>
      <c r="Z8" s="55"/>
    </row>
    <row r="9" spans="1:26" s="114" customFormat="1" ht="12.75">
      <c r="A9" s="116" t="s">
        <v>54</v>
      </c>
      <c r="B9" s="51">
        <f t="shared" si="5"/>
        <v>21777</v>
      </c>
      <c r="C9" s="51">
        <f>F9+I9</f>
        <v>23391</v>
      </c>
      <c r="D9" s="45">
        <f t="shared" si="0"/>
        <v>93.09991022188021</v>
      </c>
      <c r="E9" s="51">
        <v>8236</v>
      </c>
      <c r="F9" s="51">
        <v>10848</v>
      </c>
      <c r="G9" s="45">
        <f t="shared" si="1"/>
        <v>75.92182890855457</v>
      </c>
      <c r="H9" s="51">
        <v>13541</v>
      </c>
      <c r="I9" s="51">
        <v>12543</v>
      </c>
      <c r="J9" s="45">
        <f t="shared" si="2"/>
        <v>107.95662919556726</v>
      </c>
      <c r="K9" s="51">
        <v>51661</v>
      </c>
      <c r="L9" s="51">
        <v>53669</v>
      </c>
      <c r="M9" s="45">
        <f t="shared" si="3"/>
        <v>96.25854776500401</v>
      </c>
      <c r="N9" s="51">
        <v>73438</v>
      </c>
      <c r="O9" s="51">
        <v>77060</v>
      </c>
      <c r="P9" s="45">
        <f t="shared" si="4"/>
        <v>95.29976641577991</v>
      </c>
      <c r="Q9" s="55"/>
      <c r="R9" s="113"/>
      <c r="S9" s="113"/>
      <c r="T9" s="55"/>
      <c r="U9" s="113"/>
      <c r="V9" s="113"/>
      <c r="W9" s="55"/>
      <c r="X9" s="113"/>
      <c r="Y9" s="113"/>
      <c r="Z9" s="55"/>
    </row>
    <row r="10" spans="1:26" s="114" customFormat="1" ht="12.75">
      <c r="A10" s="116" t="s">
        <v>55</v>
      </c>
      <c r="B10" s="51">
        <f t="shared" si="5"/>
        <v>29128</v>
      </c>
      <c r="C10" s="51">
        <f>F10+I10</f>
        <v>27818</v>
      </c>
      <c r="D10" s="45">
        <f t="shared" si="0"/>
        <v>104.70918110575886</v>
      </c>
      <c r="E10" s="51">
        <v>756</v>
      </c>
      <c r="F10" s="51">
        <v>1332</v>
      </c>
      <c r="G10" s="45">
        <f t="shared" si="1"/>
        <v>56.75675675675676</v>
      </c>
      <c r="H10" s="51">
        <v>28372</v>
      </c>
      <c r="I10" s="51">
        <v>26486</v>
      </c>
      <c r="J10" s="45">
        <f t="shared" si="2"/>
        <v>107.12074303405572</v>
      </c>
      <c r="K10" s="51">
        <v>45840</v>
      </c>
      <c r="L10" s="51">
        <v>41820</v>
      </c>
      <c r="M10" s="45">
        <f t="shared" si="3"/>
        <v>109.6126255380201</v>
      </c>
      <c r="N10" s="51">
        <v>74968</v>
      </c>
      <c r="O10" s="51">
        <v>69638</v>
      </c>
      <c r="P10" s="45">
        <f t="shared" si="4"/>
        <v>107.6538671415032</v>
      </c>
      <c r="Q10" s="55"/>
      <c r="R10" s="113"/>
      <c r="S10" s="113"/>
      <c r="T10" s="55"/>
      <c r="U10" s="113"/>
      <c r="V10" s="113"/>
      <c r="W10" s="55"/>
      <c r="X10" s="113"/>
      <c r="Y10" s="113"/>
      <c r="Z10" s="55"/>
    </row>
    <row r="11" spans="1:26" s="114" customFormat="1" ht="12.75">
      <c r="A11" s="116" t="s">
        <v>56</v>
      </c>
      <c r="B11" s="51">
        <f t="shared" si="5"/>
        <v>1799</v>
      </c>
      <c r="C11" s="51">
        <f>I11+F11</f>
        <v>2234</v>
      </c>
      <c r="D11" s="45">
        <f t="shared" si="0"/>
        <v>80.5282005371531</v>
      </c>
      <c r="E11" s="51">
        <v>1</v>
      </c>
      <c r="F11" s="51">
        <v>1</v>
      </c>
      <c r="G11" s="45" t="s">
        <v>182</v>
      </c>
      <c r="H11" s="51">
        <v>1798</v>
      </c>
      <c r="I11" s="51">
        <v>2233</v>
      </c>
      <c r="J11" s="45">
        <f t="shared" si="2"/>
        <v>80.51948051948052</v>
      </c>
      <c r="K11" s="51">
        <v>5389</v>
      </c>
      <c r="L11" s="51">
        <v>7756</v>
      </c>
      <c r="M11" s="45">
        <f t="shared" si="3"/>
        <v>69.48169159360495</v>
      </c>
      <c r="N11" s="51">
        <v>7188</v>
      </c>
      <c r="O11" s="51">
        <v>9990</v>
      </c>
      <c r="P11" s="45">
        <f t="shared" si="4"/>
        <v>71.95195195195195</v>
      </c>
      <c r="Q11" s="55"/>
      <c r="R11" s="113"/>
      <c r="S11" s="113"/>
      <c r="T11" s="55"/>
      <c r="U11" s="113"/>
      <c r="V11" s="113"/>
      <c r="W11" s="55"/>
      <c r="X11" s="113"/>
      <c r="Y11" s="113"/>
      <c r="Z11" s="55"/>
    </row>
    <row r="12" spans="1:26" s="117" customFormat="1" ht="12.75">
      <c r="A12" s="116" t="s">
        <v>57</v>
      </c>
      <c r="B12" s="51">
        <f t="shared" si="5"/>
        <v>19865</v>
      </c>
      <c r="C12" s="51">
        <f t="shared" si="5"/>
        <v>17924</v>
      </c>
      <c r="D12" s="45">
        <f t="shared" si="0"/>
        <v>110.82905601428253</v>
      </c>
      <c r="E12" s="51">
        <v>3451</v>
      </c>
      <c r="F12" s="51">
        <v>2903</v>
      </c>
      <c r="G12" s="45">
        <f t="shared" si="1"/>
        <v>118.87702376851533</v>
      </c>
      <c r="H12" s="51">
        <v>16414</v>
      </c>
      <c r="I12" s="51">
        <v>15021</v>
      </c>
      <c r="J12" s="45">
        <f t="shared" si="2"/>
        <v>109.27368350975301</v>
      </c>
      <c r="K12" s="51">
        <v>24982</v>
      </c>
      <c r="L12" s="51">
        <v>24156</v>
      </c>
      <c r="M12" s="45">
        <f t="shared" si="3"/>
        <v>103.41944030468622</v>
      </c>
      <c r="N12" s="51">
        <v>44847</v>
      </c>
      <c r="O12" s="51">
        <v>42079</v>
      </c>
      <c r="P12" s="45">
        <f t="shared" si="4"/>
        <v>106.57810309180351</v>
      </c>
      <c r="Q12" s="55"/>
      <c r="R12" s="113"/>
      <c r="S12" s="113"/>
      <c r="T12" s="55"/>
      <c r="U12" s="113"/>
      <c r="V12" s="113"/>
      <c r="W12" s="55"/>
      <c r="X12" s="113"/>
      <c r="Y12" s="113"/>
      <c r="Z12" s="55"/>
    </row>
    <row r="13" spans="1:26" s="117" customFormat="1" ht="12.75">
      <c r="A13" s="116" t="s">
        <v>58</v>
      </c>
      <c r="B13" s="51">
        <f t="shared" si="5"/>
        <v>12649</v>
      </c>
      <c r="C13" s="51">
        <f t="shared" si="5"/>
        <v>10684</v>
      </c>
      <c r="D13" s="45">
        <f t="shared" si="0"/>
        <v>118.39198801946837</v>
      </c>
      <c r="E13" s="51">
        <v>3850</v>
      </c>
      <c r="F13" s="51">
        <v>2759</v>
      </c>
      <c r="G13" s="45">
        <f t="shared" si="1"/>
        <v>139.54331279449076</v>
      </c>
      <c r="H13" s="51">
        <v>8799</v>
      </c>
      <c r="I13" s="51">
        <v>7925</v>
      </c>
      <c r="J13" s="45">
        <f t="shared" si="2"/>
        <v>111.02839116719242</v>
      </c>
      <c r="K13" s="51">
        <v>19985</v>
      </c>
      <c r="L13" s="51">
        <v>22386</v>
      </c>
      <c r="M13" s="45">
        <f t="shared" si="3"/>
        <v>89.27454659161977</v>
      </c>
      <c r="N13" s="51">
        <v>32634</v>
      </c>
      <c r="O13" s="51">
        <v>33070</v>
      </c>
      <c r="P13" s="45">
        <f t="shared" si="4"/>
        <v>98.68158451768974</v>
      </c>
      <c r="Q13" s="55"/>
      <c r="R13" s="113"/>
      <c r="S13" s="113"/>
      <c r="T13" s="55"/>
      <c r="U13" s="113"/>
      <c r="V13" s="113"/>
      <c r="W13" s="55"/>
      <c r="X13" s="113"/>
      <c r="Y13" s="113"/>
      <c r="Z13" s="55"/>
    </row>
    <row r="14" spans="1:26" s="117" customFormat="1" ht="12.75">
      <c r="A14" s="116" t="s">
        <v>146</v>
      </c>
      <c r="B14" s="51">
        <f t="shared" si="5"/>
        <v>17290</v>
      </c>
      <c r="C14" s="51">
        <f t="shared" si="5"/>
        <v>20173</v>
      </c>
      <c r="D14" s="45">
        <f t="shared" si="0"/>
        <v>85.70862043325236</v>
      </c>
      <c r="E14" s="51">
        <v>917</v>
      </c>
      <c r="F14" s="51">
        <v>483</v>
      </c>
      <c r="G14" s="45">
        <f t="shared" si="1"/>
        <v>189.85507246376812</v>
      </c>
      <c r="H14" s="51">
        <v>16373</v>
      </c>
      <c r="I14" s="51">
        <v>19690</v>
      </c>
      <c r="J14" s="45">
        <f t="shared" si="2"/>
        <v>83.15388522092432</v>
      </c>
      <c r="K14" s="51">
        <v>33870</v>
      </c>
      <c r="L14" s="51">
        <v>36517</v>
      </c>
      <c r="M14" s="45">
        <f t="shared" si="3"/>
        <v>92.75132130240709</v>
      </c>
      <c r="N14" s="51">
        <v>51160</v>
      </c>
      <c r="O14" s="51">
        <v>56690</v>
      </c>
      <c r="P14" s="45">
        <f t="shared" si="4"/>
        <v>90.2451931557594</v>
      </c>
      <c r="Q14" s="55"/>
      <c r="R14" s="113"/>
      <c r="S14" s="113"/>
      <c r="T14" s="55"/>
      <c r="U14" s="113"/>
      <c r="V14" s="113"/>
      <c r="W14" s="55"/>
      <c r="X14" s="113"/>
      <c r="Y14" s="113"/>
      <c r="Z14" s="55"/>
    </row>
    <row r="15" spans="1:26" s="117" customFormat="1" ht="12.75">
      <c r="A15" s="116" t="s">
        <v>59</v>
      </c>
      <c r="B15" s="51">
        <f t="shared" si="5"/>
        <v>14257</v>
      </c>
      <c r="C15" s="51">
        <f t="shared" si="5"/>
        <v>17532</v>
      </c>
      <c r="D15" s="45">
        <f t="shared" si="0"/>
        <v>81.31987223362994</v>
      </c>
      <c r="E15" s="51">
        <v>1610</v>
      </c>
      <c r="F15" s="51">
        <v>5357</v>
      </c>
      <c r="G15" s="45">
        <f t="shared" si="1"/>
        <v>30.054134776927384</v>
      </c>
      <c r="H15" s="51">
        <v>12647</v>
      </c>
      <c r="I15" s="51">
        <v>12175</v>
      </c>
      <c r="J15" s="45">
        <f t="shared" si="2"/>
        <v>103.87679671457906</v>
      </c>
      <c r="K15" s="51">
        <v>22134</v>
      </c>
      <c r="L15" s="51">
        <v>22232</v>
      </c>
      <c r="M15" s="45">
        <f t="shared" si="3"/>
        <v>99.55919395465995</v>
      </c>
      <c r="N15" s="51">
        <v>36391</v>
      </c>
      <c r="O15" s="51">
        <v>39764</v>
      </c>
      <c r="P15" s="45">
        <f t="shared" si="4"/>
        <v>91.51745297253797</v>
      </c>
      <c r="Q15" s="55"/>
      <c r="R15" s="113"/>
      <c r="S15" s="113"/>
      <c r="T15" s="55"/>
      <c r="U15" s="113"/>
      <c r="V15" s="113"/>
      <c r="W15" s="55"/>
      <c r="X15" s="113"/>
      <c r="Y15" s="113"/>
      <c r="Z15" s="55"/>
    </row>
    <row r="16" spans="1:26" s="117" customFormat="1" ht="14.25" customHeight="1">
      <c r="A16" s="116" t="s">
        <v>233</v>
      </c>
      <c r="B16" s="51">
        <f t="shared" si="5"/>
        <v>4417</v>
      </c>
      <c r="C16" s="51">
        <f t="shared" si="5"/>
        <v>4989</v>
      </c>
      <c r="D16" s="45">
        <f t="shared" si="0"/>
        <v>88.5347765083183</v>
      </c>
      <c r="E16" s="51">
        <v>4204</v>
      </c>
      <c r="F16" s="51">
        <v>4778</v>
      </c>
      <c r="G16" s="45">
        <f t="shared" si="1"/>
        <v>87.98660527417329</v>
      </c>
      <c r="H16" s="51">
        <v>213</v>
      </c>
      <c r="I16" s="51">
        <v>211</v>
      </c>
      <c r="J16" s="45">
        <f t="shared" si="2"/>
        <v>100.9478672985782</v>
      </c>
      <c r="K16" s="51">
        <v>9411</v>
      </c>
      <c r="L16" s="51">
        <v>9346</v>
      </c>
      <c r="M16" s="45">
        <f t="shared" si="3"/>
        <v>100.69548469933662</v>
      </c>
      <c r="N16" s="51">
        <v>13828</v>
      </c>
      <c r="O16" s="51">
        <v>14335</v>
      </c>
      <c r="P16" s="45">
        <f t="shared" si="4"/>
        <v>96.46320195326125</v>
      </c>
      <c r="Q16" s="55"/>
      <c r="R16" s="113"/>
      <c r="S16" s="113"/>
      <c r="T16" s="55"/>
      <c r="U16" s="113"/>
      <c r="V16" s="113"/>
      <c r="W16" s="55"/>
      <c r="X16" s="113"/>
      <c r="Y16" s="113"/>
      <c r="Z16" s="55"/>
    </row>
    <row r="17" spans="1:26" s="114" customFormat="1" ht="14.25" customHeight="1">
      <c r="A17" s="116" t="s">
        <v>61</v>
      </c>
      <c r="B17" s="51">
        <f t="shared" si="5"/>
        <v>2272</v>
      </c>
      <c r="C17" s="51">
        <f t="shared" si="5"/>
        <v>1862</v>
      </c>
      <c r="D17" s="45">
        <f t="shared" si="0"/>
        <v>122.01933404940924</v>
      </c>
      <c r="E17" s="51">
        <v>696</v>
      </c>
      <c r="F17" s="51">
        <v>470</v>
      </c>
      <c r="G17" s="45">
        <f t="shared" si="1"/>
        <v>148.08510638297872</v>
      </c>
      <c r="H17" s="51">
        <v>1576</v>
      </c>
      <c r="I17" s="51">
        <v>1392</v>
      </c>
      <c r="J17" s="45">
        <f t="shared" si="2"/>
        <v>113.2183908045977</v>
      </c>
      <c r="K17" s="51">
        <v>14832</v>
      </c>
      <c r="L17" s="51">
        <v>18051</v>
      </c>
      <c r="M17" s="45">
        <f t="shared" si="3"/>
        <v>82.16719295329898</v>
      </c>
      <c r="N17" s="51">
        <v>17104</v>
      </c>
      <c r="O17" s="51">
        <v>19913</v>
      </c>
      <c r="P17" s="45">
        <f t="shared" si="4"/>
        <v>85.89363732235223</v>
      </c>
      <c r="Q17" s="55"/>
      <c r="R17" s="113"/>
      <c r="S17" s="113"/>
      <c r="T17" s="55"/>
      <c r="U17" s="113"/>
      <c r="V17" s="113"/>
      <c r="W17" s="55"/>
      <c r="X17" s="113"/>
      <c r="Y17" s="113"/>
      <c r="Z17" s="55"/>
    </row>
    <row r="18" spans="1:26" s="117" customFormat="1" ht="14.25" customHeight="1">
      <c r="A18" s="116" t="s">
        <v>62</v>
      </c>
      <c r="B18" s="51">
        <f t="shared" si="5"/>
        <v>1107</v>
      </c>
      <c r="C18" s="51">
        <f t="shared" si="5"/>
        <v>1120</v>
      </c>
      <c r="D18" s="45">
        <f t="shared" si="0"/>
        <v>98.83928571428572</v>
      </c>
      <c r="E18" s="51">
        <v>2</v>
      </c>
      <c r="F18" s="51">
        <v>10</v>
      </c>
      <c r="G18" s="45">
        <f t="shared" si="1"/>
        <v>20</v>
      </c>
      <c r="H18" s="51">
        <v>1105</v>
      </c>
      <c r="I18" s="51">
        <v>1110</v>
      </c>
      <c r="J18" s="45">
        <f t="shared" si="2"/>
        <v>99.54954954954955</v>
      </c>
      <c r="K18" s="51">
        <v>2214</v>
      </c>
      <c r="L18" s="51">
        <v>2230</v>
      </c>
      <c r="M18" s="45">
        <f t="shared" si="3"/>
        <v>99.28251121076234</v>
      </c>
      <c r="N18" s="51">
        <v>3321</v>
      </c>
      <c r="O18" s="51">
        <v>3351</v>
      </c>
      <c r="P18" s="45">
        <f t="shared" si="4"/>
        <v>99.1047448522829</v>
      </c>
      <c r="Q18" s="55"/>
      <c r="R18" s="113"/>
      <c r="S18" s="113"/>
      <c r="T18" s="55"/>
      <c r="U18" s="113"/>
      <c r="V18" s="113"/>
      <c r="W18" s="55"/>
      <c r="X18" s="113"/>
      <c r="Y18" s="113"/>
      <c r="Z18" s="55"/>
    </row>
    <row r="19" spans="1:26" s="117" customFormat="1" ht="14.25" customHeight="1">
      <c r="A19" s="116" t="s">
        <v>63</v>
      </c>
      <c r="B19" s="51">
        <f t="shared" si="5"/>
        <v>16326</v>
      </c>
      <c r="C19" s="51">
        <f t="shared" si="5"/>
        <v>17651</v>
      </c>
      <c r="D19" s="45">
        <f t="shared" si="0"/>
        <v>92.49334315336242</v>
      </c>
      <c r="E19" s="51">
        <v>4707</v>
      </c>
      <c r="F19" s="51">
        <v>4540</v>
      </c>
      <c r="G19" s="45">
        <f t="shared" si="1"/>
        <v>103.6784140969163</v>
      </c>
      <c r="H19" s="51">
        <v>11619</v>
      </c>
      <c r="I19" s="51">
        <v>13111</v>
      </c>
      <c r="J19" s="45">
        <f t="shared" si="2"/>
        <v>88.62024254442834</v>
      </c>
      <c r="K19" s="51">
        <v>24162</v>
      </c>
      <c r="L19" s="51">
        <v>30569</v>
      </c>
      <c r="M19" s="45">
        <f t="shared" si="3"/>
        <v>79.04085838594655</v>
      </c>
      <c r="N19" s="51">
        <v>40488</v>
      </c>
      <c r="O19" s="51">
        <v>48220</v>
      </c>
      <c r="P19" s="45">
        <f t="shared" si="4"/>
        <v>83.9651596847781</v>
      </c>
      <c r="Q19" s="55"/>
      <c r="R19" s="113"/>
      <c r="S19" s="113"/>
      <c r="T19" s="55"/>
      <c r="U19" s="113"/>
      <c r="V19" s="113"/>
      <c r="W19" s="55"/>
      <c r="X19" s="113"/>
      <c r="Y19" s="113"/>
      <c r="Z19" s="55"/>
    </row>
    <row r="20" spans="1:26" s="117" customFormat="1" ht="14.25" customHeight="1">
      <c r="A20" s="116" t="s">
        <v>64</v>
      </c>
      <c r="B20" s="51">
        <f t="shared" si="5"/>
        <v>5176</v>
      </c>
      <c r="C20" s="51">
        <f t="shared" si="5"/>
        <v>5548</v>
      </c>
      <c r="D20" s="45">
        <f t="shared" si="0"/>
        <v>93.29488103821197</v>
      </c>
      <c r="E20" s="51">
        <v>504</v>
      </c>
      <c r="F20" s="51">
        <v>363</v>
      </c>
      <c r="G20" s="45">
        <f t="shared" si="1"/>
        <v>138.84297520661158</v>
      </c>
      <c r="H20" s="51">
        <v>4672</v>
      </c>
      <c r="I20" s="51">
        <v>5185</v>
      </c>
      <c r="J20" s="45">
        <f t="shared" si="2"/>
        <v>90.10607521697203</v>
      </c>
      <c r="K20" s="51">
        <v>17121</v>
      </c>
      <c r="L20" s="51">
        <v>19599</v>
      </c>
      <c r="M20" s="45">
        <f t="shared" si="3"/>
        <v>87.35649778049901</v>
      </c>
      <c r="N20" s="51">
        <v>22297</v>
      </c>
      <c r="O20" s="51">
        <v>25147</v>
      </c>
      <c r="P20" s="45">
        <f t="shared" si="4"/>
        <v>88.6666401558834</v>
      </c>
      <c r="Q20" s="55"/>
      <c r="R20" s="113"/>
      <c r="S20" s="113"/>
      <c r="T20" s="55"/>
      <c r="U20" s="113"/>
      <c r="V20" s="113"/>
      <c r="W20" s="55"/>
      <c r="X20" s="113"/>
      <c r="Y20" s="113"/>
      <c r="Z20" s="55"/>
    </row>
    <row r="21" spans="1:26" s="117" customFormat="1" ht="14.25" customHeight="1">
      <c r="A21" s="116" t="s">
        <v>65</v>
      </c>
      <c r="B21" s="51">
        <f t="shared" si="5"/>
        <v>29779</v>
      </c>
      <c r="C21" s="51">
        <f t="shared" si="5"/>
        <v>13308</v>
      </c>
      <c r="D21" s="45">
        <f t="shared" si="0"/>
        <v>223.76765855124737</v>
      </c>
      <c r="E21" s="51">
        <v>24463</v>
      </c>
      <c r="F21" s="51">
        <v>8749</v>
      </c>
      <c r="G21" s="45">
        <f t="shared" si="1"/>
        <v>279.6090981826494</v>
      </c>
      <c r="H21" s="51">
        <v>5316</v>
      </c>
      <c r="I21" s="51">
        <v>4559</v>
      </c>
      <c r="J21" s="45">
        <f t="shared" si="2"/>
        <v>116.60451853476638</v>
      </c>
      <c r="K21" s="51">
        <v>82715</v>
      </c>
      <c r="L21" s="51">
        <v>110853</v>
      </c>
      <c r="M21" s="45">
        <f t="shared" si="3"/>
        <v>74.6168349074901</v>
      </c>
      <c r="N21" s="51">
        <v>112494</v>
      </c>
      <c r="O21" s="51">
        <v>124161</v>
      </c>
      <c r="P21" s="45">
        <f t="shared" si="4"/>
        <v>90.60332954792568</v>
      </c>
      <c r="Q21" s="55"/>
      <c r="R21" s="113"/>
      <c r="S21" s="113"/>
      <c r="T21" s="55"/>
      <c r="U21" s="113"/>
      <c r="V21" s="113"/>
      <c r="W21" s="55"/>
      <c r="X21" s="113"/>
      <c r="Y21" s="113"/>
      <c r="Z21" s="55"/>
    </row>
    <row r="22" spans="1:26" s="117" customFormat="1" ht="14.25" customHeight="1">
      <c r="A22" s="116" t="s">
        <v>147</v>
      </c>
      <c r="B22" s="51">
        <f t="shared" si="5"/>
        <v>7704</v>
      </c>
      <c r="C22" s="51">
        <f t="shared" si="5"/>
        <v>8254</v>
      </c>
      <c r="D22" s="45">
        <f t="shared" si="0"/>
        <v>93.33656409013813</v>
      </c>
      <c r="E22" s="51">
        <v>29</v>
      </c>
      <c r="F22" s="51">
        <v>101</v>
      </c>
      <c r="G22" s="45">
        <f t="shared" si="1"/>
        <v>28.71287128712871</v>
      </c>
      <c r="H22" s="51">
        <v>7675</v>
      </c>
      <c r="I22" s="51">
        <v>8153</v>
      </c>
      <c r="J22" s="45">
        <f t="shared" si="2"/>
        <v>94.13712743775298</v>
      </c>
      <c r="K22" s="51">
        <v>13036</v>
      </c>
      <c r="L22" s="51">
        <v>25508</v>
      </c>
      <c r="M22" s="45">
        <f t="shared" si="3"/>
        <v>51.10553551826877</v>
      </c>
      <c r="N22" s="51">
        <v>20740</v>
      </c>
      <c r="O22" s="51">
        <v>33762</v>
      </c>
      <c r="P22" s="45">
        <f>N22/O22*100</f>
        <v>61.43001007049346</v>
      </c>
      <c r="Q22" s="55"/>
      <c r="R22" s="113"/>
      <c r="S22" s="113"/>
      <c r="T22" s="55"/>
      <c r="U22" s="113"/>
      <c r="V22" s="113"/>
      <c r="W22" s="55"/>
      <c r="X22" s="113"/>
      <c r="Y22" s="113"/>
      <c r="Z22" s="55"/>
    </row>
    <row r="23" spans="1:26" s="117" customFormat="1" ht="14.25" customHeight="1">
      <c r="A23" s="116" t="s">
        <v>67</v>
      </c>
      <c r="B23" s="51">
        <f t="shared" si="5"/>
        <v>7460</v>
      </c>
      <c r="C23" s="51">
        <f t="shared" si="5"/>
        <v>9234</v>
      </c>
      <c r="D23" s="45">
        <f t="shared" si="0"/>
        <v>80.7883907299112</v>
      </c>
      <c r="E23" s="51">
        <v>565</v>
      </c>
      <c r="F23" s="51">
        <v>507</v>
      </c>
      <c r="G23" s="45">
        <f t="shared" si="1"/>
        <v>111.43984220907296</v>
      </c>
      <c r="H23" s="51">
        <v>6895</v>
      </c>
      <c r="I23" s="51">
        <v>8727</v>
      </c>
      <c r="J23" s="45">
        <f t="shared" si="2"/>
        <v>79.00767732324968</v>
      </c>
      <c r="K23" s="51">
        <v>17789</v>
      </c>
      <c r="L23" s="51">
        <v>28419</v>
      </c>
      <c r="M23" s="45">
        <f>K23/L23*100</f>
        <v>62.595446708188184</v>
      </c>
      <c r="N23" s="51">
        <v>25249</v>
      </c>
      <c r="O23" s="51">
        <v>37653</v>
      </c>
      <c r="P23" s="45">
        <f t="shared" si="4"/>
        <v>67.05707380554007</v>
      </c>
      <c r="Q23" s="55"/>
      <c r="R23" s="113"/>
      <c r="S23" s="113"/>
      <c r="T23" s="55"/>
      <c r="U23" s="113"/>
      <c r="V23" s="113"/>
      <c r="W23" s="55"/>
      <c r="X23" s="113"/>
      <c r="Y23" s="113"/>
      <c r="Z23" s="55"/>
    </row>
    <row r="24" spans="1:26" s="117" customFormat="1" ht="12" customHeight="1">
      <c r="A24" s="116" t="s">
        <v>148</v>
      </c>
      <c r="B24" s="51" t="s">
        <v>182</v>
      </c>
      <c r="C24" s="51" t="s">
        <v>182</v>
      </c>
      <c r="D24" s="45" t="s">
        <v>182</v>
      </c>
      <c r="E24" s="51" t="s">
        <v>182</v>
      </c>
      <c r="F24" s="51" t="s">
        <v>182</v>
      </c>
      <c r="G24" s="45" t="s">
        <v>182</v>
      </c>
      <c r="H24" s="51" t="s">
        <v>182</v>
      </c>
      <c r="I24" s="51" t="s">
        <v>182</v>
      </c>
      <c r="J24" s="45" t="s">
        <v>182</v>
      </c>
      <c r="K24" s="51">
        <v>37</v>
      </c>
      <c r="L24" s="51">
        <v>41</v>
      </c>
      <c r="M24" s="45">
        <f>K24/L24*100</f>
        <v>90.2439024390244</v>
      </c>
      <c r="N24" s="51">
        <v>37</v>
      </c>
      <c r="O24" s="51">
        <v>41</v>
      </c>
      <c r="P24" s="45">
        <f>N24/O24*100</f>
        <v>90.2439024390244</v>
      </c>
      <c r="Q24" s="55"/>
      <c r="R24" s="113"/>
      <c r="S24" s="113"/>
      <c r="T24" s="55"/>
      <c r="U24" s="113"/>
      <c r="V24" s="113"/>
      <c r="W24" s="55"/>
      <c r="X24" s="113"/>
      <c r="Y24" s="113"/>
      <c r="Z24" s="55"/>
    </row>
    <row r="25" spans="1:26" s="117" customFormat="1" ht="12.75">
      <c r="A25" s="116" t="s">
        <v>68</v>
      </c>
      <c r="B25" s="51" t="s">
        <v>182</v>
      </c>
      <c r="C25" s="51" t="s">
        <v>182</v>
      </c>
      <c r="D25" s="45" t="s">
        <v>182</v>
      </c>
      <c r="E25" s="51" t="s">
        <v>182</v>
      </c>
      <c r="F25" s="51" t="s">
        <v>182</v>
      </c>
      <c r="G25" s="45" t="s">
        <v>182</v>
      </c>
      <c r="H25" s="51" t="s">
        <v>182</v>
      </c>
      <c r="I25" s="51" t="s">
        <v>182</v>
      </c>
      <c r="J25" s="45" t="s">
        <v>182</v>
      </c>
      <c r="K25" s="51">
        <v>3</v>
      </c>
      <c r="L25" s="51">
        <v>21</v>
      </c>
      <c r="M25" s="45">
        <f>K25/L25*100</f>
        <v>14.285714285714285</v>
      </c>
      <c r="N25" s="51">
        <v>3</v>
      </c>
      <c r="O25" s="51">
        <v>21</v>
      </c>
      <c r="P25" s="45">
        <f t="shared" si="4"/>
        <v>14.285714285714285</v>
      </c>
      <c r="Q25" s="55"/>
      <c r="R25" s="113"/>
      <c r="S25" s="113"/>
      <c r="T25" s="55"/>
      <c r="U25" s="56"/>
      <c r="V25" s="56"/>
      <c r="W25" s="56"/>
      <c r="X25" s="113"/>
      <c r="Y25" s="113"/>
      <c r="Z25" s="55"/>
    </row>
    <row r="26" spans="1:26" s="117" customFormat="1" ht="12.75">
      <c r="A26" s="118" t="s">
        <v>69</v>
      </c>
      <c r="B26" s="52">
        <f>H26</f>
        <v>701</v>
      </c>
      <c r="C26" s="52">
        <f>I26</f>
        <v>686</v>
      </c>
      <c r="D26" s="47">
        <f t="shared" si="0"/>
        <v>102.1865889212828</v>
      </c>
      <c r="E26" s="52" t="s">
        <v>182</v>
      </c>
      <c r="F26" s="52" t="s">
        <v>182</v>
      </c>
      <c r="G26" s="47" t="s">
        <v>182</v>
      </c>
      <c r="H26" s="52">
        <v>701</v>
      </c>
      <c r="I26" s="52">
        <v>686</v>
      </c>
      <c r="J26" s="47">
        <f>H26/I26*100</f>
        <v>102.1865889212828</v>
      </c>
      <c r="K26" s="52">
        <v>4175</v>
      </c>
      <c r="L26" s="52">
        <v>4156</v>
      </c>
      <c r="M26" s="45">
        <f>K26/L26*100</f>
        <v>100.45717035611163</v>
      </c>
      <c r="N26" s="52">
        <v>4876</v>
      </c>
      <c r="O26" s="52">
        <v>4842</v>
      </c>
      <c r="P26" s="47">
        <f t="shared" si="4"/>
        <v>100.7021891780256</v>
      </c>
      <c r="Q26" s="55"/>
      <c r="R26" s="113"/>
      <c r="S26" s="113"/>
      <c r="T26" s="55"/>
      <c r="U26" s="113"/>
      <c r="V26" s="113"/>
      <c r="W26" s="55"/>
      <c r="X26" s="113"/>
      <c r="Y26" s="113"/>
      <c r="Z26" s="55"/>
    </row>
  </sheetData>
  <sheetProtection/>
  <mergeCells count="8">
    <mergeCell ref="A1:P1"/>
    <mergeCell ref="N3:P4"/>
    <mergeCell ref="A3:A5"/>
    <mergeCell ref="B3:D4"/>
    <mergeCell ref="E4:G4"/>
    <mergeCell ref="H4:J4"/>
    <mergeCell ref="E3:J3"/>
    <mergeCell ref="K3:M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1">
      <selection activeCell="P25" sqref="P25"/>
    </sheetView>
  </sheetViews>
  <sheetFormatPr defaultColWidth="9.00390625" defaultRowHeight="12.75"/>
  <cols>
    <col min="1" max="1" width="21.75390625" style="149" customWidth="1"/>
    <col min="2" max="2" width="9.75390625" style="149" customWidth="1"/>
    <col min="3" max="3" width="9.625" style="149" customWidth="1"/>
    <col min="4" max="6" width="8.875" style="149" customWidth="1"/>
    <col min="7" max="7" width="10.125" style="149" customWidth="1"/>
    <col min="8" max="8" width="9.875" style="149" customWidth="1"/>
    <col min="9" max="9" width="9.75390625" style="149" customWidth="1"/>
    <col min="10" max="10" width="10.625" style="149" customWidth="1"/>
    <col min="11" max="12" width="9.75390625" style="149" customWidth="1"/>
    <col min="13" max="13" width="8.75390625" style="149" customWidth="1"/>
    <col min="14" max="16384" width="9.125" style="149" customWidth="1"/>
  </cols>
  <sheetData>
    <row r="1" spans="1:16" ht="29.25" customHeight="1">
      <c r="A1" s="332" t="s">
        <v>91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</row>
    <row r="2" spans="1:16" ht="12.7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P2" s="151" t="s">
        <v>88</v>
      </c>
    </row>
    <row r="3" spans="1:16" ht="16.5" customHeight="1">
      <c r="A3" s="305"/>
      <c r="B3" s="301" t="s">
        <v>179</v>
      </c>
      <c r="C3" s="301"/>
      <c r="D3" s="301"/>
      <c r="E3" s="302" t="s">
        <v>26</v>
      </c>
      <c r="F3" s="306"/>
      <c r="G3" s="306"/>
      <c r="H3" s="306"/>
      <c r="I3" s="306"/>
      <c r="J3" s="306"/>
      <c r="K3" s="307" t="s">
        <v>210</v>
      </c>
      <c r="L3" s="308"/>
      <c r="M3" s="309"/>
      <c r="N3" s="301" t="s">
        <v>211</v>
      </c>
      <c r="O3" s="301"/>
      <c r="P3" s="302"/>
    </row>
    <row r="4" spans="1:16" ht="24" customHeight="1">
      <c r="A4" s="305"/>
      <c r="B4" s="301"/>
      <c r="C4" s="301"/>
      <c r="D4" s="301"/>
      <c r="E4" s="301" t="s">
        <v>27</v>
      </c>
      <c r="F4" s="301"/>
      <c r="G4" s="301"/>
      <c r="H4" s="301" t="s">
        <v>28</v>
      </c>
      <c r="I4" s="301"/>
      <c r="J4" s="301"/>
      <c r="K4" s="310"/>
      <c r="L4" s="311"/>
      <c r="M4" s="312"/>
      <c r="N4" s="301"/>
      <c r="O4" s="301"/>
      <c r="P4" s="302"/>
    </row>
    <row r="5" spans="1:16" ht="30" customHeight="1">
      <c r="A5" s="305"/>
      <c r="B5" s="72">
        <v>2024</v>
      </c>
      <c r="C5" s="72">
        <v>2023</v>
      </c>
      <c r="D5" s="72" t="s">
        <v>180</v>
      </c>
      <c r="E5" s="72">
        <v>2024</v>
      </c>
      <c r="F5" s="72">
        <v>2023</v>
      </c>
      <c r="G5" s="72" t="s">
        <v>180</v>
      </c>
      <c r="H5" s="72">
        <v>2024</v>
      </c>
      <c r="I5" s="72">
        <v>2023</v>
      </c>
      <c r="J5" s="72" t="s">
        <v>180</v>
      </c>
      <c r="K5" s="72">
        <v>2024</v>
      </c>
      <c r="L5" s="72">
        <v>2023</v>
      </c>
      <c r="M5" s="72" t="s">
        <v>180</v>
      </c>
      <c r="N5" s="72">
        <v>2024</v>
      </c>
      <c r="O5" s="72">
        <v>2023</v>
      </c>
      <c r="P5" s="72" t="s">
        <v>180</v>
      </c>
    </row>
    <row r="6" spans="1:26" s="114" customFormat="1" ht="12.75">
      <c r="A6" s="112" t="s">
        <v>52</v>
      </c>
      <c r="B6" s="53">
        <f>E6+H6</f>
        <v>348373</v>
      </c>
      <c r="C6" s="53">
        <f>SUM(C7:C26)</f>
        <v>333993</v>
      </c>
      <c r="D6" s="54">
        <f>B6/C6*100</f>
        <v>104.30547945615626</v>
      </c>
      <c r="E6" s="53">
        <f>SUM(E7:E21)</f>
        <v>31454</v>
      </c>
      <c r="F6" s="53">
        <f>SUM(F7:F22)</f>
        <v>21853</v>
      </c>
      <c r="G6" s="55">
        <f>E6/F6*100</f>
        <v>143.93447123964674</v>
      </c>
      <c r="H6" s="53">
        <f>SUM(H7:H26)</f>
        <v>316919</v>
      </c>
      <c r="I6" s="53">
        <f>SUM(I7:I26)</f>
        <v>312140</v>
      </c>
      <c r="J6" s="55">
        <f>H6/I6*100</f>
        <v>101.53104376241431</v>
      </c>
      <c r="K6" s="53">
        <f>SUM(K7:K26)</f>
        <v>1030895</v>
      </c>
      <c r="L6" s="53">
        <f>SUM(L7:L26)</f>
        <v>1230090</v>
      </c>
      <c r="M6" s="55">
        <f>K6/L6%</f>
        <v>83.80646944532513</v>
      </c>
      <c r="N6" s="53">
        <f>E6+H6+K6</f>
        <v>1379268</v>
      </c>
      <c r="O6" s="53">
        <f>F6+I6+L6</f>
        <v>1564083</v>
      </c>
      <c r="P6" s="55">
        <f>N6/O6%</f>
        <v>88.18381121717965</v>
      </c>
      <c r="Q6" s="55"/>
      <c r="R6" s="113"/>
      <c r="S6" s="113"/>
      <c r="T6" s="55"/>
      <c r="U6" s="113"/>
      <c r="V6" s="113"/>
      <c r="W6" s="55"/>
      <c r="X6" s="113"/>
      <c r="Y6" s="113"/>
      <c r="Z6" s="55"/>
    </row>
    <row r="7" spans="1:26" s="114" customFormat="1" ht="12.75">
      <c r="A7" s="115" t="s">
        <v>232</v>
      </c>
      <c r="B7" s="53">
        <f>E7+H7</f>
        <v>38971</v>
      </c>
      <c r="C7" s="53">
        <f>F7+I7</f>
        <v>41764</v>
      </c>
      <c r="D7" s="54">
        <f aca="true" t="shared" si="0" ref="D7:D23">B7/C7*100</f>
        <v>93.31242218178335</v>
      </c>
      <c r="E7" s="53">
        <v>267</v>
      </c>
      <c r="F7" s="53">
        <v>153</v>
      </c>
      <c r="G7" s="55">
        <f aca="true" t="shared" si="1" ref="G7:G21">E7/F7*100</f>
        <v>174.50980392156862</v>
      </c>
      <c r="H7" s="53">
        <v>38704</v>
      </c>
      <c r="I7" s="53">
        <v>41611</v>
      </c>
      <c r="J7" s="55">
        <f aca="true" t="shared" si="2" ref="J7:J23">H7/I7*100</f>
        <v>93.0138665256783</v>
      </c>
      <c r="K7" s="53">
        <v>38666</v>
      </c>
      <c r="L7" s="53">
        <v>41445</v>
      </c>
      <c r="M7" s="55">
        <f aca="true" t="shared" si="3" ref="M7:M24">K7/L7%</f>
        <v>93.29472795270841</v>
      </c>
      <c r="N7" s="53">
        <f aca="true" t="shared" si="4" ref="N7:O22">E7+H7+K7</f>
        <v>77637</v>
      </c>
      <c r="O7" s="53">
        <f>F7+I7+L7</f>
        <v>83209</v>
      </c>
      <c r="P7" s="55">
        <f aca="true" t="shared" si="5" ref="P7:P23">N7/O7%</f>
        <v>93.30360898460502</v>
      </c>
      <c r="Q7" s="55"/>
      <c r="R7" s="113"/>
      <c r="S7" s="113"/>
      <c r="T7" s="55"/>
      <c r="U7" s="113"/>
      <c r="V7" s="113"/>
      <c r="W7" s="55"/>
      <c r="X7" s="113"/>
      <c r="Y7" s="113"/>
      <c r="Z7" s="55"/>
    </row>
    <row r="8" spans="1:26" s="114" customFormat="1" ht="12.75">
      <c r="A8" s="116" t="s">
        <v>53</v>
      </c>
      <c r="B8" s="53">
        <f aca="true" t="shared" si="6" ref="B8:C21">E8+H8</f>
        <v>3566</v>
      </c>
      <c r="C8" s="53">
        <f t="shared" si="6"/>
        <v>3555</v>
      </c>
      <c r="D8" s="54">
        <f t="shared" si="0"/>
        <v>100.30942334739802</v>
      </c>
      <c r="E8" s="53">
        <v>532</v>
      </c>
      <c r="F8" s="53">
        <v>306</v>
      </c>
      <c r="G8" s="55">
        <f t="shared" si="1"/>
        <v>173.8562091503268</v>
      </c>
      <c r="H8" s="53">
        <v>3034</v>
      </c>
      <c r="I8" s="53">
        <v>3249</v>
      </c>
      <c r="J8" s="55">
        <f t="shared" si="2"/>
        <v>93.38257925515543</v>
      </c>
      <c r="K8" s="53">
        <v>34613</v>
      </c>
      <c r="L8" s="53">
        <v>35806</v>
      </c>
      <c r="M8" s="55">
        <f t="shared" si="3"/>
        <v>96.66815617494275</v>
      </c>
      <c r="N8" s="53">
        <f t="shared" si="4"/>
        <v>38179</v>
      </c>
      <c r="O8" s="53">
        <f t="shared" si="4"/>
        <v>39361</v>
      </c>
      <c r="P8" s="55">
        <f>N8/O8%</f>
        <v>96.99702751454485</v>
      </c>
      <c r="Q8" s="55"/>
      <c r="R8" s="113"/>
      <c r="S8" s="113"/>
      <c r="T8" s="55"/>
      <c r="U8" s="113"/>
      <c r="V8" s="113"/>
      <c r="W8" s="55"/>
      <c r="X8" s="113"/>
      <c r="Y8" s="113"/>
      <c r="Z8" s="55"/>
    </row>
    <row r="9" spans="1:26" s="114" customFormat="1" ht="12.75">
      <c r="A9" s="116" t="s">
        <v>54</v>
      </c>
      <c r="B9" s="53">
        <f t="shared" si="6"/>
        <v>31499</v>
      </c>
      <c r="C9" s="53">
        <f t="shared" si="6"/>
        <v>26797</v>
      </c>
      <c r="D9" s="54">
        <f t="shared" si="0"/>
        <v>117.54674030675076</v>
      </c>
      <c r="E9" s="53">
        <v>2388</v>
      </c>
      <c r="F9" s="53">
        <v>2893</v>
      </c>
      <c r="G9" s="55">
        <f t="shared" si="1"/>
        <v>82.54407189768406</v>
      </c>
      <c r="H9" s="53">
        <v>29111</v>
      </c>
      <c r="I9" s="53">
        <v>23904</v>
      </c>
      <c r="J9" s="55">
        <f t="shared" si="2"/>
        <v>121.78296519410978</v>
      </c>
      <c r="K9" s="53">
        <v>87869</v>
      </c>
      <c r="L9" s="53">
        <v>86502</v>
      </c>
      <c r="M9" s="55">
        <f t="shared" si="3"/>
        <v>101.5803102818432</v>
      </c>
      <c r="N9" s="53">
        <f t="shared" si="4"/>
        <v>119368</v>
      </c>
      <c r="O9" s="53">
        <f t="shared" si="4"/>
        <v>113299</v>
      </c>
      <c r="P9" s="55">
        <f t="shared" si="5"/>
        <v>105.35662274159525</v>
      </c>
      <c r="Q9" s="55"/>
      <c r="R9" s="113"/>
      <c r="S9" s="113"/>
      <c r="T9" s="55"/>
      <c r="U9" s="113"/>
      <c r="V9" s="113"/>
      <c r="W9" s="55"/>
      <c r="X9" s="113"/>
      <c r="Y9" s="113"/>
      <c r="Z9" s="55"/>
    </row>
    <row r="10" spans="1:26" s="114" customFormat="1" ht="12.75">
      <c r="A10" s="116" t="s">
        <v>55</v>
      </c>
      <c r="B10" s="53">
        <f t="shared" si="6"/>
        <v>68075</v>
      </c>
      <c r="C10" s="53">
        <f t="shared" si="6"/>
        <v>65167</v>
      </c>
      <c r="D10" s="54">
        <f t="shared" si="0"/>
        <v>104.46238126659199</v>
      </c>
      <c r="E10" s="53">
        <v>104</v>
      </c>
      <c r="F10" s="53">
        <v>218</v>
      </c>
      <c r="G10" s="55">
        <f t="shared" si="1"/>
        <v>47.706422018348626</v>
      </c>
      <c r="H10" s="53">
        <v>67971</v>
      </c>
      <c r="I10" s="53">
        <v>64949</v>
      </c>
      <c r="J10" s="55">
        <f t="shared" si="2"/>
        <v>104.6528814916319</v>
      </c>
      <c r="K10" s="53">
        <v>112786</v>
      </c>
      <c r="L10" s="53">
        <v>120115</v>
      </c>
      <c r="M10" s="55">
        <f t="shared" si="3"/>
        <v>93.89834741705864</v>
      </c>
      <c r="N10" s="53">
        <f t="shared" si="4"/>
        <v>180861</v>
      </c>
      <c r="O10" s="53">
        <f t="shared" si="4"/>
        <v>185282</v>
      </c>
      <c r="P10" s="55">
        <f t="shared" si="5"/>
        <v>97.61390744918558</v>
      </c>
      <c r="Q10" s="55"/>
      <c r="R10" s="113"/>
      <c r="S10" s="113"/>
      <c r="T10" s="55"/>
      <c r="U10" s="113"/>
      <c r="V10" s="113"/>
      <c r="W10" s="55"/>
      <c r="X10" s="113"/>
      <c r="Y10" s="113"/>
      <c r="Z10" s="55"/>
    </row>
    <row r="11" spans="1:26" s="114" customFormat="1" ht="12.75">
      <c r="A11" s="116" t="s">
        <v>56</v>
      </c>
      <c r="B11" s="53">
        <f t="shared" si="6"/>
        <v>4247</v>
      </c>
      <c r="C11" s="53">
        <f t="shared" si="6"/>
        <v>4253</v>
      </c>
      <c r="D11" s="54">
        <f t="shared" si="0"/>
        <v>99.85892311309664</v>
      </c>
      <c r="E11" s="53">
        <v>10</v>
      </c>
      <c r="F11" s="53">
        <v>10</v>
      </c>
      <c r="G11" s="55">
        <f t="shared" si="1"/>
        <v>100</v>
      </c>
      <c r="H11" s="53">
        <v>4237</v>
      </c>
      <c r="I11" s="53">
        <v>4243</v>
      </c>
      <c r="J11" s="55">
        <f t="shared" si="2"/>
        <v>99.85859061984445</v>
      </c>
      <c r="K11" s="53">
        <v>7790</v>
      </c>
      <c r="L11" s="53">
        <v>9307</v>
      </c>
      <c r="M11" s="55">
        <f t="shared" si="3"/>
        <v>83.70044052863437</v>
      </c>
      <c r="N11" s="53">
        <f t="shared" si="4"/>
        <v>12037</v>
      </c>
      <c r="O11" s="53">
        <f t="shared" si="4"/>
        <v>13560</v>
      </c>
      <c r="P11" s="55">
        <f t="shared" si="5"/>
        <v>88.76843657817109</v>
      </c>
      <c r="Q11" s="55"/>
      <c r="R11" s="113"/>
      <c r="S11" s="113"/>
      <c r="T11" s="55"/>
      <c r="U11" s="113"/>
      <c r="V11" s="113"/>
      <c r="W11" s="55"/>
      <c r="X11" s="113"/>
      <c r="Y11" s="113"/>
      <c r="Z11" s="55"/>
    </row>
    <row r="12" spans="1:26" s="117" customFormat="1" ht="12.75">
      <c r="A12" s="116" t="s">
        <v>57</v>
      </c>
      <c r="B12" s="53">
        <f t="shared" si="6"/>
        <v>26626</v>
      </c>
      <c r="C12" s="53">
        <f t="shared" si="6"/>
        <v>27346</v>
      </c>
      <c r="D12" s="54">
        <f t="shared" si="0"/>
        <v>97.36707379507058</v>
      </c>
      <c r="E12" s="53">
        <v>399</v>
      </c>
      <c r="F12" s="53">
        <v>1156</v>
      </c>
      <c r="G12" s="55">
        <f t="shared" si="1"/>
        <v>34.515570934256054</v>
      </c>
      <c r="H12" s="53">
        <v>26227</v>
      </c>
      <c r="I12" s="53">
        <v>26190</v>
      </c>
      <c r="J12" s="55">
        <f t="shared" si="2"/>
        <v>100.14127529591448</v>
      </c>
      <c r="K12" s="53">
        <v>37532</v>
      </c>
      <c r="L12" s="53">
        <v>36229</v>
      </c>
      <c r="M12" s="55">
        <f t="shared" si="3"/>
        <v>103.59656628667642</v>
      </c>
      <c r="N12" s="53">
        <f t="shared" si="4"/>
        <v>64158</v>
      </c>
      <c r="O12" s="53">
        <f t="shared" si="4"/>
        <v>63575</v>
      </c>
      <c r="P12" s="55">
        <f t="shared" si="5"/>
        <v>100.91702713330712</v>
      </c>
      <c r="Q12" s="55"/>
      <c r="R12" s="113"/>
      <c r="S12" s="113"/>
      <c r="T12" s="55"/>
      <c r="U12" s="113"/>
      <c r="V12" s="113"/>
      <c r="W12" s="55"/>
      <c r="X12" s="113"/>
      <c r="Y12" s="113"/>
      <c r="Z12" s="55"/>
    </row>
    <row r="13" spans="1:26" s="117" customFormat="1" ht="12.75">
      <c r="A13" s="116" t="s">
        <v>58</v>
      </c>
      <c r="B13" s="53">
        <f t="shared" si="6"/>
        <v>36165</v>
      </c>
      <c r="C13" s="53">
        <f t="shared" si="6"/>
        <v>36675</v>
      </c>
      <c r="D13" s="54">
        <f t="shared" si="0"/>
        <v>98.60940695296524</v>
      </c>
      <c r="E13" s="53">
        <v>1289</v>
      </c>
      <c r="F13" s="56">
        <v>2331</v>
      </c>
      <c r="G13" s="55">
        <f t="shared" si="1"/>
        <v>55.298155298155294</v>
      </c>
      <c r="H13" s="53">
        <v>34876</v>
      </c>
      <c r="I13" s="53">
        <v>34344</v>
      </c>
      <c r="J13" s="55">
        <f t="shared" si="2"/>
        <v>101.54903331003959</v>
      </c>
      <c r="K13" s="53">
        <v>101538</v>
      </c>
      <c r="L13" s="53">
        <v>98502</v>
      </c>
      <c r="M13" s="55">
        <f t="shared" si="3"/>
        <v>103.08217092038741</v>
      </c>
      <c r="N13" s="53">
        <f t="shared" si="4"/>
        <v>137703</v>
      </c>
      <c r="O13" s="53">
        <f>F13+I13+L13</f>
        <v>135177</v>
      </c>
      <c r="P13" s="55">
        <f t="shared" si="5"/>
        <v>101.8686610887947</v>
      </c>
      <c r="Q13" s="55"/>
      <c r="R13" s="113"/>
      <c r="S13" s="113"/>
      <c r="T13" s="55"/>
      <c r="U13" s="113"/>
      <c r="V13" s="113"/>
      <c r="W13" s="55"/>
      <c r="X13" s="113"/>
      <c r="Y13" s="113"/>
      <c r="Z13" s="55"/>
    </row>
    <row r="14" spans="1:26" s="117" customFormat="1" ht="12.75">
      <c r="A14" s="116" t="s">
        <v>146</v>
      </c>
      <c r="B14" s="53">
        <f t="shared" si="6"/>
        <v>33976</v>
      </c>
      <c r="C14" s="53">
        <f t="shared" si="6"/>
        <v>39239</v>
      </c>
      <c r="D14" s="54">
        <f t="shared" si="0"/>
        <v>86.58732383597952</v>
      </c>
      <c r="E14" s="53">
        <v>3641</v>
      </c>
      <c r="F14" s="53">
        <v>3609</v>
      </c>
      <c r="G14" s="55">
        <f t="shared" si="1"/>
        <v>100.88667220836798</v>
      </c>
      <c r="H14" s="53">
        <v>30335</v>
      </c>
      <c r="I14" s="53">
        <v>35630</v>
      </c>
      <c r="J14" s="55">
        <f t="shared" si="2"/>
        <v>85.13892786977266</v>
      </c>
      <c r="K14" s="53">
        <v>93020</v>
      </c>
      <c r="L14" s="53">
        <v>99622</v>
      </c>
      <c r="M14" s="55">
        <f t="shared" si="3"/>
        <v>93.37294975005521</v>
      </c>
      <c r="N14" s="53">
        <f t="shared" si="4"/>
        <v>126996</v>
      </c>
      <c r="O14" s="53">
        <f t="shared" si="4"/>
        <v>138861</v>
      </c>
      <c r="P14" s="55">
        <f t="shared" si="5"/>
        <v>91.45548426123966</v>
      </c>
      <c r="Q14" s="55"/>
      <c r="R14" s="113"/>
      <c r="S14" s="113"/>
      <c r="T14" s="55"/>
      <c r="U14" s="113"/>
      <c r="V14" s="113"/>
      <c r="W14" s="55"/>
      <c r="X14" s="113"/>
      <c r="Y14" s="113"/>
      <c r="Z14" s="55"/>
    </row>
    <row r="15" spans="1:26" s="117" customFormat="1" ht="12.75">
      <c r="A15" s="116" t="s">
        <v>59</v>
      </c>
      <c r="B15" s="53">
        <f t="shared" si="6"/>
        <v>14802</v>
      </c>
      <c r="C15" s="53">
        <f t="shared" si="6"/>
        <v>13331</v>
      </c>
      <c r="D15" s="54">
        <f t="shared" si="0"/>
        <v>111.03443102542944</v>
      </c>
      <c r="E15" s="53">
        <v>1773</v>
      </c>
      <c r="F15" s="53">
        <v>922</v>
      </c>
      <c r="G15" s="55">
        <f t="shared" si="1"/>
        <v>192.2993492407809</v>
      </c>
      <c r="H15" s="53">
        <v>13029</v>
      </c>
      <c r="I15" s="53">
        <v>12409</v>
      </c>
      <c r="J15" s="55">
        <f t="shared" si="2"/>
        <v>104.9963735998066</v>
      </c>
      <c r="K15" s="53">
        <v>31222</v>
      </c>
      <c r="L15" s="53">
        <v>32537</v>
      </c>
      <c r="M15" s="55">
        <f t="shared" si="3"/>
        <v>95.95844730614377</v>
      </c>
      <c r="N15" s="53">
        <f t="shared" si="4"/>
        <v>46024</v>
      </c>
      <c r="O15" s="53">
        <f t="shared" si="4"/>
        <v>45868</v>
      </c>
      <c r="P15" s="55">
        <f t="shared" si="5"/>
        <v>100.34010639225603</v>
      </c>
      <c r="Q15" s="55"/>
      <c r="R15" s="113"/>
      <c r="S15" s="113"/>
      <c r="T15" s="55"/>
      <c r="U15" s="113"/>
      <c r="V15" s="113"/>
      <c r="W15" s="55"/>
      <c r="X15" s="113"/>
      <c r="Y15" s="113"/>
      <c r="Z15" s="55"/>
    </row>
    <row r="16" spans="1:26" s="117" customFormat="1" ht="14.25" customHeight="1">
      <c r="A16" s="116" t="s">
        <v>233</v>
      </c>
      <c r="B16" s="53">
        <f t="shared" si="6"/>
        <v>838</v>
      </c>
      <c r="C16" s="53">
        <f t="shared" si="6"/>
        <v>401</v>
      </c>
      <c r="D16" s="54">
        <f t="shared" si="0"/>
        <v>208.9775561097257</v>
      </c>
      <c r="E16" s="53">
        <v>404</v>
      </c>
      <c r="F16" s="56">
        <v>1</v>
      </c>
      <c r="G16" s="55">
        <f>E16/F16*100</f>
        <v>40400</v>
      </c>
      <c r="H16" s="53">
        <v>434</v>
      </c>
      <c r="I16" s="53">
        <v>400</v>
      </c>
      <c r="J16" s="55">
        <f t="shared" si="2"/>
        <v>108.5</v>
      </c>
      <c r="K16" s="53">
        <v>5489</v>
      </c>
      <c r="L16" s="53">
        <v>5913</v>
      </c>
      <c r="M16" s="55">
        <f t="shared" si="3"/>
        <v>92.8293590394047</v>
      </c>
      <c r="N16" s="53">
        <f t="shared" si="4"/>
        <v>6327</v>
      </c>
      <c r="O16" s="53">
        <f t="shared" si="4"/>
        <v>6314</v>
      </c>
      <c r="P16" s="55">
        <f t="shared" si="5"/>
        <v>100.2058916693063</v>
      </c>
      <c r="Q16" s="55"/>
      <c r="R16" s="113"/>
      <c r="S16" s="113"/>
      <c r="T16" s="55"/>
      <c r="U16" s="113"/>
      <c r="V16" s="113"/>
      <c r="W16" s="55"/>
      <c r="X16" s="113"/>
      <c r="Y16" s="113"/>
      <c r="Z16" s="55"/>
    </row>
    <row r="17" spans="1:26" s="114" customFormat="1" ht="14.25" customHeight="1">
      <c r="A17" s="116" t="s">
        <v>61</v>
      </c>
      <c r="B17" s="53">
        <f t="shared" si="6"/>
        <v>3060</v>
      </c>
      <c r="C17" s="53">
        <f t="shared" si="6"/>
        <v>2673</v>
      </c>
      <c r="D17" s="54">
        <f t="shared" si="0"/>
        <v>114.47811447811446</v>
      </c>
      <c r="E17" s="53">
        <v>161</v>
      </c>
      <c r="F17" s="53">
        <v>327</v>
      </c>
      <c r="G17" s="55">
        <f t="shared" si="1"/>
        <v>49.235474006116206</v>
      </c>
      <c r="H17" s="53">
        <v>2899</v>
      </c>
      <c r="I17" s="53">
        <v>2346</v>
      </c>
      <c r="J17" s="55">
        <f t="shared" si="2"/>
        <v>123.57203751065644</v>
      </c>
      <c r="K17" s="53">
        <v>26635</v>
      </c>
      <c r="L17" s="53">
        <v>26702</v>
      </c>
      <c r="M17" s="55">
        <f t="shared" si="3"/>
        <v>99.74908246573291</v>
      </c>
      <c r="N17" s="53">
        <f t="shared" si="4"/>
        <v>29695</v>
      </c>
      <c r="O17" s="53">
        <f t="shared" si="4"/>
        <v>29375</v>
      </c>
      <c r="P17" s="55">
        <f>N17/O17%</f>
        <v>101.08936170212766</v>
      </c>
      <c r="Q17" s="55"/>
      <c r="R17" s="113"/>
      <c r="S17" s="113"/>
      <c r="T17" s="55"/>
      <c r="U17" s="113"/>
      <c r="V17" s="113"/>
      <c r="W17" s="55"/>
      <c r="X17" s="113"/>
      <c r="Y17" s="113"/>
      <c r="Z17" s="55"/>
    </row>
    <row r="18" spans="1:26" s="117" customFormat="1" ht="14.25" customHeight="1">
      <c r="A18" s="116" t="s">
        <v>62</v>
      </c>
      <c r="B18" s="53">
        <f t="shared" si="6"/>
        <v>2540</v>
      </c>
      <c r="C18" s="53">
        <f t="shared" si="6"/>
        <v>2610</v>
      </c>
      <c r="D18" s="54">
        <f t="shared" si="0"/>
        <v>97.31800766283524</v>
      </c>
      <c r="E18" s="56">
        <v>95</v>
      </c>
      <c r="F18" s="53">
        <v>63</v>
      </c>
      <c r="G18" s="55">
        <f t="shared" si="1"/>
        <v>150.79365079365078</v>
      </c>
      <c r="H18" s="53">
        <v>2445</v>
      </c>
      <c r="I18" s="53">
        <v>2547</v>
      </c>
      <c r="J18" s="55">
        <f t="shared" si="2"/>
        <v>95.99528857479388</v>
      </c>
      <c r="K18" s="53">
        <v>10247</v>
      </c>
      <c r="L18" s="53">
        <v>11019</v>
      </c>
      <c r="M18" s="55">
        <f t="shared" si="3"/>
        <v>92.99391959342954</v>
      </c>
      <c r="N18" s="53">
        <f t="shared" si="4"/>
        <v>12787</v>
      </c>
      <c r="O18" s="53">
        <f t="shared" si="4"/>
        <v>13629</v>
      </c>
      <c r="P18" s="55">
        <f t="shared" si="5"/>
        <v>93.82199721182772</v>
      </c>
      <c r="Q18" s="55"/>
      <c r="R18" s="113"/>
      <c r="S18" s="113"/>
      <c r="T18" s="55"/>
      <c r="U18" s="113"/>
      <c r="V18" s="113"/>
      <c r="W18" s="55"/>
      <c r="X18" s="113"/>
      <c r="Y18" s="113"/>
      <c r="Z18" s="55"/>
    </row>
    <row r="19" spans="1:26" s="117" customFormat="1" ht="14.25" customHeight="1">
      <c r="A19" s="116" t="s">
        <v>63</v>
      </c>
      <c r="B19" s="53">
        <f t="shared" si="6"/>
        <v>12920</v>
      </c>
      <c r="C19" s="53">
        <f t="shared" si="6"/>
        <v>12910</v>
      </c>
      <c r="D19" s="54">
        <f t="shared" si="0"/>
        <v>100.07745933384973</v>
      </c>
      <c r="E19" s="56">
        <v>192</v>
      </c>
      <c r="F19" s="53">
        <v>362</v>
      </c>
      <c r="G19" s="55">
        <f t="shared" si="1"/>
        <v>53.03867403314917</v>
      </c>
      <c r="H19" s="53">
        <v>12728</v>
      </c>
      <c r="I19" s="53">
        <v>12548</v>
      </c>
      <c r="J19" s="55">
        <f t="shared" si="2"/>
        <v>101.43449155243864</v>
      </c>
      <c r="K19" s="53">
        <v>23668</v>
      </c>
      <c r="L19" s="53">
        <v>62925</v>
      </c>
      <c r="M19" s="55">
        <f t="shared" si="3"/>
        <v>37.613031386571315</v>
      </c>
      <c r="N19" s="53">
        <f t="shared" si="4"/>
        <v>36588</v>
      </c>
      <c r="O19" s="53">
        <f t="shared" si="4"/>
        <v>75835</v>
      </c>
      <c r="P19" s="55">
        <f t="shared" si="5"/>
        <v>48.246851717544665</v>
      </c>
      <c r="Q19" s="55"/>
      <c r="R19" s="113"/>
      <c r="S19" s="113"/>
      <c r="T19" s="55"/>
      <c r="U19" s="113"/>
      <c r="V19" s="113"/>
      <c r="W19" s="55"/>
      <c r="X19" s="113"/>
      <c r="Y19" s="113"/>
      <c r="Z19" s="55"/>
    </row>
    <row r="20" spans="1:26" s="117" customFormat="1" ht="14.25" customHeight="1">
      <c r="A20" s="116" t="s">
        <v>64</v>
      </c>
      <c r="B20" s="53">
        <f t="shared" si="6"/>
        <v>3673</v>
      </c>
      <c r="C20" s="53">
        <f t="shared" si="6"/>
        <v>3581</v>
      </c>
      <c r="D20" s="54">
        <f t="shared" si="0"/>
        <v>102.56911477240993</v>
      </c>
      <c r="E20" s="53">
        <v>179</v>
      </c>
      <c r="F20" s="53">
        <v>11</v>
      </c>
      <c r="G20" s="55">
        <f t="shared" si="1"/>
        <v>1627.2727272727273</v>
      </c>
      <c r="H20" s="53">
        <v>3494</v>
      </c>
      <c r="I20" s="53">
        <v>3570</v>
      </c>
      <c r="J20" s="55">
        <f t="shared" si="2"/>
        <v>97.87114845938375</v>
      </c>
      <c r="K20" s="53">
        <v>11019</v>
      </c>
      <c r="L20" s="53">
        <v>12217</v>
      </c>
      <c r="M20" s="55">
        <f t="shared" si="3"/>
        <v>90.19399197839077</v>
      </c>
      <c r="N20" s="53">
        <f t="shared" si="4"/>
        <v>14692</v>
      </c>
      <c r="O20" s="53">
        <f t="shared" si="4"/>
        <v>15798</v>
      </c>
      <c r="P20" s="55">
        <f t="shared" si="5"/>
        <v>92.99911381187492</v>
      </c>
      <c r="Q20" s="55"/>
      <c r="R20" s="113"/>
      <c r="S20" s="113"/>
      <c r="T20" s="55"/>
      <c r="U20" s="113"/>
      <c r="V20" s="113"/>
      <c r="W20" s="55"/>
      <c r="X20" s="113"/>
      <c r="Y20" s="113"/>
      <c r="Z20" s="55"/>
    </row>
    <row r="21" spans="1:26" s="117" customFormat="1" ht="14.25" customHeight="1">
      <c r="A21" s="116" t="s">
        <v>65</v>
      </c>
      <c r="B21" s="53">
        <f t="shared" si="6"/>
        <v>43619</v>
      </c>
      <c r="C21" s="53">
        <f t="shared" si="6"/>
        <v>27877</v>
      </c>
      <c r="D21" s="54">
        <f t="shared" si="0"/>
        <v>156.4694909782258</v>
      </c>
      <c r="E21" s="53">
        <v>20020</v>
      </c>
      <c r="F21" s="53">
        <v>9486</v>
      </c>
      <c r="G21" s="55">
        <f t="shared" si="1"/>
        <v>211.04786000421677</v>
      </c>
      <c r="H21" s="53">
        <v>23599</v>
      </c>
      <c r="I21" s="53">
        <v>18391</v>
      </c>
      <c r="J21" s="55">
        <f t="shared" si="2"/>
        <v>128.31819911913436</v>
      </c>
      <c r="K21" s="53">
        <v>362924</v>
      </c>
      <c r="L21" s="53">
        <v>494860</v>
      </c>
      <c r="M21" s="55">
        <f t="shared" si="3"/>
        <v>73.33872206280563</v>
      </c>
      <c r="N21" s="53">
        <f t="shared" si="4"/>
        <v>406543</v>
      </c>
      <c r="O21" s="53">
        <f t="shared" si="4"/>
        <v>522737</v>
      </c>
      <c r="P21" s="55">
        <f t="shared" si="5"/>
        <v>77.77199624285252</v>
      </c>
      <c r="Q21" s="55"/>
      <c r="R21" s="113"/>
      <c r="S21" s="113"/>
      <c r="T21" s="55"/>
      <c r="U21" s="113"/>
      <c r="V21" s="113"/>
      <c r="W21" s="55"/>
      <c r="X21" s="113"/>
      <c r="Y21" s="113"/>
      <c r="Z21" s="55"/>
    </row>
    <row r="22" spans="1:26" s="117" customFormat="1" ht="14.25" customHeight="1">
      <c r="A22" s="116" t="s">
        <v>147</v>
      </c>
      <c r="B22" s="53">
        <f>H22</f>
        <v>7383</v>
      </c>
      <c r="C22" s="53">
        <f>F22+I22</f>
        <v>8703</v>
      </c>
      <c r="D22" s="54">
        <f t="shared" si="0"/>
        <v>84.83281627025163</v>
      </c>
      <c r="E22" s="56" t="s">
        <v>182</v>
      </c>
      <c r="F22" s="56">
        <v>5</v>
      </c>
      <c r="G22" s="56" t="s">
        <v>182</v>
      </c>
      <c r="H22" s="53">
        <v>7383</v>
      </c>
      <c r="I22" s="53">
        <v>8698</v>
      </c>
      <c r="J22" s="55">
        <f t="shared" si="2"/>
        <v>84.88158197286732</v>
      </c>
      <c r="K22" s="53">
        <v>9949</v>
      </c>
      <c r="L22" s="53">
        <v>11123</v>
      </c>
      <c r="M22" s="55">
        <f t="shared" si="3"/>
        <v>89.44529353591656</v>
      </c>
      <c r="N22" s="53">
        <f>H22+K22</f>
        <v>17332</v>
      </c>
      <c r="O22" s="53">
        <f t="shared" si="4"/>
        <v>19826</v>
      </c>
      <c r="P22" s="55">
        <f t="shared" si="5"/>
        <v>87.42055886210028</v>
      </c>
      <c r="Q22" s="55"/>
      <c r="R22" s="113"/>
      <c r="S22" s="113"/>
      <c r="T22" s="55"/>
      <c r="U22" s="113"/>
      <c r="V22" s="113"/>
      <c r="W22" s="55"/>
      <c r="X22" s="113"/>
      <c r="Y22" s="113"/>
      <c r="Z22" s="55"/>
    </row>
    <row r="23" spans="1:26" s="117" customFormat="1" ht="14.25" customHeight="1">
      <c r="A23" s="116" t="s">
        <v>67</v>
      </c>
      <c r="B23" s="53">
        <f>H23</f>
        <v>15608</v>
      </c>
      <c r="C23" s="53">
        <f>I23</f>
        <v>16306</v>
      </c>
      <c r="D23" s="54">
        <f t="shared" si="0"/>
        <v>95.71936710413344</v>
      </c>
      <c r="E23" s="56" t="s">
        <v>182</v>
      </c>
      <c r="F23" s="56" t="s">
        <v>182</v>
      </c>
      <c r="G23" s="56" t="s">
        <v>182</v>
      </c>
      <c r="H23" s="53">
        <v>15608</v>
      </c>
      <c r="I23" s="53">
        <v>16306</v>
      </c>
      <c r="J23" s="55">
        <f t="shared" si="2"/>
        <v>95.71936710413344</v>
      </c>
      <c r="K23" s="53">
        <v>29190</v>
      </c>
      <c r="L23" s="60">
        <v>38516</v>
      </c>
      <c r="M23" s="55">
        <f t="shared" si="3"/>
        <v>75.78668605254958</v>
      </c>
      <c r="N23" s="53">
        <f>H23+K23</f>
        <v>44798</v>
      </c>
      <c r="O23" s="53">
        <f>I23+L23</f>
        <v>54822</v>
      </c>
      <c r="P23" s="55">
        <f t="shared" si="5"/>
        <v>81.71536974207434</v>
      </c>
      <c r="Q23" s="55"/>
      <c r="R23" s="113"/>
      <c r="S23" s="113"/>
      <c r="T23" s="55"/>
      <c r="U23" s="113"/>
      <c r="V23" s="113"/>
      <c r="W23" s="55"/>
      <c r="X23" s="113"/>
      <c r="Y23" s="113"/>
      <c r="Z23" s="55"/>
    </row>
    <row r="24" spans="1:26" s="117" customFormat="1" ht="12" customHeight="1">
      <c r="A24" s="116" t="s">
        <v>148</v>
      </c>
      <c r="B24" s="56" t="s">
        <v>182</v>
      </c>
      <c r="C24" s="53" t="s">
        <v>182</v>
      </c>
      <c r="D24" s="54" t="s">
        <v>182</v>
      </c>
      <c r="E24" s="56" t="s">
        <v>182</v>
      </c>
      <c r="F24" s="56" t="s">
        <v>182</v>
      </c>
      <c r="G24" s="56" t="s">
        <v>182</v>
      </c>
      <c r="H24" s="56" t="s">
        <v>182</v>
      </c>
      <c r="I24" s="56" t="s">
        <v>182</v>
      </c>
      <c r="J24" s="55" t="s">
        <v>182</v>
      </c>
      <c r="K24" s="53">
        <v>51</v>
      </c>
      <c r="L24" s="60">
        <v>53</v>
      </c>
      <c r="M24" s="55">
        <f t="shared" si="3"/>
        <v>96.22641509433961</v>
      </c>
      <c r="N24" s="53">
        <f>K24</f>
        <v>51</v>
      </c>
      <c r="O24" s="53">
        <f>L24</f>
        <v>53</v>
      </c>
      <c r="P24" s="55">
        <f>N24/O24%</f>
        <v>96.22641509433961</v>
      </c>
      <c r="Q24" s="55"/>
      <c r="R24" s="113"/>
      <c r="S24" s="113"/>
      <c r="T24" s="55"/>
      <c r="U24" s="113"/>
      <c r="V24" s="113"/>
      <c r="W24" s="55"/>
      <c r="X24" s="113"/>
      <c r="Y24" s="113"/>
      <c r="Z24" s="55"/>
    </row>
    <row r="25" spans="1:26" s="117" customFormat="1" ht="12.75">
      <c r="A25" s="116" t="s">
        <v>68</v>
      </c>
      <c r="B25" s="56" t="s">
        <v>182</v>
      </c>
      <c r="C25" s="53" t="s">
        <v>182</v>
      </c>
      <c r="D25" s="54" t="s">
        <v>182</v>
      </c>
      <c r="E25" s="56" t="s">
        <v>182</v>
      </c>
      <c r="F25" s="56" t="s">
        <v>182</v>
      </c>
      <c r="G25" s="56" t="s">
        <v>182</v>
      </c>
      <c r="H25" s="56" t="s">
        <v>182</v>
      </c>
      <c r="I25" s="56" t="s">
        <v>182</v>
      </c>
      <c r="J25" s="55" t="s">
        <v>182</v>
      </c>
      <c r="K25" s="53" t="s">
        <v>182</v>
      </c>
      <c r="L25" s="60">
        <v>10</v>
      </c>
      <c r="M25" s="55" t="s">
        <v>182</v>
      </c>
      <c r="N25" s="53" t="s">
        <v>182</v>
      </c>
      <c r="O25" s="53">
        <f>L25</f>
        <v>10</v>
      </c>
      <c r="P25" s="55" t="s">
        <v>182</v>
      </c>
      <c r="Q25" s="55"/>
      <c r="R25" s="113"/>
      <c r="S25" s="113"/>
      <c r="T25" s="55"/>
      <c r="U25" s="56"/>
      <c r="V25" s="56"/>
      <c r="W25" s="56"/>
      <c r="X25" s="113"/>
      <c r="Y25" s="113"/>
      <c r="Z25" s="55"/>
    </row>
    <row r="26" spans="1:26" s="117" customFormat="1" ht="12.75">
      <c r="A26" s="118" t="s">
        <v>69</v>
      </c>
      <c r="B26" s="57">
        <f>H26</f>
        <v>805</v>
      </c>
      <c r="C26" s="57">
        <f>I26</f>
        <v>805</v>
      </c>
      <c r="D26" s="62">
        <f>B26/C26*100</f>
        <v>100</v>
      </c>
      <c r="E26" s="58" t="s">
        <v>182</v>
      </c>
      <c r="F26" s="58"/>
      <c r="G26" s="58" t="s">
        <v>182</v>
      </c>
      <c r="H26" s="57">
        <v>805</v>
      </c>
      <c r="I26" s="57">
        <v>805</v>
      </c>
      <c r="J26" s="59">
        <v>100</v>
      </c>
      <c r="K26" s="57">
        <v>6687</v>
      </c>
      <c r="L26" s="57">
        <v>6687</v>
      </c>
      <c r="M26" s="59">
        <v>100</v>
      </c>
      <c r="N26" s="57">
        <f>H26+K26</f>
        <v>7492</v>
      </c>
      <c r="O26" s="57">
        <f>F26+I26+L26</f>
        <v>7492</v>
      </c>
      <c r="P26" s="59">
        <v>100</v>
      </c>
      <c r="Q26" s="55"/>
      <c r="R26" s="113"/>
      <c r="S26" s="113"/>
      <c r="T26" s="55"/>
      <c r="U26" s="113"/>
      <c r="V26" s="113"/>
      <c r="W26" s="55"/>
      <c r="X26" s="113"/>
      <c r="Y26" s="113"/>
      <c r="Z26" s="55"/>
    </row>
    <row r="27" spans="1:12" ht="12.75">
      <c r="A27" s="69"/>
      <c r="B27" s="53"/>
      <c r="C27" s="53"/>
      <c r="D27" s="56"/>
      <c r="E27" s="53"/>
      <c r="F27" s="53"/>
      <c r="G27" s="56"/>
      <c r="H27" s="53"/>
      <c r="I27" s="53"/>
      <c r="J27" s="56"/>
      <c r="K27" s="53"/>
      <c r="L27" s="53"/>
    </row>
    <row r="28" spans="1:12" ht="12.75">
      <c r="A28" s="69"/>
      <c r="B28" s="53"/>
      <c r="C28" s="53"/>
      <c r="D28" s="56"/>
      <c r="E28" s="53"/>
      <c r="F28" s="53"/>
      <c r="G28" s="56"/>
      <c r="H28" s="53"/>
      <c r="I28" s="53"/>
      <c r="J28" s="56"/>
      <c r="K28" s="53"/>
      <c r="L28" s="53"/>
    </row>
    <row r="29" spans="1:12" ht="12.75">
      <c r="A29" s="69"/>
      <c r="B29" s="53"/>
      <c r="C29" s="53"/>
      <c r="D29" s="56"/>
      <c r="E29" s="53"/>
      <c r="F29" s="53"/>
      <c r="G29" s="56"/>
      <c r="H29" s="53"/>
      <c r="I29" s="53"/>
      <c r="J29" s="56"/>
      <c r="K29" s="53"/>
      <c r="L29" s="53"/>
    </row>
    <row r="30" spans="1:12" ht="12.75">
      <c r="A30" s="69"/>
      <c r="B30" s="53"/>
      <c r="C30" s="53"/>
      <c r="D30" s="56"/>
      <c r="E30" s="53"/>
      <c r="F30" s="53"/>
      <c r="G30" s="56"/>
      <c r="H30" s="53"/>
      <c r="I30" s="53"/>
      <c r="J30" s="56"/>
      <c r="K30" s="53"/>
      <c r="L30" s="53"/>
    </row>
    <row r="31" spans="1:12" ht="12.75">
      <c r="A31" s="69"/>
      <c r="B31" s="53"/>
      <c r="C31" s="53"/>
      <c r="D31" s="56"/>
      <c r="E31" s="53"/>
      <c r="F31" s="53"/>
      <c r="G31" s="56"/>
      <c r="H31" s="53"/>
      <c r="I31" s="53"/>
      <c r="J31" s="56"/>
      <c r="K31" s="53"/>
      <c r="L31" s="53"/>
    </row>
    <row r="32" spans="1:12" ht="12.75">
      <c r="A32" s="69"/>
      <c r="B32" s="53"/>
      <c r="C32" s="53"/>
      <c r="D32" s="56"/>
      <c r="E32" s="53"/>
      <c r="F32" s="53"/>
      <c r="G32" s="56"/>
      <c r="H32" s="53"/>
      <c r="I32" s="53"/>
      <c r="J32" s="56"/>
      <c r="K32" s="53"/>
      <c r="L32" s="53"/>
    </row>
    <row r="33" spans="1:12" ht="12.75">
      <c r="A33" s="69"/>
      <c r="B33" s="53"/>
      <c r="C33" s="53"/>
      <c r="D33" s="56"/>
      <c r="E33" s="53"/>
      <c r="F33" s="53"/>
      <c r="G33" s="56"/>
      <c r="H33" s="53"/>
      <c r="I33" s="53"/>
      <c r="J33" s="56"/>
      <c r="K33" s="53"/>
      <c r="L33" s="53"/>
    </row>
    <row r="34" spans="1:12" ht="12.75">
      <c r="A34" s="69"/>
      <c r="B34" s="53"/>
      <c r="C34" s="53"/>
      <c r="D34" s="56"/>
      <c r="E34" s="53"/>
      <c r="F34" s="53"/>
      <c r="G34" s="56"/>
      <c r="H34" s="53"/>
      <c r="I34" s="53"/>
      <c r="J34" s="56"/>
      <c r="K34" s="53"/>
      <c r="L34" s="53"/>
    </row>
    <row r="35" spans="1:12" ht="12.75">
      <c r="A35" s="69"/>
      <c r="B35" s="53"/>
      <c r="C35" s="53"/>
      <c r="D35" s="56"/>
      <c r="E35" s="53"/>
      <c r="F35" s="53"/>
      <c r="G35" s="56"/>
      <c r="H35" s="53"/>
      <c r="I35" s="53"/>
      <c r="J35" s="56"/>
      <c r="K35" s="53"/>
      <c r="L35" s="53"/>
    </row>
    <row r="36" spans="1:12" ht="12.75">
      <c r="A36" s="69"/>
      <c r="B36" s="53"/>
      <c r="C36" s="53"/>
      <c r="D36" s="56"/>
      <c r="E36" s="53"/>
      <c r="F36" s="53"/>
      <c r="G36" s="56"/>
      <c r="H36" s="53"/>
      <c r="I36" s="53"/>
      <c r="J36" s="56"/>
      <c r="K36" s="53"/>
      <c r="L36" s="53"/>
    </row>
    <row r="37" spans="1:12" ht="12.75">
      <c r="A37" s="69"/>
      <c r="B37" s="53"/>
      <c r="C37" s="53"/>
      <c r="D37" s="56"/>
      <c r="E37" s="53"/>
      <c r="F37" s="53"/>
      <c r="G37" s="56"/>
      <c r="H37" s="53"/>
      <c r="I37" s="53"/>
      <c r="J37" s="56"/>
      <c r="K37" s="53"/>
      <c r="L37" s="53"/>
    </row>
    <row r="38" spans="1:12" ht="12.75">
      <c r="A38" s="69"/>
      <c r="B38" s="53"/>
      <c r="C38" s="53"/>
      <c r="D38" s="56"/>
      <c r="E38" s="53"/>
      <c r="F38" s="53"/>
      <c r="G38" s="56"/>
      <c r="H38" s="53"/>
      <c r="I38" s="53"/>
      <c r="J38" s="56"/>
      <c r="K38" s="53"/>
      <c r="L38" s="53"/>
    </row>
    <row r="39" spans="1:12" ht="12.75">
      <c r="A39" s="69"/>
      <c r="B39" s="53"/>
      <c r="C39" s="53"/>
      <c r="D39" s="56"/>
      <c r="E39" s="53"/>
      <c r="F39" s="53"/>
      <c r="G39" s="56"/>
      <c r="H39" s="53"/>
      <c r="I39" s="53"/>
      <c r="J39" s="56"/>
      <c r="K39" s="53"/>
      <c r="L39" s="53"/>
    </row>
    <row r="40" spans="1:12" ht="12.75">
      <c r="A40" s="69"/>
      <c r="B40" s="53"/>
      <c r="C40" s="53"/>
      <c r="D40" s="56"/>
      <c r="E40" s="56"/>
      <c r="F40" s="56"/>
      <c r="G40" s="56"/>
      <c r="H40" s="53"/>
      <c r="I40" s="53"/>
      <c r="J40" s="56"/>
      <c r="K40" s="53"/>
      <c r="L40" s="53"/>
    </row>
    <row r="41" spans="1:12" ht="12.75">
      <c r="A41" s="69"/>
      <c r="B41" s="53"/>
      <c r="C41" s="53"/>
      <c r="D41" s="56"/>
      <c r="E41" s="56"/>
      <c r="F41" s="56"/>
      <c r="G41" s="56"/>
      <c r="H41" s="56"/>
      <c r="I41" s="56"/>
      <c r="J41" s="56"/>
      <c r="K41" s="53"/>
      <c r="L41" s="53"/>
    </row>
    <row r="42" spans="1:12" ht="12.75">
      <c r="A42" s="69"/>
      <c r="B42" s="53"/>
      <c r="C42" s="53"/>
      <c r="D42" s="56"/>
      <c r="E42" s="56"/>
      <c r="F42" s="56"/>
      <c r="G42" s="56"/>
      <c r="H42" s="53"/>
      <c r="I42" s="53"/>
      <c r="J42" s="56"/>
      <c r="K42" s="53"/>
      <c r="L42" s="53"/>
    </row>
  </sheetData>
  <sheetProtection/>
  <mergeCells count="8">
    <mergeCell ref="A1:P1"/>
    <mergeCell ref="N3:P4"/>
    <mergeCell ref="A3:A5"/>
    <mergeCell ref="B3:D4"/>
    <mergeCell ref="E4:G4"/>
    <mergeCell ref="H4:J4"/>
    <mergeCell ref="E3:J3"/>
    <mergeCell ref="K3:M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11"/>
  <sheetViews>
    <sheetView workbookViewId="0" topLeftCell="A1">
      <selection activeCell="A1" sqref="A1:F1"/>
    </sheetView>
  </sheetViews>
  <sheetFormatPr defaultColWidth="9.00390625" defaultRowHeight="12.75"/>
  <cols>
    <col min="1" max="1" width="26.00390625" style="152" customWidth="1"/>
    <col min="2" max="2" width="17.625" style="152" customWidth="1"/>
    <col min="3" max="3" width="22.625" style="152" customWidth="1"/>
    <col min="4" max="4" width="22.00390625" style="152" customWidth="1"/>
    <col min="5" max="5" width="15.375" style="152" customWidth="1"/>
    <col min="6" max="6" width="21.625" style="152" customWidth="1"/>
    <col min="7" max="16384" width="9.125" style="152" customWidth="1"/>
  </cols>
  <sheetData>
    <row r="1" spans="1:6" ht="33" customHeight="1">
      <c r="A1" s="333" t="s">
        <v>157</v>
      </c>
      <c r="B1" s="333"/>
      <c r="C1" s="333"/>
      <c r="D1" s="333"/>
      <c r="E1" s="333"/>
      <c r="F1" s="299"/>
    </row>
    <row r="2" spans="1:6" ht="27" customHeight="1">
      <c r="A2" s="335" t="s">
        <v>158</v>
      </c>
      <c r="B2" s="335"/>
      <c r="C2" s="335"/>
      <c r="D2" s="335"/>
      <c r="E2" s="335"/>
      <c r="F2" s="335"/>
    </row>
    <row r="3" spans="1:6" ht="12.75">
      <c r="A3" s="153"/>
      <c r="B3" s="154"/>
      <c r="C3" s="154"/>
      <c r="D3" s="154"/>
      <c r="E3" s="154"/>
      <c r="F3" s="155" t="s">
        <v>50</v>
      </c>
    </row>
    <row r="4" spans="1:6" ht="18" customHeight="1">
      <c r="A4" s="334"/>
      <c r="B4" s="317" t="s">
        <v>94</v>
      </c>
      <c r="C4" s="317"/>
      <c r="D4" s="317"/>
      <c r="E4" s="317"/>
      <c r="F4" s="318" t="s">
        <v>99</v>
      </c>
    </row>
    <row r="5" spans="1:6" ht="30" customHeight="1">
      <c r="A5" s="334"/>
      <c r="B5" s="127" t="s">
        <v>95</v>
      </c>
      <c r="C5" s="127" t="s">
        <v>96</v>
      </c>
      <c r="D5" s="127" t="s">
        <v>97</v>
      </c>
      <c r="E5" s="127" t="s">
        <v>98</v>
      </c>
      <c r="F5" s="318"/>
    </row>
    <row r="6" spans="1:8" ht="12.75">
      <c r="A6" s="112" t="s">
        <v>52</v>
      </c>
      <c r="B6" s="240">
        <v>1722.95</v>
      </c>
      <c r="C6" s="240">
        <v>11203.62</v>
      </c>
      <c r="D6" s="240">
        <v>110174.22</v>
      </c>
      <c r="E6" s="240">
        <v>1700.06</v>
      </c>
      <c r="F6" s="240">
        <v>1269.94</v>
      </c>
      <c r="H6" s="241"/>
    </row>
    <row r="7" spans="1:8" ht="12.75">
      <c r="A7" s="115" t="s">
        <v>232</v>
      </c>
      <c r="B7" s="240">
        <v>36</v>
      </c>
      <c r="C7" s="240" t="s">
        <v>182</v>
      </c>
      <c r="D7" s="240">
        <v>4687.81</v>
      </c>
      <c r="E7" s="240">
        <v>2.02</v>
      </c>
      <c r="F7" s="240">
        <v>70.86</v>
      </c>
      <c r="H7" s="126"/>
    </row>
    <row r="8" spans="1:8" ht="12.75">
      <c r="A8" s="116" t="s">
        <v>53</v>
      </c>
      <c r="B8" s="240">
        <v>40.4</v>
      </c>
      <c r="C8" s="240">
        <v>724.72</v>
      </c>
      <c r="D8" s="240">
        <v>22388.38</v>
      </c>
      <c r="E8" s="240" t="s">
        <v>182</v>
      </c>
      <c r="F8" s="240">
        <v>143.52</v>
      </c>
      <c r="H8" s="242"/>
    </row>
    <row r="9" spans="1:8" ht="12.75">
      <c r="A9" s="116" t="s">
        <v>54</v>
      </c>
      <c r="B9" s="240" t="s">
        <v>182</v>
      </c>
      <c r="C9" s="240">
        <v>35.4</v>
      </c>
      <c r="D9" s="240">
        <v>3668.22</v>
      </c>
      <c r="E9" s="240">
        <v>76.3</v>
      </c>
      <c r="F9" s="240">
        <v>16.47</v>
      </c>
      <c r="H9" s="242"/>
    </row>
    <row r="10" spans="1:8" ht="12.75">
      <c r="A10" s="116" t="s">
        <v>55</v>
      </c>
      <c r="B10" s="240">
        <v>91.8</v>
      </c>
      <c r="C10" s="240" t="s">
        <v>183</v>
      </c>
      <c r="D10" s="240">
        <v>26207.97</v>
      </c>
      <c r="E10" s="240">
        <v>79.23</v>
      </c>
      <c r="F10" s="240">
        <v>55.3</v>
      </c>
      <c r="H10" s="242"/>
    </row>
    <row r="11" spans="1:8" ht="12.75">
      <c r="A11" s="116" t="s">
        <v>56</v>
      </c>
      <c r="B11" s="240" t="s">
        <v>182</v>
      </c>
      <c r="C11" s="240" t="s">
        <v>182</v>
      </c>
      <c r="D11" s="240">
        <v>169.03</v>
      </c>
      <c r="E11" s="240" t="s">
        <v>182</v>
      </c>
      <c r="F11" s="240">
        <v>6.02</v>
      </c>
      <c r="H11" s="242"/>
    </row>
    <row r="12" spans="1:8" ht="12.75">
      <c r="A12" s="116" t="s">
        <v>57</v>
      </c>
      <c r="B12" s="240" t="s">
        <v>182</v>
      </c>
      <c r="C12" s="240" t="s">
        <v>182</v>
      </c>
      <c r="D12" s="240">
        <v>4362.36</v>
      </c>
      <c r="E12" s="240">
        <v>39.9</v>
      </c>
      <c r="F12" s="240">
        <v>27.55</v>
      </c>
      <c r="H12" s="242"/>
    </row>
    <row r="13" spans="1:8" ht="12.75">
      <c r="A13" s="116" t="s">
        <v>58</v>
      </c>
      <c r="B13" s="240" t="s">
        <v>182</v>
      </c>
      <c r="C13" s="240" t="s">
        <v>182</v>
      </c>
      <c r="D13" s="240">
        <v>2990.95</v>
      </c>
      <c r="E13" s="240">
        <v>478.93</v>
      </c>
      <c r="F13" s="240">
        <v>20</v>
      </c>
      <c r="H13" s="242"/>
    </row>
    <row r="14" spans="1:8" ht="12.75">
      <c r="A14" s="116" t="s">
        <v>146</v>
      </c>
      <c r="B14" s="240" t="s">
        <v>182</v>
      </c>
      <c r="C14" s="240" t="s">
        <v>182</v>
      </c>
      <c r="D14" s="240">
        <v>1298.85</v>
      </c>
      <c r="E14" s="240" t="s">
        <v>182</v>
      </c>
      <c r="F14" s="240">
        <v>47.6</v>
      </c>
      <c r="H14" s="116"/>
    </row>
    <row r="15" spans="1:8" ht="12.75">
      <c r="A15" s="116" t="s">
        <v>59</v>
      </c>
      <c r="B15" s="240">
        <v>431.8</v>
      </c>
      <c r="C15" s="240">
        <v>602.92</v>
      </c>
      <c r="D15" s="240">
        <v>3320.68</v>
      </c>
      <c r="E15" s="240" t="s">
        <v>182</v>
      </c>
      <c r="F15" s="240">
        <v>768.23</v>
      </c>
      <c r="H15" s="242"/>
    </row>
    <row r="16" spans="1:8" ht="12.75">
      <c r="A16" s="116" t="s">
        <v>233</v>
      </c>
      <c r="B16" s="240" t="s">
        <v>182</v>
      </c>
      <c r="C16" s="240">
        <v>1442.27</v>
      </c>
      <c r="D16" s="240">
        <v>5411.92</v>
      </c>
      <c r="E16" s="240" t="s">
        <v>182</v>
      </c>
      <c r="F16" s="240">
        <v>18.73</v>
      </c>
      <c r="H16" s="242"/>
    </row>
    <row r="17" spans="1:8" ht="12.75">
      <c r="A17" s="116" t="s">
        <v>61</v>
      </c>
      <c r="B17" s="240" t="s">
        <v>182</v>
      </c>
      <c r="C17" s="240">
        <v>6.52</v>
      </c>
      <c r="D17" s="240">
        <v>265.01</v>
      </c>
      <c r="E17" s="240" t="s">
        <v>182</v>
      </c>
      <c r="F17" s="240">
        <v>9.5</v>
      </c>
      <c r="H17" s="242"/>
    </row>
    <row r="18" spans="1:8" ht="12.75">
      <c r="A18" s="116" t="s">
        <v>62</v>
      </c>
      <c r="B18" s="240" t="s">
        <v>182</v>
      </c>
      <c r="C18" s="240" t="s">
        <v>182</v>
      </c>
      <c r="D18" s="240">
        <v>2171.58</v>
      </c>
      <c r="E18" s="240" t="s">
        <v>182</v>
      </c>
      <c r="F18" s="240" t="s">
        <v>182</v>
      </c>
      <c r="H18" s="242"/>
    </row>
    <row r="19" spans="1:8" ht="12.75">
      <c r="A19" s="116" t="s">
        <v>63</v>
      </c>
      <c r="B19" s="240">
        <v>1120.85</v>
      </c>
      <c r="C19" s="240">
        <v>4332.17</v>
      </c>
      <c r="D19" s="240">
        <v>1842.81</v>
      </c>
      <c r="E19" s="240">
        <v>273.68</v>
      </c>
      <c r="F19" s="240">
        <v>29.55</v>
      </c>
      <c r="H19" s="242"/>
    </row>
    <row r="20" spans="1:8" ht="12.75">
      <c r="A20" s="116" t="s">
        <v>64</v>
      </c>
      <c r="B20" s="240" t="s">
        <v>183</v>
      </c>
      <c r="C20" s="240">
        <v>4036.62</v>
      </c>
      <c r="D20" s="240">
        <v>2007.94</v>
      </c>
      <c r="E20" s="240" t="s">
        <v>182</v>
      </c>
      <c r="F20" s="240">
        <v>2.4</v>
      </c>
      <c r="H20" s="242"/>
    </row>
    <row r="21" spans="1:8" ht="12.75">
      <c r="A21" s="116" t="s">
        <v>147</v>
      </c>
      <c r="B21" s="240" t="s">
        <v>182</v>
      </c>
      <c r="C21" s="240" t="s">
        <v>182</v>
      </c>
      <c r="D21" s="240">
        <v>8974.49</v>
      </c>
      <c r="E21" s="240">
        <v>750</v>
      </c>
      <c r="F21" s="240" t="s">
        <v>182</v>
      </c>
      <c r="H21" s="242"/>
    </row>
    <row r="22" spans="1:8" ht="12.75">
      <c r="A22" s="116" t="s">
        <v>65</v>
      </c>
      <c r="B22" s="240" t="s">
        <v>182</v>
      </c>
      <c r="C22" s="240" t="s">
        <v>182</v>
      </c>
      <c r="D22" s="240">
        <v>4.2</v>
      </c>
      <c r="E22" s="240" t="s">
        <v>182</v>
      </c>
      <c r="F22" s="240" t="s">
        <v>182</v>
      </c>
      <c r="H22" s="242"/>
    </row>
    <row r="23" spans="1:8" ht="10.5" customHeight="1">
      <c r="A23" s="116" t="s">
        <v>67</v>
      </c>
      <c r="B23" s="243" t="s">
        <v>182</v>
      </c>
      <c r="C23" s="243" t="s">
        <v>182</v>
      </c>
      <c r="D23" s="243">
        <v>19849.35</v>
      </c>
      <c r="E23" s="243" t="s">
        <v>182</v>
      </c>
      <c r="F23" s="243">
        <v>1.1</v>
      </c>
      <c r="H23" s="126"/>
    </row>
    <row r="24" spans="1:8" ht="10.5" customHeight="1">
      <c r="A24" s="116" t="s">
        <v>68</v>
      </c>
      <c r="B24" s="243" t="s">
        <v>182</v>
      </c>
      <c r="C24" s="243" t="s">
        <v>182</v>
      </c>
      <c r="D24" s="243" t="s">
        <v>182</v>
      </c>
      <c r="E24" s="243" t="s">
        <v>182</v>
      </c>
      <c r="F24" s="243">
        <v>3.1</v>
      </c>
      <c r="H24" s="126"/>
    </row>
    <row r="25" spans="1:8" ht="12.75">
      <c r="A25" s="118" t="s">
        <v>69</v>
      </c>
      <c r="B25" s="244" t="s">
        <v>182</v>
      </c>
      <c r="C25" s="244" t="s">
        <v>182</v>
      </c>
      <c r="D25" s="244">
        <v>552.68</v>
      </c>
      <c r="E25" s="244" t="s">
        <v>182</v>
      </c>
      <c r="F25" s="244" t="s">
        <v>183</v>
      </c>
      <c r="H25" s="245"/>
    </row>
    <row r="26" spans="1:8" ht="12.75">
      <c r="A26" s="116"/>
      <c r="B26" s="246"/>
      <c r="C26" s="246"/>
      <c r="D26" s="246"/>
      <c r="E26" s="246"/>
      <c r="F26" s="246"/>
      <c r="H26" s="245"/>
    </row>
    <row r="27" ht="12.75">
      <c r="H27" s="156"/>
    </row>
    <row r="28" spans="1:6" ht="12.75">
      <c r="A28" s="336" t="s">
        <v>159</v>
      </c>
      <c r="B28" s="336"/>
      <c r="C28" s="336"/>
      <c r="D28" s="336"/>
      <c r="E28" s="336"/>
      <c r="F28" s="336"/>
    </row>
    <row r="29" spans="1:6" ht="12.75">
      <c r="A29" s="157"/>
      <c r="B29" s="157"/>
      <c r="C29" s="157"/>
      <c r="D29" s="157"/>
      <c r="E29" s="157"/>
      <c r="F29" s="158" t="s">
        <v>50</v>
      </c>
    </row>
    <row r="30" spans="1:6" ht="12.75">
      <c r="A30" s="337"/>
      <c r="B30" s="338" t="s">
        <v>94</v>
      </c>
      <c r="C30" s="339"/>
      <c r="D30" s="339"/>
      <c r="E30" s="338" t="s">
        <v>101</v>
      </c>
      <c r="F30" s="338" t="s">
        <v>99</v>
      </c>
    </row>
    <row r="31" spans="1:6" ht="22.5">
      <c r="A31" s="337"/>
      <c r="B31" s="159" t="s">
        <v>95</v>
      </c>
      <c r="C31" s="159" t="s">
        <v>96</v>
      </c>
      <c r="D31" s="159" t="s">
        <v>97</v>
      </c>
      <c r="E31" s="338"/>
      <c r="F31" s="338"/>
    </row>
    <row r="32" spans="1:6" ht="12.75">
      <c r="A32" s="112" t="s">
        <v>52</v>
      </c>
      <c r="B32" s="240">
        <v>1256.2</v>
      </c>
      <c r="C32" s="240">
        <v>91767.2</v>
      </c>
      <c r="D32" s="240">
        <v>41741.5</v>
      </c>
      <c r="E32" s="240">
        <v>12604.2</v>
      </c>
      <c r="F32" s="240">
        <v>270.3</v>
      </c>
    </row>
    <row r="33" spans="1:6" ht="12.75">
      <c r="A33" s="115" t="s">
        <v>232</v>
      </c>
      <c r="B33" s="240" t="s">
        <v>182</v>
      </c>
      <c r="C33" s="240">
        <v>1348.9</v>
      </c>
      <c r="D33" s="240">
        <v>3.6</v>
      </c>
      <c r="E33" s="240">
        <v>281.6</v>
      </c>
      <c r="F33" s="240">
        <v>10.7</v>
      </c>
    </row>
    <row r="34" spans="1:6" ht="12.75">
      <c r="A34" s="116" t="s">
        <v>53</v>
      </c>
      <c r="B34" s="240">
        <v>132.5</v>
      </c>
      <c r="C34" s="240">
        <v>3596.4</v>
      </c>
      <c r="D34" s="240">
        <v>10771.2</v>
      </c>
      <c r="E34" s="240">
        <v>2523.9</v>
      </c>
      <c r="F34" s="240">
        <v>59.5</v>
      </c>
    </row>
    <row r="35" spans="1:6" ht="12.75">
      <c r="A35" s="116" t="s">
        <v>54</v>
      </c>
      <c r="B35" s="240" t="s">
        <v>182</v>
      </c>
      <c r="C35" s="240">
        <v>3405.5</v>
      </c>
      <c r="D35" s="240">
        <v>76.2</v>
      </c>
      <c r="E35" s="240">
        <v>217.7</v>
      </c>
      <c r="F35" s="240" t="s">
        <v>182</v>
      </c>
    </row>
    <row r="36" spans="1:6" ht="12.75">
      <c r="A36" s="116" t="s">
        <v>55</v>
      </c>
      <c r="B36" s="240">
        <v>451.4</v>
      </c>
      <c r="C36" s="240">
        <v>9345.6</v>
      </c>
      <c r="D36" s="240">
        <v>121.3</v>
      </c>
      <c r="E36" s="240">
        <v>448.9</v>
      </c>
      <c r="F36" s="240">
        <v>25.3</v>
      </c>
    </row>
    <row r="37" spans="1:6" ht="12.75">
      <c r="A37" s="116" t="s">
        <v>56</v>
      </c>
      <c r="B37" s="240" t="s">
        <v>182</v>
      </c>
      <c r="C37" s="240" t="s">
        <v>182</v>
      </c>
      <c r="D37" s="240">
        <v>764.8</v>
      </c>
      <c r="E37" s="218" t="s">
        <v>182</v>
      </c>
      <c r="F37" s="218" t="s">
        <v>182</v>
      </c>
    </row>
    <row r="38" spans="1:6" ht="12.75">
      <c r="A38" s="116" t="s">
        <v>57</v>
      </c>
      <c r="B38" s="240" t="s">
        <v>182</v>
      </c>
      <c r="C38" s="240">
        <v>253</v>
      </c>
      <c r="D38" s="240">
        <v>45</v>
      </c>
      <c r="E38" s="240">
        <v>874.2</v>
      </c>
      <c r="F38" s="240">
        <v>72.9</v>
      </c>
    </row>
    <row r="39" spans="1:6" ht="12.75">
      <c r="A39" s="116" t="s">
        <v>58</v>
      </c>
      <c r="B39" s="240" t="s">
        <v>182</v>
      </c>
      <c r="C39" s="240">
        <v>397.6</v>
      </c>
      <c r="D39" s="240">
        <v>60</v>
      </c>
      <c r="E39" s="240">
        <v>447.9</v>
      </c>
      <c r="F39" s="240" t="s">
        <v>182</v>
      </c>
    </row>
    <row r="40" spans="1:6" ht="12.75">
      <c r="A40" s="116" t="s">
        <v>146</v>
      </c>
      <c r="B40" s="240" t="s">
        <v>182</v>
      </c>
      <c r="C40" s="240">
        <v>2651.7</v>
      </c>
      <c r="D40" s="240">
        <v>1470.3</v>
      </c>
      <c r="E40" s="240">
        <v>194.5</v>
      </c>
      <c r="F40" s="240">
        <v>11.1</v>
      </c>
    </row>
    <row r="41" spans="1:6" ht="12.75">
      <c r="A41" s="116" t="s">
        <v>59</v>
      </c>
      <c r="B41" s="240" t="s">
        <v>182</v>
      </c>
      <c r="C41" s="240">
        <v>230.8</v>
      </c>
      <c r="D41" s="240">
        <v>204.4</v>
      </c>
      <c r="E41" s="240">
        <v>437.3</v>
      </c>
      <c r="F41" s="240">
        <v>17</v>
      </c>
    </row>
    <row r="42" spans="1:6" ht="12.75">
      <c r="A42" s="116" t="s">
        <v>233</v>
      </c>
      <c r="B42" s="240" t="s">
        <v>182</v>
      </c>
      <c r="C42" s="240">
        <v>15366.9</v>
      </c>
      <c r="D42" s="240">
        <v>198.1</v>
      </c>
      <c r="E42" s="240">
        <v>1167.8</v>
      </c>
      <c r="F42" s="240">
        <v>53.1</v>
      </c>
    </row>
    <row r="43" spans="1:6" ht="12.75">
      <c r="A43" s="161" t="s">
        <v>61</v>
      </c>
      <c r="B43" s="240" t="s">
        <v>182</v>
      </c>
      <c r="C43" s="240">
        <v>1777</v>
      </c>
      <c r="D43" s="240">
        <v>16.7</v>
      </c>
      <c r="E43" s="240">
        <v>4.6</v>
      </c>
      <c r="F43" s="240" t="s">
        <v>182</v>
      </c>
    </row>
    <row r="44" spans="1:6" ht="12.75">
      <c r="A44" s="161" t="s">
        <v>63</v>
      </c>
      <c r="B44" s="240">
        <v>616.6</v>
      </c>
      <c r="C44" s="240">
        <v>19474.9</v>
      </c>
      <c r="D44" s="240">
        <v>93.2</v>
      </c>
      <c r="E44" s="240">
        <v>1712.6</v>
      </c>
      <c r="F44" s="240" t="s">
        <v>182</v>
      </c>
    </row>
    <row r="45" spans="1:6" ht="12.75">
      <c r="A45" s="161" t="s">
        <v>64</v>
      </c>
      <c r="B45" s="240">
        <v>55.7</v>
      </c>
      <c r="C45" s="240">
        <v>24453.3</v>
      </c>
      <c r="D45" s="240">
        <v>6268.2</v>
      </c>
      <c r="E45" s="240">
        <v>3697.3</v>
      </c>
      <c r="F45" s="240" t="s">
        <v>182</v>
      </c>
    </row>
    <row r="46" spans="1:6" ht="12.75">
      <c r="A46" s="161" t="s">
        <v>66</v>
      </c>
      <c r="B46" s="240" t="s">
        <v>182</v>
      </c>
      <c r="C46" s="240">
        <v>1339.4</v>
      </c>
      <c r="D46" s="240">
        <v>18026.9</v>
      </c>
      <c r="E46" s="240">
        <v>90.8</v>
      </c>
      <c r="F46" s="240">
        <v>11.9</v>
      </c>
    </row>
    <row r="47" spans="1:6" ht="12.75">
      <c r="A47" s="161" t="s">
        <v>67</v>
      </c>
      <c r="B47" s="240" t="s">
        <v>182</v>
      </c>
      <c r="C47" s="240">
        <v>7263.3</v>
      </c>
      <c r="D47" s="240">
        <v>7.2</v>
      </c>
      <c r="E47" s="240">
        <v>485.5</v>
      </c>
      <c r="F47" s="240">
        <v>8.6</v>
      </c>
    </row>
    <row r="48" spans="1:6" ht="12.75">
      <c r="A48" s="162" t="s">
        <v>69</v>
      </c>
      <c r="B48" s="244" t="s">
        <v>182</v>
      </c>
      <c r="C48" s="244">
        <v>862.8</v>
      </c>
      <c r="D48" s="244">
        <v>3614.5</v>
      </c>
      <c r="E48" s="244">
        <v>19.7</v>
      </c>
      <c r="F48" s="247" t="s">
        <v>182</v>
      </c>
    </row>
    <row r="51" spans="1:6" ht="12.75">
      <c r="A51" s="340" t="s">
        <v>160</v>
      </c>
      <c r="B51" s="340"/>
      <c r="C51" s="340"/>
      <c r="D51" s="340"/>
      <c r="E51" s="340"/>
      <c r="F51" s="340"/>
    </row>
    <row r="52" spans="1:6" ht="12.75">
      <c r="A52" s="163"/>
      <c r="B52" s="164"/>
      <c r="C52" s="165"/>
      <c r="D52" s="165"/>
      <c r="E52" s="166"/>
      <c r="F52" s="167" t="s">
        <v>117</v>
      </c>
    </row>
    <row r="53" spans="1:6" ht="12.75">
      <c r="A53" s="337"/>
      <c r="B53" s="339" t="s">
        <v>94</v>
      </c>
      <c r="C53" s="339"/>
      <c r="D53" s="341"/>
      <c r="E53" s="338" t="s">
        <v>101</v>
      </c>
      <c r="F53" s="338" t="s">
        <v>99</v>
      </c>
    </row>
    <row r="54" spans="1:6" ht="22.5">
      <c r="A54" s="337"/>
      <c r="B54" s="159" t="s">
        <v>96</v>
      </c>
      <c r="C54" s="159" t="s">
        <v>103</v>
      </c>
      <c r="D54" s="159" t="s">
        <v>98</v>
      </c>
      <c r="E54" s="338"/>
      <c r="F54" s="338"/>
    </row>
    <row r="55" spans="1:6" ht="12.75">
      <c r="A55" s="160" t="s">
        <v>52</v>
      </c>
      <c r="B55" s="248">
        <v>1562.2</v>
      </c>
      <c r="C55" s="249">
        <v>799202.3</v>
      </c>
      <c r="D55" s="248">
        <v>6271.5</v>
      </c>
      <c r="E55" s="249">
        <v>41371.4</v>
      </c>
      <c r="F55" s="248">
        <v>3512</v>
      </c>
    </row>
    <row r="56" spans="1:6" ht="12.75">
      <c r="A56" s="115" t="s">
        <v>232</v>
      </c>
      <c r="B56" s="248" t="s">
        <v>182</v>
      </c>
      <c r="C56" s="249">
        <v>751.6</v>
      </c>
      <c r="D56" s="249" t="s">
        <v>182</v>
      </c>
      <c r="E56" s="249" t="s">
        <v>182</v>
      </c>
      <c r="F56" s="249" t="s">
        <v>182</v>
      </c>
    </row>
    <row r="57" spans="1:6" ht="12.75">
      <c r="A57" s="161" t="s">
        <v>53</v>
      </c>
      <c r="B57" s="248" t="s">
        <v>182</v>
      </c>
      <c r="C57" s="249">
        <v>121081</v>
      </c>
      <c r="D57" s="248" t="s">
        <v>182</v>
      </c>
      <c r="E57" s="249">
        <v>2435</v>
      </c>
      <c r="F57" s="248">
        <v>316</v>
      </c>
    </row>
    <row r="58" spans="1:6" ht="12.75">
      <c r="A58" s="161" t="s">
        <v>54</v>
      </c>
      <c r="B58" s="248" t="s">
        <v>182</v>
      </c>
      <c r="C58" s="249">
        <v>32593</v>
      </c>
      <c r="D58" s="248" t="s">
        <v>182</v>
      </c>
      <c r="E58" s="248">
        <v>1091</v>
      </c>
      <c r="F58" s="248" t="s">
        <v>182</v>
      </c>
    </row>
    <row r="59" spans="1:6" ht="12.75">
      <c r="A59" s="161" t="s">
        <v>55</v>
      </c>
      <c r="B59" s="248" t="s">
        <v>182</v>
      </c>
      <c r="C59" s="249">
        <v>84071.9</v>
      </c>
      <c r="D59" s="248">
        <v>2037.9</v>
      </c>
      <c r="E59" s="249">
        <v>32552</v>
      </c>
      <c r="F59" s="248">
        <v>1355</v>
      </c>
    </row>
    <row r="60" spans="1:6" ht="12.75">
      <c r="A60" s="161" t="s">
        <v>57</v>
      </c>
      <c r="B60" s="248" t="s">
        <v>182</v>
      </c>
      <c r="C60" s="249">
        <v>27528</v>
      </c>
      <c r="D60" s="249" t="s">
        <v>182</v>
      </c>
      <c r="E60" s="249">
        <v>10</v>
      </c>
      <c r="F60" s="248" t="s">
        <v>182</v>
      </c>
    </row>
    <row r="61" spans="1:6" ht="12.75">
      <c r="A61" s="161" t="s">
        <v>58</v>
      </c>
      <c r="B61" s="248" t="s">
        <v>182</v>
      </c>
      <c r="C61" s="249">
        <v>7326</v>
      </c>
      <c r="D61" s="248" t="s">
        <v>182</v>
      </c>
      <c r="E61" s="248" t="s">
        <v>182</v>
      </c>
      <c r="F61" s="248" t="s">
        <v>182</v>
      </c>
    </row>
    <row r="62" spans="1:6" ht="12.75">
      <c r="A62" s="116" t="s">
        <v>146</v>
      </c>
      <c r="B62" s="248" t="s">
        <v>182</v>
      </c>
      <c r="C62" s="249">
        <v>63860</v>
      </c>
      <c r="D62" s="248" t="s">
        <v>182</v>
      </c>
      <c r="E62" s="248">
        <v>1861</v>
      </c>
      <c r="F62" s="248" t="s">
        <v>182</v>
      </c>
    </row>
    <row r="63" spans="1:6" ht="12.75">
      <c r="A63" s="161" t="s">
        <v>59</v>
      </c>
      <c r="B63" s="248" t="s">
        <v>182</v>
      </c>
      <c r="C63" s="249">
        <v>141944.1</v>
      </c>
      <c r="D63" s="248">
        <v>4233.6</v>
      </c>
      <c r="E63" s="249">
        <v>1829.3</v>
      </c>
      <c r="F63" s="248">
        <v>1841</v>
      </c>
    </row>
    <row r="64" spans="1:6" ht="12.75">
      <c r="A64" s="116" t="s">
        <v>233</v>
      </c>
      <c r="B64" s="248" t="s">
        <v>182</v>
      </c>
      <c r="C64" s="249">
        <v>91522.8</v>
      </c>
      <c r="D64" s="248" t="s">
        <v>182</v>
      </c>
      <c r="E64" s="248" t="s">
        <v>182</v>
      </c>
      <c r="F64" s="248" t="s">
        <v>182</v>
      </c>
    </row>
    <row r="65" spans="1:6" ht="12.75">
      <c r="A65" s="161" t="s">
        <v>63</v>
      </c>
      <c r="B65" s="248" t="s">
        <v>182</v>
      </c>
      <c r="C65" s="249">
        <v>32647.3</v>
      </c>
      <c r="D65" s="248" t="s">
        <v>182</v>
      </c>
      <c r="E65" s="249" t="s">
        <v>182</v>
      </c>
      <c r="F65" s="248" t="s">
        <v>182</v>
      </c>
    </row>
    <row r="66" spans="1:6" ht="12.75">
      <c r="A66" s="161" t="s">
        <v>64</v>
      </c>
      <c r="B66" s="249" t="s">
        <v>182</v>
      </c>
      <c r="C66" s="249">
        <v>125881.6</v>
      </c>
      <c r="D66" s="248" t="s">
        <v>182</v>
      </c>
      <c r="E66" s="248">
        <v>413.6</v>
      </c>
      <c r="F66" s="248" t="s">
        <v>182</v>
      </c>
    </row>
    <row r="67" spans="1:6" ht="12.75">
      <c r="A67" s="161" t="s">
        <v>66</v>
      </c>
      <c r="B67" s="250" t="s">
        <v>182</v>
      </c>
      <c r="C67" s="251">
        <v>27213.7</v>
      </c>
      <c r="D67" s="250" t="s">
        <v>182</v>
      </c>
      <c r="E67" s="250" t="s">
        <v>182</v>
      </c>
      <c r="F67" s="250" t="s">
        <v>182</v>
      </c>
    </row>
    <row r="68" spans="1:6" ht="12.75">
      <c r="A68" s="116" t="s">
        <v>147</v>
      </c>
      <c r="B68" s="219" t="s">
        <v>182</v>
      </c>
      <c r="C68" s="219">
        <v>1407.2</v>
      </c>
      <c r="D68" s="219" t="s">
        <v>182</v>
      </c>
      <c r="E68" s="219">
        <v>1147.7</v>
      </c>
      <c r="F68" s="219" t="s">
        <v>182</v>
      </c>
    </row>
    <row r="69" spans="1:6" ht="12.75">
      <c r="A69" s="161" t="s">
        <v>67</v>
      </c>
      <c r="B69" s="219">
        <v>1562.2</v>
      </c>
      <c r="C69" s="219">
        <v>137.2</v>
      </c>
      <c r="D69" s="219" t="s">
        <v>182</v>
      </c>
      <c r="E69" s="219" t="s">
        <v>182</v>
      </c>
      <c r="F69" s="219" t="s">
        <v>182</v>
      </c>
    </row>
    <row r="70" spans="1:6" ht="12.75">
      <c r="A70" s="162" t="s">
        <v>69</v>
      </c>
      <c r="B70" s="220" t="s">
        <v>182</v>
      </c>
      <c r="C70" s="220">
        <v>41236.9</v>
      </c>
      <c r="D70" s="220" t="s">
        <v>182</v>
      </c>
      <c r="E70" s="220">
        <v>31.8</v>
      </c>
      <c r="F70" s="221" t="s">
        <v>182</v>
      </c>
    </row>
    <row r="72" spans="1:5" ht="12.75">
      <c r="A72" s="342" t="s">
        <v>161</v>
      </c>
      <c r="B72" s="342"/>
      <c r="C72" s="342"/>
      <c r="D72" s="342"/>
      <c r="E72" s="342"/>
    </row>
    <row r="73" spans="1:5" ht="12.75">
      <c r="A73" s="168"/>
      <c r="B73" s="168"/>
      <c r="C73" s="168"/>
      <c r="D73" s="169" t="s">
        <v>89</v>
      </c>
      <c r="E73" s="169"/>
    </row>
    <row r="74" spans="1:5" ht="12.75">
      <c r="A74" s="337"/>
      <c r="B74" s="338" t="s">
        <v>94</v>
      </c>
      <c r="C74" s="341"/>
      <c r="D74" s="338" t="s">
        <v>101</v>
      </c>
      <c r="E74" s="170"/>
    </row>
    <row r="75" spans="1:6" ht="19.5" customHeight="1">
      <c r="A75" s="337"/>
      <c r="B75" s="159" t="s">
        <v>95</v>
      </c>
      <c r="C75" s="159" t="s">
        <v>103</v>
      </c>
      <c r="D75" s="338"/>
      <c r="E75" s="170"/>
      <c r="F75" s="156"/>
    </row>
    <row r="76" spans="1:5" ht="12.75">
      <c r="A76" s="160" t="s">
        <v>52</v>
      </c>
      <c r="B76" s="252">
        <v>3356</v>
      </c>
      <c r="C76" s="248">
        <v>9456</v>
      </c>
      <c r="D76" s="252">
        <v>501</v>
      </c>
      <c r="E76" s="171"/>
    </row>
    <row r="77" spans="1:6" ht="12.75">
      <c r="A77" s="115" t="s">
        <v>232</v>
      </c>
      <c r="B77" s="248">
        <v>112</v>
      </c>
      <c r="C77" s="252">
        <v>92</v>
      </c>
      <c r="D77" s="248">
        <v>40</v>
      </c>
      <c r="E77" s="171"/>
      <c r="F77" s="126"/>
    </row>
    <row r="78" spans="1:6" ht="12.75">
      <c r="A78" s="161" t="s">
        <v>53</v>
      </c>
      <c r="B78" s="252" t="s">
        <v>182</v>
      </c>
      <c r="C78" s="248">
        <v>652</v>
      </c>
      <c r="D78" s="248">
        <v>162</v>
      </c>
      <c r="E78" s="172"/>
      <c r="F78" s="161"/>
    </row>
    <row r="79" spans="1:6" ht="12.75">
      <c r="A79" s="161" t="s">
        <v>54</v>
      </c>
      <c r="B79" s="248">
        <v>5</v>
      </c>
      <c r="C79" s="252" t="s">
        <v>182</v>
      </c>
      <c r="D79" s="248">
        <v>229</v>
      </c>
      <c r="E79" s="172"/>
      <c r="F79" s="161"/>
    </row>
    <row r="80" spans="1:6" ht="12.75">
      <c r="A80" s="161" t="s">
        <v>55</v>
      </c>
      <c r="B80" s="248" t="s">
        <v>182</v>
      </c>
      <c r="C80" s="252">
        <v>425</v>
      </c>
      <c r="D80" s="252" t="s">
        <v>182</v>
      </c>
      <c r="E80" s="172"/>
      <c r="F80" s="161"/>
    </row>
    <row r="81" spans="1:6" ht="12.75">
      <c r="A81" s="161" t="s">
        <v>57</v>
      </c>
      <c r="B81" s="248">
        <v>187</v>
      </c>
      <c r="C81" s="252" t="s">
        <v>182</v>
      </c>
      <c r="D81" s="248" t="s">
        <v>182</v>
      </c>
      <c r="E81" s="172"/>
      <c r="F81" s="161"/>
    </row>
    <row r="82" spans="1:6" ht="12.75">
      <c r="A82" s="161" t="s">
        <v>58</v>
      </c>
      <c r="B82" s="248" t="s">
        <v>182</v>
      </c>
      <c r="C82" s="252">
        <v>4</v>
      </c>
      <c r="D82" s="248" t="s">
        <v>182</v>
      </c>
      <c r="E82" s="172"/>
      <c r="F82" s="161"/>
    </row>
    <row r="83" spans="1:6" ht="12.75">
      <c r="A83" s="116" t="s">
        <v>146</v>
      </c>
      <c r="B83" s="248" t="s">
        <v>182</v>
      </c>
      <c r="C83" s="252">
        <v>688</v>
      </c>
      <c r="D83" s="248">
        <v>70</v>
      </c>
      <c r="E83" s="172"/>
      <c r="F83" s="116"/>
    </row>
    <row r="84" spans="1:6" ht="12.75">
      <c r="A84" s="161" t="s">
        <v>59</v>
      </c>
      <c r="B84" s="252" t="s">
        <v>182</v>
      </c>
      <c r="C84" s="252">
        <v>22</v>
      </c>
      <c r="D84" s="252" t="s">
        <v>182</v>
      </c>
      <c r="E84" s="172"/>
      <c r="F84" s="161"/>
    </row>
    <row r="85" spans="1:6" ht="12.75">
      <c r="A85" s="116" t="s">
        <v>233</v>
      </c>
      <c r="B85" s="252" t="s">
        <v>182</v>
      </c>
      <c r="C85" s="252">
        <v>3924</v>
      </c>
      <c r="D85" s="252" t="s">
        <v>182</v>
      </c>
      <c r="E85" s="172"/>
      <c r="F85" s="161"/>
    </row>
    <row r="86" spans="1:6" ht="12.75">
      <c r="A86" s="161" t="s">
        <v>61</v>
      </c>
      <c r="B86" s="252" t="s">
        <v>182</v>
      </c>
      <c r="C86" s="252">
        <v>582</v>
      </c>
      <c r="D86" s="252" t="s">
        <v>182</v>
      </c>
      <c r="E86" s="172"/>
      <c r="F86" s="161"/>
    </row>
    <row r="87" spans="1:6" ht="12.75">
      <c r="A87" s="161" t="s">
        <v>63</v>
      </c>
      <c r="B87" s="252">
        <v>3052</v>
      </c>
      <c r="C87" s="252">
        <v>91</v>
      </c>
      <c r="D87" s="252" t="s">
        <v>182</v>
      </c>
      <c r="E87" s="172"/>
      <c r="F87" s="161"/>
    </row>
    <row r="88" spans="1:6" ht="12.75">
      <c r="A88" s="173" t="s">
        <v>64</v>
      </c>
      <c r="B88" s="252" t="s">
        <v>182</v>
      </c>
      <c r="C88" s="252">
        <v>471</v>
      </c>
      <c r="D88" s="252" t="s">
        <v>182</v>
      </c>
      <c r="E88" s="172"/>
      <c r="F88" s="173"/>
    </row>
    <row r="89" spans="1:6" ht="12.75">
      <c r="A89" s="173" t="s">
        <v>66</v>
      </c>
      <c r="B89" s="252" t="s">
        <v>182</v>
      </c>
      <c r="C89" s="252">
        <v>1606</v>
      </c>
      <c r="D89" s="252" t="s">
        <v>182</v>
      </c>
      <c r="E89" s="172"/>
      <c r="F89" s="173"/>
    </row>
    <row r="90" spans="1:6" ht="12.75">
      <c r="A90" s="162" t="s">
        <v>67</v>
      </c>
      <c r="B90" s="253" t="s">
        <v>182</v>
      </c>
      <c r="C90" s="253">
        <v>899</v>
      </c>
      <c r="D90" s="253" t="s">
        <v>182</v>
      </c>
      <c r="E90" s="172"/>
      <c r="F90" s="173"/>
    </row>
    <row r="91" spans="2:6" ht="12" customHeight="1">
      <c r="B91" s="172"/>
      <c r="C91" s="172"/>
      <c r="D91" s="172"/>
      <c r="E91" s="156"/>
      <c r="F91" s="173"/>
    </row>
    <row r="92" spans="2:6" ht="12.75">
      <c r="B92" s="172"/>
      <c r="C92" s="172"/>
      <c r="D92" s="172"/>
      <c r="E92" s="156"/>
      <c r="F92" s="156"/>
    </row>
    <row r="93" spans="1:4" ht="12.75">
      <c r="A93" s="343" t="s">
        <v>162</v>
      </c>
      <c r="B93" s="343"/>
      <c r="C93" s="343"/>
      <c r="D93" s="343"/>
    </row>
    <row r="94" spans="1:4" ht="12.75">
      <c r="A94" s="168"/>
      <c r="B94" s="174"/>
      <c r="D94" s="169" t="s">
        <v>89</v>
      </c>
    </row>
    <row r="95" spans="1:4" ht="12.75">
      <c r="A95" s="344"/>
      <c r="B95" s="345" t="s">
        <v>94</v>
      </c>
      <c r="C95" s="346"/>
      <c r="D95" s="338" t="s">
        <v>101</v>
      </c>
    </row>
    <row r="96" spans="1:4" ht="22.5" customHeight="1">
      <c r="A96" s="344"/>
      <c r="B96" s="233" t="s">
        <v>227</v>
      </c>
      <c r="C96" s="233" t="s">
        <v>226</v>
      </c>
      <c r="D96" s="338"/>
    </row>
    <row r="97" spans="1:4" ht="12.75">
      <c r="A97" s="160" t="s">
        <v>52</v>
      </c>
      <c r="B97" s="254">
        <v>95</v>
      </c>
      <c r="C97" s="255">
        <v>16120</v>
      </c>
      <c r="D97" s="255">
        <v>173</v>
      </c>
    </row>
    <row r="98" spans="1:4" ht="12.75">
      <c r="A98" s="115" t="s">
        <v>232</v>
      </c>
      <c r="B98" s="254" t="s">
        <v>182</v>
      </c>
      <c r="C98" s="254">
        <v>61</v>
      </c>
      <c r="D98" s="254">
        <v>20</v>
      </c>
    </row>
    <row r="99" spans="1:4" ht="12.75">
      <c r="A99" s="161" t="s">
        <v>53</v>
      </c>
      <c r="B99" s="254" t="s">
        <v>182</v>
      </c>
      <c r="C99" s="254">
        <v>58</v>
      </c>
      <c r="D99" s="254">
        <v>150</v>
      </c>
    </row>
    <row r="100" spans="1:4" ht="12.75">
      <c r="A100" s="161" t="s">
        <v>55</v>
      </c>
      <c r="B100" s="254" t="s">
        <v>182</v>
      </c>
      <c r="C100" s="254">
        <v>74</v>
      </c>
      <c r="D100" s="254" t="s">
        <v>182</v>
      </c>
    </row>
    <row r="101" spans="1:4" ht="12.75">
      <c r="A101" s="161" t="s">
        <v>58</v>
      </c>
      <c r="B101" s="254" t="s">
        <v>182</v>
      </c>
      <c r="C101" s="254">
        <v>4</v>
      </c>
      <c r="D101" s="254" t="s">
        <v>182</v>
      </c>
    </row>
    <row r="102" spans="1:4" ht="12.75">
      <c r="A102" s="116" t="s">
        <v>146</v>
      </c>
      <c r="B102" s="254" t="s">
        <v>182</v>
      </c>
      <c r="C102" s="254">
        <v>1196</v>
      </c>
      <c r="D102" s="254" t="s">
        <v>182</v>
      </c>
    </row>
    <row r="103" spans="1:4" ht="12.75">
      <c r="A103" s="161" t="s">
        <v>59</v>
      </c>
      <c r="B103" s="254" t="s">
        <v>182</v>
      </c>
      <c r="C103" s="254" t="s">
        <v>182</v>
      </c>
      <c r="D103" s="254" t="s">
        <v>183</v>
      </c>
    </row>
    <row r="104" spans="1:4" ht="12.75">
      <c r="A104" s="116" t="s">
        <v>233</v>
      </c>
      <c r="B104" s="254" t="s">
        <v>182</v>
      </c>
      <c r="C104" s="254">
        <v>387</v>
      </c>
      <c r="D104" s="254" t="s">
        <v>182</v>
      </c>
    </row>
    <row r="105" spans="1:4" ht="12.75">
      <c r="A105" s="175" t="s">
        <v>61</v>
      </c>
      <c r="B105" s="254" t="s">
        <v>182</v>
      </c>
      <c r="C105" s="254">
        <v>151</v>
      </c>
      <c r="D105" s="254" t="s">
        <v>182</v>
      </c>
    </row>
    <row r="106" spans="1:4" ht="12.75">
      <c r="A106" s="161" t="s">
        <v>63</v>
      </c>
      <c r="B106" s="254">
        <v>95</v>
      </c>
      <c r="C106" s="254" t="s">
        <v>182</v>
      </c>
      <c r="D106" s="254" t="s">
        <v>182</v>
      </c>
    </row>
    <row r="107" spans="1:4" ht="12.75">
      <c r="A107" s="162" t="s">
        <v>66</v>
      </c>
      <c r="B107" s="253" t="s">
        <v>182</v>
      </c>
      <c r="C107" s="253">
        <v>14189</v>
      </c>
      <c r="D107" s="253" t="s">
        <v>182</v>
      </c>
    </row>
    <row r="108" ht="12.75">
      <c r="C108" s="156"/>
    </row>
    <row r="109" ht="12.75">
      <c r="C109" s="156"/>
    </row>
    <row r="110" ht="12.75">
      <c r="C110" s="156"/>
    </row>
    <row r="111" ht="12.75">
      <c r="C111" s="156"/>
    </row>
  </sheetData>
  <sheetProtection/>
  <mergeCells count="23">
    <mergeCell ref="A72:E72"/>
    <mergeCell ref="A93:D93"/>
    <mergeCell ref="A74:A75"/>
    <mergeCell ref="A95:A96"/>
    <mergeCell ref="B74:C74"/>
    <mergeCell ref="D74:D75"/>
    <mergeCell ref="D95:D96"/>
    <mergeCell ref="B95:C95"/>
    <mergeCell ref="A30:A31"/>
    <mergeCell ref="B30:D30"/>
    <mergeCell ref="E30:E31"/>
    <mergeCell ref="F30:F31"/>
    <mergeCell ref="A51:F51"/>
    <mergeCell ref="A53:A54"/>
    <mergeCell ref="B53:D53"/>
    <mergeCell ref="E53:E54"/>
    <mergeCell ref="F53:F54"/>
    <mergeCell ref="B4:E4"/>
    <mergeCell ref="F4:F5"/>
    <mergeCell ref="A1:F1"/>
    <mergeCell ref="A4:A5"/>
    <mergeCell ref="A2:F2"/>
    <mergeCell ref="A28:F28"/>
  </mergeCells>
  <printOptions/>
  <pageMargins left="0.7480314960629921" right="0.5905511811023623" top="0.5905511811023623" bottom="0.5905511811023623" header="0" footer="0.3937007874015748"/>
  <pageSetup firstPageNumber="16" useFirstPageNumber="1" horizontalDpi="600" verticalDpi="600" orientation="landscape" paperSize="9" r:id="rId1"/>
  <headerFooter alignWithMargins="0">
    <oddFooter>&amp;R&amp;"-,полужирный"&amp;8&amp;P</oddFooter>
  </headerFooter>
  <rowBreaks count="4" manualBreakCount="4">
    <brk id="28" max="255" man="1"/>
    <brk id="51" max="255" man="1"/>
    <brk id="72" max="255" man="1"/>
    <brk id="9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C283"/>
  <sheetViews>
    <sheetView workbookViewId="0" topLeftCell="A196">
      <selection activeCell="D218" sqref="D218:D219"/>
    </sheetView>
  </sheetViews>
  <sheetFormatPr defaultColWidth="9.00390625" defaultRowHeight="12.75"/>
  <cols>
    <col min="1" max="1" width="24.375" style="109" customWidth="1"/>
    <col min="2" max="2" width="9.375" style="109" customWidth="1"/>
    <col min="3" max="3" width="9.75390625" style="109" customWidth="1"/>
    <col min="4" max="4" width="10.00390625" style="109" customWidth="1"/>
    <col min="5" max="5" width="9.875" style="109" customWidth="1"/>
    <col min="6" max="6" width="9.625" style="109" customWidth="1"/>
    <col min="7" max="7" width="10.875" style="109" customWidth="1"/>
    <col min="8" max="9" width="9.625" style="109" customWidth="1"/>
    <col min="10" max="10" width="9.125" style="109" customWidth="1"/>
    <col min="11" max="12" width="9.875" style="109" customWidth="1"/>
    <col min="13" max="13" width="9.375" style="109" customWidth="1"/>
    <col min="14" max="16384" width="9.125" style="109" customWidth="1"/>
  </cols>
  <sheetData>
    <row r="1" spans="1:16" ht="32.25" customHeight="1">
      <c r="A1" s="348" t="s">
        <v>185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</row>
    <row r="2" spans="1:16" ht="32.25" customHeight="1">
      <c r="A2" s="347" t="s">
        <v>221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</row>
    <row r="3" spans="1:16" ht="18" customHeight="1">
      <c r="A3" s="347" t="s">
        <v>198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</row>
    <row r="4" spans="1:16" ht="12.7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P4" s="176" t="s">
        <v>114</v>
      </c>
    </row>
    <row r="5" spans="1:16" ht="23.25" customHeight="1">
      <c r="A5" s="305"/>
      <c r="B5" s="301" t="s">
        <v>179</v>
      </c>
      <c r="C5" s="301"/>
      <c r="D5" s="301"/>
      <c r="E5" s="302" t="s">
        <v>26</v>
      </c>
      <c r="F5" s="306"/>
      <c r="G5" s="306"/>
      <c r="H5" s="306"/>
      <c r="I5" s="306"/>
      <c r="J5" s="306"/>
      <c r="K5" s="307" t="s">
        <v>210</v>
      </c>
      <c r="L5" s="308"/>
      <c r="M5" s="309"/>
      <c r="N5" s="301" t="s">
        <v>211</v>
      </c>
      <c r="O5" s="301"/>
      <c r="P5" s="302"/>
    </row>
    <row r="6" spans="1:16" ht="24" customHeight="1">
      <c r="A6" s="305"/>
      <c r="B6" s="301"/>
      <c r="C6" s="301"/>
      <c r="D6" s="301"/>
      <c r="E6" s="301" t="s">
        <v>27</v>
      </c>
      <c r="F6" s="301"/>
      <c r="G6" s="301"/>
      <c r="H6" s="301" t="s">
        <v>28</v>
      </c>
      <c r="I6" s="301"/>
      <c r="J6" s="301"/>
      <c r="K6" s="310"/>
      <c r="L6" s="311"/>
      <c r="M6" s="312"/>
      <c r="N6" s="301"/>
      <c r="O6" s="301"/>
      <c r="P6" s="302"/>
    </row>
    <row r="7" spans="1:17" ht="30.75" customHeight="1">
      <c r="A7" s="305"/>
      <c r="B7" s="72">
        <v>2024</v>
      </c>
      <c r="C7" s="72">
        <v>2023</v>
      </c>
      <c r="D7" s="72" t="s">
        <v>180</v>
      </c>
      <c r="E7" s="72">
        <v>2024</v>
      </c>
      <c r="F7" s="72">
        <v>2023</v>
      </c>
      <c r="G7" s="72" t="s">
        <v>180</v>
      </c>
      <c r="H7" s="72">
        <v>2024</v>
      </c>
      <c r="I7" s="72">
        <v>2023</v>
      </c>
      <c r="J7" s="72" t="s">
        <v>180</v>
      </c>
      <c r="K7" s="72">
        <v>2024</v>
      </c>
      <c r="L7" s="72">
        <v>2023</v>
      </c>
      <c r="M7" s="72" t="s">
        <v>180</v>
      </c>
      <c r="N7" s="72">
        <v>2024</v>
      </c>
      <c r="O7" s="72">
        <v>2023</v>
      </c>
      <c r="P7" s="73" t="s">
        <v>180</v>
      </c>
      <c r="Q7" s="111"/>
    </row>
    <row r="8" spans="1:26" s="114" customFormat="1" ht="12.75">
      <c r="A8" s="112" t="s">
        <v>52</v>
      </c>
      <c r="B8" s="254">
        <f>SUM(B9:B28)</f>
        <v>4710065</v>
      </c>
      <c r="C8" s="254">
        <f>SUM(C9:C28)</f>
        <v>4502448</v>
      </c>
      <c r="D8" s="256">
        <f>B8/C8*100</f>
        <v>104.61120261688752</v>
      </c>
      <c r="E8" s="254">
        <f>SUM(E9:E28)</f>
        <v>864035</v>
      </c>
      <c r="F8" s="254">
        <f>SUM(F9:F28)</f>
        <v>827555</v>
      </c>
      <c r="G8" s="256">
        <f>E8/F8%</f>
        <v>104.4081662246014</v>
      </c>
      <c r="H8" s="254">
        <f>SUM(H9:H28)</f>
        <v>3846030</v>
      </c>
      <c r="I8" s="254">
        <f>SUM(I9:I28)</f>
        <v>3674894</v>
      </c>
      <c r="J8" s="256">
        <f>H8/I8%</f>
        <v>104.65689622612243</v>
      </c>
      <c r="K8" s="254">
        <f>SUM(K9:K28)</f>
        <v>4403214</v>
      </c>
      <c r="L8" s="254">
        <f>SUM(L9:L28)</f>
        <v>4748259</v>
      </c>
      <c r="M8" s="256">
        <f>K8/L8%</f>
        <v>92.7332312748736</v>
      </c>
      <c r="N8" s="254">
        <f>SUM(N9:N28)</f>
        <v>9113279</v>
      </c>
      <c r="O8" s="254">
        <f>SUM(O9:O28)</f>
        <v>9250707</v>
      </c>
      <c r="P8" s="256">
        <f>N8/O8%</f>
        <v>98.51440543949775</v>
      </c>
      <c r="Q8" s="249"/>
      <c r="R8" s="257"/>
      <c r="S8" s="257"/>
      <c r="T8" s="249"/>
      <c r="U8" s="257"/>
      <c r="V8" s="257"/>
      <c r="W8" s="249"/>
      <c r="X8" s="257"/>
      <c r="Y8" s="257"/>
      <c r="Z8" s="249"/>
    </row>
    <row r="9" spans="1:26" s="114" customFormat="1" ht="12.75">
      <c r="A9" s="115" t="s">
        <v>232</v>
      </c>
      <c r="B9" s="254">
        <f>E9+H9</f>
        <v>484984</v>
      </c>
      <c r="C9" s="254">
        <f>F9+I9</f>
        <v>500008</v>
      </c>
      <c r="D9" s="256">
        <f aca="true" t="shared" si="0" ref="D9:D25">B9/C9*100</f>
        <v>96.99524807603078</v>
      </c>
      <c r="E9" s="254">
        <v>30478</v>
      </c>
      <c r="F9" s="254">
        <v>25622</v>
      </c>
      <c r="G9" s="256">
        <f aca="true" t="shared" si="1" ref="G9:G28">E9/F9%</f>
        <v>118.95246272734367</v>
      </c>
      <c r="H9" s="254">
        <v>454506</v>
      </c>
      <c r="I9" s="254">
        <v>474386</v>
      </c>
      <c r="J9" s="256">
        <f aca="true" t="shared" si="2" ref="J9:J28">H9/I9%</f>
        <v>95.80931983658877</v>
      </c>
      <c r="K9" s="254">
        <v>345492</v>
      </c>
      <c r="L9" s="254">
        <v>369669</v>
      </c>
      <c r="M9" s="256">
        <f aca="true" t="shared" si="3" ref="M9:M28">K9/L9%</f>
        <v>93.459824870357</v>
      </c>
      <c r="N9" s="258">
        <f>E9+H9+K9</f>
        <v>830476</v>
      </c>
      <c r="O9" s="258">
        <f>F9+I9+L9</f>
        <v>869677</v>
      </c>
      <c r="P9" s="256">
        <f aca="true" t="shared" si="4" ref="P9:P28">N9/O9%</f>
        <v>95.49246444369575</v>
      </c>
      <c r="Q9" s="249"/>
      <c r="R9" s="257"/>
      <c r="S9" s="257"/>
      <c r="T9" s="249"/>
      <c r="U9" s="257"/>
      <c r="V9" s="257"/>
      <c r="W9" s="249"/>
      <c r="X9" s="257"/>
      <c r="Y9" s="257"/>
      <c r="Z9" s="249"/>
    </row>
    <row r="10" spans="1:26" s="114" customFormat="1" ht="12.75">
      <c r="A10" s="116" t="s">
        <v>53</v>
      </c>
      <c r="B10" s="254">
        <f aca="true" t="shared" si="5" ref="B10:C25">E10+H10</f>
        <v>227445</v>
      </c>
      <c r="C10" s="254">
        <f t="shared" si="5"/>
        <v>234673</v>
      </c>
      <c r="D10" s="256">
        <f t="shared" si="0"/>
        <v>96.9199694894598</v>
      </c>
      <c r="E10" s="254">
        <v>129234</v>
      </c>
      <c r="F10" s="254">
        <v>135095</v>
      </c>
      <c r="G10" s="256">
        <f t="shared" si="1"/>
        <v>95.66157148673156</v>
      </c>
      <c r="H10" s="254">
        <v>98211</v>
      </c>
      <c r="I10" s="254">
        <v>99578</v>
      </c>
      <c r="J10" s="256">
        <f t="shared" si="2"/>
        <v>98.6272068127498</v>
      </c>
      <c r="K10" s="254">
        <v>238092</v>
      </c>
      <c r="L10" s="254">
        <v>239960</v>
      </c>
      <c r="M10" s="256">
        <f t="shared" si="3"/>
        <v>99.22153692282048</v>
      </c>
      <c r="N10" s="258">
        <f aca="true" t="shared" si="6" ref="N10:O28">E10+H10+K10</f>
        <v>465537</v>
      </c>
      <c r="O10" s="258">
        <f t="shared" si="6"/>
        <v>474633</v>
      </c>
      <c r="P10" s="256">
        <f t="shared" si="4"/>
        <v>98.08357193874004</v>
      </c>
      <c r="Q10" s="249"/>
      <c r="R10" s="257"/>
      <c r="S10" s="257"/>
      <c r="T10" s="249"/>
      <c r="U10" s="257"/>
      <c r="V10" s="257"/>
      <c r="W10" s="249"/>
      <c r="X10" s="257"/>
      <c r="Y10" s="257"/>
      <c r="Z10" s="249"/>
    </row>
    <row r="11" spans="1:26" s="114" customFormat="1" ht="12.75">
      <c r="A11" s="116" t="s">
        <v>54</v>
      </c>
      <c r="B11" s="254">
        <f t="shared" si="5"/>
        <v>392339</v>
      </c>
      <c r="C11" s="254">
        <f t="shared" si="5"/>
        <v>364692</v>
      </c>
      <c r="D11" s="256">
        <f t="shared" si="0"/>
        <v>107.58091759621817</v>
      </c>
      <c r="E11" s="254">
        <v>58399</v>
      </c>
      <c r="F11" s="254">
        <v>55211</v>
      </c>
      <c r="G11" s="256">
        <f t="shared" si="1"/>
        <v>105.77421166071979</v>
      </c>
      <c r="H11" s="254">
        <v>333940</v>
      </c>
      <c r="I11" s="254">
        <v>309481</v>
      </c>
      <c r="J11" s="256">
        <f>H11/I11%</f>
        <v>107.90323153925443</v>
      </c>
      <c r="K11" s="254">
        <v>250789</v>
      </c>
      <c r="L11" s="254">
        <v>247673</v>
      </c>
      <c r="M11" s="256">
        <f>K11/L11%</f>
        <v>101.25811049246386</v>
      </c>
      <c r="N11" s="258">
        <f>E11+H11+K11</f>
        <v>643128</v>
      </c>
      <c r="O11" s="258">
        <f t="shared" si="6"/>
        <v>612365</v>
      </c>
      <c r="P11" s="256">
        <f t="shared" si="4"/>
        <v>105.02363786303921</v>
      </c>
      <c r="Q11" s="249"/>
      <c r="R11" s="257"/>
      <c r="S11" s="257"/>
      <c r="T11" s="249"/>
      <c r="U11" s="257"/>
      <c r="V11" s="257"/>
      <c r="W11" s="249"/>
      <c r="X11" s="257"/>
      <c r="Y11" s="257"/>
      <c r="Z11" s="249"/>
    </row>
    <row r="12" spans="1:26" s="114" customFormat="1" ht="12.75">
      <c r="A12" s="116" t="s">
        <v>55</v>
      </c>
      <c r="B12" s="254">
        <f t="shared" si="5"/>
        <v>382141</v>
      </c>
      <c r="C12" s="254">
        <f t="shared" si="5"/>
        <v>375429</v>
      </c>
      <c r="D12" s="256">
        <f t="shared" si="0"/>
        <v>101.78782139898624</v>
      </c>
      <c r="E12" s="254">
        <v>62845</v>
      </c>
      <c r="F12" s="254">
        <v>52330</v>
      </c>
      <c r="G12" s="256">
        <f t="shared" si="1"/>
        <v>120.09363653735907</v>
      </c>
      <c r="H12" s="254">
        <v>319296</v>
      </c>
      <c r="I12" s="254">
        <v>323099</v>
      </c>
      <c r="J12" s="256">
        <f t="shared" si="2"/>
        <v>98.8229613833531</v>
      </c>
      <c r="K12" s="254">
        <v>344115</v>
      </c>
      <c r="L12" s="254">
        <v>365098</v>
      </c>
      <c r="M12" s="256">
        <f t="shared" si="3"/>
        <v>94.25277596700064</v>
      </c>
      <c r="N12" s="258">
        <f t="shared" si="6"/>
        <v>726256</v>
      </c>
      <c r="O12" s="258">
        <f t="shared" si="6"/>
        <v>740527</v>
      </c>
      <c r="P12" s="256">
        <f t="shared" si="4"/>
        <v>98.07285892344235</v>
      </c>
      <c r="Q12" s="249"/>
      <c r="R12" s="257"/>
      <c r="S12" s="257"/>
      <c r="T12" s="249"/>
      <c r="U12" s="257"/>
      <c r="V12" s="257"/>
      <c r="W12" s="249"/>
      <c r="X12" s="257"/>
      <c r="Y12" s="257"/>
      <c r="Z12" s="249"/>
    </row>
    <row r="13" spans="1:26" s="114" customFormat="1" ht="12.75">
      <c r="A13" s="116" t="s">
        <v>56</v>
      </c>
      <c r="B13" s="254">
        <f t="shared" si="5"/>
        <v>118656</v>
      </c>
      <c r="C13" s="254">
        <f t="shared" si="5"/>
        <v>113156</v>
      </c>
      <c r="D13" s="256">
        <f t="shared" si="0"/>
        <v>104.86054650217397</v>
      </c>
      <c r="E13" s="254">
        <v>2341</v>
      </c>
      <c r="F13" s="254">
        <v>1978</v>
      </c>
      <c r="G13" s="256">
        <f t="shared" si="1"/>
        <v>118.35187057633973</v>
      </c>
      <c r="H13" s="254">
        <v>116315</v>
      </c>
      <c r="I13" s="254">
        <v>111178</v>
      </c>
      <c r="J13" s="256">
        <f t="shared" si="2"/>
        <v>104.62051844789437</v>
      </c>
      <c r="K13" s="254">
        <v>112403</v>
      </c>
      <c r="L13" s="254">
        <v>109857</v>
      </c>
      <c r="M13" s="256">
        <f t="shared" si="3"/>
        <v>102.31755828030987</v>
      </c>
      <c r="N13" s="258">
        <f t="shared" si="6"/>
        <v>231059</v>
      </c>
      <c r="O13" s="258">
        <f t="shared" si="6"/>
        <v>223013</v>
      </c>
      <c r="P13" s="256">
        <f t="shared" si="4"/>
        <v>103.60786142511871</v>
      </c>
      <c r="Q13" s="249"/>
      <c r="R13" s="257"/>
      <c r="S13" s="257"/>
      <c r="T13" s="249"/>
      <c r="U13" s="257"/>
      <c r="V13" s="257"/>
      <c r="W13" s="249"/>
      <c r="X13" s="257"/>
      <c r="Y13" s="257"/>
      <c r="Z13" s="249"/>
    </row>
    <row r="14" spans="1:26" s="117" customFormat="1" ht="12.75">
      <c r="A14" s="116" t="s">
        <v>57</v>
      </c>
      <c r="B14" s="254">
        <f t="shared" si="5"/>
        <v>675125</v>
      </c>
      <c r="C14" s="254">
        <f t="shared" si="5"/>
        <v>607808</v>
      </c>
      <c r="D14" s="256">
        <f t="shared" si="0"/>
        <v>111.07537248604822</v>
      </c>
      <c r="E14" s="254">
        <v>84934</v>
      </c>
      <c r="F14" s="254">
        <v>80526</v>
      </c>
      <c r="G14" s="256">
        <f t="shared" si="1"/>
        <v>105.47400839480416</v>
      </c>
      <c r="H14" s="254">
        <v>590191</v>
      </c>
      <c r="I14" s="254">
        <v>527282</v>
      </c>
      <c r="J14" s="256">
        <f t="shared" si="2"/>
        <v>111.93080742373152</v>
      </c>
      <c r="K14" s="254">
        <v>270685</v>
      </c>
      <c r="L14" s="254">
        <v>258650</v>
      </c>
      <c r="M14" s="256">
        <f t="shared" si="3"/>
        <v>104.65300599265417</v>
      </c>
      <c r="N14" s="258">
        <f t="shared" si="6"/>
        <v>945810</v>
      </c>
      <c r="O14" s="258">
        <f t="shared" si="6"/>
        <v>866458</v>
      </c>
      <c r="P14" s="256">
        <f t="shared" si="4"/>
        <v>109.15820501397644</v>
      </c>
      <c r="Q14" s="249"/>
      <c r="R14" s="257"/>
      <c r="S14" s="257"/>
      <c r="T14" s="249"/>
      <c r="U14" s="257"/>
      <c r="V14" s="257"/>
      <c r="W14" s="249"/>
      <c r="X14" s="257"/>
      <c r="Y14" s="257"/>
      <c r="Z14" s="249"/>
    </row>
    <row r="15" spans="1:26" s="117" customFormat="1" ht="12.75">
      <c r="A15" s="116" t="s">
        <v>58</v>
      </c>
      <c r="B15" s="254">
        <f t="shared" si="5"/>
        <v>250223</v>
      </c>
      <c r="C15" s="254">
        <f t="shared" si="5"/>
        <v>246064</v>
      </c>
      <c r="D15" s="256">
        <f t="shared" si="0"/>
        <v>101.69021067689708</v>
      </c>
      <c r="E15" s="254">
        <v>26240</v>
      </c>
      <c r="F15" s="254">
        <v>32011</v>
      </c>
      <c r="G15" s="256">
        <f t="shared" si="1"/>
        <v>81.97182218612352</v>
      </c>
      <c r="H15" s="254">
        <v>223983</v>
      </c>
      <c r="I15" s="254">
        <v>214053</v>
      </c>
      <c r="J15" s="256">
        <f t="shared" si="2"/>
        <v>104.63903799526284</v>
      </c>
      <c r="K15" s="254">
        <v>280770</v>
      </c>
      <c r="L15" s="254">
        <v>263345</v>
      </c>
      <c r="M15" s="256">
        <f t="shared" si="3"/>
        <v>106.61679545842907</v>
      </c>
      <c r="N15" s="258">
        <f t="shared" si="6"/>
        <v>530993</v>
      </c>
      <c r="O15" s="258">
        <f t="shared" si="6"/>
        <v>509409</v>
      </c>
      <c r="P15" s="256">
        <f t="shared" si="4"/>
        <v>104.23706687553616</v>
      </c>
      <c r="Q15" s="249"/>
      <c r="R15" s="257"/>
      <c r="S15" s="257"/>
      <c r="T15" s="249"/>
      <c r="U15" s="257"/>
      <c r="V15" s="257"/>
      <c r="W15" s="249"/>
      <c r="X15" s="257"/>
      <c r="Y15" s="257"/>
      <c r="Z15" s="249"/>
    </row>
    <row r="16" spans="1:26" s="117" customFormat="1" ht="12.75">
      <c r="A16" s="116" t="s">
        <v>146</v>
      </c>
      <c r="B16" s="254">
        <f t="shared" si="5"/>
        <v>282395</v>
      </c>
      <c r="C16" s="254">
        <f t="shared" si="5"/>
        <v>270316</v>
      </c>
      <c r="D16" s="256">
        <f t="shared" si="0"/>
        <v>104.46847393421032</v>
      </c>
      <c r="E16" s="254">
        <v>32688</v>
      </c>
      <c r="F16" s="254">
        <v>31121</v>
      </c>
      <c r="G16" s="256">
        <f t="shared" si="1"/>
        <v>105.03518524469008</v>
      </c>
      <c r="H16" s="254">
        <v>249707</v>
      </c>
      <c r="I16" s="254">
        <v>239195</v>
      </c>
      <c r="J16" s="256">
        <f t="shared" si="2"/>
        <v>104.39474069274024</v>
      </c>
      <c r="K16" s="254">
        <v>282032</v>
      </c>
      <c r="L16" s="254">
        <v>299753</v>
      </c>
      <c r="M16" s="256">
        <f t="shared" si="3"/>
        <v>94.08813256247643</v>
      </c>
      <c r="N16" s="258">
        <f t="shared" si="6"/>
        <v>564427</v>
      </c>
      <c r="O16" s="258">
        <f t="shared" si="6"/>
        <v>570069</v>
      </c>
      <c r="P16" s="256">
        <f t="shared" si="4"/>
        <v>99.01029524496158</v>
      </c>
      <c r="Q16" s="249"/>
      <c r="R16" s="257"/>
      <c r="S16" s="257"/>
      <c r="T16" s="249"/>
      <c r="U16" s="257"/>
      <c r="V16" s="257"/>
      <c r="W16" s="249"/>
      <c r="X16" s="257"/>
      <c r="Y16" s="257"/>
      <c r="Z16" s="249"/>
    </row>
    <row r="17" spans="1:26" s="117" customFormat="1" ht="12.75">
      <c r="A17" s="116" t="s">
        <v>59</v>
      </c>
      <c r="B17" s="254">
        <f t="shared" si="5"/>
        <v>330675</v>
      </c>
      <c r="C17" s="254">
        <f t="shared" si="5"/>
        <v>322315</v>
      </c>
      <c r="D17" s="256">
        <f t="shared" si="0"/>
        <v>102.59373594154786</v>
      </c>
      <c r="E17" s="254">
        <v>26242</v>
      </c>
      <c r="F17" s="254">
        <v>24901</v>
      </c>
      <c r="G17" s="256">
        <f t="shared" si="1"/>
        <v>105.38532589052649</v>
      </c>
      <c r="H17" s="254">
        <v>304433</v>
      </c>
      <c r="I17" s="254">
        <v>297414</v>
      </c>
      <c r="J17" s="256">
        <f t="shared" si="2"/>
        <v>102.36000995245685</v>
      </c>
      <c r="K17" s="254">
        <v>216317</v>
      </c>
      <c r="L17" s="254">
        <v>219577</v>
      </c>
      <c r="M17" s="256">
        <f t="shared" si="3"/>
        <v>98.51532719729298</v>
      </c>
      <c r="N17" s="258">
        <f t="shared" si="6"/>
        <v>546992</v>
      </c>
      <c r="O17" s="258">
        <f t="shared" si="6"/>
        <v>541892</v>
      </c>
      <c r="P17" s="256">
        <f t="shared" si="4"/>
        <v>100.94114694440958</v>
      </c>
      <c r="Q17" s="249"/>
      <c r="R17" s="257"/>
      <c r="S17" s="257"/>
      <c r="T17" s="249"/>
      <c r="U17" s="257"/>
      <c r="V17" s="257"/>
      <c r="W17" s="249"/>
      <c r="X17" s="257"/>
      <c r="Y17" s="257"/>
      <c r="Z17" s="249"/>
    </row>
    <row r="18" spans="1:26" s="117" customFormat="1" ht="14.25" customHeight="1">
      <c r="A18" s="116" t="s">
        <v>233</v>
      </c>
      <c r="B18" s="254">
        <f t="shared" si="5"/>
        <v>242885</v>
      </c>
      <c r="C18" s="254">
        <f t="shared" si="5"/>
        <v>228674</v>
      </c>
      <c r="D18" s="256">
        <f t="shared" si="0"/>
        <v>106.21452373247504</v>
      </c>
      <c r="E18" s="254">
        <v>120596</v>
      </c>
      <c r="F18" s="254">
        <v>113615</v>
      </c>
      <c r="G18" s="256">
        <f t="shared" si="1"/>
        <v>106.14443515380891</v>
      </c>
      <c r="H18" s="254">
        <v>122289</v>
      </c>
      <c r="I18" s="254">
        <v>115059</v>
      </c>
      <c r="J18" s="256">
        <f t="shared" si="2"/>
        <v>106.28373269366152</v>
      </c>
      <c r="K18" s="254">
        <v>179980</v>
      </c>
      <c r="L18" s="254">
        <v>173600</v>
      </c>
      <c r="M18" s="256">
        <f t="shared" si="3"/>
        <v>103.67511520737327</v>
      </c>
      <c r="N18" s="258">
        <f t="shared" si="6"/>
        <v>422865</v>
      </c>
      <c r="O18" s="258">
        <f t="shared" si="6"/>
        <v>402274</v>
      </c>
      <c r="P18" s="256">
        <f t="shared" si="4"/>
        <v>105.1186504720663</v>
      </c>
      <c r="Q18" s="249"/>
      <c r="R18" s="257"/>
      <c r="S18" s="257"/>
      <c r="T18" s="249"/>
      <c r="U18" s="257"/>
      <c r="V18" s="257"/>
      <c r="W18" s="249"/>
      <c r="X18" s="257"/>
      <c r="Y18" s="257"/>
      <c r="Z18" s="249"/>
    </row>
    <row r="19" spans="1:26" s="114" customFormat="1" ht="14.25" customHeight="1">
      <c r="A19" s="116" t="s">
        <v>61</v>
      </c>
      <c r="B19" s="254">
        <f t="shared" si="5"/>
        <v>167006</v>
      </c>
      <c r="C19" s="254">
        <f t="shared" si="5"/>
        <v>142717</v>
      </c>
      <c r="D19" s="256">
        <f t="shared" si="0"/>
        <v>117.01899563471765</v>
      </c>
      <c r="E19" s="254">
        <v>6883</v>
      </c>
      <c r="F19" s="254">
        <v>6374</v>
      </c>
      <c r="G19" s="256">
        <f t="shared" si="1"/>
        <v>107.98556636335111</v>
      </c>
      <c r="H19" s="254">
        <v>160123</v>
      </c>
      <c r="I19" s="254">
        <v>136343</v>
      </c>
      <c r="J19" s="256">
        <f t="shared" si="2"/>
        <v>117.44130611765914</v>
      </c>
      <c r="K19" s="254">
        <v>238142</v>
      </c>
      <c r="L19" s="254">
        <v>229045</v>
      </c>
      <c r="M19" s="256">
        <f t="shared" si="3"/>
        <v>103.97170861621079</v>
      </c>
      <c r="N19" s="258">
        <f t="shared" si="6"/>
        <v>405148</v>
      </c>
      <c r="O19" s="258">
        <f t="shared" si="6"/>
        <v>371762</v>
      </c>
      <c r="P19" s="256">
        <f t="shared" si="4"/>
        <v>108.98047675663463</v>
      </c>
      <c r="Q19" s="249"/>
      <c r="R19" s="257"/>
      <c r="S19" s="257"/>
      <c r="T19" s="249"/>
      <c r="U19" s="257"/>
      <c r="V19" s="257"/>
      <c r="W19" s="249"/>
      <c r="X19" s="257"/>
      <c r="Y19" s="257"/>
      <c r="Z19" s="249"/>
    </row>
    <row r="20" spans="1:26" s="117" customFormat="1" ht="14.25" customHeight="1">
      <c r="A20" s="116" t="s">
        <v>62</v>
      </c>
      <c r="B20" s="254">
        <f t="shared" si="5"/>
        <v>11142</v>
      </c>
      <c r="C20" s="254">
        <f t="shared" si="5"/>
        <v>11170</v>
      </c>
      <c r="D20" s="256">
        <f t="shared" si="0"/>
        <v>99.74932855863922</v>
      </c>
      <c r="E20" s="254">
        <v>142</v>
      </c>
      <c r="F20" s="254">
        <v>126</v>
      </c>
      <c r="G20" s="256">
        <f t="shared" si="1"/>
        <v>112.6984126984127</v>
      </c>
      <c r="H20" s="254">
        <v>11000</v>
      </c>
      <c r="I20" s="254">
        <v>11044</v>
      </c>
      <c r="J20" s="256">
        <f t="shared" si="2"/>
        <v>99.60159362549801</v>
      </c>
      <c r="K20" s="254">
        <v>17247</v>
      </c>
      <c r="L20" s="254">
        <v>18649</v>
      </c>
      <c r="M20" s="256">
        <f t="shared" si="3"/>
        <v>92.48217062577082</v>
      </c>
      <c r="N20" s="258">
        <f t="shared" si="6"/>
        <v>28389</v>
      </c>
      <c r="O20" s="258">
        <f t="shared" si="6"/>
        <v>29819</v>
      </c>
      <c r="P20" s="256">
        <f t="shared" si="4"/>
        <v>95.2043998792716</v>
      </c>
      <c r="Q20" s="249"/>
      <c r="R20" s="257"/>
      <c r="S20" s="257"/>
      <c r="T20" s="249"/>
      <c r="U20" s="257"/>
      <c r="V20" s="257"/>
      <c r="W20" s="249"/>
      <c r="X20" s="257"/>
      <c r="Y20" s="257"/>
      <c r="Z20" s="249"/>
    </row>
    <row r="21" spans="1:26" s="117" customFormat="1" ht="14.25" customHeight="1">
      <c r="A21" s="116" t="s">
        <v>63</v>
      </c>
      <c r="B21" s="254">
        <f t="shared" si="5"/>
        <v>324723</v>
      </c>
      <c r="C21" s="254">
        <f t="shared" si="5"/>
        <v>309843</v>
      </c>
      <c r="D21" s="256">
        <f t="shared" si="0"/>
        <v>104.80243219953331</v>
      </c>
      <c r="E21" s="254">
        <v>68633</v>
      </c>
      <c r="F21" s="254">
        <v>68535</v>
      </c>
      <c r="G21" s="256">
        <f t="shared" si="1"/>
        <v>100.14299263150215</v>
      </c>
      <c r="H21" s="254">
        <v>256090</v>
      </c>
      <c r="I21" s="254">
        <v>241308</v>
      </c>
      <c r="J21" s="256">
        <f t="shared" si="2"/>
        <v>106.12578115934822</v>
      </c>
      <c r="K21" s="254">
        <v>222549</v>
      </c>
      <c r="L21" s="254">
        <v>261066</v>
      </c>
      <c r="M21" s="256">
        <f t="shared" si="3"/>
        <v>85.2462595665464</v>
      </c>
      <c r="N21" s="258">
        <f t="shared" si="6"/>
        <v>547272</v>
      </c>
      <c r="O21" s="258">
        <f t="shared" si="6"/>
        <v>570909</v>
      </c>
      <c r="P21" s="256">
        <f t="shared" si="4"/>
        <v>95.859760487223</v>
      </c>
      <c r="Q21" s="249"/>
      <c r="R21" s="257"/>
      <c r="S21" s="257"/>
      <c r="T21" s="249"/>
      <c r="U21" s="257"/>
      <c r="V21" s="257"/>
      <c r="W21" s="249"/>
      <c r="X21" s="257"/>
      <c r="Y21" s="257"/>
      <c r="Z21" s="249"/>
    </row>
    <row r="22" spans="1:26" s="117" customFormat="1" ht="14.25" customHeight="1">
      <c r="A22" s="116" t="s">
        <v>64</v>
      </c>
      <c r="B22" s="254">
        <f t="shared" si="5"/>
        <v>195716</v>
      </c>
      <c r="C22" s="254">
        <f t="shared" si="5"/>
        <v>197144</v>
      </c>
      <c r="D22" s="256">
        <f t="shared" si="0"/>
        <v>99.27565637300654</v>
      </c>
      <c r="E22" s="254">
        <v>120237</v>
      </c>
      <c r="F22" s="254">
        <v>118835</v>
      </c>
      <c r="G22" s="256">
        <f t="shared" si="1"/>
        <v>101.17978709976018</v>
      </c>
      <c r="H22" s="254">
        <v>75479</v>
      </c>
      <c r="I22" s="254">
        <v>78309</v>
      </c>
      <c r="J22" s="256">
        <f t="shared" si="2"/>
        <v>96.38611143035921</v>
      </c>
      <c r="K22" s="254">
        <v>148462</v>
      </c>
      <c r="L22" s="254">
        <v>177932</v>
      </c>
      <c r="M22" s="256">
        <f t="shared" si="3"/>
        <v>83.43749297484433</v>
      </c>
      <c r="N22" s="258">
        <f t="shared" si="6"/>
        <v>344178</v>
      </c>
      <c r="O22" s="258">
        <f t="shared" si="6"/>
        <v>375076</v>
      </c>
      <c r="P22" s="256">
        <f t="shared" si="4"/>
        <v>91.76220286022033</v>
      </c>
      <c r="Q22" s="249"/>
      <c r="R22" s="257"/>
      <c r="S22" s="257"/>
      <c r="T22" s="249"/>
      <c r="U22" s="257"/>
      <c r="V22" s="257"/>
      <c r="W22" s="249"/>
      <c r="X22" s="257"/>
      <c r="Y22" s="257"/>
      <c r="Z22" s="249"/>
    </row>
    <row r="23" spans="1:26" s="117" customFormat="1" ht="14.25" customHeight="1">
      <c r="A23" s="116" t="s">
        <v>65</v>
      </c>
      <c r="B23" s="254">
        <f t="shared" si="5"/>
        <v>287229</v>
      </c>
      <c r="C23" s="254">
        <f t="shared" si="5"/>
        <v>220206</v>
      </c>
      <c r="D23" s="256">
        <f t="shared" si="0"/>
        <v>130.43650036783737</v>
      </c>
      <c r="E23" s="254">
        <v>59641</v>
      </c>
      <c r="F23" s="254">
        <v>46477</v>
      </c>
      <c r="G23" s="256">
        <f t="shared" si="1"/>
        <v>128.32368698496032</v>
      </c>
      <c r="H23" s="254">
        <v>227588</v>
      </c>
      <c r="I23" s="254">
        <v>173729</v>
      </c>
      <c r="J23" s="256">
        <f t="shared" si="2"/>
        <v>131.0017325835065</v>
      </c>
      <c r="K23" s="254">
        <v>894131</v>
      </c>
      <c r="L23" s="254">
        <v>1113727</v>
      </c>
      <c r="M23" s="256">
        <f t="shared" si="3"/>
        <v>80.28278025045634</v>
      </c>
      <c r="N23" s="258">
        <f t="shared" si="6"/>
        <v>1181360</v>
      </c>
      <c r="O23" s="258">
        <f t="shared" si="6"/>
        <v>1333933</v>
      </c>
      <c r="P23" s="256">
        <f t="shared" si="4"/>
        <v>88.56216916441831</v>
      </c>
      <c r="Q23" s="249"/>
      <c r="R23" s="257"/>
      <c r="S23" s="257"/>
      <c r="T23" s="249"/>
      <c r="U23" s="257"/>
      <c r="V23" s="257"/>
      <c r="W23" s="249"/>
      <c r="X23" s="257"/>
      <c r="Y23" s="257"/>
      <c r="Z23" s="249"/>
    </row>
    <row r="24" spans="1:26" s="117" customFormat="1" ht="14.25" customHeight="1">
      <c r="A24" s="116" t="s">
        <v>147</v>
      </c>
      <c r="B24" s="254">
        <f t="shared" si="5"/>
        <v>130097</v>
      </c>
      <c r="C24" s="254">
        <f t="shared" si="5"/>
        <v>133101</v>
      </c>
      <c r="D24" s="256">
        <f t="shared" si="0"/>
        <v>97.74306729476112</v>
      </c>
      <c r="E24" s="254">
        <v>1797</v>
      </c>
      <c r="F24" s="254">
        <v>2167</v>
      </c>
      <c r="G24" s="256">
        <f t="shared" si="1"/>
        <v>82.92570373788648</v>
      </c>
      <c r="H24" s="254">
        <v>128300</v>
      </c>
      <c r="I24" s="254">
        <v>130934</v>
      </c>
      <c r="J24" s="256">
        <f t="shared" si="2"/>
        <v>97.98829944857715</v>
      </c>
      <c r="K24" s="254">
        <v>54911</v>
      </c>
      <c r="L24" s="254">
        <v>77690</v>
      </c>
      <c r="M24" s="256">
        <f t="shared" si="3"/>
        <v>70.6796241472519</v>
      </c>
      <c r="N24" s="258">
        <f t="shared" si="6"/>
        <v>185008</v>
      </c>
      <c r="O24" s="258">
        <f t="shared" si="6"/>
        <v>210791</v>
      </c>
      <c r="P24" s="256">
        <f t="shared" si="4"/>
        <v>87.76845311232454</v>
      </c>
      <c r="Q24" s="249"/>
      <c r="R24" s="257"/>
      <c r="S24" s="257"/>
      <c r="T24" s="249"/>
      <c r="U24" s="257"/>
      <c r="V24" s="257"/>
      <c r="W24" s="249"/>
      <c r="X24" s="257"/>
      <c r="Y24" s="257"/>
      <c r="Z24" s="249"/>
    </row>
    <row r="25" spans="1:26" s="117" customFormat="1" ht="14.25" customHeight="1">
      <c r="A25" s="116" t="s">
        <v>67</v>
      </c>
      <c r="B25" s="254">
        <f t="shared" si="5"/>
        <v>199633</v>
      </c>
      <c r="C25" s="254">
        <f t="shared" si="5"/>
        <v>212618</v>
      </c>
      <c r="D25" s="256">
        <f t="shared" si="0"/>
        <v>93.89280305524463</v>
      </c>
      <c r="E25" s="254">
        <v>28030</v>
      </c>
      <c r="F25" s="254">
        <v>28237</v>
      </c>
      <c r="G25" s="256">
        <f t="shared" si="1"/>
        <v>99.26691929029288</v>
      </c>
      <c r="H25" s="254">
        <v>171603</v>
      </c>
      <c r="I25" s="254">
        <v>184381</v>
      </c>
      <c r="J25" s="256">
        <f t="shared" si="2"/>
        <v>93.06978484767954</v>
      </c>
      <c r="K25" s="254">
        <v>223311</v>
      </c>
      <c r="L25" s="254">
        <v>261157</v>
      </c>
      <c r="M25" s="256">
        <f t="shared" si="3"/>
        <v>85.5083340672469</v>
      </c>
      <c r="N25" s="258">
        <f t="shared" si="6"/>
        <v>422944</v>
      </c>
      <c r="O25" s="258">
        <f t="shared" si="6"/>
        <v>473775</v>
      </c>
      <c r="P25" s="256">
        <f t="shared" si="4"/>
        <v>89.27106748984222</v>
      </c>
      <c r="Q25" s="249"/>
      <c r="R25" s="257"/>
      <c r="S25" s="257"/>
      <c r="T25" s="249"/>
      <c r="U25" s="257"/>
      <c r="V25" s="257"/>
      <c r="W25" s="249"/>
      <c r="X25" s="257"/>
      <c r="Y25" s="257"/>
      <c r="Z25" s="249"/>
    </row>
    <row r="26" spans="1:26" s="117" customFormat="1" ht="12" customHeight="1">
      <c r="A26" s="116" t="s">
        <v>148</v>
      </c>
      <c r="B26" s="254">
        <f>H26</f>
        <v>59</v>
      </c>
      <c r="C26" s="254" t="s">
        <v>182</v>
      </c>
      <c r="D26" s="256" t="s">
        <v>182</v>
      </c>
      <c r="E26" s="250" t="s">
        <v>182</v>
      </c>
      <c r="F26" s="250" t="s">
        <v>182</v>
      </c>
      <c r="G26" s="256" t="s">
        <v>182</v>
      </c>
      <c r="H26" s="254">
        <v>59</v>
      </c>
      <c r="I26" s="254" t="s">
        <v>182</v>
      </c>
      <c r="J26" s="256" t="s">
        <v>182</v>
      </c>
      <c r="K26" s="254">
        <v>151</v>
      </c>
      <c r="L26" s="254">
        <v>209</v>
      </c>
      <c r="M26" s="256">
        <f t="shared" si="3"/>
        <v>72.2488038277512</v>
      </c>
      <c r="N26" s="258">
        <f>H26+K26</f>
        <v>210</v>
      </c>
      <c r="O26" s="258">
        <f>L26</f>
        <v>209</v>
      </c>
      <c r="P26" s="256">
        <f t="shared" si="4"/>
        <v>100.47846889952154</v>
      </c>
      <c r="Q26" s="249"/>
      <c r="R26" s="257"/>
      <c r="S26" s="257"/>
      <c r="T26" s="249"/>
      <c r="U26" s="257"/>
      <c r="V26" s="257"/>
      <c r="W26" s="249"/>
      <c r="X26" s="257"/>
      <c r="Y26" s="257"/>
      <c r="Z26" s="249"/>
    </row>
    <row r="27" spans="1:26" s="117" customFormat="1" ht="12.75">
      <c r="A27" s="116" t="s">
        <v>68</v>
      </c>
      <c r="B27" s="254" t="s">
        <v>182</v>
      </c>
      <c r="C27" s="254" t="s">
        <v>182</v>
      </c>
      <c r="D27" s="251" t="s">
        <v>182</v>
      </c>
      <c r="E27" s="250" t="s">
        <v>182</v>
      </c>
      <c r="F27" s="254" t="s">
        <v>182</v>
      </c>
      <c r="G27" s="256" t="s">
        <v>182</v>
      </c>
      <c r="H27" s="250" t="s">
        <v>182</v>
      </c>
      <c r="I27" s="254">
        <v>1</v>
      </c>
      <c r="J27" s="256" t="s">
        <v>182</v>
      </c>
      <c r="K27" s="259">
        <v>2129</v>
      </c>
      <c r="L27" s="254">
        <v>2673</v>
      </c>
      <c r="M27" s="256">
        <f t="shared" si="3"/>
        <v>79.64833520389075</v>
      </c>
      <c r="N27" s="258">
        <f>K27</f>
        <v>2129</v>
      </c>
      <c r="O27" s="258">
        <f>L27</f>
        <v>2673</v>
      </c>
      <c r="P27" s="256">
        <f t="shared" si="4"/>
        <v>79.64833520389075</v>
      </c>
      <c r="Q27" s="249"/>
      <c r="R27" s="257"/>
      <c r="S27" s="257"/>
      <c r="T27" s="249"/>
      <c r="U27" s="248"/>
      <c r="V27" s="248"/>
      <c r="W27" s="248"/>
      <c r="X27" s="257"/>
      <c r="Y27" s="257"/>
      <c r="Z27" s="249"/>
    </row>
    <row r="28" spans="1:26" s="117" customFormat="1" ht="12.75">
      <c r="A28" s="118" t="s">
        <v>69</v>
      </c>
      <c r="B28" s="253">
        <f>E28+H28</f>
        <v>7592</v>
      </c>
      <c r="C28" s="253">
        <f>F28+I28</f>
        <v>12514</v>
      </c>
      <c r="D28" s="260">
        <f>B28/C28*100</f>
        <v>60.66805178200415</v>
      </c>
      <c r="E28" s="253">
        <v>4675</v>
      </c>
      <c r="F28" s="253">
        <v>4394</v>
      </c>
      <c r="G28" s="260">
        <f t="shared" si="1"/>
        <v>106.3950842057351</v>
      </c>
      <c r="H28" s="253">
        <v>2917</v>
      </c>
      <c r="I28" s="253">
        <v>8120</v>
      </c>
      <c r="J28" s="260">
        <f t="shared" si="2"/>
        <v>35.923645320197046</v>
      </c>
      <c r="K28" s="261">
        <v>81506</v>
      </c>
      <c r="L28" s="253">
        <v>58929</v>
      </c>
      <c r="M28" s="260">
        <f t="shared" si="3"/>
        <v>138.31220621425786</v>
      </c>
      <c r="N28" s="262">
        <f t="shared" si="6"/>
        <v>89098</v>
      </c>
      <c r="O28" s="262">
        <f t="shared" si="6"/>
        <v>71443</v>
      </c>
      <c r="P28" s="260">
        <f t="shared" si="4"/>
        <v>124.7120081743488</v>
      </c>
      <c r="Q28" s="249"/>
      <c r="R28" s="257"/>
      <c r="S28" s="257"/>
      <c r="T28" s="249"/>
      <c r="U28" s="257"/>
      <c r="V28" s="257"/>
      <c r="W28" s="249"/>
      <c r="X28" s="257"/>
      <c r="Y28" s="257"/>
      <c r="Z28" s="249"/>
    </row>
    <row r="29" spans="1:26" s="117" customFormat="1" ht="12.75">
      <c r="A29" s="116"/>
      <c r="B29" s="130"/>
      <c r="C29" s="130"/>
      <c r="D29" s="130"/>
      <c r="E29" s="243"/>
      <c r="F29" s="130"/>
      <c r="G29" s="130"/>
      <c r="H29" s="246"/>
      <c r="I29" s="130"/>
      <c r="J29" s="130"/>
      <c r="K29" s="119"/>
      <c r="L29" s="119"/>
      <c r="M29" s="130"/>
      <c r="O29" s="257"/>
      <c r="P29" s="257"/>
      <c r="Q29" s="249"/>
      <c r="R29" s="257"/>
      <c r="S29" s="257"/>
      <c r="T29" s="249"/>
      <c r="U29" s="257"/>
      <c r="V29" s="257"/>
      <c r="W29" s="249"/>
      <c r="X29" s="257"/>
      <c r="Y29" s="257"/>
      <c r="Z29" s="249"/>
    </row>
    <row r="30" spans="1:16" ht="12.75">
      <c r="A30" s="355" t="s">
        <v>199</v>
      </c>
      <c r="B30" s="355"/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</row>
    <row r="31" spans="1:16" ht="12.75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P31" s="176" t="s">
        <v>114</v>
      </c>
    </row>
    <row r="32" spans="1:16" ht="12.75" customHeight="1">
      <c r="A32" s="305"/>
      <c r="B32" s="301" t="s">
        <v>179</v>
      </c>
      <c r="C32" s="301"/>
      <c r="D32" s="301"/>
      <c r="E32" s="302" t="s">
        <v>26</v>
      </c>
      <c r="F32" s="306"/>
      <c r="G32" s="306"/>
      <c r="H32" s="306"/>
      <c r="I32" s="306"/>
      <c r="J32" s="306"/>
      <c r="K32" s="307" t="s">
        <v>29</v>
      </c>
      <c r="L32" s="308"/>
      <c r="M32" s="309"/>
      <c r="N32" s="301" t="s">
        <v>178</v>
      </c>
      <c r="O32" s="301"/>
      <c r="P32" s="302"/>
    </row>
    <row r="33" spans="1:16" ht="32.25" customHeight="1">
      <c r="A33" s="305"/>
      <c r="B33" s="301"/>
      <c r="C33" s="301"/>
      <c r="D33" s="301"/>
      <c r="E33" s="301" t="s">
        <v>27</v>
      </c>
      <c r="F33" s="301"/>
      <c r="G33" s="301"/>
      <c r="H33" s="301" t="s">
        <v>28</v>
      </c>
      <c r="I33" s="301"/>
      <c r="J33" s="301"/>
      <c r="K33" s="310"/>
      <c r="L33" s="311"/>
      <c r="M33" s="312"/>
      <c r="N33" s="301"/>
      <c r="O33" s="301"/>
      <c r="P33" s="302"/>
    </row>
    <row r="34" spans="1:16" ht="22.5">
      <c r="A34" s="305"/>
      <c r="B34" s="72">
        <v>2024</v>
      </c>
      <c r="C34" s="72">
        <v>2023</v>
      </c>
      <c r="D34" s="72" t="s">
        <v>180</v>
      </c>
      <c r="E34" s="72">
        <v>2024</v>
      </c>
      <c r="F34" s="72">
        <v>2023</v>
      </c>
      <c r="G34" s="72" t="s">
        <v>180</v>
      </c>
      <c r="H34" s="72">
        <v>2024</v>
      </c>
      <c r="I34" s="72">
        <v>2023</v>
      </c>
      <c r="J34" s="72" t="s">
        <v>180</v>
      </c>
      <c r="K34" s="72">
        <v>2024</v>
      </c>
      <c r="L34" s="72">
        <v>2023</v>
      </c>
      <c r="M34" s="72" t="s">
        <v>180</v>
      </c>
      <c r="N34" s="72">
        <v>2024</v>
      </c>
      <c r="O34" s="72">
        <v>2023</v>
      </c>
      <c r="P34" s="73" t="s">
        <v>180</v>
      </c>
    </row>
    <row r="35" spans="1:26" s="114" customFormat="1" ht="12.75">
      <c r="A35" s="112" t="s">
        <v>52</v>
      </c>
      <c r="B35" s="254">
        <f>SUM(B36:B55)</f>
        <v>2365438</v>
      </c>
      <c r="C35" s="254">
        <f>SUM(C36:C55)</f>
        <v>2118873</v>
      </c>
      <c r="D35" s="256">
        <f>B35/C35*100</f>
        <v>111.63661059440561</v>
      </c>
      <c r="E35" s="254">
        <f>SUM(E36:E55)</f>
        <v>355238</v>
      </c>
      <c r="F35" s="254">
        <f>SUM(F36:F55)</f>
        <v>318095</v>
      </c>
      <c r="G35" s="256">
        <f>E35/F35%</f>
        <v>111.67670035681165</v>
      </c>
      <c r="H35" s="254">
        <f>SUM(H36:H55)</f>
        <v>2010200</v>
      </c>
      <c r="I35" s="254">
        <f>SUM(I36:I55)</f>
        <v>1800778</v>
      </c>
      <c r="J35" s="256">
        <f>H35/I35%</f>
        <v>111.62952901468144</v>
      </c>
      <c r="K35" s="254">
        <f>SUM(K36:K55)</f>
        <v>2120061</v>
      </c>
      <c r="L35" s="254">
        <f>SUM(L36:L55)</f>
        <v>2022273</v>
      </c>
      <c r="M35" s="256">
        <f>K35/L35%</f>
        <v>104.83554890956859</v>
      </c>
      <c r="N35" s="254">
        <f>SUM(N36:N55)</f>
        <v>4485499</v>
      </c>
      <c r="O35" s="254">
        <f>SUM(O36:O55)</f>
        <v>4141146</v>
      </c>
      <c r="P35" s="256">
        <f>N35/O35%</f>
        <v>108.31540351390655</v>
      </c>
      <c r="Q35" s="249"/>
      <c r="R35" s="257"/>
      <c r="S35" s="257"/>
      <c r="T35" s="249"/>
      <c r="U35" s="257"/>
      <c r="V35" s="257"/>
      <c r="W35" s="249"/>
      <c r="X35" s="257"/>
      <c r="Y35" s="257"/>
      <c r="Z35" s="249"/>
    </row>
    <row r="36" spans="1:26" s="114" customFormat="1" ht="12.75">
      <c r="A36" s="115" t="s">
        <v>232</v>
      </c>
      <c r="B36" s="254">
        <f>E36+H36</f>
        <v>251092</v>
      </c>
      <c r="C36" s="254">
        <f>F36+I36</f>
        <v>241743</v>
      </c>
      <c r="D36" s="256">
        <f aca="true" t="shared" si="7" ref="D36:D52">B36/C36*100</f>
        <v>103.86733018122551</v>
      </c>
      <c r="E36" s="254">
        <v>14482</v>
      </c>
      <c r="F36" s="254">
        <v>10101</v>
      </c>
      <c r="G36" s="256">
        <f aca="true" t="shared" si="8" ref="G36:G55">E36/F36%</f>
        <v>143.37194337194336</v>
      </c>
      <c r="H36" s="254">
        <v>236610</v>
      </c>
      <c r="I36" s="254">
        <v>231642</v>
      </c>
      <c r="J36" s="256">
        <f aca="true" t="shared" si="9" ref="J36:J55">H36/I36%</f>
        <v>102.14468878700754</v>
      </c>
      <c r="K36" s="254">
        <v>159255</v>
      </c>
      <c r="L36" s="254">
        <v>152665</v>
      </c>
      <c r="M36" s="256">
        <f aca="true" t="shared" si="10" ref="M36:M55">K36/L36%</f>
        <v>104.31664101136475</v>
      </c>
      <c r="N36" s="254">
        <f>E36+H36+K36</f>
        <v>410347</v>
      </c>
      <c r="O36" s="254">
        <f>F36+I36+L36</f>
        <v>394408</v>
      </c>
      <c r="P36" s="256">
        <f aca="true" t="shared" si="11" ref="P36:P55">N36/O36%</f>
        <v>104.04124662785745</v>
      </c>
      <c r="Q36" s="249"/>
      <c r="R36" s="257"/>
      <c r="S36" s="257"/>
      <c r="T36" s="249"/>
      <c r="U36" s="257"/>
      <c r="V36" s="257"/>
      <c r="W36" s="249"/>
      <c r="X36" s="257"/>
      <c r="Y36" s="257"/>
      <c r="Z36" s="249"/>
    </row>
    <row r="37" spans="1:26" s="114" customFormat="1" ht="12.75">
      <c r="A37" s="116" t="s">
        <v>53</v>
      </c>
      <c r="B37" s="254">
        <f aca="true" t="shared" si="12" ref="B37:C55">E37+H37</f>
        <v>98006</v>
      </c>
      <c r="C37" s="254">
        <f>F37+I37</f>
        <v>101019</v>
      </c>
      <c r="D37" s="256">
        <f t="shared" si="7"/>
        <v>97.01739276769716</v>
      </c>
      <c r="E37" s="254">
        <v>46824</v>
      </c>
      <c r="F37" s="254">
        <v>51624</v>
      </c>
      <c r="G37" s="256">
        <f t="shared" si="8"/>
        <v>90.7019990701999</v>
      </c>
      <c r="H37" s="254">
        <v>51182</v>
      </c>
      <c r="I37" s="254">
        <v>49395</v>
      </c>
      <c r="J37" s="256">
        <f t="shared" si="9"/>
        <v>103.61777507844924</v>
      </c>
      <c r="K37" s="254">
        <v>107160</v>
      </c>
      <c r="L37" s="254">
        <v>99776</v>
      </c>
      <c r="M37" s="256">
        <f t="shared" si="10"/>
        <v>107.40057729313662</v>
      </c>
      <c r="N37" s="254">
        <f aca="true" t="shared" si="13" ref="N37:O52">E37+H37+K37</f>
        <v>205166</v>
      </c>
      <c r="O37" s="254">
        <f t="shared" si="13"/>
        <v>200795</v>
      </c>
      <c r="P37" s="256">
        <f t="shared" si="11"/>
        <v>102.17684703304364</v>
      </c>
      <c r="Q37" s="249"/>
      <c r="R37" s="257"/>
      <c r="S37" s="257"/>
      <c r="T37" s="249"/>
      <c r="U37" s="257"/>
      <c r="V37" s="257"/>
      <c r="W37" s="249"/>
      <c r="X37" s="257"/>
      <c r="Y37" s="257"/>
      <c r="Z37" s="249"/>
    </row>
    <row r="38" spans="1:26" s="114" customFormat="1" ht="12.75">
      <c r="A38" s="116" t="s">
        <v>54</v>
      </c>
      <c r="B38" s="254">
        <f t="shared" si="12"/>
        <v>218773</v>
      </c>
      <c r="C38" s="254">
        <f t="shared" si="12"/>
        <v>181817</v>
      </c>
      <c r="D38" s="256">
        <f t="shared" si="7"/>
        <v>120.32593211855878</v>
      </c>
      <c r="E38" s="254">
        <v>27440</v>
      </c>
      <c r="F38" s="254">
        <v>26428</v>
      </c>
      <c r="G38" s="256">
        <f t="shared" si="8"/>
        <v>103.82927198425914</v>
      </c>
      <c r="H38" s="254">
        <v>191333</v>
      </c>
      <c r="I38" s="254">
        <v>155389</v>
      </c>
      <c r="J38" s="256">
        <f t="shared" si="9"/>
        <v>123.131624503665</v>
      </c>
      <c r="K38" s="254">
        <v>134906</v>
      </c>
      <c r="L38" s="254">
        <v>128523</v>
      </c>
      <c r="M38" s="256">
        <f t="shared" si="10"/>
        <v>104.96642624277366</v>
      </c>
      <c r="N38" s="254">
        <f t="shared" si="13"/>
        <v>353679</v>
      </c>
      <c r="O38" s="254">
        <f t="shared" si="13"/>
        <v>310340</v>
      </c>
      <c r="P38" s="256">
        <f t="shared" si="11"/>
        <v>113.96500612231746</v>
      </c>
      <c r="Q38" s="249"/>
      <c r="R38" s="257"/>
      <c r="S38" s="257"/>
      <c r="T38" s="249"/>
      <c r="U38" s="257"/>
      <c r="V38" s="257"/>
      <c r="W38" s="249"/>
      <c r="X38" s="257"/>
      <c r="Y38" s="257"/>
      <c r="Z38" s="249"/>
    </row>
    <row r="39" spans="1:26" s="114" customFormat="1" ht="12.75">
      <c r="A39" s="116" t="s">
        <v>55</v>
      </c>
      <c r="B39" s="254">
        <f t="shared" si="12"/>
        <v>193623</v>
      </c>
      <c r="C39" s="254">
        <f t="shared" si="12"/>
        <v>166285</v>
      </c>
      <c r="D39" s="256">
        <f t="shared" si="7"/>
        <v>116.44044862735666</v>
      </c>
      <c r="E39" s="254">
        <v>27945</v>
      </c>
      <c r="F39" s="254">
        <v>25245</v>
      </c>
      <c r="G39" s="256">
        <f t="shared" si="8"/>
        <v>110.69518716577541</v>
      </c>
      <c r="H39" s="254">
        <v>165678</v>
      </c>
      <c r="I39" s="254">
        <v>141040</v>
      </c>
      <c r="J39" s="256">
        <f t="shared" si="9"/>
        <v>117.46880317640385</v>
      </c>
      <c r="K39" s="254">
        <v>173568</v>
      </c>
      <c r="L39" s="254">
        <v>148388</v>
      </c>
      <c r="M39" s="256">
        <f t="shared" si="10"/>
        <v>116.96902714505215</v>
      </c>
      <c r="N39" s="254">
        <f t="shared" si="13"/>
        <v>367191</v>
      </c>
      <c r="O39" s="254">
        <f t="shared" si="13"/>
        <v>314673</v>
      </c>
      <c r="P39" s="256">
        <f t="shared" si="11"/>
        <v>116.68970645717935</v>
      </c>
      <c r="Q39" s="249"/>
      <c r="R39" s="257"/>
      <c r="S39" s="257"/>
      <c r="T39" s="249"/>
      <c r="U39" s="257"/>
      <c r="V39" s="257"/>
      <c r="W39" s="249"/>
      <c r="X39" s="257"/>
      <c r="Y39" s="257"/>
      <c r="Z39" s="249"/>
    </row>
    <row r="40" spans="1:26" s="114" customFormat="1" ht="12.75">
      <c r="A40" s="116" t="s">
        <v>56</v>
      </c>
      <c r="B40" s="254">
        <f t="shared" si="12"/>
        <v>61742</v>
      </c>
      <c r="C40" s="254">
        <f t="shared" si="12"/>
        <v>57689</v>
      </c>
      <c r="D40" s="256">
        <f t="shared" si="7"/>
        <v>107.02560280122727</v>
      </c>
      <c r="E40" s="254">
        <v>1240</v>
      </c>
      <c r="F40" s="254">
        <v>900</v>
      </c>
      <c r="G40" s="256">
        <f t="shared" si="8"/>
        <v>137.77777777777777</v>
      </c>
      <c r="H40" s="254">
        <v>60502</v>
      </c>
      <c r="I40" s="254">
        <v>56789</v>
      </c>
      <c r="J40" s="256">
        <f t="shared" si="9"/>
        <v>106.53823803905686</v>
      </c>
      <c r="K40" s="254">
        <v>63519</v>
      </c>
      <c r="L40" s="254">
        <v>59304</v>
      </c>
      <c r="M40" s="256">
        <f t="shared" si="10"/>
        <v>107.10744637798463</v>
      </c>
      <c r="N40" s="254">
        <f t="shared" si="13"/>
        <v>125261</v>
      </c>
      <c r="O40" s="254">
        <f t="shared" si="13"/>
        <v>116993</v>
      </c>
      <c r="P40" s="256">
        <f t="shared" si="11"/>
        <v>107.06708948398621</v>
      </c>
      <c r="Q40" s="249"/>
      <c r="R40" s="257"/>
      <c r="S40" s="257"/>
      <c r="T40" s="249"/>
      <c r="U40" s="257"/>
      <c r="V40" s="257"/>
      <c r="W40" s="249"/>
      <c r="X40" s="257"/>
      <c r="Y40" s="257"/>
      <c r="Z40" s="249"/>
    </row>
    <row r="41" spans="1:26" s="117" customFormat="1" ht="12.75">
      <c r="A41" s="116" t="s">
        <v>57</v>
      </c>
      <c r="B41" s="254">
        <f t="shared" si="12"/>
        <v>337877</v>
      </c>
      <c r="C41" s="254">
        <f t="shared" si="12"/>
        <v>294727</v>
      </c>
      <c r="D41" s="256">
        <f t="shared" si="7"/>
        <v>114.64066746514573</v>
      </c>
      <c r="E41" s="254">
        <v>40759</v>
      </c>
      <c r="F41" s="254">
        <v>37759</v>
      </c>
      <c r="G41" s="256">
        <f t="shared" si="8"/>
        <v>107.94512566540428</v>
      </c>
      <c r="H41" s="254">
        <v>297118</v>
      </c>
      <c r="I41" s="254">
        <v>256968</v>
      </c>
      <c r="J41" s="256">
        <f t="shared" si="9"/>
        <v>115.6245135581084</v>
      </c>
      <c r="K41" s="254">
        <v>108142</v>
      </c>
      <c r="L41" s="254">
        <v>98820</v>
      </c>
      <c r="M41" s="256">
        <f t="shared" si="10"/>
        <v>109.43331309451527</v>
      </c>
      <c r="N41" s="254">
        <f t="shared" si="13"/>
        <v>446019</v>
      </c>
      <c r="O41" s="254">
        <f t="shared" si="13"/>
        <v>393547</v>
      </c>
      <c r="P41" s="256">
        <f t="shared" si="11"/>
        <v>113.3330961740275</v>
      </c>
      <c r="Q41" s="249"/>
      <c r="R41" s="257"/>
      <c r="S41" s="257"/>
      <c r="T41" s="249"/>
      <c r="U41" s="257"/>
      <c r="V41" s="257"/>
      <c r="W41" s="249"/>
      <c r="X41" s="257"/>
      <c r="Y41" s="257"/>
      <c r="Z41" s="249"/>
    </row>
    <row r="42" spans="1:26" s="117" customFormat="1" ht="12.75">
      <c r="A42" s="116" t="s">
        <v>58</v>
      </c>
      <c r="B42" s="254">
        <f t="shared" si="12"/>
        <v>100724</v>
      </c>
      <c r="C42" s="254">
        <f t="shared" si="12"/>
        <v>98641</v>
      </c>
      <c r="D42" s="256">
        <f t="shared" si="7"/>
        <v>102.11169797548688</v>
      </c>
      <c r="E42" s="254">
        <v>10246</v>
      </c>
      <c r="F42" s="254">
        <v>9261</v>
      </c>
      <c r="G42" s="256">
        <f t="shared" si="8"/>
        <v>110.6360004319188</v>
      </c>
      <c r="H42" s="254">
        <v>90478</v>
      </c>
      <c r="I42" s="254">
        <v>89380</v>
      </c>
      <c r="J42" s="256">
        <f t="shared" si="9"/>
        <v>101.22846274334303</v>
      </c>
      <c r="K42" s="254">
        <v>119351</v>
      </c>
      <c r="L42" s="254">
        <v>122577</v>
      </c>
      <c r="M42" s="256">
        <f t="shared" si="10"/>
        <v>97.36818489602454</v>
      </c>
      <c r="N42" s="254">
        <f t="shared" si="13"/>
        <v>220075</v>
      </c>
      <c r="O42" s="254">
        <f t="shared" si="13"/>
        <v>221218</v>
      </c>
      <c r="P42" s="256">
        <f t="shared" si="11"/>
        <v>99.48331510094116</v>
      </c>
      <c r="Q42" s="249"/>
      <c r="R42" s="257"/>
      <c r="S42" s="257"/>
      <c r="T42" s="249"/>
      <c r="U42" s="257"/>
      <c r="V42" s="257"/>
      <c r="W42" s="249"/>
      <c r="X42" s="257"/>
      <c r="Y42" s="257"/>
      <c r="Z42" s="249"/>
    </row>
    <row r="43" spans="1:26" s="117" customFormat="1" ht="12.75">
      <c r="A43" s="116" t="s">
        <v>146</v>
      </c>
      <c r="B43" s="254">
        <f t="shared" si="12"/>
        <v>137796</v>
      </c>
      <c r="C43" s="254">
        <f t="shared" si="12"/>
        <v>124433</v>
      </c>
      <c r="D43" s="256">
        <f t="shared" si="7"/>
        <v>110.73911261482084</v>
      </c>
      <c r="E43" s="254">
        <v>12954</v>
      </c>
      <c r="F43" s="254">
        <v>11600</v>
      </c>
      <c r="G43" s="256">
        <f t="shared" si="8"/>
        <v>111.67241379310344</v>
      </c>
      <c r="H43" s="254">
        <v>124842</v>
      </c>
      <c r="I43" s="254">
        <v>112833</v>
      </c>
      <c r="J43" s="256">
        <f t="shared" si="9"/>
        <v>110.64316290446945</v>
      </c>
      <c r="K43" s="254">
        <v>127825</v>
      </c>
      <c r="L43" s="254">
        <v>116881</v>
      </c>
      <c r="M43" s="256">
        <f t="shared" si="10"/>
        <v>109.36336958102686</v>
      </c>
      <c r="N43" s="254">
        <f t="shared" si="13"/>
        <v>265621</v>
      </c>
      <c r="O43" s="254">
        <f t="shared" si="13"/>
        <v>241314</v>
      </c>
      <c r="P43" s="256">
        <f t="shared" si="11"/>
        <v>110.07276826044075</v>
      </c>
      <c r="Q43" s="249"/>
      <c r="R43" s="257"/>
      <c r="S43" s="257"/>
      <c r="T43" s="249"/>
      <c r="U43" s="257"/>
      <c r="V43" s="257"/>
      <c r="W43" s="249"/>
      <c r="X43" s="257"/>
      <c r="Y43" s="257"/>
      <c r="Z43" s="249"/>
    </row>
    <row r="44" spans="1:26" s="117" customFormat="1" ht="12.75">
      <c r="A44" s="116" t="s">
        <v>59</v>
      </c>
      <c r="B44" s="254">
        <f t="shared" si="12"/>
        <v>157372</v>
      </c>
      <c r="C44" s="254">
        <f t="shared" si="12"/>
        <v>148407</v>
      </c>
      <c r="D44" s="256">
        <f>B44/C44*100</f>
        <v>106.04082017694583</v>
      </c>
      <c r="E44" s="254">
        <v>11990</v>
      </c>
      <c r="F44" s="254">
        <v>11453</v>
      </c>
      <c r="G44" s="256">
        <f t="shared" si="8"/>
        <v>104.68872784423296</v>
      </c>
      <c r="H44" s="254">
        <v>145382</v>
      </c>
      <c r="I44" s="254">
        <v>136954</v>
      </c>
      <c r="J44" s="256">
        <f t="shared" si="9"/>
        <v>106.15389108751845</v>
      </c>
      <c r="K44" s="254">
        <v>100462</v>
      </c>
      <c r="L44" s="254">
        <v>101919</v>
      </c>
      <c r="M44" s="256">
        <f t="shared" si="10"/>
        <v>98.57043338337307</v>
      </c>
      <c r="N44" s="254">
        <f t="shared" si="13"/>
        <v>257834</v>
      </c>
      <c r="O44" s="254">
        <f t="shared" si="13"/>
        <v>250326</v>
      </c>
      <c r="P44" s="256">
        <f t="shared" si="11"/>
        <v>102.99928892723887</v>
      </c>
      <c r="Q44" s="249"/>
      <c r="R44" s="257"/>
      <c r="S44" s="257"/>
      <c r="T44" s="249"/>
      <c r="U44" s="257"/>
      <c r="V44" s="257"/>
      <c r="W44" s="249"/>
      <c r="X44" s="257"/>
      <c r="Y44" s="257"/>
      <c r="Z44" s="249"/>
    </row>
    <row r="45" spans="1:26" s="117" customFormat="1" ht="14.25" customHeight="1">
      <c r="A45" s="116" t="s">
        <v>233</v>
      </c>
      <c r="B45" s="254">
        <f t="shared" si="12"/>
        <v>112467</v>
      </c>
      <c r="C45" s="254">
        <f t="shared" si="12"/>
        <v>101219</v>
      </c>
      <c r="D45" s="256">
        <f t="shared" si="7"/>
        <v>111.11253815983164</v>
      </c>
      <c r="E45" s="254">
        <v>42467</v>
      </c>
      <c r="F45" s="254">
        <v>37135</v>
      </c>
      <c r="G45" s="256">
        <f t="shared" si="8"/>
        <v>114.35842197387909</v>
      </c>
      <c r="H45" s="254">
        <v>70000</v>
      </c>
      <c r="I45" s="254">
        <v>64084</v>
      </c>
      <c r="J45" s="256">
        <f t="shared" si="9"/>
        <v>109.23163348105611</v>
      </c>
      <c r="K45" s="254">
        <v>96029</v>
      </c>
      <c r="L45" s="254">
        <v>90072</v>
      </c>
      <c r="M45" s="256">
        <f t="shared" si="10"/>
        <v>106.6135980104805</v>
      </c>
      <c r="N45" s="254">
        <f t="shared" si="13"/>
        <v>208496</v>
      </c>
      <c r="O45" s="254">
        <f t="shared" si="13"/>
        <v>191291</v>
      </c>
      <c r="P45" s="256">
        <f t="shared" si="11"/>
        <v>108.99415027366682</v>
      </c>
      <c r="Q45" s="249"/>
      <c r="R45" s="257"/>
      <c r="S45" s="257"/>
      <c r="T45" s="249"/>
      <c r="U45" s="257"/>
      <c r="V45" s="257"/>
      <c r="W45" s="249"/>
      <c r="X45" s="257"/>
      <c r="Y45" s="257"/>
      <c r="Z45" s="249"/>
    </row>
    <row r="46" spans="1:26" s="114" customFormat="1" ht="14.25" customHeight="1">
      <c r="A46" s="116" t="s">
        <v>61</v>
      </c>
      <c r="B46" s="254">
        <f t="shared" si="12"/>
        <v>102130</v>
      </c>
      <c r="C46" s="254">
        <f t="shared" si="12"/>
        <v>89226</v>
      </c>
      <c r="D46" s="256">
        <f t="shared" si="7"/>
        <v>114.46215228744985</v>
      </c>
      <c r="E46" s="254">
        <v>2204</v>
      </c>
      <c r="F46" s="254">
        <v>1213</v>
      </c>
      <c r="G46" s="256">
        <f t="shared" si="8"/>
        <v>181.6982687551525</v>
      </c>
      <c r="H46" s="254">
        <v>99926</v>
      </c>
      <c r="I46" s="254">
        <v>88013</v>
      </c>
      <c r="J46" s="256">
        <f t="shared" si="9"/>
        <v>113.53550043743537</v>
      </c>
      <c r="K46" s="254">
        <v>142506</v>
      </c>
      <c r="L46" s="254">
        <v>122336</v>
      </c>
      <c r="M46" s="256">
        <f t="shared" si="10"/>
        <v>116.48737902171071</v>
      </c>
      <c r="N46" s="254">
        <f t="shared" si="13"/>
        <v>244636</v>
      </c>
      <c r="O46" s="254">
        <f t="shared" si="13"/>
        <v>211562</v>
      </c>
      <c r="P46" s="256">
        <f t="shared" si="11"/>
        <v>115.63324226467891</v>
      </c>
      <c r="Q46" s="249"/>
      <c r="R46" s="257"/>
      <c r="S46" s="257"/>
      <c r="T46" s="249"/>
      <c r="U46" s="257"/>
      <c r="V46" s="257"/>
      <c r="W46" s="249"/>
      <c r="X46" s="257"/>
      <c r="Y46" s="257"/>
      <c r="Z46" s="249"/>
    </row>
    <row r="47" spans="1:26" s="117" customFormat="1" ht="14.25" customHeight="1">
      <c r="A47" s="116" t="s">
        <v>62</v>
      </c>
      <c r="B47" s="254">
        <f t="shared" si="12"/>
        <v>5142</v>
      </c>
      <c r="C47" s="254">
        <f>I47</f>
        <v>5174</v>
      </c>
      <c r="D47" s="256">
        <f t="shared" si="7"/>
        <v>99.38152299961345</v>
      </c>
      <c r="E47" s="254">
        <v>38</v>
      </c>
      <c r="F47" s="250" t="s">
        <v>182</v>
      </c>
      <c r="G47" s="256" t="s">
        <v>182</v>
      </c>
      <c r="H47" s="254">
        <v>5104</v>
      </c>
      <c r="I47" s="254">
        <v>5174</v>
      </c>
      <c r="J47" s="256">
        <f t="shared" si="9"/>
        <v>98.64708156165442</v>
      </c>
      <c r="K47" s="254">
        <v>9108</v>
      </c>
      <c r="L47" s="254">
        <v>9350</v>
      </c>
      <c r="M47" s="256">
        <f t="shared" si="10"/>
        <v>97.41176470588235</v>
      </c>
      <c r="N47" s="254">
        <f t="shared" si="13"/>
        <v>14250</v>
      </c>
      <c r="O47" s="254">
        <f>I47+L47</f>
        <v>14524</v>
      </c>
      <c r="P47" s="256">
        <f t="shared" si="11"/>
        <v>98.11346736436244</v>
      </c>
      <c r="Q47" s="249"/>
      <c r="R47" s="257"/>
      <c r="S47" s="257"/>
      <c r="T47" s="249"/>
      <c r="U47" s="257"/>
      <c r="V47" s="257"/>
      <c r="W47" s="249"/>
      <c r="X47" s="257"/>
      <c r="Y47" s="257"/>
      <c r="Z47" s="249"/>
    </row>
    <row r="48" spans="1:26" s="117" customFormat="1" ht="14.25" customHeight="1">
      <c r="A48" s="116" t="s">
        <v>63</v>
      </c>
      <c r="B48" s="254">
        <f t="shared" si="12"/>
        <v>156959</v>
      </c>
      <c r="C48" s="254">
        <f t="shared" si="12"/>
        <v>141494</v>
      </c>
      <c r="D48" s="256">
        <f t="shared" si="7"/>
        <v>110.9297920759891</v>
      </c>
      <c r="E48" s="254">
        <v>31223</v>
      </c>
      <c r="F48" s="254">
        <v>27360</v>
      </c>
      <c r="G48" s="256">
        <f t="shared" si="8"/>
        <v>114.11915204678361</v>
      </c>
      <c r="H48" s="254">
        <v>125736</v>
      </c>
      <c r="I48" s="254">
        <v>114134</v>
      </c>
      <c r="J48" s="256">
        <f t="shared" si="9"/>
        <v>110.16524436189042</v>
      </c>
      <c r="K48" s="254">
        <v>96715</v>
      </c>
      <c r="L48" s="254">
        <v>87091</v>
      </c>
      <c r="M48" s="256">
        <f>K48/L48%</f>
        <v>111.05051038568854</v>
      </c>
      <c r="N48" s="254">
        <f t="shared" si="13"/>
        <v>253674</v>
      </c>
      <c r="O48" s="254">
        <f t="shared" si="13"/>
        <v>228585</v>
      </c>
      <c r="P48" s="256">
        <f>N48/O48%</f>
        <v>110.97578581271738</v>
      </c>
      <c r="Q48" s="249"/>
      <c r="R48" s="257"/>
      <c r="S48" s="257"/>
      <c r="T48" s="249"/>
      <c r="U48" s="257"/>
      <c r="V48" s="257"/>
      <c r="W48" s="249"/>
      <c r="X48" s="257"/>
      <c r="Y48" s="257"/>
      <c r="Z48" s="249"/>
    </row>
    <row r="49" spans="1:26" s="117" customFormat="1" ht="14.25" customHeight="1">
      <c r="A49" s="116" t="s">
        <v>64</v>
      </c>
      <c r="B49" s="254">
        <f t="shared" si="12"/>
        <v>88471</v>
      </c>
      <c r="C49" s="254">
        <f t="shared" si="12"/>
        <v>84200</v>
      </c>
      <c r="D49" s="256">
        <f t="shared" si="7"/>
        <v>105.07244655581948</v>
      </c>
      <c r="E49" s="254">
        <v>48733</v>
      </c>
      <c r="F49" s="254">
        <v>45166</v>
      </c>
      <c r="G49" s="256">
        <f t="shared" si="8"/>
        <v>107.89753354293052</v>
      </c>
      <c r="H49" s="254">
        <v>39738</v>
      </c>
      <c r="I49" s="254">
        <v>39034</v>
      </c>
      <c r="J49" s="256">
        <f t="shared" si="9"/>
        <v>101.80355587436594</v>
      </c>
      <c r="K49" s="254">
        <v>73529</v>
      </c>
      <c r="L49" s="254">
        <v>70947</v>
      </c>
      <c r="M49" s="256">
        <f t="shared" si="10"/>
        <v>103.63933640604958</v>
      </c>
      <c r="N49" s="254">
        <f t="shared" si="13"/>
        <v>162000</v>
      </c>
      <c r="O49" s="254">
        <f t="shared" si="13"/>
        <v>155147</v>
      </c>
      <c r="P49" s="256">
        <f t="shared" si="11"/>
        <v>104.41710120079667</v>
      </c>
      <c r="Q49" s="249"/>
      <c r="R49" s="257"/>
      <c r="S49" s="257"/>
      <c r="T49" s="249"/>
      <c r="U49" s="257"/>
      <c r="V49" s="257"/>
      <c r="W49" s="249"/>
      <c r="X49" s="257"/>
      <c r="Y49" s="257"/>
      <c r="Z49" s="249"/>
    </row>
    <row r="50" spans="1:26" s="117" customFormat="1" ht="14.25" customHeight="1">
      <c r="A50" s="116" t="s">
        <v>65</v>
      </c>
      <c r="B50" s="254">
        <f t="shared" si="12"/>
        <v>155259</v>
      </c>
      <c r="C50" s="254">
        <f t="shared" si="12"/>
        <v>105823</v>
      </c>
      <c r="D50" s="256">
        <f t="shared" si="7"/>
        <v>146.7157423244474</v>
      </c>
      <c r="E50" s="254">
        <v>24735</v>
      </c>
      <c r="F50" s="254">
        <v>10983</v>
      </c>
      <c r="G50" s="256">
        <f t="shared" si="8"/>
        <v>225.2116907948648</v>
      </c>
      <c r="H50" s="254">
        <v>130524</v>
      </c>
      <c r="I50" s="254">
        <v>94840</v>
      </c>
      <c r="J50" s="256">
        <f t="shared" si="9"/>
        <v>137.62547448334035</v>
      </c>
      <c r="K50" s="254">
        <v>436249</v>
      </c>
      <c r="L50" s="254">
        <v>442103</v>
      </c>
      <c r="M50" s="256">
        <f t="shared" si="10"/>
        <v>98.67587417411781</v>
      </c>
      <c r="N50" s="254">
        <f t="shared" si="13"/>
        <v>591508</v>
      </c>
      <c r="O50" s="254">
        <f t="shared" si="13"/>
        <v>547926</v>
      </c>
      <c r="P50" s="256">
        <f t="shared" si="11"/>
        <v>107.95399378748225</v>
      </c>
      <c r="Q50" s="249"/>
      <c r="R50" s="257"/>
      <c r="S50" s="257"/>
      <c r="T50" s="249"/>
      <c r="U50" s="257"/>
      <c r="V50" s="257"/>
      <c r="W50" s="249"/>
      <c r="X50" s="257"/>
      <c r="Y50" s="257"/>
      <c r="Z50" s="249"/>
    </row>
    <row r="51" spans="1:26" s="117" customFormat="1" ht="14.25" customHeight="1">
      <c r="A51" s="116" t="s">
        <v>147</v>
      </c>
      <c r="B51" s="254">
        <f t="shared" si="12"/>
        <v>74514</v>
      </c>
      <c r="C51" s="254">
        <f t="shared" si="12"/>
        <v>64651</v>
      </c>
      <c r="D51" s="256">
        <f t="shared" si="7"/>
        <v>115.25575783823916</v>
      </c>
      <c r="E51" s="254">
        <v>656</v>
      </c>
      <c r="F51" s="254">
        <v>632</v>
      </c>
      <c r="G51" s="256">
        <f t="shared" si="8"/>
        <v>103.79746835443038</v>
      </c>
      <c r="H51" s="254">
        <v>73858</v>
      </c>
      <c r="I51" s="254">
        <v>64019</v>
      </c>
      <c r="J51" s="256">
        <f t="shared" si="9"/>
        <v>115.36887486527436</v>
      </c>
      <c r="K51" s="254">
        <v>32107</v>
      </c>
      <c r="L51" s="254">
        <v>34376</v>
      </c>
      <c r="M51" s="256">
        <f t="shared" si="10"/>
        <v>93.39946474284385</v>
      </c>
      <c r="N51" s="254">
        <f t="shared" si="13"/>
        <v>106621</v>
      </c>
      <c r="O51" s="254">
        <f t="shared" si="13"/>
        <v>99027</v>
      </c>
      <c r="P51" s="256">
        <f t="shared" si="11"/>
        <v>107.66861563008068</v>
      </c>
      <c r="Q51" s="249"/>
      <c r="R51" s="257"/>
      <c r="S51" s="257"/>
      <c r="T51" s="249"/>
      <c r="U51" s="257"/>
      <c r="V51" s="257"/>
      <c r="W51" s="249"/>
      <c r="X51" s="257"/>
      <c r="Y51" s="257"/>
      <c r="Z51" s="249"/>
    </row>
    <row r="52" spans="1:26" s="117" customFormat="1" ht="14.25" customHeight="1">
      <c r="A52" s="116" t="s">
        <v>67</v>
      </c>
      <c r="B52" s="254">
        <f t="shared" si="12"/>
        <v>108339</v>
      </c>
      <c r="C52" s="254">
        <f t="shared" si="12"/>
        <v>105664</v>
      </c>
      <c r="D52" s="256">
        <f t="shared" si="7"/>
        <v>102.53160963052694</v>
      </c>
      <c r="E52" s="254">
        <v>8416</v>
      </c>
      <c r="F52" s="254">
        <v>8236</v>
      </c>
      <c r="G52" s="256">
        <f t="shared" si="8"/>
        <v>102.18552695483244</v>
      </c>
      <c r="H52" s="254">
        <v>99923</v>
      </c>
      <c r="I52" s="254">
        <v>97428</v>
      </c>
      <c r="J52" s="256">
        <f t="shared" si="9"/>
        <v>102.56086545962147</v>
      </c>
      <c r="K52" s="254">
        <v>114214</v>
      </c>
      <c r="L52" s="254">
        <v>111903</v>
      </c>
      <c r="M52" s="256">
        <f t="shared" si="10"/>
        <v>102.06518145179308</v>
      </c>
      <c r="N52" s="254">
        <f t="shared" si="13"/>
        <v>222553</v>
      </c>
      <c r="O52" s="254">
        <f t="shared" si="13"/>
        <v>217567</v>
      </c>
      <c r="P52" s="256">
        <f t="shared" si="11"/>
        <v>102.29170784172231</v>
      </c>
      <c r="Q52" s="249"/>
      <c r="R52" s="257"/>
      <c r="S52" s="257"/>
      <c r="T52" s="249"/>
      <c r="U52" s="257"/>
      <c r="V52" s="257"/>
      <c r="W52" s="249"/>
      <c r="X52" s="257"/>
      <c r="Y52" s="257"/>
      <c r="Z52" s="249"/>
    </row>
    <row r="53" spans="1:26" s="117" customFormat="1" ht="12" customHeight="1">
      <c r="A53" s="116" t="s">
        <v>148</v>
      </c>
      <c r="B53" s="254">
        <f>H53</f>
        <v>41</v>
      </c>
      <c r="C53" s="254" t="s">
        <v>182</v>
      </c>
      <c r="D53" s="256" t="s">
        <v>182</v>
      </c>
      <c r="E53" s="250" t="s">
        <v>182</v>
      </c>
      <c r="F53" s="250" t="s">
        <v>182</v>
      </c>
      <c r="G53" s="256" t="s">
        <v>182</v>
      </c>
      <c r="H53" s="254">
        <v>41</v>
      </c>
      <c r="I53" s="250" t="s">
        <v>182</v>
      </c>
      <c r="J53" s="256" t="s">
        <v>182</v>
      </c>
      <c r="K53" s="254">
        <v>118</v>
      </c>
      <c r="L53" s="254">
        <v>181</v>
      </c>
      <c r="M53" s="256">
        <f>K53/L53%</f>
        <v>65.19337016574586</v>
      </c>
      <c r="N53" s="254">
        <f>H53+K53</f>
        <v>159</v>
      </c>
      <c r="O53" s="254">
        <f>L53</f>
        <v>181</v>
      </c>
      <c r="P53" s="256">
        <f>N53/O53%</f>
        <v>87.84530386740332</v>
      </c>
      <c r="Q53" s="249"/>
      <c r="R53" s="257"/>
      <c r="S53" s="257"/>
      <c r="T53" s="249"/>
      <c r="U53" s="257"/>
      <c r="V53" s="257"/>
      <c r="W53" s="249"/>
      <c r="X53" s="257"/>
      <c r="Y53" s="257"/>
      <c r="Z53" s="249"/>
    </row>
    <row r="54" spans="1:26" s="117" customFormat="1" ht="12.75">
      <c r="A54" s="116" t="s">
        <v>68</v>
      </c>
      <c r="B54" s="254" t="s">
        <v>182</v>
      </c>
      <c r="C54" s="254" t="s">
        <v>182</v>
      </c>
      <c r="D54" s="256" t="s">
        <v>182</v>
      </c>
      <c r="E54" s="250" t="s">
        <v>182</v>
      </c>
      <c r="F54" s="250" t="s">
        <v>182</v>
      </c>
      <c r="G54" s="256" t="s">
        <v>182</v>
      </c>
      <c r="H54" s="250" t="s">
        <v>182</v>
      </c>
      <c r="I54" s="250" t="s">
        <v>182</v>
      </c>
      <c r="J54" s="256" t="s">
        <v>182</v>
      </c>
      <c r="K54" s="254">
        <v>1029</v>
      </c>
      <c r="L54" s="254">
        <v>1050</v>
      </c>
      <c r="M54" s="256">
        <f>K54/L54%</f>
        <v>98</v>
      </c>
      <c r="N54" s="254">
        <f>K54</f>
        <v>1029</v>
      </c>
      <c r="O54" s="254">
        <f>L54</f>
        <v>1050</v>
      </c>
      <c r="P54" s="256">
        <f>N54/O54%</f>
        <v>98</v>
      </c>
      <c r="Q54" s="249"/>
      <c r="R54" s="257"/>
      <c r="S54" s="257"/>
      <c r="T54" s="249"/>
      <c r="U54" s="248"/>
      <c r="V54" s="248"/>
      <c r="W54" s="248"/>
      <c r="X54" s="257"/>
      <c r="Y54" s="257"/>
      <c r="Z54" s="249"/>
    </row>
    <row r="55" spans="1:26" s="117" customFormat="1" ht="12.75">
      <c r="A55" s="118" t="s">
        <v>69</v>
      </c>
      <c r="B55" s="253">
        <f t="shared" si="12"/>
        <v>5111</v>
      </c>
      <c r="C55" s="253">
        <f>F55+I55</f>
        <v>6661</v>
      </c>
      <c r="D55" s="260">
        <f>B55/C55*100</f>
        <v>76.73022068758445</v>
      </c>
      <c r="E55" s="253">
        <v>2886</v>
      </c>
      <c r="F55" s="253">
        <v>2999</v>
      </c>
      <c r="G55" s="260">
        <f t="shared" si="8"/>
        <v>96.23207735911971</v>
      </c>
      <c r="H55" s="253">
        <v>2225</v>
      </c>
      <c r="I55" s="253">
        <v>3662</v>
      </c>
      <c r="J55" s="260">
        <f t="shared" si="9"/>
        <v>60.7591480065538</v>
      </c>
      <c r="K55" s="253">
        <v>24269</v>
      </c>
      <c r="L55" s="253">
        <v>24011</v>
      </c>
      <c r="M55" s="260">
        <f t="shared" si="10"/>
        <v>101.07450751738786</v>
      </c>
      <c r="N55" s="253">
        <f>E55+H55+K55</f>
        <v>29380</v>
      </c>
      <c r="O55" s="253">
        <f>F55+I55+L55</f>
        <v>30672</v>
      </c>
      <c r="P55" s="260">
        <f t="shared" si="11"/>
        <v>95.78768909754824</v>
      </c>
      <c r="Q55" s="249"/>
      <c r="R55" s="257"/>
      <c r="S55" s="257"/>
      <c r="T55" s="249"/>
      <c r="U55" s="257"/>
      <c r="V55" s="257"/>
      <c r="W55" s="249"/>
      <c r="X55" s="257"/>
      <c r="Y55" s="257"/>
      <c r="Z55" s="249"/>
    </row>
    <row r="57" spans="1:28" ht="12.75" customHeight="1">
      <c r="A57" s="329" t="s">
        <v>200</v>
      </c>
      <c r="B57" s="329"/>
      <c r="C57" s="329"/>
      <c r="D57" s="329"/>
      <c r="E57" s="329"/>
      <c r="F57" s="329"/>
      <c r="G57" s="329"/>
      <c r="H57" s="329"/>
      <c r="I57" s="329"/>
      <c r="J57" s="329"/>
      <c r="K57" s="329"/>
      <c r="L57" s="329"/>
      <c r="M57" s="329"/>
      <c r="N57" s="329"/>
      <c r="O57" s="329"/>
      <c r="P57" s="329"/>
      <c r="Q57" s="329"/>
      <c r="R57" s="329"/>
      <c r="S57" s="329"/>
      <c r="T57" s="329"/>
      <c r="U57" s="329"/>
      <c r="V57" s="329"/>
      <c r="W57" s="329"/>
      <c r="X57" s="329"/>
      <c r="Y57" s="329"/>
      <c r="Z57" s="329"/>
      <c r="AA57" s="329"/>
      <c r="AB57" s="329"/>
    </row>
    <row r="58" spans="1:28" ht="12.75">
      <c r="A58" s="177"/>
      <c r="B58" s="126"/>
      <c r="C58" s="126"/>
      <c r="D58" s="126"/>
      <c r="E58" s="178"/>
      <c r="F58" s="178"/>
      <c r="G58" s="126"/>
      <c r="H58" s="178"/>
      <c r="I58" s="178"/>
      <c r="J58" s="126"/>
      <c r="K58" s="178"/>
      <c r="L58" s="178"/>
      <c r="M58" s="126"/>
      <c r="N58" s="126"/>
      <c r="O58" s="126"/>
      <c r="P58" s="83"/>
      <c r="Q58" s="178"/>
      <c r="R58" s="178"/>
      <c r="AB58" s="179" t="s">
        <v>115</v>
      </c>
    </row>
    <row r="59" spans="1:29" ht="12.75" customHeight="1">
      <c r="A59" s="360"/>
      <c r="B59" s="363" t="s">
        <v>179</v>
      </c>
      <c r="C59" s="364"/>
      <c r="D59" s="364"/>
      <c r="E59" s="364"/>
      <c r="F59" s="364"/>
      <c r="G59" s="364"/>
      <c r="H59" s="364"/>
      <c r="I59" s="364"/>
      <c r="J59" s="365"/>
      <c r="K59" s="317" t="s">
        <v>26</v>
      </c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7"/>
      <c r="X59" s="317"/>
      <c r="Y59" s="317"/>
      <c r="Z59" s="317"/>
      <c r="AA59" s="317"/>
      <c r="AB59" s="318"/>
      <c r="AC59" s="111"/>
    </row>
    <row r="60" spans="1:29" ht="12.75" customHeight="1">
      <c r="A60" s="361"/>
      <c r="B60" s="366"/>
      <c r="C60" s="367"/>
      <c r="D60" s="367"/>
      <c r="E60" s="367"/>
      <c r="F60" s="367"/>
      <c r="G60" s="367"/>
      <c r="H60" s="367"/>
      <c r="I60" s="367"/>
      <c r="J60" s="368"/>
      <c r="K60" s="318" t="s">
        <v>27</v>
      </c>
      <c r="L60" s="369"/>
      <c r="M60" s="369"/>
      <c r="N60" s="369"/>
      <c r="O60" s="369"/>
      <c r="P60" s="369"/>
      <c r="Q60" s="369"/>
      <c r="R60" s="369"/>
      <c r="S60" s="369"/>
      <c r="T60" s="318" t="s">
        <v>28</v>
      </c>
      <c r="U60" s="369"/>
      <c r="V60" s="369"/>
      <c r="W60" s="369"/>
      <c r="X60" s="369"/>
      <c r="Y60" s="369"/>
      <c r="Z60" s="369"/>
      <c r="AA60" s="369"/>
      <c r="AB60" s="369"/>
      <c r="AC60" s="111"/>
    </row>
    <row r="61" spans="1:28" ht="27.75" customHeight="1">
      <c r="A61" s="361"/>
      <c r="B61" s="318" t="s">
        <v>136</v>
      </c>
      <c r="C61" s="334"/>
      <c r="D61" s="350" t="s">
        <v>141</v>
      </c>
      <c r="E61" s="318" t="s">
        <v>137</v>
      </c>
      <c r="F61" s="352"/>
      <c r="G61" s="350" t="s">
        <v>140</v>
      </c>
      <c r="H61" s="349" t="s">
        <v>138</v>
      </c>
      <c r="I61" s="349"/>
      <c r="J61" s="349" t="s">
        <v>139</v>
      </c>
      <c r="K61" s="358" t="s">
        <v>136</v>
      </c>
      <c r="L61" s="359"/>
      <c r="M61" s="353" t="s">
        <v>141</v>
      </c>
      <c r="N61" s="358" t="s">
        <v>137</v>
      </c>
      <c r="O61" s="370"/>
      <c r="P61" s="356" t="s">
        <v>140</v>
      </c>
      <c r="Q61" s="349" t="s">
        <v>138</v>
      </c>
      <c r="R61" s="349"/>
      <c r="S61" s="358" t="s">
        <v>139</v>
      </c>
      <c r="T61" s="318" t="s">
        <v>136</v>
      </c>
      <c r="U61" s="334"/>
      <c r="V61" s="350" t="s">
        <v>141</v>
      </c>
      <c r="W61" s="318" t="s">
        <v>137</v>
      </c>
      <c r="X61" s="352"/>
      <c r="Y61" s="350" t="s">
        <v>140</v>
      </c>
      <c r="Z61" s="349" t="s">
        <v>138</v>
      </c>
      <c r="AA61" s="349"/>
      <c r="AB61" s="358" t="s">
        <v>139</v>
      </c>
    </row>
    <row r="62" spans="1:28" ht="37.5" customHeight="1">
      <c r="A62" s="362"/>
      <c r="B62" s="127" t="s">
        <v>109</v>
      </c>
      <c r="C62" s="127" t="s">
        <v>142</v>
      </c>
      <c r="D62" s="351"/>
      <c r="E62" s="127" t="s">
        <v>109</v>
      </c>
      <c r="F62" s="127" t="s">
        <v>142</v>
      </c>
      <c r="G62" s="351"/>
      <c r="H62" s="180" t="s">
        <v>109</v>
      </c>
      <c r="I62" s="180" t="s">
        <v>142</v>
      </c>
      <c r="J62" s="349"/>
      <c r="K62" s="180" t="s">
        <v>109</v>
      </c>
      <c r="L62" s="180" t="s">
        <v>142</v>
      </c>
      <c r="M62" s="354"/>
      <c r="N62" s="180" t="s">
        <v>109</v>
      </c>
      <c r="O62" s="180" t="s">
        <v>142</v>
      </c>
      <c r="P62" s="357"/>
      <c r="Q62" s="180" t="s">
        <v>109</v>
      </c>
      <c r="R62" s="180" t="s">
        <v>142</v>
      </c>
      <c r="S62" s="358"/>
      <c r="T62" s="127" t="s">
        <v>109</v>
      </c>
      <c r="U62" s="127" t="s">
        <v>142</v>
      </c>
      <c r="V62" s="351"/>
      <c r="W62" s="127" t="s">
        <v>109</v>
      </c>
      <c r="X62" s="127" t="s">
        <v>142</v>
      </c>
      <c r="Y62" s="351"/>
      <c r="Z62" s="180" t="s">
        <v>109</v>
      </c>
      <c r="AA62" s="180" t="s">
        <v>142</v>
      </c>
      <c r="AB62" s="358"/>
    </row>
    <row r="63" spans="1:28" ht="12.75">
      <c r="A63" s="112" t="s">
        <v>52</v>
      </c>
      <c r="B63" s="252">
        <v>1883751</v>
      </c>
      <c r="C63" s="252">
        <v>966847</v>
      </c>
      <c r="D63" s="249">
        <v>40</v>
      </c>
      <c r="E63" s="252">
        <v>1161930</v>
      </c>
      <c r="F63" s="252">
        <v>531389</v>
      </c>
      <c r="G63" s="249">
        <v>24.7</v>
      </c>
      <c r="H63" s="252">
        <v>1665040</v>
      </c>
      <c r="I63" s="252">
        <v>867202</v>
      </c>
      <c r="J63" s="249">
        <v>35.3</v>
      </c>
      <c r="K63" s="252">
        <v>284556</v>
      </c>
      <c r="L63" s="252">
        <v>126279</v>
      </c>
      <c r="M63" s="249">
        <v>32.9</v>
      </c>
      <c r="N63" s="252">
        <v>419151</v>
      </c>
      <c r="O63" s="252">
        <v>159108</v>
      </c>
      <c r="P63" s="249">
        <v>48.5</v>
      </c>
      <c r="Q63" s="252">
        <v>160328</v>
      </c>
      <c r="R63" s="252">
        <v>69851</v>
      </c>
      <c r="S63" s="249">
        <v>18.6</v>
      </c>
      <c r="T63" s="252">
        <v>1599195</v>
      </c>
      <c r="U63" s="252">
        <v>840568</v>
      </c>
      <c r="V63" s="249">
        <v>41.6</v>
      </c>
      <c r="W63" s="252">
        <v>742779</v>
      </c>
      <c r="X63" s="252">
        <v>372281</v>
      </c>
      <c r="Y63" s="249">
        <v>19.3</v>
      </c>
      <c r="Z63" s="252">
        <v>1504712</v>
      </c>
      <c r="AA63" s="252">
        <v>797351</v>
      </c>
      <c r="AB63" s="249">
        <v>39.1</v>
      </c>
    </row>
    <row r="64" spans="1:28" ht="12.75">
      <c r="A64" s="115" t="s">
        <v>232</v>
      </c>
      <c r="B64" s="252">
        <v>15289</v>
      </c>
      <c r="C64" s="252">
        <v>7096</v>
      </c>
      <c r="D64" s="249">
        <v>3.2</v>
      </c>
      <c r="E64" s="252">
        <v>41884</v>
      </c>
      <c r="F64" s="252">
        <v>20316</v>
      </c>
      <c r="G64" s="249">
        <v>8.6</v>
      </c>
      <c r="H64" s="252">
        <v>427811</v>
      </c>
      <c r="I64" s="252">
        <v>223680</v>
      </c>
      <c r="J64" s="249">
        <v>88.2</v>
      </c>
      <c r="K64" s="252">
        <v>3220</v>
      </c>
      <c r="L64" s="252">
        <v>1637</v>
      </c>
      <c r="M64" s="249">
        <v>10.6</v>
      </c>
      <c r="N64" s="252">
        <v>13308</v>
      </c>
      <c r="O64" s="252">
        <v>6284</v>
      </c>
      <c r="P64" s="249">
        <v>43.7</v>
      </c>
      <c r="Q64" s="252">
        <v>13950</v>
      </c>
      <c r="R64" s="252">
        <v>6561</v>
      </c>
      <c r="S64" s="249">
        <v>45.8</v>
      </c>
      <c r="T64" s="252">
        <v>12069</v>
      </c>
      <c r="U64" s="252">
        <v>5459</v>
      </c>
      <c r="V64" s="249">
        <v>2.7</v>
      </c>
      <c r="W64" s="252">
        <v>28576</v>
      </c>
      <c r="X64" s="252">
        <v>14032</v>
      </c>
      <c r="Y64" s="249">
        <v>6.3</v>
      </c>
      <c r="Z64" s="252">
        <v>413861</v>
      </c>
      <c r="AA64" s="252">
        <v>217119</v>
      </c>
      <c r="AB64" s="249">
        <v>91.1</v>
      </c>
    </row>
    <row r="65" spans="1:28" ht="12.75">
      <c r="A65" s="116" t="s">
        <v>53</v>
      </c>
      <c r="B65" s="252">
        <v>89137</v>
      </c>
      <c r="C65" s="252">
        <v>41339</v>
      </c>
      <c r="D65" s="249">
        <v>39.2</v>
      </c>
      <c r="E65" s="252">
        <v>132306</v>
      </c>
      <c r="F65" s="252">
        <v>54158</v>
      </c>
      <c r="G65" s="249">
        <v>58.2</v>
      </c>
      <c r="H65" s="252">
        <v>6002</v>
      </c>
      <c r="I65" s="252">
        <v>2509</v>
      </c>
      <c r="J65" s="249">
        <v>2.6</v>
      </c>
      <c r="K65" s="252">
        <v>40076</v>
      </c>
      <c r="L65" s="252">
        <v>16619</v>
      </c>
      <c r="M65" s="249">
        <v>31</v>
      </c>
      <c r="N65" s="252">
        <v>85328</v>
      </c>
      <c r="O65" s="252">
        <v>29015</v>
      </c>
      <c r="P65" s="249">
        <v>66</v>
      </c>
      <c r="Q65" s="252">
        <v>3830</v>
      </c>
      <c r="R65" s="252">
        <v>1190</v>
      </c>
      <c r="S65" s="249">
        <v>3</v>
      </c>
      <c r="T65" s="252">
        <v>49061</v>
      </c>
      <c r="U65" s="252">
        <v>24720</v>
      </c>
      <c r="V65" s="249">
        <v>50</v>
      </c>
      <c r="W65" s="252">
        <v>46978</v>
      </c>
      <c r="X65" s="252">
        <v>25143</v>
      </c>
      <c r="Y65" s="249">
        <v>47.8</v>
      </c>
      <c r="Z65" s="252">
        <v>2172</v>
      </c>
      <c r="AA65" s="252">
        <v>1319</v>
      </c>
      <c r="AB65" s="249">
        <v>2.2</v>
      </c>
    </row>
    <row r="66" spans="1:28" ht="12.75">
      <c r="A66" s="116" t="s">
        <v>54</v>
      </c>
      <c r="B66" s="252">
        <v>136361</v>
      </c>
      <c r="C66" s="252">
        <v>80059</v>
      </c>
      <c r="D66" s="249">
        <v>34.7</v>
      </c>
      <c r="E66" s="252">
        <v>20978</v>
      </c>
      <c r="F66" s="252">
        <v>10508</v>
      </c>
      <c r="G66" s="249">
        <v>5.3</v>
      </c>
      <c r="H66" s="252">
        <v>235656</v>
      </c>
      <c r="I66" s="252">
        <v>128206</v>
      </c>
      <c r="J66" s="249">
        <v>60</v>
      </c>
      <c r="K66" s="252">
        <v>9136</v>
      </c>
      <c r="L66" s="252">
        <v>4107</v>
      </c>
      <c r="M66" s="249">
        <v>15.6</v>
      </c>
      <c r="N66" s="252">
        <v>18153</v>
      </c>
      <c r="O66" s="252">
        <v>8854</v>
      </c>
      <c r="P66" s="249">
        <v>31.1</v>
      </c>
      <c r="Q66" s="252">
        <v>31110</v>
      </c>
      <c r="R66" s="252">
        <v>14479</v>
      </c>
      <c r="S66" s="249">
        <v>53.3</v>
      </c>
      <c r="T66" s="252">
        <v>127225</v>
      </c>
      <c r="U66" s="252">
        <v>75952</v>
      </c>
      <c r="V66" s="249">
        <v>38</v>
      </c>
      <c r="W66" s="252">
        <v>2825</v>
      </c>
      <c r="X66" s="252">
        <v>1654</v>
      </c>
      <c r="Y66" s="249">
        <v>0.8</v>
      </c>
      <c r="Z66" s="252">
        <v>204546</v>
      </c>
      <c r="AA66" s="252">
        <v>113727</v>
      </c>
      <c r="AB66" s="249">
        <v>61.1</v>
      </c>
    </row>
    <row r="67" spans="1:28" ht="12.75">
      <c r="A67" s="116" t="s">
        <v>55</v>
      </c>
      <c r="B67" s="252">
        <v>164832</v>
      </c>
      <c r="C67" s="252">
        <v>86615</v>
      </c>
      <c r="D67" s="249">
        <v>43.1</v>
      </c>
      <c r="E67" s="252">
        <v>79660</v>
      </c>
      <c r="F67" s="252">
        <v>35602</v>
      </c>
      <c r="G67" s="249">
        <v>20.8</v>
      </c>
      <c r="H67" s="252">
        <v>137649</v>
      </c>
      <c r="I67" s="252">
        <v>71406</v>
      </c>
      <c r="J67" s="249">
        <v>36</v>
      </c>
      <c r="K67" s="252">
        <v>19274</v>
      </c>
      <c r="L67" s="252">
        <v>9489</v>
      </c>
      <c r="M67" s="249">
        <v>30.7</v>
      </c>
      <c r="N67" s="252">
        <v>38174</v>
      </c>
      <c r="O67" s="252">
        <v>15410</v>
      </c>
      <c r="P67" s="249">
        <v>60.7</v>
      </c>
      <c r="Q67" s="252">
        <v>5397</v>
      </c>
      <c r="R67" s="252">
        <v>3046</v>
      </c>
      <c r="S67" s="249">
        <v>8.6</v>
      </c>
      <c r="T67" s="252">
        <v>145558</v>
      </c>
      <c r="U67" s="252">
        <v>77126</v>
      </c>
      <c r="V67" s="249">
        <v>45.6</v>
      </c>
      <c r="W67" s="252">
        <v>41486</v>
      </c>
      <c r="X67" s="252">
        <v>20192</v>
      </c>
      <c r="Y67" s="249">
        <v>13</v>
      </c>
      <c r="Z67" s="252">
        <v>132252</v>
      </c>
      <c r="AA67" s="252">
        <v>68360</v>
      </c>
      <c r="AB67" s="249">
        <v>41.4</v>
      </c>
    </row>
    <row r="68" spans="1:28" ht="12.75">
      <c r="A68" s="116" t="s">
        <v>56</v>
      </c>
      <c r="B68" s="252">
        <v>765</v>
      </c>
      <c r="C68" s="252">
        <v>550</v>
      </c>
      <c r="D68" s="249">
        <v>0.6</v>
      </c>
      <c r="E68" s="252">
        <v>209</v>
      </c>
      <c r="F68" s="252">
        <v>16</v>
      </c>
      <c r="G68" s="249">
        <v>0.2</v>
      </c>
      <c r="H68" s="252">
        <v>117682</v>
      </c>
      <c r="I68" s="252">
        <v>61176</v>
      </c>
      <c r="J68" s="249">
        <v>99.2</v>
      </c>
      <c r="K68" s="252">
        <v>765</v>
      </c>
      <c r="L68" s="252">
        <v>550</v>
      </c>
      <c r="M68" s="249">
        <v>32.7</v>
      </c>
      <c r="N68" s="252">
        <v>209</v>
      </c>
      <c r="O68" s="252">
        <v>16</v>
      </c>
      <c r="P68" s="249">
        <v>8.9</v>
      </c>
      <c r="Q68" s="252">
        <v>1367</v>
      </c>
      <c r="R68" s="252">
        <v>674</v>
      </c>
      <c r="S68" s="249">
        <v>58.4</v>
      </c>
      <c r="T68" s="248" t="s">
        <v>182</v>
      </c>
      <c r="U68" s="248" t="s">
        <v>182</v>
      </c>
      <c r="V68" s="248" t="s">
        <v>182</v>
      </c>
      <c r="W68" s="248" t="s">
        <v>182</v>
      </c>
      <c r="X68" s="248" t="s">
        <v>182</v>
      </c>
      <c r="Y68" s="248" t="s">
        <v>182</v>
      </c>
      <c r="Z68" s="252">
        <v>116315</v>
      </c>
      <c r="AA68" s="252">
        <v>60502</v>
      </c>
      <c r="AB68" s="249">
        <v>100</v>
      </c>
    </row>
    <row r="69" spans="1:28" ht="12.75">
      <c r="A69" s="116" t="s">
        <v>57</v>
      </c>
      <c r="B69" s="252">
        <v>6811</v>
      </c>
      <c r="C69" s="252">
        <v>3542</v>
      </c>
      <c r="D69" s="249">
        <v>1</v>
      </c>
      <c r="E69" s="252">
        <v>387534</v>
      </c>
      <c r="F69" s="252">
        <v>193125</v>
      </c>
      <c r="G69" s="249">
        <v>57.4</v>
      </c>
      <c r="H69" s="252">
        <v>280780</v>
      </c>
      <c r="I69" s="252">
        <v>141210</v>
      </c>
      <c r="J69" s="249">
        <v>41.6</v>
      </c>
      <c r="K69" s="252">
        <v>2362</v>
      </c>
      <c r="L69" s="252">
        <v>1344</v>
      </c>
      <c r="M69" s="249">
        <v>2.8</v>
      </c>
      <c r="N69" s="252">
        <v>32744</v>
      </c>
      <c r="O69" s="252">
        <v>12917</v>
      </c>
      <c r="P69" s="249">
        <v>38.6</v>
      </c>
      <c r="Q69" s="252">
        <v>49828</v>
      </c>
      <c r="R69" s="252">
        <v>26498</v>
      </c>
      <c r="S69" s="249">
        <v>58.7</v>
      </c>
      <c r="T69" s="252">
        <v>4449</v>
      </c>
      <c r="U69" s="252">
        <v>2198</v>
      </c>
      <c r="V69" s="249">
        <v>0.8</v>
      </c>
      <c r="W69" s="252">
        <v>354790</v>
      </c>
      <c r="X69" s="252">
        <v>180208</v>
      </c>
      <c r="Y69" s="249">
        <v>60.1</v>
      </c>
      <c r="Z69" s="252">
        <v>230952</v>
      </c>
      <c r="AA69" s="252">
        <v>114712</v>
      </c>
      <c r="AB69" s="249">
        <v>39.1</v>
      </c>
    </row>
    <row r="70" spans="1:28" ht="12.75">
      <c r="A70" s="116" t="s">
        <v>58</v>
      </c>
      <c r="B70" s="252">
        <v>166875</v>
      </c>
      <c r="C70" s="252">
        <v>68011</v>
      </c>
      <c r="D70" s="249">
        <v>66.7</v>
      </c>
      <c r="E70" s="252">
        <v>52246</v>
      </c>
      <c r="F70" s="252">
        <v>23010</v>
      </c>
      <c r="G70" s="249">
        <v>20.9</v>
      </c>
      <c r="H70" s="252">
        <v>31102</v>
      </c>
      <c r="I70" s="252">
        <v>9703</v>
      </c>
      <c r="J70" s="249">
        <v>12.4</v>
      </c>
      <c r="K70" s="252">
        <v>5936</v>
      </c>
      <c r="L70" s="252">
        <v>2142</v>
      </c>
      <c r="M70" s="249">
        <v>22.6</v>
      </c>
      <c r="N70" s="252">
        <v>16233</v>
      </c>
      <c r="O70" s="252">
        <v>8104</v>
      </c>
      <c r="P70" s="249">
        <v>61.9</v>
      </c>
      <c r="Q70" s="252">
        <v>4071</v>
      </c>
      <c r="R70" s="248" t="s">
        <v>182</v>
      </c>
      <c r="S70" s="249">
        <v>15.5</v>
      </c>
      <c r="T70" s="252">
        <v>160939</v>
      </c>
      <c r="U70" s="252">
        <v>65869</v>
      </c>
      <c r="V70" s="249">
        <v>71.9</v>
      </c>
      <c r="W70" s="252">
        <v>36013</v>
      </c>
      <c r="X70" s="252">
        <v>14906</v>
      </c>
      <c r="Y70" s="249">
        <v>16.1</v>
      </c>
      <c r="Z70" s="252">
        <v>27031</v>
      </c>
      <c r="AA70" s="252">
        <v>9703</v>
      </c>
      <c r="AB70" s="249">
        <v>12.1</v>
      </c>
    </row>
    <row r="71" spans="1:28" ht="12.75">
      <c r="A71" s="116" t="s">
        <v>146</v>
      </c>
      <c r="B71" s="252">
        <v>92069</v>
      </c>
      <c r="C71" s="252">
        <v>45418</v>
      </c>
      <c r="D71" s="249">
        <v>32.6</v>
      </c>
      <c r="E71" s="252">
        <v>99088</v>
      </c>
      <c r="F71" s="252">
        <v>41642</v>
      </c>
      <c r="G71" s="249">
        <v>35.1</v>
      </c>
      <c r="H71" s="252">
        <v>91238</v>
      </c>
      <c r="I71" s="252">
        <v>50736</v>
      </c>
      <c r="J71" s="249">
        <v>32.3</v>
      </c>
      <c r="K71" s="252">
        <v>8648</v>
      </c>
      <c r="L71" s="252">
        <v>3720</v>
      </c>
      <c r="M71" s="249">
        <v>26.5</v>
      </c>
      <c r="N71" s="252">
        <v>22212</v>
      </c>
      <c r="O71" s="252">
        <v>8308</v>
      </c>
      <c r="P71" s="249">
        <v>68</v>
      </c>
      <c r="Q71" s="252">
        <v>1828</v>
      </c>
      <c r="R71" s="252">
        <v>926</v>
      </c>
      <c r="S71" s="249">
        <v>5.6</v>
      </c>
      <c r="T71" s="252">
        <v>83421</v>
      </c>
      <c r="U71" s="252">
        <v>41698</v>
      </c>
      <c r="V71" s="249">
        <v>33.4</v>
      </c>
      <c r="W71" s="252">
        <v>76876</v>
      </c>
      <c r="X71" s="252">
        <v>33334</v>
      </c>
      <c r="Y71" s="249">
        <v>30.8</v>
      </c>
      <c r="Z71" s="252">
        <v>89410</v>
      </c>
      <c r="AA71" s="252">
        <v>49810</v>
      </c>
      <c r="AB71" s="249">
        <v>35.8</v>
      </c>
    </row>
    <row r="72" spans="1:28" ht="12.75">
      <c r="A72" s="116" t="s">
        <v>59</v>
      </c>
      <c r="B72" s="252">
        <v>206544</v>
      </c>
      <c r="C72" s="252">
        <v>98088</v>
      </c>
      <c r="D72" s="249">
        <v>62.5</v>
      </c>
      <c r="E72" s="252">
        <v>32559</v>
      </c>
      <c r="F72" s="252">
        <v>14959</v>
      </c>
      <c r="G72" s="249">
        <v>9.8</v>
      </c>
      <c r="H72" s="252">
        <v>91572</v>
      </c>
      <c r="I72" s="252">
        <v>44325</v>
      </c>
      <c r="J72" s="249">
        <v>27.7</v>
      </c>
      <c r="K72" s="252">
        <v>7306</v>
      </c>
      <c r="L72" s="252">
        <v>3776</v>
      </c>
      <c r="M72" s="249">
        <v>27.8</v>
      </c>
      <c r="N72" s="252">
        <v>16620</v>
      </c>
      <c r="O72" s="252">
        <v>6944</v>
      </c>
      <c r="P72" s="249">
        <v>63.3</v>
      </c>
      <c r="Q72" s="252">
        <v>2316</v>
      </c>
      <c r="R72" s="252">
        <v>1270</v>
      </c>
      <c r="S72" s="249">
        <v>8.8</v>
      </c>
      <c r="T72" s="252">
        <v>199238</v>
      </c>
      <c r="U72" s="252">
        <v>94312</v>
      </c>
      <c r="V72" s="249">
        <v>65.4</v>
      </c>
      <c r="W72" s="252">
        <v>15939</v>
      </c>
      <c r="X72" s="252">
        <v>8015</v>
      </c>
      <c r="Y72" s="249">
        <v>5.2</v>
      </c>
      <c r="Z72" s="252">
        <v>89256</v>
      </c>
      <c r="AA72" s="252">
        <v>43055</v>
      </c>
      <c r="AB72" s="249">
        <v>29.3</v>
      </c>
    </row>
    <row r="73" spans="1:28" ht="12.75">
      <c r="A73" s="116" t="s">
        <v>233</v>
      </c>
      <c r="B73" s="252">
        <v>126807</v>
      </c>
      <c r="C73" s="252">
        <v>64135</v>
      </c>
      <c r="D73" s="249">
        <v>52.2</v>
      </c>
      <c r="E73" s="252">
        <v>105815</v>
      </c>
      <c r="F73" s="252">
        <v>45024</v>
      </c>
      <c r="G73" s="249">
        <v>43.6</v>
      </c>
      <c r="H73" s="252">
        <v>10263</v>
      </c>
      <c r="I73" s="252">
        <v>3308</v>
      </c>
      <c r="J73" s="249">
        <v>4.2</v>
      </c>
      <c r="K73" s="252">
        <v>36064</v>
      </c>
      <c r="L73" s="252">
        <v>12322</v>
      </c>
      <c r="M73" s="249">
        <v>29.9</v>
      </c>
      <c r="N73" s="252">
        <v>77096</v>
      </c>
      <c r="O73" s="252">
        <v>28306</v>
      </c>
      <c r="P73" s="249">
        <v>63.9</v>
      </c>
      <c r="Q73" s="252">
        <v>7436</v>
      </c>
      <c r="R73" s="252">
        <v>1839</v>
      </c>
      <c r="S73" s="249">
        <v>6.2</v>
      </c>
      <c r="T73" s="252">
        <v>90743</v>
      </c>
      <c r="U73" s="252">
        <v>51813</v>
      </c>
      <c r="V73" s="249">
        <v>74.2</v>
      </c>
      <c r="W73" s="252">
        <v>28719</v>
      </c>
      <c r="X73" s="252">
        <v>16718</v>
      </c>
      <c r="Y73" s="249">
        <v>23.5</v>
      </c>
      <c r="Z73" s="252">
        <v>2827</v>
      </c>
      <c r="AA73" s="252">
        <v>1469</v>
      </c>
      <c r="AB73" s="249">
        <v>2.3</v>
      </c>
    </row>
    <row r="74" spans="1:28" ht="12.75">
      <c r="A74" s="116" t="s">
        <v>61</v>
      </c>
      <c r="B74" s="252">
        <v>151600</v>
      </c>
      <c r="C74" s="252">
        <v>92250</v>
      </c>
      <c r="D74" s="249">
        <v>90.8</v>
      </c>
      <c r="E74" s="252">
        <v>13894</v>
      </c>
      <c r="F74" s="252">
        <v>8623</v>
      </c>
      <c r="G74" s="249">
        <v>8.3</v>
      </c>
      <c r="H74" s="252">
        <v>1512</v>
      </c>
      <c r="I74" s="252">
        <v>1257</v>
      </c>
      <c r="J74" s="249">
        <v>0.9</v>
      </c>
      <c r="K74" s="252">
        <v>5462</v>
      </c>
      <c r="L74" s="252">
        <v>2090</v>
      </c>
      <c r="M74" s="249">
        <v>79.4</v>
      </c>
      <c r="N74" s="252">
        <v>1421</v>
      </c>
      <c r="O74" s="252">
        <v>114</v>
      </c>
      <c r="P74" s="249">
        <v>20.6</v>
      </c>
      <c r="Q74" s="248" t="s">
        <v>182</v>
      </c>
      <c r="R74" s="248" t="s">
        <v>182</v>
      </c>
      <c r="S74" s="248" t="s">
        <v>182</v>
      </c>
      <c r="T74" s="252">
        <v>146138</v>
      </c>
      <c r="U74" s="252">
        <v>90160</v>
      </c>
      <c r="V74" s="249">
        <v>91.3</v>
      </c>
      <c r="W74" s="252">
        <v>12473</v>
      </c>
      <c r="X74" s="252">
        <v>8509</v>
      </c>
      <c r="Y74" s="249">
        <v>7.8</v>
      </c>
      <c r="Z74" s="252">
        <v>1512</v>
      </c>
      <c r="AA74" s="252">
        <v>1257</v>
      </c>
      <c r="AB74" s="249">
        <v>0.9</v>
      </c>
    </row>
    <row r="75" spans="1:28" ht="12.75">
      <c r="A75" s="116" t="s">
        <v>62</v>
      </c>
      <c r="B75" s="248" t="s">
        <v>182</v>
      </c>
      <c r="C75" s="248" t="s">
        <v>182</v>
      </c>
      <c r="D75" s="248" t="s">
        <v>182</v>
      </c>
      <c r="E75" s="252">
        <v>11142</v>
      </c>
      <c r="F75" s="252">
        <v>5142</v>
      </c>
      <c r="G75" s="249">
        <v>100</v>
      </c>
      <c r="H75" s="248" t="s">
        <v>182</v>
      </c>
      <c r="I75" s="248" t="s">
        <v>182</v>
      </c>
      <c r="J75" s="248" t="s">
        <v>182</v>
      </c>
      <c r="K75" s="248" t="s">
        <v>182</v>
      </c>
      <c r="L75" s="248" t="s">
        <v>182</v>
      </c>
      <c r="M75" s="248" t="s">
        <v>182</v>
      </c>
      <c r="N75" s="252">
        <v>142</v>
      </c>
      <c r="O75" s="252">
        <v>38</v>
      </c>
      <c r="P75" s="249">
        <v>100</v>
      </c>
      <c r="Q75" s="248" t="s">
        <v>182</v>
      </c>
      <c r="R75" s="248" t="s">
        <v>182</v>
      </c>
      <c r="S75" s="248" t="s">
        <v>182</v>
      </c>
      <c r="T75" s="248" t="s">
        <v>182</v>
      </c>
      <c r="U75" s="248" t="s">
        <v>182</v>
      </c>
      <c r="V75" s="248" t="s">
        <v>182</v>
      </c>
      <c r="W75" s="252">
        <v>11000</v>
      </c>
      <c r="X75" s="252">
        <v>5104</v>
      </c>
      <c r="Y75" s="249">
        <v>100</v>
      </c>
      <c r="Z75" s="248" t="s">
        <v>182</v>
      </c>
      <c r="AA75" s="248" t="s">
        <v>182</v>
      </c>
      <c r="AB75" s="248" t="s">
        <v>182</v>
      </c>
    </row>
    <row r="76" spans="1:28" ht="12.75">
      <c r="A76" s="116" t="s">
        <v>63</v>
      </c>
      <c r="B76" s="252">
        <v>189474</v>
      </c>
      <c r="C76" s="252">
        <v>90939</v>
      </c>
      <c r="D76" s="249">
        <v>58.3</v>
      </c>
      <c r="E76" s="252">
        <v>60615</v>
      </c>
      <c r="F76" s="252">
        <v>26309</v>
      </c>
      <c r="G76" s="249">
        <v>18.7</v>
      </c>
      <c r="H76" s="252">
        <v>74634</v>
      </c>
      <c r="I76" s="252">
        <v>39711</v>
      </c>
      <c r="J76" s="249">
        <v>23</v>
      </c>
      <c r="K76" s="252">
        <v>36809</v>
      </c>
      <c r="L76" s="252">
        <v>16514</v>
      </c>
      <c r="M76" s="249">
        <v>53.6</v>
      </c>
      <c r="N76" s="252">
        <v>25370</v>
      </c>
      <c r="O76" s="252">
        <v>10899</v>
      </c>
      <c r="P76" s="249">
        <v>37</v>
      </c>
      <c r="Q76" s="252">
        <v>6454</v>
      </c>
      <c r="R76" s="252">
        <v>3810</v>
      </c>
      <c r="S76" s="249">
        <v>9.4</v>
      </c>
      <c r="T76" s="252">
        <v>152665</v>
      </c>
      <c r="U76" s="252">
        <v>74425</v>
      </c>
      <c r="V76" s="249">
        <v>59.6</v>
      </c>
      <c r="W76" s="252">
        <v>35245</v>
      </c>
      <c r="X76" s="252">
        <v>15410</v>
      </c>
      <c r="Y76" s="249">
        <v>13.8</v>
      </c>
      <c r="Z76" s="252">
        <v>68180</v>
      </c>
      <c r="AA76" s="252">
        <v>35901</v>
      </c>
      <c r="AB76" s="249">
        <v>26.6</v>
      </c>
    </row>
    <row r="77" spans="1:28" ht="12.75">
      <c r="A77" s="116" t="s">
        <v>64</v>
      </c>
      <c r="B77" s="252">
        <v>117673</v>
      </c>
      <c r="C77" s="252">
        <v>58986</v>
      </c>
      <c r="D77" s="249">
        <v>60.1</v>
      </c>
      <c r="E77" s="252">
        <v>50265</v>
      </c>
      <c r="F77" s="252">
        <v>19794</v>
      </c>
      <c r="G77" s="249">
        <v>25.7</v>
      </c>
      <c r="H77" s="252">
        <v>27778</v>
      </c>
      <c r="I77" s="252">
        <v>9691</v>
      </c>
      <c r="J77" s="249">
        <v>14.2</v>
      </c>
      <c r="K77" s="252">
        <v>52729</v>
      </c>
      <c r="L77" s="252">
        <v>23476</v>
      </c>
      <c r="M77" s="249">
        <v>43.9</v>
      </c>
      <c r="N77" s="252">
        <v>42633</v>
      </c>
      <c r="O77" s="252">
        <v>16575</v>
      </c>
      <c r="P77" s="249">
        <v>35.5</v>
      </c>
      <c r="Q77" s="252">
        <v>24875</v>
      </c>
      <c r="R77" s="252">
        <v>8682</v>
      </c>
      <c r="S77" s="249">
        <v>20.7</v>
      </c>
      <c r="T77" s="252">
        <v>64944</v>
      </c>
      <c r="U77" s="252">
        <v>35510</v>
      </c>
      <c r="V77" s="249">
        <v>86</v>
      </c>
      <c r="W77" s="252">
        <v>7632</v>
      </c>
      <c r="X77" s="252">
        <v>3219</v>
      </c>
      <c r="Y77" s="249">
        <v>10.1</v>
      </c>
      <c r="Z77" s="252">
        <v>2903</v>
      </c>
      <c r="AA77" s="252">
        <v>1009</v>
      </c>
      <c r="AB77" s="249">
        <v>3.8</v>
      </c>
    </row>
    <row r="78" spans="1:28" ht="12.75">
      <c r="A78" s="116" t="s">
        <v>65</v>
      </c>
      <c r="B78" s="252">
        <v>253770</v>
      </c>
      <c r="C78" s="252">
        <v>143476</v>
      </c>
      <c r="D78" s="249">
        <v>88.4</v>
      </c>
      <c r="E78" s="252">
        <v>29252</v>
      </c>
      <c r="F78" s="252">
        <v>9111</v>
      </c>
      <c r="G78" s="249">
        <v>10.2</v>
      </c>
      <c r="H78" s="252">
        <v>4207</v>
      </c>
      <c r="I78" s="252">
        <v>2672</v>
      </c>
      <c r="J78" s="249">
        <v>1.5</v>
      </c>
      <c r="K78" s="252">
        <v>35892</v>
      </c>
      <c r="L78" s="252">
        <v>19345</v>
      </c>
      <c r="M78" s="249">
        <v>60.2</v>
      </c>
      <c r="N78" s="252">
        <v>23116</v>
      </c>
      <c r="O78" s="252">
        <v>5366</v>
      </c>
      <c r="P78" s="249">
        <v>38.8</v>
      </c>
      <c r="Q78" s="252">
        <v>633</v>
      </c>
      <c r="R78" s="252">
        <v>24</v>
      </c>
      <c r="S78" s="249">
        <v>1.1</v>
      </c>
      <c r="T78" s="252">
        <v>217878</v>
      </c>
      <c r="U78" s="252">
        <v>124131</v>
      </c>
      <c r="V78" s="249">
        <v>95.7</v>
      </c>
      <c r="W78" s="252">
        <v>6136</v>
      </c>
      <c r="X78" s="252">
        <v>3745</v>
      </c>
      <c r="Y78" s="249">
        <v>2.7</v>
      </c>
      <c r="Z78" s="252">
        <v>3574</v>
      </c>
      <c r="AA78" s="252">
        <v>2648</v>
      </c>
      <c r="AB78" s="249">
        <v>1.6</v>
      </c>
    </row>
    <row r="79" spans="1:28" ht="12.75">
      <c r="A79" s="116" t="s">
        <v>147</v>
      </c>
      <c r="B79" s="252">
        <v>87316</v>
      </c>
      <c r="C79" s="252">
        <v>47276</v>
      </c>
      <c r="D79" s="249">
        <v>67.1</v>
      </c>
      <c r="E79" s="252">
        <v>32924</v>
      </c>
      <c r="F79" s="252">
        <v>19794</v>
      </c>
      <c r="G79" s="249">
        <v>25.3</v>
      </c>
      <c r="H79" s="252">
        <v>9857</v>
      </c>
      <c r="I79" s="252">
        <v>7444</v>
      </c>
      <c r="J79" s="249">
        <v>7.6</v>
      </c>
      <c r="K79" s="252">
        <v>1253</v>
      </c>
      <c r="L79" s="252">
        <v>407</v>
      </c>
      <c r="M79" s="249">
        <v>69.7</v>
      </c>
      <c r="N79" s="252">
        <v>456</v>
      </c>
      <c r="O79" s="252">
        <v>182</v>
      </c>
      <c r="P79" s="249">
        <v>25.4</v>
      </c>
      <c r="Q79" s="252">
        <v>88</v>
      </c>
      <c r="R79" s="252">
        <v>67</v>
      </c>
      <c r="S79" s="249">
        <v>4.9</v>
      </c>
      <c r="T79" s="252">
        <v>86063</v>
      </c>
      <c r="U79" s="252">
        <v>46869</v>
      </c>
      <c r="V79" s="249">
        <v>67.1</v>
      </c>
      <c r="W79" s="252">
        <v>32468</v>
      </c>
      <c r="X79" s="252">
        <v>19612</v>
      </c>
      <c r="Y79" s="249">
        <v>25.3</v>
      </c>
      <c r="Z79" s="252">
        <v>9769</v>
      </c>
      <c r="AA79" s="252">
        <v>7377</v>
      </c>
      <c r="AB79" s="249">
        <v>7.6</v>
      </c>
    </row>
    <row r="80" spans="1:28" ht="12.75">
      <c r="A80" s="116" t="s">
        <v>67</v>
      </c>
      <c r="B80" s="252">
        <v>71473</v>
      </c>
      <c r="C80" s="252">
        <v>33918</v>
      </c>
      <c r="D80" s="249">
        <v>35.8</v>
      </c>
      <c r="E80" s="252">
        <v>11175</v>
      </c>
      <c r="F80" s="252">
        <v>4253</v>
      </c>
      <c r="G80" s="249">
        <v>5.6</v>
      </c>
      <c r="H80" s="252">
        <v>116985</v>
      </c>
      <c r="I80" s="252">
        <v>70168</v>
      </c>
      <c r="J80" s="249">
        <v>58.6</v>
      </c>
      <c r="K80" s="252">
        <v>15444</v>
      </c>
      <c r="L80" s="252">
        <v>5858</v>
      </c>
      <c r="M80" s="249">
        <v>55.1</v>
      </c>
      <c r="N80" s="252">
        <v>5753</v>
      </c>
      <c r="O80" s="252">
        <v>1773</v>
      </c>
      <c r="P80" s="249">
        <v>20.5</v>
      </c>
      <c r="Q80" s="252">
        <v>6833</v>
      </c>
      <c r="R80" s="252">
        <v>785</v>
      </c>
      <c r="S80" s="249">
        <v>24.4</v>
      </c>
      <c r="T80" s="252">
        <v>56029</v>
      </c>
      <c r="U80" s="252">
        <v>28060</v>
      </c>
      <c r="V80" s="249">
        <v>32.7</v>
      </c>
      <c r="W80" s="252">
        <v>5422</v>
      </c>
      <c r="X80" s="252">
        <v>2480</v>
      </c>
      <c r="Y80" s="249">
        <v>3.2</v>
      </c>
      <c r="Z80" s="252">
        <v>110152</v>
      </c>
      <c r="AA80" s="252">
        <v>69383</v>
      </c>
      <c r="AB80" s="249">
        <v>64.2</v>
      </c>
    </row>
    <row r="81" spans="1:28" ht="12.75">
      <c r="A81" s="116" t="s">
        <v>148</v>
      </c>
      <c r="B81" s="252">
        <v>59</v>
      </c>
      <c r="C81" s="252">
        <v>41</v>
      </c>
      <c r="D81" s="249">
        <v>100</v>
      </c>
      <c r="E81" s="248" t="s">
        <v>182</v>
      </c>
      <c r="F81" s="248" t="s">
        <v>182</v>
      </c>
      <c r="G81" s="248" t="s">
        <v>182</v>
      </c>
      <c r="H81" s="248" t="s">
        <v>182</v>
      </c>
      <c r="I81" s="248" t="s">
        <v>182</v>
      </c>
      <c r="J81" s="248" t="s">
        <v>182</v>
      </c>
      <c r="K81" s="248" t="s">
        <v>182</v>
      </c>
      <c r="L81" s="248" t="s">
        <v>182</v>
      </c>
      <c r="M81" s="248" t="s">
        <v>182</v>
      </c>
      <c r="N81" s="248" t="s">
        <v>182</v>
      </c>
      <c r="O81" s="248" t="s">
        <v>182</v>
      </c>
      <c r="P81" s="248" t="s">
        <v>182</v>
      </c>
      <c r="Q81" s="248" t="s">
        <v>182</v>
      </c>
      <c r="R81" s="248" t="s">
        <v>182</v>
      </c>
      <c r="S81" s="248" t="s">
        <v>182</v>
      </c>
      <c r="T81" s="252">
        <v>59</v>
      </c>
      <c r="U81" s="252">
        <v>41</v>
      </c>
      <c r="V81" s="249">
        <v>100</v>
      </c>
      <c r="W81" s="248" t="s">
        <v>182</v>
      </c>
      <c r="X81" s="248" t="s">
        <v>182</v>
      </c>
      <c r="Y81" s="248" t="s">
        <v>182</v>
      </c>
      <c r="Z81" s="248" t="s">
        <v>182</v>
      </c>
      <c r="AA81" s="248" t="s">
        <v>182</v>
      </c>
      <c r="AB81" s="248" t="s">
        <v>182</v>
      </c>
    </row>
    <row r="82" spans="1:28" ht="12.75">
      <c r="A82" s="116" t="s">
        <v>69</v>
      </c>
      <c r="B82" s="253">
        <v>6896</v>
      </c>
      <c r="C82" s="253">
        <v>5108</v>
      </c>
      <c r="D82" s="263">
        <v>90.8</v>
      </c>
      <c r="E82" s="253">
        <v>384</v>
      </c>
      <c r="F82" s="264">
        <v>3</v>
      </c>
      <c r="G82" s="263">
        <v>5.1</v>
      </c>
      <c r="H82" s="253">
        <v>312</v>
      </c>
      <c r="I82" s="264" t="s">
        <v>182</v>
      </c>
      <c r="J82" s="263">
        <v>4.1</v>
      </c>
      <c r="K82" s="252">
        <v>4180</v>
      </c>
      <c r="L82" s="252">
        <v>2883</v>
      </c>
      <c r="M82" s="249">
        <v>89.4</v>
      </c>
      <c r="N82" s="252">
        <v>183</v>
      </c>
      <c r="O82" s="248" t="s">
        <v>183</v>
      </c>
      <c r="P82" s="249">
        <v>3.9</v>
      </c>
      <c r="Q82" s="248">
        <v>312</v>
      </c>
      <c r="R82" s="248" t="s">
        <v>182</v>
      </c>
      <c r="S82" s="263">
        <v>6.7</v>
      </c>
      <c r="T82" s="253">
        <v>2716</v>
      </c>
      <c r="U82" s="253">
        <v>2225</v>
      </c>
      <c r="V82" s="263">
        <v>93.1</v>
      </c>
      <c r="W82" s="253">
        <v>201</v>
      </c>
      <c r="X82" s="264" t="s">
        <v>182</v>
      </c>
      <c r="Y82" s="263">
        <v>6.9</v>
      </c>
      <c r="Z82" s="264" t="s">
        <v>182</v>
      </c>
      <c r="AA82" s="264" t="s">
        <v>182</v>
      </c>
      <c r="AB82" s="264" t="s">
        <v>182</v>
      </c>
    </row>
    <row r="83" spans="1:28" ht="12.75">
      <c r="A83" s="222"/>
      <c r="B83" s="255"/>
      <c r="C83" s="255"/>
      <c r="D83" s="265"/>
      <c r="E83" s="255"/>
      <c r="F83" s="266"/>
      <c r="G83" s="265"/>
      <c r="H83" s="255"/>
      <c r="I83" s="266"/>
      <c r="J83" s="265"/>
      <c r="K83" s="255"/>
      <c r="L83" s="255"/>
      <c r="M83" s="265"/>
      <c r="N83" s="255"/>
      <c r="O83" s="266"/>
      <c r="P83" s="265"/>
      <c r="Q83" s="266"/>
      <c r="R83" s="266"/>
      <c r="S83" s="265"/>
      <c r="T83" s="255"/>
      <c r="U83" s="255"/>
      <c r="V83" s="265"/>
      <c r="W83" s="255"/>
      <c r="X83" s="266"/>
      <c r="Y83" s="265"/>
      <c r="Z83" s="266"/>
      <c r="AA83" s="266"/>
      <c r="AB83" s="266"/>
    </row>
    <row r="84" ht="12.75">
      <c r="A84" s="116"/>
    </row>
    <row r="85" ht="12.75">
      <c r="A85" s="116"/>
    </row>
    <row r="86" spans="1:20" ht="12.75">
      <c r="A86" s="360"/>
      <c r="B86" s="363" t="s">
        <v>29</v>
      </c>
      <c r="C86" s="364"/>
      <c r="D86" s="364"/>
      <c r="E86" s="364"/>
      <c r="F86" s="364"/>
      <c r="G86" s="364"/>
      <c r="H86" s="364"/>
      <c r="I86" s="364"/>
      <c r="J86" s="364"/>
      <c r="K86" s="317" t="s">
        <v>234</v>
      </c>
      <c r="L86" s="317"/>
      <c r="M86" s="317"/>
      <c r="N86" s="317"/>
      <c r="O86" s="317"/>
      <c r="P86" s="317"/>
      <c r="Q86" s="317"/>
      <c r="R86" s="317"/>
      <c r="S86" s="318"/>
      <c r="T86" s="111"/>
    </row>
    <row r="87" spans="1:20" ht="12.75" customHeight="1">
      <c r="A87" s="361"/>
      <c r="B87" s="366"/>
      <c r="C87" s="367"/>
      <c r="D87" s="367"/>
      <c r="E87" s="367"/>
      <c r="F87" s="367"/>
      <c r="G87" s="367"/>
      <c r="H87" s="367"/>
      <c r="I87" s="367"/>
      <c r="J87" s="367"/>
      <c r="K87" s="317"/>
      <c r="L87" s="317"/>
      <c r="M87" s="317"/>
      <c r="N87" s="317"/>
      <c r="O87" s="317"/>
      <c r="P87" s="317"/>
      <c r="Q87" s="317"/>
      <c r="R87" s="317"/>
      <c r="S87" s="318"/>
      <c r="T87" s="111"/>
    </row>
    <row r="88" spans="1:19" ht="22.5" customHeight="1">
      <c r="A88" s="361"/>
      <c r="B88" s="318" t="s">
        <v>136</v>
      </c>
      <c r="C88" s="334"/>
      <c r="D88" s="350" t="s">
        <v>141</v>
      </c>
      <c r="E88" s="318" t="s">
        <v>137</v>
      </c>
      <c r="F88" s="352"/>
      <c r="G88" s="350" t="s">
        <v>140</v>
      </c>
      <c r="H88" s="349" t="s">
        <v>138</v>
      </c>
      <c r="I88" s="349"/>
      <c r="J88" s="358" t="s">
        <v>139</v>
      </c>
      <c r="K88" s="358" t="s">
        <v>136</v>
      </c>
      <c r="L88" s="359"/>
      <c r="M88" s="353" t="s">
        <v>141</v>
      </c>
      <c r="N88" s="358" t="s">
        <v>137</v>
      </c>
      <c r="O88" s="370"/>
      <c r="P88" s="356" t="s">
        <v>140</v>
      </c>
      <c r="Q88" s="349" t="s">
        <v>138</v>
      </c>
      <c r="R88" s="349"/>
      <c r="S88" s="358" t="s">
        <v>139</v>
      </c>
    </row>
    <row r="89" spans="1:19" ht="22.5">
      <c r="A89" s="362"/>
      <c r="B89" s="127" t="s">
        <v>109</v>
      </c>
      <c r="C89" s="127" t="s">
        <v>142</v>
      </c>
      <c r="D89" s="351"/>
      <c r="E89" s="127" t="s">
        <v>109</v>
      </c>
      <c r="F89" s="127" t="s">
        <v>142</v>
      </c>
      <c r="G89" s="351"/>
      <c r="H89" s="180" t="s">
        <v>109</v>
      </c>
      <c r="I89" s="180" t="s">
        <v>142</v>
      </c>
      <c r="J89" s="358"/>
      <c r="K89" s="180" t="s">
        <v>109</v>
      </c>
      <c r="L89" s="180" t="s">
        <v>142</v>
      </c>
      <c r="M89" s="354"/>
      <c r="N89" s="180" t="s">
        <v>109</v>
      </c>
      <c r="O89" s="180" t="s">
        <v>142</v>
      </c>
      <c r="P89" s="357"/>
      <c r="Q89" s="180" t="s">
        <v>109</v>
      </c>
      <c r="R89" s="180" t="s">
        <v>142</v>
      </c>
      <c r="S89" s="358"/>
    </row>
    <row r="90" spans="1:19" ht="12.75">
      <c r="A90" s="112" t="s">
        <v>52</v>
      </c>
      <c r="B90" s="255">
        <v>3136671</v>
      </c>
      <c r="C90" s="255">
        <v>1526709</v>
      </c>
      <c r="D90" s="267">
        <v>71.2</v>
      </c>
      <c r="E90" s="255">
        <v>106266</v>
      </c>
      <c r="F90" s="255">
        <v>41844</v>
      </c>
      <c r="G90" s="267">
        <v>2.4</v>
      </c>
      <c r="H90" s="255">
        <v>1160279</v>
      </c>
      <c r="I90" s="255">
        <v>551508</v>
      </c>
      <c r="J90" s="267">
        <v>26.4</v>
      </c>
      <c r="K90" s="252">
        <v>5020422</v>
      </c>
      <c r="L90" s="252">
        <v>2493556</v>
      </c>
      <c r="M90" s="249">
        <v>55.1</v>
      </c>
      <c r="N90" s="252">
        <v>1268196</v>
      </c>
      <c r="O90" s="252">
        <v>573233</v>
      </c>
      <c r="P90" s="249">
        <v>13.9</v>
      </c>
      <c r="Q90" s="252">
        <v>2825319</v>
      </c>
      <c r="R90" s="252">
        <v>1418710</v>
      </c>
      <c r="S90" s="249">
        <v>31</v>
      </c>
    </row>
    <row r="91" spans="1:19" ht="12.75">
      <c r="A91" s="115" t="s">
        <v>232</v>
      </c>
      <c r="B91" s="254">
        <v>46835</v>
      </c>
      <c r="C91" s="254">
        <v>20492</v>
      </c>
      <c r="D91" s="243">
        <v>13.6</v>
      </c>
      <c r="E91" s="254">
        <v>70</v>
      </c>
      <c r="F91" s="254">
        <v>2</v>
      </c>
      <c r="G91" s="243">
        <v>0</v>
      </c>
      <c r="H91" s="254">
        <v>298587</v>
      </c>
      <c r="I91" s="254">
        <v>138761</v>
      </c>
      <c r="J91" s="243">
        <v>86.4</v>
      </c>
      <c r="K91" s="252">
        <v>62124</v>
      </c>
      <c r="L91" s="252">
        <v>27588</v>
      </c>
      <c r="M91" s="249">
        <v>7.5</v>
      </c>
      <c r="N91" s="252">
        <v>41954</v>
      </c>
      <c r="O91" s="252">
        <v>20318</v>
      </c>
      <c r="P91" s="249">
        <v>5.1</v>
      </c>
      <c r="Q91" s="252">
        <v>726398</v>
      </c>
      <c r="R91" s="252">
        <v>362441</v>
      </c>
      <c r="S91" s="249">
        <v>87.5</v>
      </c>
    </row>
    <row r="92" spans="1:19" ht="12.75">
      <c r="A92" s="116" t="s">
        <v>53</v>
      </c>
      <c r="B92" s="254">
        <v>213797</v>
      </c>
      <c r="C92" s="254">
        <v>96627</v>
      </c>
      <c r="D92" s="243">
        <v>89.8</v>
      </c>
      <c r="E92" s="254">
        <v>7105</v>
      </c>
      <c r="F92" s="254">
        <v>2916</v>
      </c>
      <c r="G92" s="243">
        <v>3</v>
      </c>
      <c r="H92" s="254">
        <v>17190</v>
      </c>
      <c r="I92" s="254">
        <v>7617</v>
      </c>
      <c r="J92" s="243">
        <v>7.2</v>
      </c>
      <c r="K92" s="252">
        <v>302934</v>
      </c>
      <c r="L92" s="252">
        <v>137966</v>
      </c>
      <c r="M92" s="249">
        <v>65.1</v>
      </c>
      <c r="N92" s="252">
        <v>139411</v>
      </c>
      <c r="O92" s="252">
        <v>57074</v>
      </c>
      <c r="P92" s="249">
        <v>29.9</v>
      </c>
      <c r="Q92" s="252">
        <v>23192</v>
      </c>
      <c r="R92" s="252">
        <v>10126</v>
      </c>
      <c r="S92" s="249">
        <v>5</v>
      </c>
    </row>
    <row r="93" spans="1:19" ht="12.75">
      <c r="A93" s="116" t="s">
        <v>54</v>
      </c>
      <c r="B93" s="254">
        <v>207136</v>
      </c>
      <c r="C93" s="254">
        <v>109868</v>
      </c>
      <c r="D93" s="243">
        <v>82.6</v>
      </c>
      <c r="E93" s="254">
        <v>170</v>
      </c>
      <c r="F93" s="254" t="s">
        <v>182</v>
      </c>
      <c r="G93" s="243">
        <v>0.1</v>
      </c>
      <c r="H93" s="254">
        <v>43485</v>
      </c>
      <c r="I93" s="254">
        <v>25038</v>
      </c>
      <c r="J93" s="243">
        <v>17.3</v>
      </c>
      <c r="K93" s="252">
        <v>343497</v>
      </c>
      <c r="L93" s="252">
        <v>189927</v>
      </c>
      <c r="M93" s="249">
        <v>53.4</v>
      </c>
      <c r="N93" s="252">
        <v>21148</v>
      </c>
      <c r="O93" s="252">
        <v>10508</v>
      </c>
      <c r="P93" s="249">
        <v>3.3</v>
      </c>
      <c r="Q93" s="252">
        <v>279141</v>
      </c>
      <c r="R93" s="252">
        <v>153244</v>
      </c>
      <c r="S93" s="249">
        <v>43.4</v>
      </c>
    </row>
    <row r="94" spans="1:19" ht="12.75">
      <c r="A94" s="116" t="s">
        <v>55</v>
      </c>
      <c r="B94" s="254">
        <v>175320</v>
      </c>
      <c r="C94" s="254">
        <v>95976</v>
      </c>
      <c r="D94" s="243">
        <v>50.9</v>
      </c>
      <c r="E94" s="254">
        <v>34966</v>
      </c>
      <c r="F94" s="254">
        <v>13648</v>
      </c>
      <c r="G94" s="243">
        <v>10.2</v>
      </c>
      <c r="H94" s="254">
        <v>133829</v>
      </c>
      <c r="I94" s="254">
        <v>63944</v>
      </c>
      <c r="J94" s="243">
        <v>38.9</v>
      </c>
      <c r="K94" s="252">
        <v>340152</v>
      </c>
      <c r="L94" s="252">
        <v>182591</v>
      </c>
      <c r="M94" s="249">
        <v>46.8</v>
      </c>
      <c r="N94" s="252">
        <v>114626</v>
      </c>
      <c r="O94" s="252">
        <v>49250</v>
      </c>
      <c r="P94" s="249">
        <v>15.8</v>
      </c>
      <c r="Q94" s="252">
        <v>271478</v>
      </c>
      <c r="R94" s="252">
        <v>135350</v>
      </c>
      <c r="S94" s="249">
        <v>37.4</v>
      </c>
    </row>
    <row r="95" spans="1:19" ht="12.75">
      <c r="A95" s="116" t="s">
        <v>56</v>
      </c>
      <c r="B95" s="254" t="s">
        <v>182</v>
      </c>
      <c r="C95" s="254" t="s">
        <v>182</v>
      </c>
      <c r="D95" s="243" t="s">
        <v>182</v>
      </c>
      <c r="E95" s="254" t="s">
        <v>182</v>
      </c>
      <c r="F95" s="254" t="s">
        <v>182</v>
      </c>
      <c r="G95" s="243" t="s">
        <v>182</v>
      </c>
      <c r="H95" s="254">
        <v>112403</v>
      </c>
      <c r="I95" s="254">
        <v>63519</v>
      </c>
      <c r="J95" s="243">
        <v>100</v>
      </c>
      <c r="K95" s="252">
        <v>765</v>
      </c>
      <c r="L95" s="252">
        <v>550</v>
      </c>
      <c r="M95" s="249">
        <v>0.3</v>
      </c>
      <c r="N95" s="252">
        <v>209</v>
      </c>
      <c r="O95" s="252">
        <v>16</v>
      </c>
      <c r="P95" s="249">
        <v>0.1</v>
      </c>
      <c r="Q95" s="252">
        <v>230085</v>
      </c>
      <c r="R95" s="252">
        <v>124695</v>
      </c>
      <c r="S95" s="249">
        <v>99.6</v>
      </c>
    </row>
    <row r="96" spans="1:19" ht="12.75">
      <c r="A96" s="116" t="s">
        <v>57</v>
      </c>
      <c r="B96" s="254">
        <v>1293</v>
      </c>
      <c r="C96" s="254">
        <v>943</v>
      </c>
      <c r="D96" s="243">
        <v>0.5</v>
      </c>
      <c r="E96" s="254">
        <v>50</v>
      </c>
      <c r="F96" s="254">
        <v>30</v>
      </c>
      <c r="G96" s="243">
        <v>0</v>
      </c>
      <c r="H96" s="254">
        <v>269342</v>
      </c>
      <c r="I96" s="254">
        <v>107169</v>
      </c>
      <c r="J96" s="243">
        <v>99.5</v>
      </c>
      <c r="K96" s="252">
        <v>8104</v>
      </c>
      <c r="L96" s="252">
        <v>4485</v>
      </c>
      <c r="M96" s="249">
        <v>0.9</v>
      </c>
      <c r="N96" s="252">
        <v>387584</v>
      </c>
      <c r="O96" s="252">
        <v>193155</v>
      </c>
      <c r="P96" s="249">
        <v>41</v>
      </c>
      <c r="Q96" s="252">
        <v>550122</v>
      </c>
      <c r="R96" s="252">
        <v>248379</v>
      </c>
      <c r="S96" s="249">
        <v>58.2</v>
      </c>
    </row>
    <row r="97" spans="1:19" ht="12.75">
      <c r="A97" s="116" t="s">
        <v>58</v>
      </c>
      <c r="B97" s="254">
        <v>228918</v>
      </c>
      <c r="C97" s="254">
        <v>100339</v>
      </c>
      <c r="D97" s="243">
        <v>81.5</v>
      </c>
      <c r="E97" s="254">
        <v>21399</v>
      </c>
      <c r="F97" s="254">
        <v>6882</v>
      </c>
      <c r="G97" s="243">
        <v>7.6</v>
      </c>
      <c r="H97" s="254">
        <v>30453</v>
      </c>
      <c r="I97" s="254">
        <v>12130</v>
      </c>
      <c r="J97" s="243">
        <v>10.8</v>
      </c>
      <c r="K97" s="252">
        <v>395793</v>
      </c>
      <c r="L97" s="252">
        <v>168350</v>
      </c>
      <c r="M97" s="249">
        <v>74.5</v>
      </c>
      <c r="N97" s="252">
        <v>73645</v>
      </c>
      <c r="O97" s="252">
        <v>29892</v>
      </c>
      <c r="P97" s="249">
        <v>13.9</v>
      </c>
      <c r="Q97" s="252">
        <v>61555</v>
      </c>
      <c r="R97" s="252">
        <v>21833</v>
      </c>
      <c r="S97" s="249">
        <v>11.6</v>
      </c>
    </row>
    <row r="98" spans="1:19" ht="12.75">
      <c r="A98" s="116" t="s">
        <v>146</v>
      </c>
      <c r="B98" s="254">
        <v>183190</v>
      </c>
      <c r="C98" s="254">
        <v>82429</v>
      </c>
      <c r="D98" s="243">
        <v>65</v>
      </c>
      <c r="E98" s="254">
        <v>17168</v>
      </c>
      <c r="F98" s="254">
        <v>4773</v>
      </c>
      <c r="G98" s="243">
        <v>6.1</v>
      </c>
      <c r="H98" s="254">
        <v>81674</v>
      </c>
      <c r="I98" s="254">
        <v>40623</v>
      </c>
      <c r="J98" s="243">
        <v>29</v>
      </c>
      <c r="K98" s="252">
        <v>275259</v>
      </c>
      <c r="L98" s="252">
        <v>127847</v>
      </c>
      <c r="M98" s="249">
        <v>48.8</v>
      </c>
      <c r="N98" s="252">
        <v>116256</v>
      </c>
      <c r="O98" s="252">
        <v>46415</v>
      </c>
      <c r="P98" s="249">
        <v>20.6</v>
      </c>
      <c r="Q98" s="252">
        <v>172912</v>
      </c>
      <c r="R98" s="252">
        <v>91359</v>
      </c>
      <c r="S98" s="249">
        <v>30.6</v>
      </c>
    </row>
    <row r="99" spans="1:19" ht="12.75">
      <c r="A99" s="116" t="s">
        <v>59</v>
      </c>
      <c r="B99" s="254">
        <v>202769</v>
      </c>
      <c r="C99" s="254">
        <v>93208</v>
      </c>
      <c r="D99" s="243">
        <v>93.7</v>
      </c>
      <c r="E99" s="254">
        <v>1161</v>
      </c>
      <c r="F99" s="254">
        <v>149</v>
      </c>
      <c r="G99" s="243">
        <v>0.5</v>
      </c>
      <c r="H99" s="254">
        <v>12387</v>
      </c>
      <c r="I99" s="254">
        <v>7105</v>
      </c>
      <c r="J99" s="243">
        <v>5.7</v>
      </c>
      <c r="K99" s="252">
        <v>409313</v>
      </c>
      <c r="L99" s="252">
        <v>191296</v>
      </c>
      <c r="M99" s="249">
        <v>74.8</v>
      </c>
      <c r="N99" s="252">
        <v>33720</v>
      </c>
      <c r="O99" s="252">
        <v>15108</v>
      </c>
      <c r="P99" s="249">
        <v>6.2</v>
      </c>
      <c r="Q99" s="252">
        <v>103959</v>
      </c>
      <c r="R99" s="252">
        <v>51430</v>
      </c>
      <c r="S99" s="249">
        <v>19</v>
      </c>
    </row>
    <row r="100" spans="1:19" ht="12.75">
      <c r="A100" s="116" t="s">
        <v>233</v>
      </c>
      <c r="B100" s="254">
        <v>178287</v>
      </c>
      <c r="C100" s="254">
        <v>95061</v>
      </c>
      <c r="D100" s="243">
        <v>99.1</v>
      </c>
      <c r="E100" s="254">
        <v>54</v>
      </c>
      <c r="F100" s="254">
        <v>54</v>
      </c>
      <c r="G100" s="243">
        <v>0</v>
      </c>
      <c r="H100" s="254">
        <v>1639</v>
      </c>
      <c r="I100" s="254">
        <v>914</v>
      </c>
      <c r="J100" s="243">
        <v>0.9</v>
      </c>
      <c r="K100" s="252">
        <v>305094</v>
      </c>
      <c r="L100" s="252">
        <v>159196</v>
      </c>
      <c r="M100" s="249">
        <v>72.1</v>
      </c>
      <c r="N100" s="252">
        <v>105869</v>
      </c>
      <c r="O100" s="252">
        <v>45078</v>
      </c>
      <c r="P100" s="249">
        <v>25</v>
      </c>
      <c r="Q100" s="252">
        <v>11902</v>
      </c>
      <c r="R100" s="252">
        <v>4222</v>
      </c>
      <c r="S100" s="249">
        <v>2.8</v>
      </c>
    </row>
    <row r="101" spans="1:19" ht="12.75">
      <c r="A101" s="116" t="s">
        <v>61</v>
      </c>
      <c r="B101" s="254">
        <v>238142</v>
      </c>
      <c r="C101" s="254">
        <v>142506</v>
      </c>
      <c r="D101" s="243">
        <v>100</v>
      </c>
      <c r="E101" s="254" t="s">
        <v>182</v>
      </c>
      <c r="F101" s="254" t="s">
        <v>182</v>
      </c>
      <c r="G101" s="243" t="s">
        <v>182</v>
      </c>
      <c r="H101" s="254" t="s">
        <v>182</v>
      </c>
      <c r="I101" s="254" t="s">
        <v>182</v>
      </c>
      <c r="J101" s="243" t="s">
        <v>182</v>
      </c>
      <c r="K101" s="252">
        <v>389742</v>
      </c>
      <c r="L101" s="252">
        <v>234756</v>
      </c>
      <c r="M101" s="249">
        <v>96.2</v>
      </c>
      <c r="N101" s="252">
        <v>13894</v>
      </c>
      <c r="O101" s="252">
        <v>8623</v>
      </c>
      <c r="P101" s="249">
        <v>3.4</v>
      </c>
      <c r="Q101" s="252">
        <v>1512</v>
      </c>
      <c r="R101" s="252">
        <v>1257</v>
      </c>
      <c r="S101" s="249">
        <v>0.4</v>
      </c>
    </row>
    <row r="102" spans="1:19" ht="12.75">
      <c r="A102" s="116" t="s">
        <v>62</v>
      </c>
      <c r="B102" s="254" t="s">
        <v>182</v>
      </c>
      <c r="C102" s="254" t="s">
        <v>182</v>
      </c>
      <c r="D102" s="243" t="s">
        <v>182</v>
      </c>
      <c r="E102" s="254">
        <v>17247</v>
      </c>
      <c r="F102" s="254">
        <v>9108</v>
      </c>
      <c r="G102" s="243">
        <v>100</v>
      </c>
      <c r="H102" s="254" t="s">
        <v>182</v>
      </c>
      <c r="I102" s="254" t="s">
        <v>182</v>
      </c>
      <c r="J102" s="243" t="s">
        <v>182</v>
      </c>
      <c r="K102" s="248" t="s">
        <v>182</v>
      </c>
      <c r="L102" s="248" t="s">
        <v>182</v>
      </c>
      <c r="M102" s="248" t="s">
        <v>182</v>
      </c>
      <c r="N102" s="252">
        <v>28389</v>
      </c>
      <c r="O102" s="252">
        <v>14250</v>
      </c>
      <c r="P102" s="249">
        <v>100</v>
      </c>
      <c r="Q102" s="248" t="s">
        <v>182</v>
      </c>
      <c r="R102" s="248" t="s">
        <v>182</v>
      </c>
      <c r="S102" s="248" t="s">
        <v>182</v>
      </c>
    </row>
    <row r="103" spans="1:19" ht="12.75">
      <c r="A103" s="116" t="s">
        <v>63</v>
      </c>
      <c r="B103" s="254">
        <v>196394</v>
      </c>
      <c r="C103" s="254">
        <v>83435</v>
      </c>
      <c r="D103" s="243">
        <v>88.2</v>
      </c>
      <c r="E103" s="254">
        <v>3217</v>
      </c>
      <c r="F103" s="254">
        <v>2515</v>
      </c>
      <c r="G103" s="243">
        <v>1.4</v>
      </c>
      <c r="H103" s="254">
        <v>22938</v>
      </c>
      <c r="I103" s="254">
        <v>10765</v>
      </c>
      <c r="J103" s="243">
        <v>10.3</v>
      </c>
      <c r="K103" s="252">
        <v>385868</v>
      </c>
      <c r="L103" s="252">
        <v>174374</v>
      </c>
      <c r="M103" s="249">
        <v>70.5</v>
      </c>
      <c r="N103" s="252">
        <v>63832</v>
      </c>
      <c r="O103" s="252">
        <v>28824</v>
      </c>
      <c r="P103" s="249">
        <v>11.7</v>
      </c>
      <c r="Q103" s="252">
        <v>97572</v>
      </c>
      <c r="R103" s="252">
        <v>50476</v>
      </c>
      <c r="S103" s="249">
        <v>17.8</v>
      </c>
    </row>
    <row r="104" spans="1:19" ht="12.75">
      <c r="A104" s="116" t="s">
        <v>64</v>
      </c>
      <c r="B104" s="254">
        <v>147947</v>
      </c>
      <c r="C104" s="254">
        <v>73479</v>
      </c>
      <c r="D104" s="243">
        <v>99.7</v>
      </c>
      <c r="E104" s="254">
        <v>267</v>
      </c>
      <c r="F104" s="254">
        <v>9</v>
      </c>
      <c r="G104" s="243">
        <v>0.2</v>
      </c>
      <c r="H104" s="254">
        <v>248</v>
      </c>
      <c r="I104" s="254">
        <v>41</v>
      </c>
      <c r="J104" s="243">
        <v>0.2</v>
      </c>
      <c r="K104" s="252">
        <v>265620</v>
      </c>
      <c r="L104" s="252">
        <v>132465</v>
      </c>
      <c r="M104" s="249">
        <v>77.2</v>
      </c>
      <c r="N104" s="252">
        <v>50532</v>
      </c>
      <c r="O104" s="252">
        <v>19803</v>
      </c>
      <c r="P104" s="249">
        <v>14.7</v>
      </c>
      <c r="Q104" s="252">
        <v>28026</v>
      </c>
      <c r="R104" s="252">
        <v>9732</v>
      </c>
      <c r="S104" s="249">
        <v>8.1</v>
      </c>
    </row>
    <row r="105" spans="1:19" ht="12.75">
      <c r="A105" s="116" t="s">
        <v>65</v>
      </c>
      <c r="B105" s="254">
        <v>894018</v>
      </c>
      <c r="C105" s="254">
        <v>436147</v>
      </c>
      <c r="D105" s="243">
        <v>100</v>
      </c>
      <c r="E105" s="254">
        <v>113</v>
      </c>
      <c r="F105" s="254">
        <v>102</v>
      </c>
      <c r="G105" s="243">
        <v>0</v>
      </c>
      <c r="H105" s="254" t="s">
        <v>182</v>
      </c>
      <c r="I105" s="254" t="s">
        <v>182</v>
      </c>
      <c r="J105" s="243" t="s">
        <v>182</v>
      </c>
      <c r="K105" s="252">
        <v>1147788</v>
      </c>
      <c r="L105" s="252">
        <v>579623</v>
      </c>
      <c r="M105" s="249">
        <v>97.2</v>
      </c>
      <c r="N105" s="252">
        <v>29365</v>
      </c>
      <c r="O105" s="252">
        <v>9213</v>
      </c>
      <c r="P105" s="249">
        <v>2.5</v>
      </c>
      <c r="Q105" s="252">
        <v>4207</v>
      </c>
      <c r="R105" s="252">
        <v>2672</v>
      </c>
      <c r="S105" s="249">
        <v>0.4</v>
      </c>
    </row>
    <row r="106" spans="1:19" ht="12.75">
      <c r="A106" s="116" t="s">
        <v>147</v>
      </c>
      <c r="B106" s="254">
        <v>50292</v>
      </c>
      <c r="C106" s="254">
        <v>29356</v>
      </c>
      <c r="D106" s="243">
        <v>91.6</v>
      </c>
      <c r="E106" s="254">
        <v>3064</v>
      </c>
      <c r="F106" s="254">
        <v>1656</v>
      </c>
      <c r="G106" s="243">
        <v>5.6</v>
      </c>
      <c r="H106" s="254">
        <v>1555</v>
      </c>
      <c r="I106" s="254">
        <v>1095</v>
      </c>
      <c r="J106" s="243">
        <v>2.8</v>
      </c>
      <c r="K106" s="252">
        <v>137608</v>
      </c>
      <c r="L106" s="252">
        <v>76632</v>
      </c>
      <c r="M106" s="249">
        <v>74.4</v>
      </c>
      <c r="N106" s="252">
        <v>35988</v>
      </c>
      <c r="O106" s="252">
        <v>21450</v>
      </c>
      <c r="P106" s="249">
        <v>19.5</v>
      </c>
      <c r="Q106" s="252">
        <v>11412</v>
      </c>
      <c r="R106" s="252">
        <v>8539</v>
      </c>
      <c r="S106" s="249">
        <v>6.2</v>
      </c>
    </row>
    <row r="107" spans="1:19" ht="12.75">
      <c r="A107" s="116" t="s">
        <v>67</v>
      </c>
      <c r="B107" s="254">
        <v>88547</v>
      </c>
      <c r="C107" s="254">
        <v>41427</v>
      </c>
      <c r="D107" s="243">
        <v>39.7</v>
      </c>
      <c r="E107" s="254">
        <v>215</v>
      </c>
      <c r="F107" s="254" t="s">
        <v>182</v>
      </c>
      <c r="G107" s="243">
        <v>0.1</v>
      </c>
      <c r="H107" s="254">
        <v>134549</v>
      </c>
      <c r="I107" s="254">
        <v>72787</v>
      </c>
      <c r="J107" s="243">
        <v>60.3</v>
      </c>
      <c r="K107" s="252">
        <v>160020</v>
      </c>
      <c r="L107" s="252">
        <v>75345</v>
      </c>
      <c r="M107" s="249">
        <v>37.8</v>
      </c>
      <c r="N107" s="252">
        <v>11390</v>
      </c>
      <c r="O107" s="252">
        <v>4253</v>
      </c>
      <c r="P107" s="249">
        <v>2.7</v>
      </c>
      <c r="Q107" s="252">
        <v>251534</v>
      </c>
      <c r="R107" s="252">
        <v>142955</v>
      </c>
      <c r="S107" s="249">
        <v>59.5</v>
      </c>
    </row>
    <row r="108" spans="1:19" ht="12.75">
      <c r="A108" s="116" t="s">
        <v>148</v>
      </c>
      <c r="B108" s="254">
        <v>151</v>
      </c>
      <c r="C108" s="254">
        <v>118</v>
      </c>
      <c r="D108" s="243">
        <v>100</v>
      </c>
      <c r="E108" s="254" t="s">
        <v>182</v>
      </c>
      <c r="F108" s="254" t="s">
        <v>182</v>
      </c>
      <c r="G108" s="243" t="s">
        <v>182</v>
      </c>
      <c r="H108" s="254" t="s">
        <v>182</v>
      </c>
      <c r="I108" s="254" t="s">
        <v>182</v>
      </c>
      <c r="J108" s="243" t="s">
        <v>182</v>
      </c>
      <c r="K108" s="252">
        <v>210</v>
      </c>
      <c r="L108" s="252">
        <v>159</v>
      </c>
      <c r="M108" s="249">
        <v>100</v>
      </c>
      <c r="N108" s="248" t="s">
        <v>182</v>
      </c>
      <c r="O108" s="248" t="s">
        <v>182</v>
      </c>
      <c r="P108" s="248" t="s">
        <v>182</v>
      </c>
      <c r="Q108" s="248" t="s">
        <v>182</v>
      </c>
      <c r="R108" s="248" t="s">
        <v>182</v>
      </c>
      <c r="S108" s="248" t="s">
        <v>182</v>
      </c>
    </row>
    <row r="109" spans="1:19" ht="12.75">
      <c r="A109" s="116" t="s">
        <v>68</v>
      </c>
      <c r="B109" s="254">
        <v>2129</v>
      </c>
      <c r="C109" s="254">
        <v>1029</v>
      </c>
      <c r="D109" s="243">
        <v>100</v>
      </c>
      <c r="E109" s="254" t="s">
        <v>182</v>
      </c>
      <c r="F109" s="254" t="s">
        <v>182</v>
      </c>
      <c r="G109" s="243" t="s">
        <v>182</v>
      </c>
      <c r="H109" s="254" t="s">
        <v>182</v>
      </c>
      <c r="I109" s="254" t="s">
        <v>182</v>
      </c>
      <c r="J109" s="243" t="s">
        <v>182</v>
      </c>
      <c r="K109" s="252">
        <v>2129</v>
      </c>
      <c r="L109" s="252">
        <v>1029</v>
      </c>
      <c r="M109" s="249">
        <v>100</v>
      </c>
      <c r="N109" s="248" t="s">
        <v>182</v>
      </c>
      <c r="O109" s="248" t="s">
        <v>182</v>
      </c>
      <c r="P109" s="248" t="s">
        <v>182</v>
      </c>
      <c r="Q109" s="248" t="s">
        <v>182</v>
      </c>
      <c r="R109" s="248" t="s">
        <v>182</v>
      </c>
      <c r="S109" s="248" t="s">
        <v>182</v>
      </c>
    </row>
    <row r="110" spans="1:19" ht="12.75">
      <c r="A110" s="118" t="s">
        <v>69</v>
      </c>
      <c r="B110" s="253">
        <v>81506</v>
      </c>
      <c r="C110" s="253">
        <v>24269</v>
      </c>
      <c r="D110" s="244">
        <v>100</v>
      </c>
      <c r="E110" s="253" t="s">
        <v>182</v>
      </c>
      <c r="F110" s="253" t="s">
        <v>182</v>
      </c>
      <c r="G110" s="244" t="s">
        <v>182</v>
      </c>
      <c r="H110" s="253" t="s">
        <v>182</v>
      </c>
      <c r="I110" s="253" t="s">
        <v>182</v>
      </c>
      <c r="J110" s="244" t="s">
        <v>182</v>
      </c>
      <c r="K110" s="253">
        <v>88402</v>
      </c>
      <c r="L110" s="253">
        <v>29377</v>
      </c>
      <c r="M110" s="263">
        <v>99.2</v>
      </c>
      <c r="N110" s="253">
        <v>384</v>
      </c>
      <c r="O110" s="264">
        <v>3</v>
      </c>
      <c r="P110" s="263">
        <v>0.4</v>
      </c>
      <c r="Q110" s="253">
        <v>312</v>
      </c>
      <c r="R110" s="264" t="s">
        <v>182</v>
      </c>
      <c r="S110" s="263">
        <v>0.4</v>
      </c>
    </row>
    <row r="111" ht="12.75">
      <c r="A111" s="116"/>
    </row>
    <row r="112" ht="12.75">
      <c r="A112" s="116"/>
    </row>
    <row r="113" spans="1:16" ht="12.75">
      <c r="A113" s="371" t="s">
        <v>201</v>
      </c>
      <c r="B113" s="371"/>
      <c r="C113" s="371"/>
      <c r="D113" s="371"/>
      <c r="E113" s="371"/>
      <c r="F113" s="371"/>
      <c r="G113" s="371"/>
      <c r="H113" s="371"/>
      <c r="I113" s="371"/>
      <c r="J113" s="371"/>
      <c r="K113" s="371"/>
      <c r="L113" s="371"/>
      <c r="M113" s="371"/>
      <c r="N113" s="371"/>
      <c r="O113" s="371"/>
      <c r="P113" s="371"/>
    </row>
    <row r="114" spans="1:16" ht="12.75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P114" s="181" t="s">
        <v>114</v>
      </c>
    </row>
    <row r="115" spans="1:16" ht="12.75" customHeight="1">
      <c r="A115" s="305"/>
      <c r="B115" s="301" t="s">
        <v>179</v>
      </c>
      <c r="C115" s="301"/>
      <c r="D115" s="301"/>
      <c r="E115" s="302" t="s">
        <v>26</v>
      </c>
      <c r="F115" s="306"/>
      <c r="G115" s="306"/>
      <c r="H115" s="306"/>
      <c r="I115" s="306"/>
      <c r="J115" s="306"/>
      <c r="K115" s="307" t="s">
        <v>29</v>
      </c>
      <c r="L115" s="308"/>
      <c r="M115" s="309"/>
      <c r="N115" s="301" t="s">
        <v>178</v>
      </c>
      <c r="O115" s="301"/>
      <c r="P115" s="302"/>
    </row>
    <row r="116" spans="1:16" ht="25.5" customHeight="1">
      <c r="A116" s="305"/>
      <c r="B116" s="301"/>
      <c r="C116" s="301"/>
      <c r="D116" s="301"/>
      <c r="E116" s="301" t="s">
        <v>27</v>
      </c>
      <c r="F116" s="301"/>
      <c r="G116" s="301"/>
      <c r="H116" s="301" t="s">
        <v>28</v>
      </c>
      <c r="I116" s="301"/>
      <c r="J116" s="301"/>
      <c r="K116" s="310"/>
      <c r="L116" s="311"/>
      <c r="M116" s="312"/>
      <c r="N116" s="301"/>
      <c r="O116" s="301"/>
      <c r="P116" s="302"/>
    </row>
    <row r="117" spans="1:16" ht="22.5">
      <c r="A117" s="305"/>
      <c r="B117" s="72">
        <v>2024</v>
      </c>
      <c r="C117" s="72">
        <v>2023</v>
      </c>
      <c r="D117" s="72" t="s">
        <v>180</v>
      </c>
      <c r="E117" s="72">
        <v>2024</v>
      </c>
      <c r="F117" s="72">
        <v>2023</v>
      </c>
      <c r="G117" s="72" t="s">
        <v>180</v>
      </c>
      <c r="H117" s="72">
        <v>2024</v>
      </c>
      <c r="I117" s="72">
        <v>2023</v>
      </c>
      <c r="J117" s="72" t="s">
        <v>180</v>
      </c>
      <c r="K117" s="72">
        <v>2024</v>
      </c>
      <c r="L117" s="72">
        <v>2023</v>
      </c>
      <c r="M117" s="72" t="s">
        <v>180</v>
      </c>
      <c r="N117" s="72">
        <v>2024</v>
      </c>
      <c r="O117" s="72">
        <v>2023</v>
      </c>
      <c r="P117" s="73" t="s">
        <v>180</v>
      </c>
    </row>
    <row r="118" spans="1:26" s="114" customFormat="1" ht="12.75">
      <c r="A118" s="112" t="s">
        <v>52</v>
      </c>
      <c r="B118" s="252">
        <f>SUM(B119:B138)</f>
        <v>12101566</v>
      </c>
      <c r="C118" s="252">
        <f>SUM(C119:C138)</f>
        <v>10906658</v>
      </c>
      <c r="D118" s="256">
        <f>B118/C118%</f>
        <v>110.95576665189282</v>
      </c>
      <c r="E118" s="252">
        <f>SUM(E119:E138)</f>
        <v>1240537</v>
      </c>
      <c r="F118" s="252">
        <f>SUM(F119:F138)</f>
        <v>1144554</v>
      </c>
      <c r="G118" s="256">
        <f>E118/F118%</f>
        <v>108.38606129549152</v>
      </c>
      <c r="H118" s="252">
        <f>SUM(H119:H138)</f>
        <v>10861029</v>
      </c>
      <c r="I118" s="252">
        <f>SUM(I119:I138)</f>
        <v>9762104</v>
      </c>
      <c r="J118" s="256">
        <f>H118/I118%</f>
        <v>111.25705073414503</v>
      </c>
      <c r="K118" s="252">
        <f>SUM(K119:K138)</f>
        <v>9348197</v>
      </c>
      <c r="L118" s="252">
        <f>SUM(L119:L138)</f>
        <v>10974231</v>
      </c>
      <c r="M118" s="256">
        <f>K118/L118%</f>
        <v>85.18316226439921</v>
      </c>
      <c r="N118" s="252">
        <f>SUM(N119:N138)</f>
        <v>21449763</v>
      </c>
      <c r="O118" s="252">
        <f>SUM(O119:O138)</f>
        <v>21880889</v>
      </c>
      <c r="P118" s="256">
        <f>N118/O118%</f>
        <v>98.02966872141255</v>
      </c>
      <c r="Q118" s="249"/>
      <c r="R118" s="257"/>
      <c r="S118" s="257"/>
      <c r="T118" s="249"/>
      <c r="U118" s="257"/>
      <c r="V118" s="257"/>
      <c r="W118" s="249"/>
      <c r="X118" s="257"/>
      <c r="Y118" s="257"/>
      <c r="Z118" s="249"/>
    </row>
    <row r="119" spans="1:26" s="114" customFormat="1" ht="12.75">
      <c r="A119" s="115" t="s">
        <v>232</v>
      </c>
      <c r="B119" s="252">
        <f>E119+H119</f>
        <v>723755</v>
      </c>
      <c r="C119" s="254">
        <f aca="true" t="shared" si="14" ref="C119:C138">F119+I119</f>
        <v>744928</v>
      </c>
      <c r="D119" s="256">
        <f aca="true" t="shared" si="15" ref="D119:D138">B119/C119%</f>
        <v>97.15771188624942</v>
      </c>
      <c r="E119" s="252">
        <v>53150</v>
      </c>
      <c r="F119" s="252">
        <v>44531</v>
      </c>
      <c r="G119" s="256">
        <f aca="true" t="shared" si="16" ref="G119:G138">E119/F119%</f>
        <v>119.35505602838472</v>
      </c>
      <c r="H119" s="252">
        <v>670605</v>
      </c>
      <c r="I119" s="252">
        <v>700397</v>
      </c>
      <c r="J119" s="256">
        <f aca="true" t="shared" si="17" ref="J119:J138">H119/I119%</f>
        <v>95.7464123918292</v>
      </c>
      <c r="K119" s="252">
        <v>472046</v>
      </c>
      <c r="L119" s="252">
        <v>535162</v>
      </c>
      <c r="M119" s="256">
        <f aca="true" t="shared" si="18" ref="M119:M138">K119/L119%</f>
        <v>88.20618803278259</v>
      </c>
      <c r="N119" s="252">
        <f>E119+H119+K119</f>
        <v>1195801</v>
      </c>
      <c r="O119" s="252">
        <f>F119+I119+L119</f>
        <v>1280090</v>
      </c>
      <c r="P119" s="256">
        <f aca="true" t="shared" si="19" ref="P119:P138">N119/O119%</f>
        <v>93.41538485575234</v>
      </c>
      <c r="Q119" s="249"/>
      <c r="R119" s="257"/>
      <c r="S119" s="257"/>
      <c r="T119" s="249"/>
      <c r="U119" s="257"/>
      <c r="V119" s="257"/>
      <c r="W119" s="249"/>
      <c r="X119" s="257"/>
      <c r="Y119" s="257"/>
      <c r="Z119" s="249"/>
    </row>
    <row r="120" spans="1:26" s="114" customFormat="1" ht="12.75">
      <c r="A120" s="116" t="s">
        <v>53</v>
      </c>
      <c r="B120" s="252">
        <f aca="true" t="shared" si="20" ref="B120:B138">E120+H120</f>
        <v>211751</v>
      </c>
      <c r="C120" s="254">
        <f t="shared" si="14"/>
        <v>209182</v>
      </c>
      <c r="D120" s="256">
        <f t="shared" si="15"/>
        <v>101.2281171420103</v>
      </c>
      <c r="E120" s="252">
        <v>87049</v>
      </c>
      <c r="F120" s="252">
        <v>87693</v>
      </c>
      <c r="G120" s="256">
        <f t="shared" si="16"/>
        <v>99.26561983282589</v>
      </c>
      <c r="H120" s="252">
        <v>124702</v>
      </c>
      <c r="I120" s="252">
        <v>121489</v>
      </c>
      <c r="J120" s="256">
        <f t="shared" si="17"/>
        <v>102.64468388084516</v>
      </c>
      <c r="K120" s="252">
        <v>432235</v>
      </c>
      <c r="L120" s="252">
        <v>462963</v>
      </c>
      <c r="M120" s="256">
        <f t="shared" si="18"/>
        <v>93.36275253097979</v>
      </c>
      <c r="N120" s="252">
        <f aca="true" t="shared" si="21" ref="N120:O138">E120+H120+K120</f>
        <v>643986</v>
      </c>
      <c r="O120" s="252">
        <f t="shared" si="21"/>
        <v>672145</v>
      </c>
      <c r="P120" s="256">
        <f t="shared" si="19"/>
        <v>95.81057658689717</v>
      </c>
      <c r="Q120" s="249"/>
      <c r="R120" s="257"/>
      <c r="S120" s="257"/>
      <c r="T120" s="249"/>
      <c r="U120" s="257"/>
      <c r="V120" s="257"/>
      <c r="W120" s="249"/>
      <c r="X120" s="257"/>
      <c r="Y120" s="257"/>
      <c r="Z120" s="249"/>
    </row>
    <row r="121" spans="1:26" s="114" customFormat="1" ht="12.75">
      <c r="A121" s="116" t="s">
        <v>54</v>
      </c>
      <c r="B121" s="252">
        <f t="shared" si="20"/>
        <v>720895</v>
      </c>
      <c r="C121" s="254">
        <f t="shared" si="14"/>
        <v>678615</v>
      </c>
      <c r="D121" s="256">
        <f t="shared" si="15"/>
        <v>106.23033678890093</v>
      </c>
      <c r="E121" s="252">
        <v>73073</v>
      </c>
      <c r="F121" s="252">
        <v>64379</v>
      </c>
      <c r="G121" s="256">
        <f t="shared" si="16"/>
        <v>113.5044036098728</v>
      </c>
      <c r="H121" s="252">
        <v>647822</v>
      </c>
      <c r="I121" s="252">
        <v>614236</v>
      </c>
      <c r="J121" s="256">
        <f t="shared" si="17"/>
        <v>105.46793089301181</v>
      </c>
      <c r="K121" s="252">
        <v>434555</v>
      </c>
      <c r="L121" s="252">
        <v>429030</v>
      </c>
      <c r="M121" s="256">
        <f t="shared" si="18"/>
        <v>101.28778873272265</v>
      </c>
      <c r="N121" s="252">
        <f t="shared" si="21"/>
        <v>1155450</v>
      </c>
      <c r="O121" s="252">
        <f t="shared" si="21"/>
        <v>1107645</v>
      </c>
      <c r="P121" s="256">
        <f t="shared" si="19"/>
        <v>104.31591349213872</v>
      </c>
      <c r="Q121" s="249"/>
      <c r="R121" s="257"/>
      <c r="S121" s="257"/>
      <c r="T121" s="249"/>
      <c r="U121" s="257"/>
      <c r="V121" s="257"/>
      <c r="W121" s="249"/>
      <c r="X121" s="257"/>
      <c r="Y121" s="257"/>
      <c r="Z121" s="249"/>
    </row>
    <row r="122" spans="1:26" s="114" customFormat="1" ht="12.75">
      <c r="A122" s="116" t="s">
        <v>55</v>
      </c>
      <c r="B122" s="252">
        <f t="shared" si="20"/>
        <v>1858578</v>
      </c>
      <c r="C122" s="254">
        <f t="shared" si="14"/>
        <v>1776562</v>
      </c>
      <c r="D122" s="256">
        <f t="shared" si="15"/>
        <v>104.61655714801961</v>
      </c>
      <c r="E122" s="252">
        <v>98150</v>
      </c>
      <c r="F122" s="252">
        <v>83642</v>
      </c>
      <c r="G122" s="256">
        <f t="shared" si="16"/>
        <v>117.34535281317999</v>
      </c>
      <c r="H122" s="252">
        <v>1760428</v>
      </c>
      <c r="I122" s="252">
        <v>1692920</v>
      </c>
      <c r="J122" s="256">
        <f t="shared" si="17"/>
        <v>103.98766628074569</v>
      </c>
      <c r="K122" s="252">
        <v>787655</v>
      </c>
      <c r="L122" s="252">
        <v>855347</v>
      </c>
      <c r="M122" s="256">
        <f t="shared" si="18"/>
        <v>92.08601889057891</v>
      </c>
      <c r="N122" s="252">
        <f t="shared" si="21"/>
        <v>2646233</v>
      </c>
      <c r="O122" s="252">
        <f t="shared" si="21"/>
        <v>2631909</v>
      </c>
      <c r="P122" s="256">
        <f t="shared" si="19"/>
        <v>100.54424374095001</v>
      </c>
      <c r="Q122" s="249"/>
      <c r="R122" s="257"/>
      <c r="S122" s="257"/>
      <c r="T122" s="249"/>
      <c r="U122" s="257"/>
      <c r="V122" s="257"/>
      <c r="W122" s="249"/>
      <c r="X122" s="257"/>
      <c r="Y122" s="257"/>
      <c r="Z122" s="249"/>
    </row>
    <row r="123" spans="1:26" s="114" customFormat="1" ht="12.75">
      <c r="A123" s="116" t="s">
        <v>56</v>
      </c>
      <c r="B123" s="252">
        <f t="shared" si="20"/>
        <v>280463</v>
      </c>
      <c r="C123" s="254">
        <f t="shared" si="14"/>
        <v>273072</v>
      </c>
      <c r="D123" s="256">
        <f t="shared" si="15"/>
        <v>102.70661217554346</v>
      </c>
      <c r="E123" s="252">
        <v>24294</v>
      </c>
      <c r="F123" s="252">
        <v>27844</v>
      </c>
      <c r="G123" s="256">
        <f t="shared" si="16"/>
        <v>87.2503950581813</v>
      </c>
      <c r="H123" s="252">
        <v>256169</v>
      </c>
      <c r="I123" s="252">
        <v>245228</v>
      </c>
      <c r="J123" s="256">
        <f t="shared" si="17"/>
        <v>104.4615623012054</v>
      </c>
      <c r="K123" s="252">
        <v>232272</v>
      </c>
      <c r="L123" s="252">
        <v>237561</v>
      </c>
      <c r="M123" s="256">
        <f t="shared" si="18"/>
        <v>97.7736244585601</v>
      </c>
      <c r="N123" s="252">
        <f t="shared" si="21"/>
        <v>512735</v>
      </c>
      <c r="O123" s="252">
        <f t="shared" si="21"/>
        <v>510633</v>
      </c>
      <c r="P123" s="256">
        <f t="shared" si="19"/>
        <v>100.41164593749328</v>
      </c>
      <c r="Q123" s="249"/>
      <c r="R123" s="257"/>
      <c r="S123" s="257"/>
      <c r="T123" s="249"/>
      <c r="U123" s="257"/>
      <c r="V123" s="257"/>
      <c r="W123" s="249"/>
      <c r="X123" s="257"/>
      <c r="Y123" s="257"/>
      <c r="Z123" s="249"/>
    </row>
    <row r="124" spans="1:26" s="117" customFormat="1" ht="12.75">
      <c r="A124" s="116" t="s">
        <v>57</v>
      </c>
      <c r="B124" s="252">
        <f t="shared" si="20"/>
        <v>757165</v>
      </c>
      <c r="C124" s="254">
        <f t="shared" si="14"/>
        <v>756273</v>
      </c>
      <c r="D124" s="256">
        <f t="shared" si="15"/>
        <v>100.11794682608</v>
      </c>
      <c r="E124" s="252">
        <v>90292</v>
      </c>
      <c r="F124" s="252">
        <v>97109</v>
      </c>
      <c r="G124" s="256">
        <f t="shared" si="16"/>
        <v>92.98005334212071</v>
      </c>
      <c r="H124" s="252">
        <v>666873</v>
      </c>
      <c r="I124" s="252">
        <v>659164</v>
      </c>
      <c r="J124" s="256">
        <f t="shared" si="17"/>
        <v>101.16951168449732</v>
      </c>
      <c r="K124" s="252">
        <v>575641</v>
      </c>
      <c r="L124" s="252">
        <v>563882</v>
      </c>
      <c r="M124" s="256">
        <f t="shared" si="18"/>
        <v>102.08536537786274</v>
      </c>
      <c r="N124" s="252">
        <f t="shared" si="21"/>
        <v>1332806</v>
      </c>
      <c r="O124" s="252">
        <f t="shared" si="21"/>
        <v>1320155</v>
      </c>
      <c r="P124" s="256">
        <f t="shared" si="19"/>
        <v>100.9582965636611</v>
      </c>
      <c r="Q124" s="249"/>
      <c r="R124" s="257"/>
      <c r="S124" s="257"/>
      <c r="T124" s="249"/>
      <c r="U124" s="257"/>
      <c r="V124" s="257"/>
      <c r="W124" s="249"/>
      <c r="X124" s="257"/>
      <c r="Y124" s="257"/>
      <c r="Z124" s="249"/>
    </row>
    <row r="125" spans="1:26" s="117" customFormat="1" ht="12.75">
      <c r="A125" s="116" t="s">
        <v>58</v>
      </c>
      <c r="B125" s="252">
        <f t="shared" si="20"/>
        <v>2132727</v>
      </c>
      <c r="C125" s="254">
        <f t="shared" si="14"/>
        <v>1958339</v>
      </c>
      <c r="D125" s="256">
        <f t="shared" si="15"/>
        <v>108.90489338158511</v>
      </c>
      <c r="E125" s="252">
        <v>67644</v>
      </c>
      <c r="F125" s="252">
        <v>81262</v>
      </c>
      <c r="G125" s="256">
        <f t="shared" si="16"/>
        <v>83.2418596638035</v>
      </c>
      <c r="H125" s="252">
        <v>2065083</v>
      </c>
      <c r="I125" s="252">
        <v>1877077</v>
      </c>
      <c r="J125" s="256">
        <f t="shared" si="17"/>
        <v>110.0158917295348</v>
      </c>
      <c r="K125" s="252">
        <v>1517278</v>
      </c>
      <c r="L125" s="252">
        <v>1506811</v>
      </c>
      <c r="M125" s="256">
        <f t="shared" si="18"/>
        <v>100.69464584476752</v>
      </c>
      <c r="N125" s="252">
        <f t="shared" si="21"/>
        <v>3650005</v>
      </c>
      <c r="O125" s="252">
        <f t="shared" si="21"/>
        <v>3465150</v>
      </c>
      <c r="P125" s="256">
        <f t="shared" si="19"/>
        <v>105.33468969597276</v>
      </c>
      <c r="Q125" s="249"/>
      <c r="R125" s="257"/>
      <c r="S125" s="257"/>
      <c r="T125" s="249"/>
      <c r="U125" s="257"/>
      <c r="V125" s="257"/>
      <c r="W125" s="249"/>
      <c r="X125" s="257"/>
      <c r="Y125" s="257"/>
      <c r="Z125" s="249"/>
    </row>
    <row r="126" spans="1:26" s="117" customFormat="1" ht="12.75">
      <c r="A126" s="116" t="s">
        <v>146</v>
      </c>
      <c r="B126" s="252">
        <f t="shared" si="20"/>
        <v>870443</v>
      </c>
      <c r="C126" s="254">
        <f t="shared" si="14"/>
        <v>781122</v>
      </c>
      <c r="D126" s="256">
        <f t="shared" si="15"/>
        <v>111.43496150409283</v>
      </c>
      <c r="E126" s="252">
        <v>92165</v>
      </c>
      <c r="F126" s="252">
        <v>94330</v>
      </c>
      <c r="G126" s="256">
        <f t="shared" si="16"/>
        <v>97.70486589632144</v>
      </c>
      <c r="H126" s="252">
        <v>778278</v>
      </c>
      <c r="I126" s="252">
        <v>686792</v>
      </c>
      <c r="J126" s="256">
        <f t="shared" si="17"/>
        <v>113.32077251919067</v>
      </c>
      <c r="K126" s="252">
        <v>690447</v>
      </c>
      <c r="L126" s="252">
        <v>738649</v>
      </c>
      <c r="M126" s="256">
        <f t="shared" si="18"/>
        <v>93.47430240885726</v>
      </c>
      <c r="N126" s="252">
        <f t="shared" si="21"/>
        <v>1560890</v>
      </c>
      <c r="O126" s="252">
        <f t="shared" si="21"/>
        <v>1519771</v>
      </c>
      <c r="P126" s="256">
        <f t="shared" si="19"/>
        <v>102.70560498917271</v>
      </c>
      <c r="Q126" s="249"/>
      <c r="R126" s="257"/>
      <c r="S126" s="257"/>
      <c r="T126" s="249"/>
      <c r="U126" s="257"/>
      <c r="V126" s="257"/>
      <c r="W126" s="249"/>
      <c r="X126" s="257"/>
      <c r="Y126" s="257"/>
      <c r="Z126" s="249"/>
    </row>
    <row r="127" spans="1:26" s="117" customFormat="1" ht="12.75">
      <c r="A127" s="116" t="s">
        <v>59</v>
      </c>
      <c r="B127" s="252">
        <f t="shared" si="20"/>
        <v>447458</v>
      </c>
      <c r="C127" s="254">
        <f t="shared" si="14"/>
        <v>424472</v>
      </c>
      <c r="D127" s="256">
        <f t="shared" si="15"/>
        <v>105.41519817561581</v>
      </c>
      <c r="E127" s="252">
        <v>51585</v>
      </c>
      <c r="F127" s="252">
        <v>42454</v>
      </c>
      <c r="G127" s="256">
        <f t="shared" si="16"/>
        <v>121.5079851132991</v>
      </c>
      <c r="H127" s="252">
        <v>395873</v>
      </c>
      <c r="I127" s="252">
        <v>382018</v>
      </c>
      <c r="J127" s="256">
        <f t="shared" si="17"/>
        <v>103.6267924548058</v>
      </c>
      <c r="K127" s="252">
        <v>239076</v>
      </c>
      <c r="L127" s="252">
        <v>243406</v>
      </c>
      <c r="M127" s="256">
        <f t="shared" si="18"/>
        <v>98.22107918457228</v>
      </c>
      <c r="N127" s="252">
        <f t="shared" si="21"/>
        <v>686534</v>
      </c>
      <c r="O127" s="252">
        <f t="shared" si="21"/>
        <v>667878</v>
      </c>
      <c r="P127" s="256">
        <f t="shared" si="19"/>
        <v>102.7933245293302</v>
      </c>
      <c r="Q127" s="249"/>
      <c r="R127" s="257"/>
      <c r="S127" s="257"/>
      <c r="T127" s="249"/>
      <c r="U127" s="257"/>
      <c r="V127" s="257"/>
      <c r="W127" s="249"/>
      <c r="X127" s="257"/>
      <c r="Y127" s="257"/>
      <c r="Z127" s="249"/>
    </row>
    <row r="128" spans="1:26" s="117" customFormat="1" ht="14.25" customHeight="1">
      <c r="A128" s="116" t="s">
        <v>233</v>
      </c>
      <c r="B128" s="252">
        <f t="shared" si="20"/>
        <v>166109</v>
      </c>
      <c r="C128" s="254">
        <f t="shared" si="14"/>
        <v>149436</v>
      </c>
      <c r="D128" s="256">
        <f t="shared" si="15"/>
        <v>111.15728472389519</v>
      </c>
      <c r="E128" s="252">
        <v>32886</v>
      </c>
      <c r="F128" s="252">
        <v>27210</v>
      </c>
      <c r="G128" s="256">
        <f t="shared" si="16"/>
        <v>120.85997794928335</v>
      </c>
      <c r="H128" s="252">
        <v>133223</v>
      </c>
      <c r="I128" s="252">
        <v>122226</v>
      </c>
      <c r="J128" s="256">
        <f t="shared" si="17"/>
        <v>108.99726735719078</v>
      </c>
      <c r="K128" s="252">
        <v>243700</v>
      </c>
      <c r="L128" s="252">
        <v>254328</v>
      </c>
      <c r="M128" s="256">
        <f t="shared" si="18"/>
        <v>95.8211443490296</v>
      </c>
      <c r="N128" s="252">
        <f t="shared" si="21"/>
        <v>409809</v>
      </c>
      <c r="O128" s="252">
        <f t="shared" si="21"/>
        <v>403764</v>
      </c>
      <c r="P128" s="256">
        <f t="shared" si="19"/>
        <v>101.49716170832467</v>
      </c>
      <c r="Q128" s="249"/>
      <c r="R128" s="257"/>
      <c r="S128" s="257"/>
      <c r="T128" s="249"/>
      <c r="U128" s="257"/>
      <c r="V128" s="257"/>
      <c r="W128" s="249"/>
      <c r="X128" s="257"/>
      <c r="Y128" s="257"/>
      <c r="Z128" s="249"/>
    </row>
    <row r="129" spans="1:26" s="114" customFormat="1" ht="14.25" customHeight="1">
      <c r="A129" s="116" t="s">
        <v>61</v>
      </c>
      <c r="B129" s="252">
        <f t="shared" si="20"/>
        <v>391711</v>
      </c>
      <c r="C129" s="254">
        <f t="shared" si="14"/>
        <v>324809</v>
      </c>
      <c r="D129" s="256">
        <f t="shared" si="15"/>
        <v>120.59733566496001</v>
      </c>
      <c r="E129" s="252">
        <v>23697</v>
      </c>
      <c r="F129" s="252">
        <v>25183</v>
      </c>
      <c r="G129" s="256">
        <f t="shared" si="16"/>
        <v>94.09919390064725</v>
      </c>
      <c r="H129" s="252">
        <v>368014</v>
      </c>
      <c r="I129" s="252">
        <v>299626</v>
      </c>
      <c r="J129" s="256">
        <f t="shared" si="17"/>
        <v>122.82445448659328</v>
      </c>
      <c r="K129" s="252">
        <v>203490</v>
      </c>
      <c r="L129" s="252">
        <v>205947</v>
      </c>
      <c r="M129" s="256">
        <f t="shared" si="18"/>
        <v>98.80697460997249</v>
      </c>
      <c r="N129" s="252">
        <f t="shared" si="21"/>
        <v>595201</v>
      </c>
      <c r="O129" s="252">
        <f t="shared" si="21"/>
        <v>530756</v>
      </c>
      <c r="P129" s="256">
        <f t="shared" si="19"/>
        <v>112.14211426719622</v>
      </c>
      <c r="Q129" s="249"/>
      <c r="R129" s="257"/>
      <c r="S129" s="257"/>
      <c r="T129" s="249"/>
      <c r="U129" s="257"/>
      <c r="V129" s="257"/>
      <c r="W129" s="249"/>
      <c r="X129" s="257"/>
      <c r="Y129" s="257"/>
      <c r="Z129" s="249"/>
    </row>
    <row r="130" spans="1:26" s="117" customFormat="1" ht="14.25" customHeight="1">
      <c r="A130" s="116" t="s">
        <v>62</v>
      </c>
      <c r="B130" s="252">
        <f t="shared" si="20"/>
        <v>183301</v>
      </c>
      <c r="C130" s="254">
        <f t="shared" si="14"/>
        <v>183001</v>
      </c>
      <c r="D130" s="256">
        <f t="shared" si="15"/>
        <v>100.16393353041786</v>
      </c>
      <c r="E130" s="252">
        <v>5948</v>
      </c>
      <c r="F130" s="252">
        <v>5688</v>
      </c>
      <c r="G130" s="256">
        <f t="shared" si="16"/>
        <v>104.57102672292545</v>
      </c>
      <c r="H130" s="252">
        <v>177353</v>
      </c>
      <c r="I130" s="252">
        <v>177313</v>
      </c>
      <c r="J130" s="256">
        <f t="shared" si="17"/>
        <v>100.02255897762713</v>
      </c>
      <c r="K130" s="252">
        <v>202420</v>
      </c>
      <c r="L130" s="252">
        <v>206862</v>
      </c>
      <c r="M130" s="256">
        <f t="shared" si="18"/>
        <v>97.85267473001325</v>
      </c>
      <c r="N130" s="252">
        <f t="shared" si="21"/>
        <v>385721</v>
      </c>
      <c r="O130" s="252">
        <f t="shared" si="21"/>
        <v>389863</v>
      </c>
      <c r="P130" s="256">
        <f t="shared" si="19"/>
        <v>98.93757550729359</v>
      </c>
      <c r="Q130" s="249"/>
      <c r="R130" s="257"/>
      <c r="S130" s="257"/>
      <c r="T130" s="249"/>
      <c r="U130" s="257"/>
      <c r="V130" s="257"/>
      <c r="W130" s="249"/>
      <c r="X130" s="257"/>
      <c r="Y130" s="257"/>
      <c r="Z130" s="249"/>
    </row>
    <row r="131" spans="1:26" s="117" customFormat="1" ht="14.25" customHeight="1">
      <c r="A131" s="116" t="s">
        <v>63</v>
      </c>
      <c r="B131" s="252">
        <f t="shared" si="20"/>
        <v>327537</v>
      </c>
      <c r="C131" s="254">
        <f t="shared" si="14"/>
        <v>321444</v>
      </c>
      <c r="D131" s="256">
        <f>B131/C131%</f>
        <v>101.89550901556726</v>
      </c>
      <c r="E131" s="252">
        <v>33569</v>
      </c>
      <c r="F131" s="252">
        <v>20482</v>
      </c>
      <c r="G131" s="256">
        <f>E131/F131%</f>
        <v>163.895127428962</v>
      </c>
      <c r="H131" s="252">
        <v>293968</v>
      </c>
      <c r="I131" s="252">
        <v>300962</v>
      </c>
      <c r="J131" s="256">
        <f>H131/I131%</f>
        <v>97.67611857975426</v>
      </c>
      <c r="K131" s="252">
        <v>344402</v>
      </c>
      <c r="L131" s="252">
        <v>360519</v>
      </c>
      <c r="M131" s="256">
        <f>K131/L131%</f>
        <v>95.52950052563111</v>
      </c>
      <c r="N131" s="252">
        <f t="shared" si="21"/>
        <v>671939</v>
      </c>
      <c r="O131" s="252">
        <f t="shared" si="21"/>
        <v>681963</v>
      </c>
      <c r="P131" s="256">
        <f>N131/O131%</f>
        <v>98.53012553466976</v>
      </c>
      <c r="Q131" s="249"/>
      <c r="R131" s="257"/>
      <c r="S131" s="257"/>
      <c r="T131" s="249"/>
      <c r="U131" s="257"/>
      <c r="V131" s="257"/>
      <c r="W131" s="249"/>
      <c r="X131" s="257"/>
      <c r="Y131" s="257"/>
      <c r="Z131" s="249"/>
    </row>
    <row r="132" spans="1:26" s="117" customFormat="1" ht="14.25" customHeight="1">
      <c r="A132" s="116" t="s">
        <v>64</v>
      </c>
      <c r="B132" s="252">
        <f t="shared" si="20"/>
        <v>90472</v>
      </c>
      <c r="C132" s="254">
        <f t="shared" si="14"/>
        <v>79991</v>
      </c>
      <c r="D132" s="256">
        <f t="shared" si="15"/>
        <v>113.10272405645635</v>
      </c>
      <c r="E132" s="252">
        <v>38840</v>
      </c>
      <c r="F132" s="252">
        <v>28805</v>
      </c>
      <c r="G132" s="256">
        <f t="shared" si="16"/>
        <v>134.83770178788404</v>
      </c>
      <c r="H132" s="252">
        <v>51632</v>
      </c>
      <c r="I132" s="252">
        <v>51186</v>
      </c>
      <c r="J132" s="256">
        <f t="shared" si="17"/>
        <v>100.87133200484507</v>
      </c>
      <c r="K132" s="252">
        <v>256350</v>
      </c>
      <c r="L132" s="252">
        <v>283272</v>
      </c>
      <c r="M132" s="256">
        <f t="shared" si="18"/>
        <v>90.49606032364653</v>
      </c>
      <c r="N132" s="252">
        <f t="shared" si="21"/>
        <v>346822</v>
      </c>
      <c r="O132" s="252">
        <f t="shared" si="21"/>
        <v>363263</v>
      </c>
      <c r="P132" s="256">
        <f t="shared" si="19"/>
        <v>95.47407800959635</v>
      </c>
      <c r="Q132" s="249"/>
      <c r="R132" s="257"/>
      <c r="S132" s="257"/>
      <c r="T132" s="249"/>
      <c r="U132" s="257"/>
      <c r="V132" s="257"/>
      <c r="W132" s="249"/>
      <c r="X132" s="257"/>
      <c r="Y132" s="257"/>
      <c r="Z132" s="249"/>
    </row>
    <row r="133" spans="1:26" s="117" customFormat="1" ht="14.25" customHeight="1">
      <c r="A133" s="116" t="s">
        <v>65</v>
      </c>
      <c r="B133" s="252">
        <f t="shared" si="20"/>
        <v>2512182</v>
      </c>
      <c r="C133" s="254">
        <f t="shared" si="14"/>
        <v>1752302</v>
      </c>
      <c r="D133" s="256">
        <f t="shared" si="15"/>
        <v>143.36467115828208</v>
      </c>
      <c r="E133" s="252">
        <v>442294</v>
      </c>
      <c r="F133" s="252">
        <v>392359</v>
      </c>
      <c r="G133" s="256">
        <f t="shared" si="16"/>
        <v>112.72686493746798</v>
      </c>
      <c r="H133" s="252">
        <v>2069888</v>
      </c>
      <c r="I133" s="252">
        <v>1359943</v>
      </c>
      <c r="J133" s="256">
        <f t="shared" si="17"/>
        <v>152.20402619815684</v>
      </c>
      <c r="K133" s="252">
        <v>2264600</v>
      </c>
      <c r="L133" s="252">
        <v>3614670</v>
      </c>
      <c r="M133" s="256">
        <f t="shared" si="18"/>
        <v>62.65025576332003</v>
      </c>
      <c r="N133" s="252">
        <f t="shared" si="21"/>
        <v>4776782</v>
      </c>
      <c r="O133" s="252">
        <f t="shared" si="21"/>
        <v>5366972</v>
      </c>
      <c r="P133" s="256">
        <f t="shared" si="19"/>
        <v>89.00329645841268</v>
      </c>
      <c r="Q133" s="249"/>
      <c r="R133" s="257"/>
      <c r="S133" s="257"/>
      <c r="T133" s="249"/>
      <c r="U133" s="257"/>
      <c r="V133" s="257"/>
      <c r="W133" s="249"/>
      <c r="X133" s="257"/>
      <c r="Y133" s="257"/>
      <c r="Z133" s="249"/>
    </row>
    <row r="134" spans="1:26" s="117" customFormat="1" ht="14.25" customHeight="1">
      <c r="A134" s="116" t="s">
        <v>147</v>
      </c>
      <c r="B134" s="252">
        <f t="shared" si="20"/>
        <v>201021</v>
      </c>
      <c r="C134" s="254">
        <f t="shared" si="14"/>
        <v>220965</v>
      </c>
      <c r="D134" s="256">
        <f t="shared" si="15"/>
        <v>90.9741361754124</v>
      </c>
      <c r="E134" s="252">
        <v>8797</v>
      </c>
      <c r="F134" s="252">
        <v>8649</v>
      </c>
      <c r="G134" s="256">
        <f t="shared" si="16"/>
        <v>101.71118048329288</v>
      </c>
      <c r="H134" s="252">
        <v>192224</v>
      </c>
      <c r="I134" s="252">
        <v>212316</v>
      </c>
      <c r="J134" s="256">
        <f t="shared" si="17"/>
        <v>90.53674711279415</v>
      </c>
      <c r="K134" s="252">
        <v>56505</v>
      </c>
      <c r="L134" s="252">
        <v>82799</v>
      </c>
      <c r="M134" s="256">
        <f t="shared" si="18"/>
        <v>68.24357782098818</v>
      </c>
      <c r="N134" s="252">
        <f t="shared" si="21"/>
        <v>257526</v>
      </c>
      <c r="O134" s="252">
        <f t="shared" si="21"/>
        <v>303764</v>
      </c>
      <c r="P134" s="256">
        <f t="shared" si="19"/>
        <v>84.778314744341</v>
      </c>
      <c r="Q134" s="249"/>
      <c r="R134" s="257"/>
      <c r="S134" s="257"/>
      <c r="T134" s="249"/>
      <c r="U134" s="257"/>
      <c r="V134" s="257"/>
      <c r="W134" s="249"/>
      <c r="X134" s="257"/>
      <c r="Y134" s="257"/>
      <c r="Z134" s="249"/>
    </row>
    <row r="135" spans="1:26" s="117" customFormat="1" ht="14.25" customHeight="1">
      <c r="A135" s="116" t="s">
        <v>67</v>
      </c>
      <c r="B135" s="252">
        <f t="shared" si="20"/>
        <v>215060</v>
      </c>
      <c r="C135" s="254">
        <f t="shared" si="14"/>
        <v>255642</v>
      </c>
      <c r="D135" s="256">
        <f t="shared" si="15"/>
        <v>84.1254566933446</v>
      </c>
      <c r="E135" s="252">
        <v>12584</v>
      </c>
      <c r="F135" s="252">
        <v>7523</v>
      </c>
      <c r="G135" s="256">
        <f t="shared" si="16"/>
        <v>167.27369400505117</v>
      </c>
      <c r="H135" s="252">
        <v>202476</v>
      </c>
      <c r="I135" s="252">
        <v>248119</v>
      </c>
      <c r="J135" s="256">
        <f t="shared" si="17"/>
        <v>81.60439144120362</v>
      </c>
      <c r="K135" s="252">
        <v>304770</v>
      </c>
      <c r="L135" s="252">
        <v>336588</v>
      </c>
      <c r="M135" s="256">
        <f t="shared" si="18"/>
        <v>90.54690006773859</v>
      </c>
      <c r="N135" s="252">
        <f t="shared" si="21"/>
        <v>519830</v>
      </c>
      <c r="O135" s="252">
        <f t="shared" si="21"/>
        <v>592230</v>
      </c>
      <c r="P135" s="256">
        <f t="shared" si="19"/>
        <v>87.77501984026476</v>
      </c>
      <c r="Q135" s="249"/>
      <c r="R135" s="257"/>
      <c r="S135" s="257"/>
      <c r="T135" s="249"/>
      <c r="U135" s="257"/>
      <c r="V135" s="257"/>
      <c r="W135" s="249"/>
      <c r="X135" s="257"/>
      <c r="Y135" s="257"/>
      <c r="Z135" s="249"/>
    </row>
    <row r="136" spans="1:26" s="117" customFormat="1" ht="12" customHeight="1">
      <c r="A136" s="116" t="s">
        <v>148</v>
      </c>
      <c r="B136" s="252">
        <f>E136</f>
        <v>935</v>
      </c>
      <c r="C136" s="254">
        <f>F136</f>
        <v>830</v>
      </c>
      <c r="D136" s="256">
        <f>B136/C136%</f>
        <v>112.65060240963855</v>
      </c>
      <c r="E136" s="252">
        <v>935</v>
      </c>
      <c r="F136" s="252">
        <v>830</v>
      </c>
      <c r="G136" s="256">
        <f>E136/F136%</f>
        <v>112.65060240963855</v>
      </c>
      <c r="H136" s="248" t="s">
        <v>182</v>
      </c>
      <c r="I136" s="248" t="s">
        <v>182</v>
      </c>
      <c r="J136" s="256" t="s">
        <v>182</v>
      </c>
      <c r="K136" s="252">
        <v>482</v>
      </c>
      <c r="L136" s="252">
        <v>646</v>
      </c>
      <c r="M136" s="256">
        <f>K136/L136%</f>
        <v>74.61300309597523</v>
      </c>
      <c r="N136" s="252">
        <f>E136+K136</f>
        <v>1417</v>
      </c>
      <c r="O136" s="252">
        <f>F136+L136</f>
        <v>1476</v>
      </c>
      <c r="P136" s="256">
        <f>N136/O136%</f>
        <v>96.00271002710028</v>
      </c>
      <c r="Q136" s="249"/>
      <c r="R136" s="257"/>
      <c r="S136" s="257"/>
      <c r="T136" s="249"/>
      <c r="U136" s="257"/>
      <c r="V136" s="257"/>
      <c r="W136" s="249"/>
      <c r="X136" s="257"/>
      <c r="Y136" s="257"/>
      <c r="Z136" s="249"/>
    </row>
    <row r="137" spans="1:26" s="117" customFormat="1" ht="12.75">
      <c r="A137" s="116" t="s">
        <v>68</v>
      </c>
      <c r="B137" s="252" t="s">
        <v>182</v>
      </c>
      <c r="C137" s="254" t="s">
        <v>182</v>
      </c>
      <c r="D137" s="256" t="s">
        <v>182</v>
      </c>
      <c r="E137" s="248" t="s">
        <v>182</v>
      </c>
      <c r="F137" s="248" t="s">
        <v>182</v>
      </c>
      <c r="G137" s="256" t="s">
        <v>182</v>
      </c>
      <c r="H137" s="248" t="s">
        <v>182</v>
      </c>
      <c r="I137" s="248" t="s">
        <v>182</v>
      </c>
      <c r="J137" s="256" t="s">
        <v>182</v>
      </c>
      <c r="K137" s="252">
        <v>578</v>
      </c>
      <c r="L137" s="252">
        <v>938</v>
      </c>
      <c r="M137" s="256">
        <f>K137/L137%</f>
        <v>61.62046908315565</v>
      </c>
      <c r="N137" s="252">
        <f>K137</f>
        <v>578</v>
      </c>
      <c r="O137" s="252">
        <f>L137</f>
        <v>938</v>
      </c>
      <c r="P137" s="256">
        <f>N137/O137%</f>
        <v>61.62046908315565</v>
      </c>
      <c r="Q137" s="249"/>
      <c r="R137" s="257"/>
      <c r="S137" s="257"/>
      <c r="T137" s="249"/>
      <c r="U137" s="248"/>
      <c r="V137" s="248"/>
      <c r="W137" s="248"/>
      <c r="X137" s="257"/>
      <c r="Y137" s="257"/>
      <c r="Z137" s="249"/>
    </row>
    <row r="138" spans="1:26" s="117" customFormat="1" ht="12.75">
      <c r="A138" s="118" t="s">
        <v>69</v>
      </c>
      <c r="B138" s="253">
        <f t="shared" si="20"/>
        <v>10003</v>
      </c>
      <c r="C138" s="253">
        <f t="shared" si="14"/>
        <v>15673</v>
      </c>
      <c r="D138" s="260">
        <f t="shared" si="15"/>
        <v>63.823135328271555</v>
      </c>
      <c r="E138" s="253">
        <v>3585</v>
      </c>
      <c r="F138" s="253">
        <v>4581</v>
      </c>
      <c r="G138" s="260">
        <f t="shared" si="16"/>
        <v>78.25802226588081</v>
      </c>
      <c r="H138" s="253">
        <v>6418</v>
      </c>
      <c r="I138" s="253">
        <v>11092</v>
      </c>
      <c r="J138" s="260">
        <f t="shared" si="17"/>
        <v>57.861521817526146</v>
      </c>
      <c r="K138" s="261">
        <v>89695</v>
      </c>
      <c r="L138" s="261">
        <v>54851</v>
      </c>
      <c r="M138" s="260">
        <f t="shared" si="18"/>
        <v>163.52482178994003</v>
      </c>
      <c r="N138" s="253">
        <f t="shared" si="21"/>
        <v>99698</v>
      </c>
      <c r="O138" s="253">
        <f t="shared" si="21"/>
        <v>70524</v>
      </c>
      <c r="P138" s="260">
        <f t="shared" si="19"/>
        <v>141.36747773807497</v>
      </c>
      <c r="Q138" s="249"/>
      <c r="R138" s="257"/>
      <c r="S138" s="257"/>
      <c r="T138" s="249"/>
      <c r="U138" s="257"/>
      <c r="V138" s="257"/>
      <c r="W138" s="249"/>
      <c r="X138" s="257"/>
      <c r="Y138" s="257"/>
      <c r="Z138" s="249"/>
    </row>
    <row r="141" spans="1:13" ht="12.75">
      <c r="A141" s="372" t="s">
        <v>202</v>
      </c>
      <c r="B141" s="372"/>
      <c r="C141" s="372"/>
      <c r="D141" s="372"/>
      <c r="E141" s="372"/>
      <c r="F141" s="372"/>
      <c r="G141" s="372"/>
      <c r="H141" s="372"/>
      <c r="I141" s="372"/>
      <c r="J141" s="372"/>
      <c r="K141" s="372"/>
      <c r="L141" s="372"/>
      <c r="M141" s="372"/>
    </row>
    <row r="142" spans="1:16" ht="12.75">
      <c r="A142" s="120"/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P142" s="181" t="s">
        <v>114</v>
      </c>
    </row>
    <row r="143" spans="1:16" ht="12.75" customHeight="1">
      <c r="A143" s="305"/>
      <c r="B143" s="301" t="s">
        <v>179</v>
      </c>
      <c r="C143" s="301"/>
      <c r="D143" s="301"/>
      <c r="E143" s="302" t="s">
        <v>26</v>
      </c>
      <c r="F143" s="306"/>
      <c r="G143" s="306"/>
      <c r="H143" s="306"/>
      <c r="I143" s="306"/>
      <c r="J143" s="306"/>
      <c r="K143" s="307" t="s">
        <v>29</v>
      </c>
      <c r="L143" s="308"/>
      <c r="M143" s="309"/>
      <c r="N143" s="301" t="s">
        <v>178</v>
      </c>
      <c r="O143" s="301"/>
      <c r="P143" s="302"/>
    </row>
    <row r="144" spans="1:16" ht="32.25" customHeight="1">
      <c r="A144" s="305"/>
      <c r="B144" s="301"/>
      <c r="C144" s="301"/>
      <c r="D144" s="301"/>
      <c r="E144" s="301" t="s">
        <v>27</v>
      </c>
      <c r="F144" s="301"/>
      <c r="G144" s="301"/>
      <c r="H144" s="301" t="s">
        <v>28</v>
      </c>
      <c r="I144" s="301"/>
      <c r="J144" s="301"/>
      <c r="K144" s="310"/>
      <c r="L144" s="311"/>
      <c r="M144" s="312"/>
      <c r="N144" s="301"/>
      <c r="O144" s="301"/>
      <c r="P144" s="302"/>
    </row>
    <row r="145" spans="1:16" ht="22.5">
      <c r="A145" s="305"/>
      <c r="B145" s="72">
        <v>2024</v>
      </c>
      <c r="C145" s="72">
        <v>2023</v>
      </c>
      <c r="D145" s="72" t="s">
        <v>180</v>
      </c>
      <c r="E145" s="72">
        <v>2024</v>
      </c>
      <c r="F145" s="72">
        <v>2023</v>
      </c>
      <c r="G145" s="72" t="s">
        <v>180</v>
      </c>
      <c r="H145" s="72">
        <v>2024</v>
      </c>
      <c r="I145" s="72">
        <v>2023</v>
      </c>
      <c r="J145" s="72" t="s">
        <v>180</v>
      </c>
      <c r="K145" s="72">
        <v>2024</v>
      </c>
      <c r="L145" s="72">
        <v>2023</v>
      </c>
      <c r="M145" s="72" t="s">
        <v>180</v>
      </c>
      <c r="N145" s="72">
        <v>2024</v>
      </c>
      <c r="O145" s="72">
        <v>2023</v>
      </c>
      <c r="P145" s="73" t="s">
        <v>180</v>
      </c>
    </row>
    <row r="146" spans="1:26" s="114" customFormat="1" ht="12.75">
      <c r="A146" s="112" t="s">
        <v>52</v>
      </c>
      <c r="B146" s="252">
        <f>SUM(B147:B166)</f>
        <v>762334</v>
      </c>
      <c r="C146" s="252">
        <f>SUM(C147:C166)</f>
        <v>766981</v>
      </c>
      <c r="D146" s="256">
        <f>B146/C146%</f>
        <v>99.39411797684689</v>
      </c>
      <c r="E146" s="252">
        <f>SUM(E147:E166)</f>
        <v>24798</v>
      </c>
      <c r="F146" s="252">
        <f>SUM(F147:F166)</f>
        <v>21886</v>
      </c>
      <c r="G146" s="256">
        <f>E146/F146%</f>
        <v>113.3053093301654</v>
      </c>
      <c r="H146" s="252">
        <f>SUM(H147:H166)</f>
        <v>737536</v>
      </c>
      <c r="I146" s="252">
        <f>SUM(I147:I166)</f>
        <v>745094</v>
      </c>
      <c r="J146" s="256">
        <f>H146/I146%</f>
        <v>98.9856313431594</v>
      </c>
      <c r="K146" s="252">
        <f>SUM(K147:K166)</f>
        <v>1500226</v>
      </c>
      <c r="L146" s="252">
        <f>SUM(L147:L166)</f>
        <v>1827145</v>
      </c>
      <c r="M146" s="256">
        <f>K146/L146%</f>
        <v>82.10765976427705</v>
      </c>
      <c r="N146" s="252">
        <f>SUM(N147:N166)</f>
        <v>2262560</v>
      </c>
      <c r="O146" s="252">
        <f>SUM(O147:O166)</f>
        <v>2594126</v>
      </c>
      <c r="P146" s="256">
        <f>N146/O146%</f>
        <v>87.21858537326253</v>
      </c>
      <c r="Q146" s="249"/>
      <c r="R146" s="257"/>
      <c r="S146" s="257"/>
      <c r="T146" s="249"/>
      <c r="U146" s="257"/>
      <c r="V146" s="257"/>
      <c r="W146" s="249"/>
      <c r="X146" s="257"/>
      <c r="Y146" s="257"/>
      <c r="Z146" s="249"/>
    </row>
    <row r="147" spans="1:26" s="114" customFormat="1" ht="12.75">
      <c r="A147" s="115" t="s">
        <v>232</v>
      </c>
      <c r="B147" s="252">
        <f>E147+H147</f>
        <v>63488</v>
      </c>
      <c r="C147" s="254">
        <f>F147+I147</f>
        <v>66693</v>
      </c>
      <c r="D147" s="256">
        <f aca="true" t="shared" si="22" ref="D147:D166">B147/C147%</f>
        <v>95.19439821270599</v>
      </c>
      <c r="E147" s="252">
        <v>1232</v>
      </c>
      <c r="F147" s="252">
        <v>830</v>
      </c>
      <c r="G147" s="256">
        <f aca="true" t="shared" si="23" ref="G147:G163">E147/F147%</f>
        <v>148.43373493975903</v>
      </c>
      <c r="H147" s="252">
        <v>62256</v>
      </c>
      <c r="I147" s="252">
        <v>65863</v>
      </c>
      <c r="J147" s="256">
        <f aca="true" t="shared" si="24" ref="J147:J166">H147/I147%</f>
        <v>94.52348055812824</v>
      </c>
      <c r="K147" s="252">
        <v>72272</v>
      </c>
      <c r="L147" s="252">
        <v>72800</v>
      </c>
      <c r="M147" s="256">
        <f aca="true" t="shared" si="25" ref="M147:M166">K147/L147%</f>
        <v>99.27472527472527</v>
      </c>
      <c r="N147" s="252">
        <f>E147+H147+K147</f>
        <v>135760</v>
      </c>
      <c r="O147" s="252">
        <f>F147+I147+L147</f>
        <v>139493</v>
      </c>
      <c r="P147" s="256">
        <f aca="true" t="shared" si="26" ref="P147:P166">N147/O147%</f>
        <v>97.32388005132874</v>
      </c>
      <c r="Q147" s="249"/>
      <c r="R147" s="257"/>
      <c r="S147" s="257"/>
      <c r="T147" s="249"/>
      <c r="U147" s="257"/>
      <c r="V147" s="257"/>
      <c r="W147" s="249"/>
      <c r="X147" s="257"/>
      <c r="Y147" s="257"/>
      <c r="Z147" s="249"/>
    </row>
    <row r="148" spans="1:26" s="114" customFormat="1" ht="12.75">
      <c r="A148" s="116" t="s">
        <v>53</v>
      </c>
      <c r="B148" s="252">
        <f aca="true" t="shared" si="27" ref="B148:C163">E148+H148</f>
        <v>7446</v>
      </c>
      <c r="C148" s="254">
        <f>F148+I148</f>
        <v>10470</v>
      </c>
      <c r="D148" s="256">
        <f t="shared" si="22"/>
        <v>71.11747851002865</v>
      </c>
      <c r="E148" s="252">
        <v>767</v>
      </c>
      <c r="F148" s="252">
        <v>1833</v>
      </c>
      <c r="G148" s="256">
        <f t="shared" si="23"/>
        <v>41.843971631205676</v>
      </c>
      <c r="H148" s="252">
        <v>6679</v>
      </c>
      <c r="I148" s="252">
        <v>8637</v>
      </c>
      <c r="J148" s="256">
        <f t="shared" si="24"/>
        <v>77.33009146694454</v>
      </c>
      <c r="K148" s="252">
        <v>36416</v>
      </c>
      <c r="L148" s="252">
        <v>37993</v>
      </c>
      <c r="M148" s="256">
        <f t="shared" si="25"/>
        <v>95.84923538546575</v>
      </c>
      <c r="N148" s="252">
        <f aca="true" t="shared" si="28" ref="N148:O163">E148+H148+K148</f>
        <v>43862</v>
      </c>
      <c r="O148" s="252">
        <f t="shared" si="28"/>
        <v>48463</v>
      </c>
      <c r="P148" s="256">
        <f t="shared" si="26"/>
        <v>90.50615933805172</v>
      </c>
      <c r="Q148" s="249"/>
      <c r="R148" s="257"/>
      <c r="S148" s="257"/>
      <c r="T148" s="249"/>
      <c r="U148" s="257"/>
      <c r="V148" s="257"/>
      <c r="W148" s="249"/>
      <c r="X148" s="257"/>
      <c r="Y148" s="257"/>
      <c r="Z148" s="249"/>
    </row>
    <row r="149" spans="1:26" s="114" customFormat="1" ht="12.75">
      <c r="A149" s="116" t="s">
        <v>54</v>
      </c>
      <c r="B149" s="252">
        <f t="shared" si="27"/>
        <v>49245</v>
      </c>
      <c r="C149" s="254">
        <f t="shared" si="27"/>
        <v>47273</v>
      </c>
      <c r="D149" s="256">
        <f t="shared" si="22"/>
        <v>104.17151439510926</v>
      </c>
      <c r="E149" s="252">
        <v>1619</v>
      </c>
      <c r="F149" s="252">
        <v>951</v>
      </c>
      <c r="G149" s="256">
        <f t="shared" si="23"/>
        <v>170.24185068349107</v>
      </c>
      <c r="H149" s="252">
        <v>47626</v>
      </c>
      <c r="I149" s="252">
        <v>46322</v>
      </c>
      <c r="J149" s="256">
        <f t="shared" si="24"/>
        <v>102.81507706921117</v>
      </c>
      <c r="K149" s="252">
        <v>118282</v>
      </c>
      <c r="L149" s="252">
        <v>122012</v>
      </c>
      <c r="M149" s="256">
        <f t="shared" si="25"/>
        <v>96.94292364685441</v>
      </c>
      <c r="N149" s="252">
        <f t="shared" si="28"/>
        <v>167527</v>
      </c>
      <c r="O149" s="252">
        <f t="shared" si="28"/>
        <v>169285</v>
      </c>
      <c r="P149" s="256">
        <f t="shared" si="26"/>
        <v>98.96151460554687</v>
      </c>
      <c r="Q149" s="249"/>
      <c r="R149" s="257"/>
      <c r="S149" s="257"/>
      <c r="T149" s="249"/>
      <c r="U149" s="257"/>
      <c r="V149" s="257"/>
      <c r="W149" s="249"/>
      <c r="X149" s="257"/>
      <c r="Y149" s="257"/>
      <c r="Z149" s="249"/>
    </row>
    <row r="150" spans="1:26" s="114" customFormat="1" ht="12.75">
      <c r="A150" s="116" t="s">
        <v>55</v>
      </c>
      <c r="B150" s="252">
        <f t="shared" si="27"/>
        <v>57116</v>
      </c>
      <c r="C150" s="254">
        <f t="shared" si="27"/>
        <v>50087</v>
      </c>
      <c r="D150" s="256">
        <f t="shared" si="22"/>
        <v>114.03358156807155</v>
      </c>
      <c r="E150" s="252">
        <v>3209</v>
      </c>
      <c r="F150" s="252">
        <v>1792</v>
      </c>
      <c r="G150" s="256">
        <f t="shared" si="23"/>
        <v>179.0736607142857</v>
      </c>
      <c r="H150" s="252">
        <v>53907</v>
      </c>
      <c r="I150" s="252">
        <v>48295</v>
      </c>
      <c r="J150" s="256">
        <f t="shared" si="24"/>
        <v>111.62025054353452</v>
      </c>
      <c r="K150" s="252">
        <v>106437</v>
      </c>
      <c r="L150" s="252">
        <v>108048</v>
      </c>
      <c r="M150" s="256">
        <f t="shared" si="25"/>
        <v>98.50899600177699</v>
      </c>
      <c r="N150" s="252">
        <f t="shared" si="28"/>
        <v>163553</v>
      </c>
      <c r="O150" s="252">
        <f t="shared" si="28"/>
        <v>158135</v>
      </c>
      <c r="P150" s="256">
        <f t="shared" si="26"/>
        <v>103.42618648623012</v>
      </c>
      <c r="Q150" s="249"/>
      <c r="R150" s="257"/>
      <c r="S150" s="257"/>
      <c r="T150" s="249"/>
      <c r="U150" s="257"/>
      <c r="V150" s="257"/>
      <c r="W150" s="249"/>
      <c r="X150" s="257"/>
      <c r="Y150" s="257"/>
      <c r="Z150" s="249"/>
    </row>
    <row r="151" spans="1:26" s="114" customFormat="1" ht="12.75">
      <c r="A151" s="116" t="s">
        <v>56</v>
      </c>
      <c r="B151" s="252">
        <f t="shared" si="27"/>
        <v>43590</v>
      </c>
      <c r="C151" s="254">
        <f t="shared" si="27"/>
        <v>41514</v>
      </c>
      <c r="D151" s="256">
        <f t="shared" si="22"/>
        <v>105.00072264778147</v>
      </c>
      <c r="E151" s="252">
        <v>531</v>
      </c>
      <c r="F151" s="252">
        <v>641</v>
      </c>
      <c r="G151" s="256">
        <f t="shared" si="23"/>
        <v>82.8393135725429</v>
      </c>
      <c r="H151" s="252">
        <v>43059</v>
      </c>
      <c r="I151" s="252">
        <v>40873</v>
      </c>
      <c r="J151" s="256">
        <f t="shared" si="24"/>
        <v>105.34827392165977</v>
      </c>
      <c r="K151" s="252">
        <v>87139</v>
      </c>
      <c r="L151" s="252">
        <v>90299</v>
      </c>
      <c r="M151" s="256">
        <f t="shared" si="25"/>
        <v>96.50051495586884</v>
      </c>
      <c r="N151" s="252">
        <f t="shared" si="28"/>
        <v>130729</v>
      </c>
      <c r="O151" s="252">
        <f t="shared" si="28"/>
        <v>131813</v>
      </c>
      <c r="P151" s="256">
        <f t="shared" si="26"/>
        <v>99.17762284448422</v>
      </c>
      <c r="Q151" s="249"/>
      <c r="R151" s="257"/>
      <c r="S151" s="257"/>
      <c r="T151" s="249"/>
      <c r="U151" s="257"/>
      <c r="V151" s="257"/>
      <c r="W151" s="249"/>
      <c r="X151" s="257"/>
      <c r="Y151" s="257"/>
      <c r="Z151" s="249"/>
    </row>
    <row r="152" spans="1:26" s="117" customFormat="1" ht="12.75">
      <c r="A152" s="116" t="s">
        <v>57</v>
      </c>
      <c r="B152" s="252">
        <f t="shared" si="27"/>
        <v>74967</v>
      </c>
      <c r="C152" s="254">
        <f>F152+I152</f>
        <v>75386</v>
      </c>
      <c r="D152" s="256">
        <f t="shared" si="22"/>
        <v>99.44419388215319</v>
      </c>
      <c r="E152" s="252">
        <v>1508</v>
      </c>
      <c r="F152" s="252">
        <v>1052</v>
      </c>
      <c r="G152" s="256">
        <f t="shared" si="23"/>
        <v>143.34600760456274</v>
      </c>
      <c r="H152" s="252">
        <v>73459</v>
      </c>
      <c r="I152" s="252">
        <v>74334</v>
      </c>
      <c r="J152" s="256">
        <f t="shared" si="24"/>
        <v>98.8228805122824</v>
      </c>
      <c r="K152" s="252">
        <v>152474</v>
      </c>
      <c r="L152" s="252">
        <v>160767</v>
      </c>
      <c r="M152" s="256">
        <f t="shared" si="25"/>
        <v>94.84160306530569</v>
      </c>
      <c r="N152" s="252">
        <f t="shared" si="28"/>
        <v>227441</v>
      </c>
      <c r="O152" s="252">
        <f t="shared" si="28"/>
        <v>236153</v>
      </c>
      <c r="P152" s="256">
        <f t="shared" si="26"/>
        <v>96.31086626043285</v>
      </c>
      <c r="Q152" s="249"/>
      <c r="R152" s="257"/>
      <c r="S152" s="257"/>
      <c r="T152" s="249"/>
      <c r="U152" s="257"/>
      <c r="V152" s="257"/>
      <c r="W152" s="249"/>
      <c r="X152" s="257"/>
      <c r="Y152" s="257"/>
      <c r="Z152" s="249"/>
    </row>
    <row r="153" spans="1:26" s="117" customFormat="1" ht="12.75">
      <c r="A153" s="116" t="s">
        <v>58</v>
      </c>
      <c r="B153" s="252">
        <f t="shared" si="27"/>
        <v>41668</v>
      </c>
      <c r="C153" s="254">
        <v>69094</v>
      </c>
      <c r="D153" s="256">
        <f t="shared" si="22"/>
        <v>60.30624945726112</v>
      </c>
      <c r="E153" s="248">
        <v>77</v>
      </c>
      <c r="F153" s="248" t="s">
        <v>183</v>
      </c>
      <c r="G153" s="256" t="s">
        <v>182</v>
      </c>
      <c r="H153" s="252">
        <v>41591</v>
      </c>
      <c r="I153" s="252">
        <v>69093</v>
      </c>
      <c r="J153" s="256">
        <f t="shared" si="24"/>
        <v>60.195678288683375</v>
      </c>
      <c r="K153" s="252">
        <v>96487</v>
      </c>
      <c r="L153" s="252">
        <v>121002</v>
      </c>
      <c r="M153" s="256">
        <f t="shared" si="25"/>
        <v>79.74000429744963</v>
      </c>
      <c r="N153" s="252">
        <f t="shared" si="28"/>
        <v>138155</v>
      </c>
      <c r="O153" s="252">
        <v>190096</v>
      </c>
      <c r="P153" s="256">
        <f t="shared" si="26"/>
        <v>72.6764371685885</v>
      </c>
      <c r="Q153" s="249"/>
      <c r="R153" s="257"/>
      <c r="S153" s="257"/>
      <c r="T153" s="249"/>
      <c r="U153" s="257"/>
      <c r="V153" s="257"/>
      <c r="W153" s="249"/>
      <c r="X153" s="257"/>
      <c r="Y153" s="257"/>
      <c r="Z153" s="249"/>
    </row>
    <row r="154" spans="1:26" s="117" customFormat="1" ht="12.75">
      <c r="A154" s="116" t="s">
        <v>146</v>
      </c>
      <c r="B154" s="252">
        <f t="shared" si="27"/>
        <v>97790</v>
      </c>
      <c r="C154" s="254">
        <f>F154+I154</f>
        <v>97486</v>
      </c>
      <c r="D154" s="256">
        <f t="shared" si="22"/>
        <v>100.31183964877007</v>
      </c>
      <c r="E154" s="252">
        <v>1378</v>
      </c>
      <c r="F154" s="252">
        <v>1248</v>
      </c>
      <c r="G154" s="256">
        <f t="shared" si="23"/>
        <v>110.41666666666666</v>
      </c>
      <c r="H154" s="252">
        <v>96412</v>
      </c>
      <c r="I154" s="252">
        <v>96238</v>
      </c>
      <c r="J154" s="256">
        <f t="shared" si="24"/>
        <v>100.18080176229763</v>
      </c>
      <c r="K154" s="252">
        <v>168923</v>
      </c>
      <c r="L154" s="252">
        <v>211025</v>
      </c>
      <c r="M154" s="256">
        <f t="shared" si="25"/>
        <v>80.04880938277455</v>
      </c>
      <c r="N154" s="252">
        <f t="shared" si="28"/>
        <v>266713</v>
      </c>
      <c r="O154" s="252">
        <f t="shared" si="28"/>
        <v>308511</v>
      </c>
      <c r="P154" s="256">
        <f t="shared" si="26"/>
        <v>86.45169864283606</v>
      </c>
      <c r="Q154" s="249"/>
      <c r="R154" s="257"/>
      <c r="S154" s="257"/>
      <c r="T154" s="249"/>
      <c r="U154" s="257"/>
      <c r="V154" s="257"/>
      <c r="W154" s="249"/>
      <c r="X154" s="257"/>
      <c r="Y154" s="257"/>
      <c r="Z154" s="249"/>
    </row>
    <row r="155" spans="1:26" s="117" customFormat="1" ht="12.75">
      <c r="A155" s="116" t="s">
        <v>59</v>
      </c>
      <c r="B155" s="252">
        <f t="shared" si="27"/>
        <v>91558</v>
      </c>
      <c r="C155" s="254">
        <f t="shared" si="27"/>
        <v>85599</v>
      </c>
      <c r="D155" s="256">
        <f t="shared" si="22"/>
        <v>106.961529924415</v>
      </c>
      <c r="E155" s="252">
        <v>1168</v>
      </c>
      <c r="F155" s="252">
        <v>759</v>
      </c>
      <c r="G155" s="256">
        <f t="shared" si="23"/>
        <v>153.8866930171278</v>
      </c>
      <c r="H155" s="252">
        <v>90390</v>
      </c>
      <c r="I155" s="252">
        <v>84840</v>
      </c>
      <c r="J155" s="256">
        <f t="shared" si="24"/>
        <v>106.54172560113155</v>
      </c>
      <c r="K155" s="252">
        <v>78751</v>
      </c>
      <c r="L155" s="252">
        <v>80107</v>
      </c>
      <c r="M155" s="256">
        <f t="shared" si="25"/>
        <v>98.30726403435405</v>
      </c>
      <c r="N155" s="252">
        <f t="shared" si="28"/>
        <v>170309</v>
      </c>
      <c r="O155" s="252">
        <f t="shared" si="28"/>
        <v>165706</v>
      </c>
      <c r="P155" s="256">
        <f t="shared" si="26"/>
        <v>102.77781130435832</v>
      </c>
      <c r="Q155" s="249"/>
      <c r="R155" s="257"/>
      <c r="S155" s="257"/>
      <c r="T155" s="249"/>
      <c r="U155" s="257"/>
      <c r="V155" s="257"/>
      <c r="W155" s="249"/>
      <c r="X155" s="257"/>
      <c r="Y155" s="257"/>
      <c r="Z155" s="249"/>
    </row>
    <row r="156" spans="1:26" s="117" customFormat="1" ht="14.25" customHeight="1">
      <c r="A156" s="116" t="s">
        <v>233</v>
      </c>
      <c r="B156" s="252">
        <f t="shared" si="27"/>
        <v>18615</v>
      </c>
      <c r="C156" s="254">
        <f t="shared" si="27"/>
        <v>15610</v>
      </c>
      <c r="D156" s="256">
        <f t="shared" si="22"/>
        <v>119.2504804612428</v>
      </c>
      <c r="E156" s="252">
        <v>1169</v>
      </c>
      <c r="F156" s="252">
        <v>1039</v>
      </c>
      <c r="G156" s="256">
        <f t="shared" si="23"/>
        <v>112.51203079884503</v>
      </c>
      <c r="H156" s="252">
        <v>17446</v>
      </c>
      <c r="I156" s="252">
        <v>14571</v>
      </c>
      <c r="J156" s="256">
        <f t="shared" si="24"/>
        <v>119.73097247958273</v>
      </c>
      <c r="K156" s="252">
        <v>31162</v>
      </c>
      <c r="L156" s="252">
        <v>30959</v>
      </c>
      <c r="M156" s="256">
        <f t="shared" si="25"/>
        <v>100.65570593365419</v>
      </c>
      <c r="N156" s="252">
        <f t="shared" si="28"/>
        <v>49777</v>
      </c>
      <c r="O156" s="252">
        <f t="shared" si="28"/>
        <v>46569</v>
      </c>
      <c r="P156" s="256">
        <f t="shared" si="26"/>
        <v>106.88870278511456</v>
      </c>
      <c r="Q156" s="249"/>
      <c r="R156" s="257"/>
      <c r="S156" s="257"/>
      <c r="T156" s="249"/>
      <c r="U156" s="257"/>
      <c r="V156" s="257"/>
      <c r="W156" s="249"/>
      <c r="X156" s="257"/>
      <c r="Y156" s="257"/>
      <c r="Z156" s="249"/>
    </row>
    <row r="157" spans="1:26" s="114" customFormat="1" ht="14.25" customHeight="1">
      <c r="A157" s="116" t="s">
        <v>61</v>
      </c>
      <c r="B157" s="252">
        <f t="shared" si="27"/>
        <v>19664</v>
      </c>
      <c r="C157" s="254">
        <f t="shared" si="27"/>
        <v>19600</v>
      </c>
      <c r="D157" s="256">
        <f t="shared" si="22"/>
        <v>100.3265306122449</v>
      </c>
      <c r="E157" s="252">
        <v>270</v>
      </c>
      <c r="F157" s="252">
        <v>202</v>
      </c>
      <c r="G157" s="256">
        <f t="shared" si="23"/>
        <v>133.66336633663366</v>
      </c>
      <c r="H157" s="252">
        <v>19394</v>
      </c>
      <c r="I157" s="252">
        <v>19398</v>
      </c>
      <c r="J157" s="256">
        <f t="shared" si="24"/>
        <v>99.97937931745541</v>
      </c>
      <c r="K157" s="252">
        <v>127600</v>
      </c>
      <c r="L157" s="252">
        <v>145773</v>
      </c>
      <c r="M157" s="256">
        <f t="shared" si="25"/>
        <v>87.5333566572685</v>
      </c>
      <c r="N157" s="252">
        <f t="shared" si="28"/>
        <v>147264</v>
      </c>
      <c r="O157" s="252">
        <f t="shared" si="28"/>
        <v>165373</v>
      </c>
      <c r="P157" s="256">
        <f t="shared" si="26"/>
        <v>89.0496030186306</v>
      </c>
      <c r="Q157" s="249"/>
      <c r="R157" s="257"/>
      <c r="S157" s="257"/>
      <c r="T157" s="249"/>
      <c r="U157" s="257"/>
      <c r="V157" s="257"/>
      <c r="W157" s="249"/>
      <c r="X157" s="257"/>
      <c r="Y157" s="257"/>
      <c r="Z157" s="249"/>
    </row>
    <row r="158" spans="1:26" s="117" customFormat="1" ht="14.25" customHeight="1">
      <c r="A158" s="116" t="s">
        <v>62</v>
      </c>
      <c r="B158" s="252">
        <f t="shared" si="27"/>
        <v>46511</v>
      </c>
      <c r="C158" s="254">
        <f t="shared" si="27"/>
        <v>46258</v>
      </c>
      <c r="D158" s="256">
        <f t="shared" si="22"/>
        <v>100.54693242249989</v>
      </c>
      <c r="E158" s="252">
        <v>432</v>
      </c>
      <c r="F158" s="252">
        <v>180</v>
      </c>
      <c r="G158" s="256">
        <f t="shared" si="23"/>
        <v>240</v>
      </c>
      <c r="H158" s="252">
        <v>46079</v>
      </c>
      <c r="I158" s="252">
        <v>46078</v>
      </c>
      <c r="J158" s="256">
        <f t="shared" si="24"/>
        <v>100.00217023308304</v>
      </c>
      <c r="K158" s="252">
        <v>79683</v>
      </c>
      <c r="L158" s="252">
        <v>80999</v>
      </c>
      <c r="M158" s="256">
        <f t="shared" si="25"/>
        <v>98.37528858380968</v>
      </c>
      <c r="N158" s="252">
        <f t="shared" si="28"/>
        <v>126194</v>
      </c>
      <c r="O158" s="252">
        <f t="shared" si="28"/>
        <v>127257</v>
      </c>
      <c r="P158" s="256">
        <f t="shared" si="26"/>
        <v>99.16468249290806</v>
      </c>
      <c r="Q158" s="249"/>
      <c r="R158" s="257"/>
      <c r="S158" s="257"/>
      <c r="T158" s="249"/>
      <c r="U158" s="257"/>
      <c r="V158" s="257"/>
      <c r="W158" s="249"/>
      <c r="X158" s="257"/>
      <c r="Y158" s="257"/>
      <c r="Z158" s="249"/>
    </row>
    <row r="159" spans="1:26" s="117" customFormat="1" ht="14.25" customHeight="1">
      <c r="A159" s="116" t="s">
        <v>63</v>
      </c>
      <c r="B159" s="252">
        <f t="shared" si="27"/>
        <v>30451</v>
      </c>
      <c r="C159" s="254">
        <f t="shared" si="27"/>
        <v>29883</v>
      </c>
      <c r="D159" s="256">
        <f>B159/C159%</f>
        <v>101.9007462436837</v>
      </c>
      <c r="E159" s="252">
        <v>5754</v>
      </c>
      <c r="F159" s="252">
        <v>5203</v>
      </c>
      <c r="G159" s="256">
        <f>E159/F159%</f>
        <v>110.5900442052662</v>
      </c>
      <c r="H159" s="252">
        <v>24697</v>
      </c>
      <c r="I159" s="252">
        <v>24680</v>
      </c>
      <c r="J159" s="256">
        <f>H159/I159%</f>
        <v>100.06888168557536</v>
      </c>
      <c r="K159" s="252">
        <v>37613</v>
      </c>
      <c r="L159" s="252">
        <v>37666</v>
      </c>
      <c r="M159" s="256">
        <f>K159/L159%</f>
        <v>99.85928954494769</v>
      </c>
      <c r="N159" s="252">
        <f t="shared" si="28"/>
        <v>68064</v>
      </c>
      <c r="O159" s="252">
        <f t="shared" si="28"/>
        <v>67549</v>
      </c>
      <c r="P159" s="256">
        <f>N159/O159%</f>
        <v>100.76240951013338</v>
      </c>
      <c r="Q159" s="249"/>
      <c r="R159" s="257"/>
      <c r="S159" s="257"/>
      <c r="T159" s="249"/>
      <c r="U159" s="257"/>
      <c r="V159" s="257"/>
      <c r="W159" s="249"/>
      <c r="X159" s="257"/>
      <c r="Y159" s="257"/>
      <c r="Z159" s="249"/>
    </row>
    <row r="160" spans="1:26" s="117" customFormat="1" ht="14.25" customHeight="1">
      <c r="A160" s="116" t="s">
        <v>64</v>
      </c>
      <c r="B160" s="252">
        <f t="shared" si="27"/>
        <v>1123</v>
      </c>
      <c r="C160" s="254">
        <f t="shared" si="27"/>
        <v>1388</v>
      </c>
      <c r="D160" s="256">
        <f t="shared" si="22"/>
        <v>80.90778097982708</v>
      </c>
      <c r="E160" s="252">
        <v>576</v>
      </c>
      <c r="F160" s="252">
        <v>574</v>
      </c>
      <c r="G160" s="256">
        <f t="shared" si="23"/>
        <v>100.34843205574913</v>
      </c>
      <c r="H160" s="252">
        <v>547</v>
      </c>
      <c r="I160" s="252">
        <v>814</v>
      </c>
      <c r="J160" s="256">
        <f t="shared" si="24"/>
        <v>67.19901719901719</v>
      </c>
      <c r="K160" s="252">
        <v>7093</v>
      </c>
      <c r="L160" s="252">
        <v>7931</v>
      </c>
      <c r="M160" s="256">
        <f t="shared" si="25"/>
        <v>89.43386710377001</v>
      </c>
      <c r="N160" s="252">
        <f t="shared" si="28"/>
        <v>8216</v>
      </c>
      <c r="O160" s="252">
        <f t="shared" si="28"/>
        <v>9319</v>
      </c>
      <c r="P160" s="256">
        <f t="shared" si="26"/>
        <v>88.16396609078228</v>
      </c>
      <c r="Q160" s="249"/>
      <c r="R160" s="257"/>
      <c r="S160" s="257"/>
      <c r="T160" s="249"/>
      <c r="U160" s="257"/>
      <c r="V160" s="257"/>
      <c r="W160" s="249"/>
      <c r="X160" s="257"/>
      <c r="Y160" s="257"/>
      <c r="Z160" s="249"/>
    </row>
    <row r="161" spans="1:26" s="117" customFormat="1" ht="14.25" customHeight="1">
      <c r="A161" s="116" t="s">
        <v>65</v>
      </c>
      <c r="B161" s="252">
        <f t="shared" si="27"/>
        <v>57711</v>
      </c>
      <c r="C161" s="254">
        <f t="shared" si="27"/>
        <v>41378</v>
      </c>
      <c r="D161" s="256">
        <f t="shared" si="22"/>
        <v>139.47266663444344</v>
      </c>
      <c r="E161" s="252">
        <v>4611</v>
      </c>
      <c r="F161" s="252">
        <v>5001</v>
      </c>
      <c r="G161" s="256">
        <f t="shared" si="23"/>
        <v>92.20155968806239</v>
      </c>
      <c r="H161" s="252">
        <v>53100</v>
      </c>
      <c r="I161" s="252">
        <v>36377</v>
      </c>
      <c r="J161" s="256">
        <f t="shared" si="24"/>
        <v>145.9713555268439</v>
      </c>
      <c r="K161" s="252">
        <v>187257</v>
      </c>
      <c r="L161" s="252">
        <v>365117</v>
      </c>
      <c r="M161" s="256">
        <f t="shared" si="25"/>
        <v>51.28684777756171</v>
      </c>
      <c r="N161" s="252">
        <f t="shared" si="28"/>
        <v>244968</v>
      </c>
      <c r="O161" s="252">
        <f t="shared" si="28"/>
        <v>406495</v>
      </c>
      <c r="P161" s="256">
        <f t="shared" si="26"/>
        <v>60.26347187542282</v>
      </c>
      <c r="Q161" s="249"/>
      <c r="R161" s="257"/>
      <c r="S161" s="257"/>
      <c r="T161" s="249"/>
      <c r="U161" s="257"/>
      <c r="V161" s="257"/>
      <c r="W161" s="249"/>
      <c r="X161" s="257"/>
      <c r="Y161" s="257"/>
      <c r="Z161" s="249"/>
    </row>
    <row r="162" spans="1:26" s="117" customFormat="1" ht="14.25" customHeight="1">
      <c r="A162" s="116" t="s">
        <v>147</v>
      </c>
      <c r="B162" s="252">
        <f t="shared" si="27"/>
        <v>28321</v>
      </c>
      <c r="C162" s="254">
        <f t="shared" si="27"/>
        <v>32585</v>
      </c>
      <c r="D162" s="256">
        <f t="shared" si="22"/>
        <v>86.91422433635107</v>
      </c>
      <c r="E162" s="252">
        <v>70</v>
      </c>
      <c r="F162" s="252">
        <v>247</v>
      </c>
      <c r="G162" s="256">
        <f t="shared" si="23"/>
        <v>28.340080971659916</v>
      </c>
      <c r="H162" s="252">
        <v>28251</v>
      </c>
      <c r="I162" s="252">
        <v>32338</v>
      </c>
      <c r="J162" s="256">
        <f t="shared" si="24"/>
        <v>87.361617910817</v>
      </c>
      <c r="K162" s="252">
        <v>25602</v>
      </c>
      <c r="L162" s="252">
        <v>32125</v>
      </c>
      <c r="M162" s="256">
        <f t="shared" si="25"/>
        <v>79.69494163424125</v>
      </c>
      <c r="N162" s="252">
        <f t="shared" si="28"/>
        <v>53923</v>
      </c>
      <c r="O162" s="252">
        <f t="shared" si="28"/>
        <v>64710</v>
      </c>
      <c r="P162" s="256">
        <f t="shared" si="26"/>
        <v>83.33024262092412</v>
      </c>
      <c r="Q162" s="249"/>
      <c r="R162" s="257"/>
      <c r="S162" s="257"/>
      <c r="T162" s="249"/>
      <c r="U162" s="257"/>
      <c r="V162" s="257"/>
      <c r="W162" s="249"/>
      <c r="X162" s="257"/>
      <c r="Y162" s="257"/>
      <c r="Z162" s="249"/>
    </row>
    <row r="163" spans="1:26" s="117" customFormat="1" ht="14.25" customHeight="1">
      <c r="A163" s="116" t="s">
        <v>67</v>
      </c>
      <c r="B163" s="252">
        <f t="shared" si="27"/>
        <v>32951</v>
      </c>
      <c r="C163" s="254">
        <f t="shared" si="27"/>
        <v>36653</v>
      </c>
      <c r="D163" s="256">
        <f t="shared" si="22"/>
        <v>89.89987177038715</v>
      </c>
      <c r="E163" s="252">
        <v>427</v>
      </c>
      <c r="F163" s="252">
        <v>320</v>
      </c>
      <c r="G163" s="256">
        <f t="shared" si="23"/>
        <v>133.4375</v>
      </c>
      <c r="H163" s="252">
        <v>32524</v>
      </c>
      <c r="I163" s="252">
        <v>36333</v>
      </c>
      <c r="J163" s="256">
        <f t="shared" si="24"/>
        <v>89.51641758181268</v>
      </c>
      <c r="K163" s="252">
        <v>81001</v>
      </c>
      <c r="L163" s="252">
        <v>118411</v>
      </c>
      <c r="M163" s="256">
        <f t="shared" si="25"/>
        <v>68.40665140907518</v>
      </c>
      <c r="N163" s="252">
        <f t="shared" si="28"/>
        <v>113952</v>
      </c>
      <c r="O163" s="252">
        <f t="shared" si="28"/>
        <v>155064</v>
      </c>
      <c r="P163" s="256">
        <f t="shared" si="26"/>
        <v>73.4870763039777</v>
      </c>
      <c r="Q163" s="249"/>
      <c r="R163" s="257"/>
      <c r="S163" s="257"/>
      <c r="T163" s="249"/>
      <c r="U163" s="257"/>
      <c r="V163" s="257"/>
      <c r="W163" s="249"/>
      <c r="X163" s="257"/>
      <c r="Y163" s="257"/>
      <c r="Z163" s="249"/>
    </row>
    <row r="164" spans="1:26" s="117" customFormat="1" ht="12" customHeight="1">
      <c r="A164" s="116" t="s">
        <v>148</v>
      </c>
      <c r="B164" s="252" t="s">
        <v>182</v>
      </c>
      <c r="C164" s="254" t="s">
        <v>182</v>
      </c>
      <c r="D164" s="256" t="s">
        <v>182</v>
      </c>
      <c r="E164" s="248" t="s">
        <v>182</v>
      </c>
      <c r="F164" s="248" t="s">
        <v>182</v>
      </c>
      <c r="G164" s="256" t="s">
        <v>182</v>
      </c>
      <c r="H164" s="248" t="s">
        <v>182</v>
      </c>
      <c r="I164" s="248" t="s">
        <v>182</v>
      </c>
      <c r="J164" s="256" t="s">
        <v>182</v>
      </c>
      <c r="K164" s="252">
        <v>153</v>
      </c>
      <c r="L164" s="252">
        <v>124</v>
      </c>
      <c r="M164" s="256">
        <f>K164/L164%</f>
        <v>123.38709677419355</v>
      </c>
      <c r="N164" s="252">
        <f>K164</f>
        <v>153</v>
      </c>
      <c r="O164" s="252">
        <f>L164</f>
        <v>124</v>
      </c>
      <c r="P164" s="256">
        <f>N164/O164%</f>
        <v>123.38709677419355</v>
      </c>
      <c r="Q164" s="249"/>
      <c r="R164" s="257"/>
      <c r="S164" s="257"/>
      <c r="T164" s="249"/>
      <c r="U164" s="257"/>
      <c r="V164" s="257"/>
      <c r="W164" s="249"/>
      <c r="X164" s="257"/>
      <c r="Y164" s="257"/>
      <c r="Z164" s="249"/>
    </row>
    <row r="165" spans="1:26" s="117" customFormat="1" ht="12.75">
      <c r="A165" s="116" t="s">
        <v>68</v>
      </c>
      <c r="B165" s="252" t="s">
        <v>182</v>
      </c>
      <c r="C165" s="254">
        <f>F165</f>
        <v>14</v>
      </c>
      <c r="D165" s="256" t="s">
        <v>182</v>
      </c>
      <c r="E165" s="252" t="s">
        <v>182</v>
      </c>
      <c r="F165" s="252">
        <v>14</v>
      </c>
      <c r="G165" s="256" t="s">
        <v>182</v>
      </c>
      <c r="H165" s="248" t="s">
        <v>182</v>
      </c>
      <c r="I165" s="248" t="s">
        <v>182</v>
      </c>
      <c r="J165" s="256" t="s">
        <v>182</v>
      </c>
      <c r="K165" s="252">
        <v>648</v>
      </c>
      <c r="L165" s="252">
        <v>691</v>
      </c>
      <c r="M165" s="256">
        <f>K165/L165%</f>
        <v>93.77713458755427</v>
      </c>
      <c r="N165" s="252">
        <f>K165</f>
        <v>648</v>
      </c>
      <c r="O165" s="252">
        <f>F165+L165</f>
        <v>705</v>
      </c>
      <c r="P165" s="256">
        <f>N165/O165%</f>
        <v>91.91489361702128</v>
      </c>
      <c r="Q165" s="249"/>
      <c r="R165" s="257"/>
      <c r="S165" s="257"/>
      <c r="T165" s="249"/>
      <c r="U165" s="248"/>
      <c r="V165" s="248"/>
      <c r="W165" s="248"/>
      <c r="X165" s="257"/>
      <c r="Y165" s="257"/>
      <c r="Z165" s="249"/>
    </row>
    <row r="166" spans="1:26" s="117" customFormat="1" ht="12.75">
      <c r="A166" s="118" t="s">
        <v>69</v>
      </c>
      <c r="B166" s="253">
        <f>H166</f>
        <v>119</v>
      </c>
      <c r="C166" s="253">
        <f>I166</f>
        <v>10</v>
      </c>
      <c r="D166" s="260">
        <f t="shared" si="22"/>
        <v>1190</v>
      </c>
      <c r="E166" s="264" t="s">
        <v>182</v>
      </c>
      <c r="F166" s="264" t="s">
        <v>182</v>
      </c>
      <c r="G166" s="260" t="s">
        <v>182</v>
      </c>
      <c r="H166" s="253">
        <v>119</v>
      </c>
      <c r="I166" s="264">
        <v>10</v>
      </c>
      <c r="J166" s="260">
        <f t="shared" si="24"/>
        <v>1190</v>
      </c>
      <c r="K166" s="253">
        <v>5233</v>
      </c>
      <c r="L166" s="253">
        <v>3296</v>
      </c>
      <c r="M166" s="260">
        <f t="shared" si="25"/>
        <v>158.76820388349515</v>
      </c>
      <c r="N166" s="253">
        <f>H166+K166</f>
        <v>5352</v>
      </c>
      <c r="O166" s="253">
        <f>I166+L166</f>
        <v>3306</v>
      </c>
      <c r="P166" s="260">
        <f t="shared" si="26"/>
        <v>161.88747731397459</v>
      </c>
      <c r="Q166" s="249"/>
      <c r="R166" s="257"/>
      <c r="S166" s="257"/>
      <c r="T166" s="249"/>
      <c r="U166" s="257"/>
      <c r="V166" s="257"/>
      <c r="W166" s="249"/>
      <c r="X166" s="257"/>
      <c r="Y166" s="257"/>
      <c r="Z166" s="249"/>
    </row>
    <row r="169" spans="1:13" ht="12.75">
      <c r="A169" s="374" t="s">
        <v>203</v>
      </c>
      <c r="B169" s="374"/>
      <c r="C169" s="374"/>
      <c r="D169" s="374"/>
      <c r="E169" s="374"/>
      <c r="F169" s="374"/>
      <c r="G169" s="374"/>
      <c r="H169" s="374"/>
      <c r="I169" s="374"/>
      <c r="J169" s="374"/>
      <c r="K169" s="374"/>
      <c r="L169" s="374"/>
      <c r="M169" s="374"/>
    </row>
    <row r="170" spans="1:16" ht="12.75">
      <c r="A170" s="120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P170" s="181" t="s">
        <v>114</v>
      </c>
    </row>
    <row r="171" spans="1:16" ht="12.75" customHeight="1">
      <c r="A171" s="305"/>
      <c r="B171" s="301" t="s">
        <v>179</v>
      </c>
      <c r="C171" s="301"/>
      <c r="D171" s="301"/>
      <c r="E171" s="302" t="s">
        <v>26</v>
      </c>
      <c r="F171" s="306"/>
      <c r="G171" s="306"/>
      <c r="H171" s="306"/>
      <c r="I171" s="306"/>
      <c r="J171" s="306"/>
      <c r="K171" s="307" t="s">
        <v>29</v>
      </c>
      <c r="L171" s="308"/>
      <c r="M171" s="309"/>
      <c r="N171" s="301" t="s">
        <v>178</v>
      </c>
      <c r="O171" s="301"/>
      <c r="P171" s="302"/>
    </row>
    <row r="172" spans="1:16" ht="25.5" customHeight="1">
      <c r="A172" s="305"/>
      <c r="B172" s="301"/>
      <c r="C172" s="301"/>
      <c r="D172" s="301"/>
      <c r="E172" s="301" t="s">
        <v>27</v>
      </c>
      <c r="F172" s="301"/>
      <c r="G172" s="301"/>
      <c r="H172" s="301" t="s">
        <v>28</v>
      </c>
      <c r="I172" s="301"/>
      <c r="J172" s="301"/>
      <c r="K172" s="310"/>
      <c r="L172" s="311"/>
      <c r="M172" s="312"/>
      <c r="N172" s="301"/>
      <c r="O172" s="301"/>
      <c r="P172" s="302"/>
    </row>
    <row r="173" spans="1:16" ht="22.5">
      <c r="A173" s="305"/>
      <c r="B173" s="72">
        <v>2024</v>
      </c>
      <c r="C173" s="72">
        <v>2023</v>
      </c>
      <c r="D173" s="72" t="s">
        <v>180</v>
      </c>
      <c r="E173" s="72">
        <v>2024</v>
      </c>
      <c r="F173" s="72">
        <v>2023</v>
      </c>
      <c r="G173" s="72" t="s">
        <v>180</v>
      </c>
      <c r="H173" s="72">
        <v>2024</v>
      </c>
      <c r="I173" s="72">
        <v>2023</v>
      </c>
      <c r="J173" s="72" t="s">
        <v>180</v>
      </c>
      <c r="K173" s="72">
        <v>2024</v>
      </c>
      <c r="L173" s="72">
        <v>2023</v>
      </c>
      <c r="M173" s="72" t="s">
        <v>180</v>
      </c>
      <c r="N173" s="72">
        <v>2024</v>
      </c>
      <c r="O173" s="72">
        <v>2023</v>
      </c>
      <c r="P173" s="73" t="s">
        <v>180</v>
      </c>
    </row>
    <row r="174" spans="1:26" s="114" customFormat="1" ht="12.75">
      <c r="A174" s="112" t="s">
        <v>52</v>
      </c>
      <c r="B174" s="252">
        <f>SUM(B175:B194)</f>
        <v>310291</v>
      </c>
      <c r="C174" s="252">
        <f>SUM(C175:C194)</f>
        <v>328983</v>
      </c>
      <c r="D174" s="256">
        <f>B174/C174%</f>
        <v>94.31824744743649</v>
      </c>
      <c r="E174" s="252">
        <v>259636</v>
      </c>
      <c r="F174" s="252">
        <v>251687</v>
      </c>
      <c r="G174" s="256">
        <f>E174/F174%</f>
        <v>103.1582878734301</v>
      </c>
      <c r="H174" s="252">
        <f>SUM(H175:H194)</f>
        <v>50691</v>
      </c>
      <c r="I174" s="252">
        <f>SUM(I175:I194)</f>
        <v>77296</v>
      </c>
      <c r="J174" s="256">
        <f>H174/I174%</f>
        <v>65.58036638377148</v>
      </c>
      <c r="K174" s="252">
        <f>SUM(K175:K194)</f>
        <v>243001</v>
      </c>
      <c r="L174" s="252">
        <f>SUM(L175:L194)</f>
        <v>288851</v>
      </c>
      <c r="M174" s="256">
        <f>K174/L174%</f>
        <v>84.12676431793554</v>
      </c>
      <c r="N174" s="252">
        <f>SUM(N175:N194)</f>
        <v>553328</v>
      </c>
      <c r="O174" s="252">
        <f>SUM(O175:O194)</f>
        <v>617834</v>
      </c>
      <c r="P174" s="256">
        <f>N174/O174%</f>
        <v>89.5593314709129</v>
      </c>
      <c r="Q174" s="249"/>
      <c r="R174" s="257"/>
      <c r="S174" s="257"/>
      <c r="T174" s="249"/>
      <c r="U174" s="257"/>
      <c r="V174" s="257"/>
      <c r="W174" s="249"/>
      <c r="X174" s="257"/>
      <c r="Y174" s="257"/>
      <c r="Z174" s="249"/>
    </row>
    <row r="175" spans="1:26" s="114" customFormat="1" ht="12.75">
      <c r="A175" s="115" t="s">
        <v>232</v>
      </c>
      <c r="B175" s="234">
        <f>H175</f>
        <v>849</v>
      </c>
      <c r="C175" s="234">
        <f>I175</f>
        <v>2291</v>
      </c>
      <c r="D175" s="243">
        <f aca="true" t="shared" si="29" ref="D175:D190">B175/C175*100</f>
        <v>37.058053251855085</v>
      </c>
      <c r="E175" s="234" t="s">
        <v>182</v>
      </c>
      <c r="F175" s="234" t="s">
        <v>182</v>
      </c>
      <c r="G175" s="216" t="s">
        <v>182</v>
      </c>
      <c r="H175" s="234">
        <v>849</v>
      </c>
      <c r="I175" s="234">
        <v>2291</v>
      </c>
      <c r="J175" s="216">
        <f aca="true" t="shared" si="30" ref="J175:J193">H175/I175%</f>
        <v>37.058053251855085</v>
      </c>
      <c r="K175" s="234">
        <v>4388</v>
      </c>
      <c r="L175" s="234">
        <v>12426</v>
      </c>
      <c r="M175" s="216">
        <f aca="true" t="shared" si="31" ref="M175:M193">K175/L175%</f>
        <v>35.31305327539031</v>
      </c>
      <c r="N175" s="234">
        <f>H175+K175</f>
        <v>5237</v>
      </c>
      <c r="O175" s="234">
        <f>I175+L175</f>
        <v>14717</v>
      </c>
      <c r="P175" s="216">
        <f aca="true" t="shared" si="32" ref="P175:P193">N175/O175%</f>
        <v>35.58469796833594</v>
      </c>
      <c r="Q175" s="249"/>
      <c r="R175" s="257"/>
      <c r="S175" s="257"/>
      <c r="T175" s="249"/>
      <c r="U175" s="257"/>
      <c r="V175" s="257"/>
      <c r="W175" s="249"/>
      <c r="X175" s="257"/>
      <c r="Y175" s="257"/>
      <c r="Z175" s="249"/>
    </row>
    <row r="176" spans="1:26" s="114" customFormat="1" ht="12.75">
      <c r="A176" s="116" t="s">
        <v>53</v>
      </c>
      <c r="B176" s="234">
        <f>E176+H176</f>
        <v>9416</v>
      </c>
      <c r="C176" s="234">
        <f>F176+I176</f>
        <v>11735</v>
      </c>
      <c r="D176" s="243">
        <f t="shared" si="29"/>
        <v>80.23860247123989</v>
      </c>
      <c r="E176" s="234">
        <v>5208</v>
      </c>
      <c r="F176" s="234">
        <v>6017</v>
      </c>
      <c r="G176" s="216">
        <f aca="true" t="shared" si="33" ref="G176:G192">E176/F176%</f>
        <v>86.55476150905767</v>
      </c>
      <c r="H176" s="234">
        <v>4208</v>
      </c>
      <c r="I176" s="234">
        <v>5718</v>
      </c>
      <c r="J176" s="216">
        <f t="shared" si="30"/>
        <v>73.59216509268975</v>
      </c>
      <c r="K176" s="234">
        <v>50653</v>
      </c>
      <c r="L176" s="234">
        <v>74261</v>
      </c>
      <c r="M176" s="216">
        <f t="shared" si="31"/>
        <v>68.20942351974792</v>
      </c>
      <c r="N176" s="234">
        <f aca="true" t="shared" si="34" ref="N176:O190">E176+H176+K176</f>
        <v>60069</v>
      </c>
      <c r="O176" s="234">
        <f t="shared" si="34"/>
        <v>85996</v>
      </c>
      <c r="P176" s="216">
        <f t="shared" si="32"/>
        <v>69.85092329875808</v>
      </c>
      <c r="Q176" s="249"/>
      <c r="R176" s="257"/>
      <c r="S176" s="257"/>
      <c r="T176" s="249"/>
      <c r="U176" s="257"/>
      <c r="V176" s="257"/>
      <c r="W176" s="249"/>
      <c r="X176" s="257"/>
      <c r="Y176" s="257"/>
      <c r="Z176" s="249"/>
    </row>
    <row r="177" spans="1:26" s="114" customFormat="1" ht="12.75">
      <c r="A177" s="116" t="s">
        <v>54</v>
      </c>
      <c r="B177" s="234">
        <f>H177</f>
        <v>1381</v>
      </c>
      <c r="C177" s="234">
        <f>I177</f>
        <v>1446</v>
      </c>
      <c r="D177" s="243">
        <f>B177/C177*100</f>
        <v>95.5048409405256</v>
      </c>
      <c r="E177" s="234" t="s">
        <v>182</v>
      </c>
      <c r="F177" s="234" t="s">
        <v>182</v>
      </c>
      <c r="G177" s="216" t="s">
        <v>182</v>
      </c>
      <c r="H177" s="234">
        <v>1381</v>
      </c>
      <c r="I177" s="234">
        <v>1446</v>
      </c>
      <c r="J177" s="216">
        <f t="shared" si="30"/>
        <v>95.50484094052558</v>
      </c>
      <c r="K177" s="234">
        <v>5196</v>
      </c>
      <c r="L177" s="234">
        <v>5595</v>
      </c>
      <c r="M177" s="216">
        <f t="shared" si="31"/>
        <v>92.8686327077748</v>
      </c>
      <c r="N177" s="234">
        <f>H177+K177</f>
        <v>6577</v>
      </c>
      <c r="O177" s="234">
        <f>I177+L177</f>
        <v>7041</v>
      </c>
      <c r="P177" s="216">
        <f t="shared" si="32"/>
        <v>93.4100269848033</v>
      </c>
      <c r="Q177" s="249"/>
      <c r="R177" s="257"/>
      <c r="S177" s="257"/>
      <c r="T177" s="249"/>
      <c r="U177" s="257"/>
      <c r="V177" s="257"/>
      <c r="W177" s="249"/>
      <c r="X177" s="257"/>
      <c r="Y177" s="257"/>
      <c r="Z177" s="249"/>
    </row>
    <row r="178" spans="1:26" s="114" customFormat="1" ht="12.75">
      <c r="A178" s="116" t="s">
        <v>55</v>
      </c>
      <c r="B178" s="234">
        <f>E178+H178</f>
        <v>24746</v>
      </c>
      <c r="C178" s="234">
        <f>F178+I178</f>
        <v>57335</v>
      </c>
      <c r="D178" s="243">
        <f t="shared" si="29"/>
        <v>43.16037324496381</v>
      </c>
      <c r="E178" s="234">
        <v>9926</v>
      </c>
      <c r="F178" s="234">
        <v>16199</v>
      </c>
      <c r="G178" s="216">
        <f t="shared" si="33"/>
        <v>61.27538736959071</v>
      </c>
      <c r="H178" s="234">
        <v>14820</v>
      </c>
      <c r="I178" s="234">
        <v>41136</v>
      </c>
      <c r="J178" s="216">
        <f t="shared" si="30"/>
        <v>36.026837806301046</v>
      </c>
      <c r="K178" s="234">
        <v>4280</v>
      </c>
      <c r="L178" s="234">
        <v>9643</v>
      </c>
      <c r="M178" s="216">
        <f>K178/L178%</f>
        <v>44.3845276366276</v>
      </c>
      <c r="N178" s="234">
        <f t="shared" si="34"/>
        <v>29026</v>
      </c>
      <c r="O178" s="234">
        <f t="shared" si="34"/>
        <v>66978</v>
      </c>
      <c r="P178" s="216">
        <f t="shared" si="32"/>
        <v>43.33661799396817</v>
      </c>
      <c r="Q178" s="249"/>
      <c r="R178" s="257"/>
      <c r="S178" s="257"/>
      <c r="T178" s="249"/>
      <c r="U178" s="257"/>
      <c r="V178" s="257"/>
      <c r="W178" s="249"/>
      <c r="X178" s="257"/>
      <c r="Y178" s="257"/>
      <c r="Z178" s="249"/>
    </row>
    <row r="179" spans="1:26" s="114" customFormat="1" ht="12.75">
      <c r="A179" s="116" t="s">
        <v>56</v>
      </c>
      <c r="B179" s="234" t="s">
        <v>228</v>
      </c>
      <c r="C179" s="234">
        <f>F179</f>
        <v>227</v>
      </c>
      <c r="D179" s="243" t="s">
        <v>182</v>
      </c>
      <c r="E179" s="234" t="s">
        <v>228</v>
      </c>
      <c r="F179" s="234">
        <v>227</v>
      </c>
      <c r="G179" s="216" t="s">
        <v>182</v>
      </c>
      <c r="H179" s="234" t="s">
        <v>182</v>
      </c>
      <c r="I179" s="234" t="s">
        <v>182</v>
      </c>
      <c r="J179" s="216" t="s">
        <v>182</v>
      </c>
      <c r="K179" s="234">
        <v>100</v>
      </c>
      <c r="L179" s="234">
        <v>89</v>
      </c>
      <c r="M179" s="216">
        <f t="shared" si="31"/>
        <v>112.35955056179775</v>
      </c>
      <c r="N179" s="234">
        <v>136</v>
      </c>
      <c r="O179" s="234">
        <f>F179+L179</f>
        <v>316</v>
      </c>
      <c r="P179" s="216">
        <f t="shared" si="32"/>
        <v>43.0379746835443</v>
      </c>
      <c r="Q179" s="249"/>
      <c r="R179" s="257"/>
      <c r="S179" s="257"/>
      <c r="T179" s="249"/>
      <c r="U179" s="257"/>
      <c r="V179" s="257"/>
      <c r="W179" s="249"/>
      <c r="X179" s="257"/>
      <c r="Y179" s="257"/>
      <c r="Z179" s="249"/>
    </row>
    <row r="180" spans="1:26" s="117" customFormat="1" ht="12.75">
      <c r="A180" s="116" t="s">
        <v>57</v>
      </c>
      <c r="B180" s="234">
        <f>E180+H180</f>
        <v>8488</v>
      </c>
      <c r="C180" s="234">
        <f>F180+I180</f>
        <v>7506</v>
      </c>
      <c r="D180" s="243">
        <f t="shared" si="29"/>
        <v>113.08286703970157</v>
      </c>
      <c r="E180" s="234">
        <v>7150</v>
      </c>
      <c r="F180" s="234">
        <v>6262</v>
      </c>
      <c r="G180" s="216">
        <f t="shared" si="33"/>
        <v>114.18077291600129</v>
      </c>
      <c r="H180" s="234">
        <v>1338</v>
      </c>
      <c r="I180" s="234">
        <v>1244</v>
      </c>
      <c r="J180" s="216">
        <f t="shared" si="30"/>
        <v>107.55627009646302</v>
      </c>
      <c r="K180" s="234">
        <v>6029</v>
      </c>
      <c r="L180" s="234">
        <v>4665</v>
      </c>
      <c r="M180" s="216">
        <f t="shared" si="31"/>
        <v>129.2390139335477</v>
      </c>
      <c r="N180" s="234">
        <f>E180+H180+K180</f>
        <v>14517</v>
      </c>
      <c r="O180" s="234">
        <f t="shared" si="34"/>
        <v>12171</v>
      </c>
      <c r="P180" s="216">
        <f t="shared" si="32"/>
        <v>119.2753265960069</v>
      </c>
      <c r="Q180" s="249"/>
      <c r="R180" s="257"/>
      <c r="S180" s="257"/>
      <c r="T180" s="249"/>
      <c r="U180" s="257"/>
      <c r="V180" s="257"/>
      <c r="W180" s="249"/>
      <c r="X180" s="257"/>
      <c r="Y180" s="257"/>
      <c r="Z180" s="249"/>
    </row>
    <row r="181" spans="1:26" s="117" customFormat="1" ht="12.75">
      <c r="A181" s="116" t="s">
        <v>58</v>
      </c>
      <c r="B181" s="234">
        <f>H181</f>
        <v>1408</v>
      </c>
      <c r="C181" s="234">
        <v>2167</v>
      </c>
      <c r="D181" s="243">
        <f t="shared" si="29"/>
        <v>64.9746192893401</v>
      </c>
      <c r="E181" s="234" t="s">
        <v>182</v>
      </c>
      <c r="F181" s="234" t="s">
        <v>183</v>
      </c>
      <c r="G181" s="216" t="s">
        <v>182</v>
      </c>
      <c r="H181" s="234">
        <v>1408</v>
      </c>
      <c r="I181" s="234">
        <v>1683</v>
      </c>
      <c r="J181" s="216">
        <f t="shared" si="30"/>
        <v>83.66013071895426</v>
      </c>
      <c r="K181" s="234">
        <v>4135</v>
      </c>
      <c r="L181" s="234">
        <v>5478</v>
      </c>
      <c r="M181" s="216">
        <f t="shared" si="31"/>
        <v>75.48375319459657</v>
      </c>
      <c r="N181" s="234">
        <f>H181+K181</f>
        <v>5543</v>
      </c>
      <c r="O181" s="234">
        <v>7645</v>
      </c>
      <c r="P181" s="216">
        <f t="shared" si="32"/>
        <v>72.50490516677567</v>
      </c>
      <c r="Q181" s="249"/>
      <c r="R181" s="257"/>
      <c r="S181" s="257"/>
      <c r="T181" s="249"/>
      <c r="U181" s="257"/>
      <c r="V181" s="257"/>
      <c r="W181" s="249"/>
      <c r="X181" s="257"/>
      <c r="Y181" s="257"/>
      <c r="Z181" s="249"/>
    </row>
    <row r="182" spans="1:26" s="117" customFormat="1" ht="12.75">
      <c r="A182" s="116" t="s">
        <v>146</v>
      </c>
      <c r="B182" s="234">
        <f aca="true" t="shared" si="35" ref="B182:C184">E182+H182</f>
        <v>9158</v>
      </c>
      <c r="C182" s="234">
        <f t="shared" si="35"/>
        <v>10264</v>
      </c>
      <c r="D182" s="243">
        <f t="shared" si="29"/>
        <v>89.2244738893219</v>
      </c>
      <c r="E182" s="234">
        <v>7451</v>
      </c>
      <c r="F182" s="234">
        <v>8530</v>
      </c>
      <c r="G182" s="216">
        <f t="shared" si="33"/>
        <v>87.35052754982415</v>
      </c>
      <c r="H182" s="234">
        <v>1707</v>
      </c>
      <c r="I182" s="234">
        <v>1734</v>
      </c>
      <c r="J182" s="216">
        <f t="shared" si="30"/>
        <v>98.44290657439447</v>
      </c>
      <c r="K182" s="234">
        <v>5759</v>
      </c>
      <c r="L182" s="234">
        <v>7320</v>
      </c>
      <c r="M182" s="216">
        <f t="shared" si="31"/>
        <v>78.67486338797814</v>
      </c>
      <c r="N182" s="234">
        <f t="shared" si="34"/>
        <v>14917</v>
      </c>
      <c r="O182" s="234">
        <f t="shared" si="34"/>
        <v>17584</v>
      </c>
      <c r="P182" s="216">
        <f t="shared" si="32"/>
        <v>84.8328025477707</v>
      </c>
      <c r="Q182" s="249"/>
      <c r="R182" s="257"/>
      <c r="S182" s="257"/>
      <c r="T182" s="249"/>
      <c r="U182" s="257"/>
      <c r="V182" s="257"/>
      <c r="W182" s="249"/>
      <c r="X182" s="257"/>
      <c r="Y182" s="257"/>
      <c r="Z182" s="249"/>
    </row>
    <row r="183" spans="1:26" s="117" customFormat="1" ht="12.75">
      <c r="A183" s="116" t="s">
        <v>59</v>
      </c>
      <c r="B183" s="234">
        <f t="shared" si="35"/>
        <v>60696</v>
      </c>
      <c r="C183" s="234">
        <f t="shared" si="35"/>
        <v>50974</v>
      </c>
      <c r="D183" s="243">
        <f t="shared" si="29"/>
        <v>119.0724683171813</v>
      </c>
      <c r="E183" s="234">
        <v>52354</v>
      </c>
      <c r="F183" s="234">
        <v>41723</v>
      </c>
      <c r="G183" s="216">
        <f t="shared" si="33"/>
        <v>125.47995110610454</v>
      </c>
      <c r="H183" s="234">
        <v>8342</v>
      </c>
      <c r="I183" s="234">
        <v>9251</v>
      </c>
      <c r="J183" s="216">
        <f t="shared" si="30"/>
        <v>90.17403523943356</v>
      </c>
      <c r="K183" s="234">
        <v>15176</v>
      </c>
      <c r="L183" s="234">
        <v>16927</v>
      </c>
      <c r="M183" s="216">
        <f t="shared" si="31"/>
        <v>89.6555798428546</v>
      </c>
      <c r="N183" s="234">
        <f t="shared" si="34"/>
        <v>75872</v>
      </c>
      <c r="O183" s="234">
        <f t="shared" si="34"/>
        <v>67901</v>
      </c>
      <c r="P183" s="216">
        <f t="shared" si="32"/>
        <v>111.73914964433514</v>
      </c>
      <c r="Q183" s="249"/>
      <c r="R183" s="257"/>
      <c r="S183" s="257"/>
      <c r="T183" s="249"/>
      <c r="U183" s="257"/>
      <c r="V183" s="257"/>
      <c r="W183" s="249"/>
      <c r="X183" s="257"/>
      <c r="Y183" s="257"/>
      <c r="Z183" s="249"/>
    </row>
    <row r="184" spans="1:26" s="117" customFormat="1" ht="14.25" customHeight="1">
      <c r="A184" s="116" t="s">
        <v>233</v>
      </c>
      <c r="B184" s="234">
        <f t="shared" si="35"/>
        <v>20657</v>
      </c>
      <c r="C184" s="234">
        <f t="shared" si="35"/>
        <v>18881</v>
      </c>
      <c r="D184" s="243">
        <f t="shared" si="29"/>
        <v>109.40628144695725</v>
      </c>
      <c r="E184" s="234">
        <v>12252</v>
      </c>
      <c r="F184" s="234">
        <v>12741</v>
      </c>
      <c r="G184" s="216">
        <f t="shared" si="33"/>
        <v>96.16199670355546</v>
      </c>
      <c r="H184" s="234">
        <v>8405</v>
      </c>
      <c r="I184" s="234">
        <v>6140</v>
      </c>
      <c r="J184" s="216">
        <f t="shared" si="30"/>
        <v>136.88925081433226</v>
      </c>
      <c r="K184" s="234">
        <v>52502</v>
      </c>
      <c r="L184" s="234">
        <v>47621</v>
      </c>
      <c r="M184" s="216">
        <f t="shared" si="31"/>
        <v>110.24967976312972</v>
      </c>
      <c r="N184" s="234">
        <f t="shared" si="34"/>
        <v>73159</v>
      </c>
      <c r="O184" s="234">
        <f t="shared" si="34"/>
        <v>66502</v>
      </c>
      <c r="P184" s="216">
        <f t="shared" si="32"/>
        <v>110.01022525638326</v>
      </c>
      <c r="Q184" s="249"/>
      <c r="R184" s="257"/>
      <c r="S184" s="257"/>
      <c r="T184" s="249"/>
      <c r="U184" s="257"/>
      <c r="V184" s="257"/>
      <c r="W184" s="249"/>
      <c r="X184" s="257"/>
      <c r="Y184" s="257"/>
      <c r="Z184" s="249"/>
    </row>
    <row r="185" spans="1:26" s="114" customFormat="1" ht="14.25" customHeight="1">
      <c r="A185" s="116" t="s">
        <v>61</v>
      </c>
      <c r="B185" s="234">
        <f>H185</f>
        <v>50</v>
      </c>
      <c r="C185" s="234">
        <f>I185</f>
        <v>54</v>
      </c>
      <c r="D185" s="243">
        <f t="shared" si="29"/>
        <v>92.5925925925926</v>
      </c>
      <c r="E185" s="234" t="s">
        <v>182</v>
      </c>
      <c r="F185" s="234" t="s">
        <v>182</v>
      </c>
      <c r="G185" s="216" t="s">
        <v>182</v>
      </c>
      <c r="H185" s="234">
        <v>50</v>
      </c>
      <c r="I185" s="234">
        <v>54</v>
      </c>
      <c r="J185" s="216">
        <f t="shared" si="30"/>
        <v>92.59259259259258</v>
      </c>
      <c r="K185" s="234">
        <v>758</v>
      </c>
      <c r="L185" s="234">
        <v>827</v>
      </c>
      <c r="M185" s="216">
        <f t="shared" si="31"/>
        <v>91.6565900846433</v>
      </c>
      <c r="N185" s="234">
        <f>H185+K185</f>
        <v>808</v>
      </c>
      <c r="O185" s="234">
        <f>I185+L185</f>
        <v>881</v>
      </c>
      <c r="P185" s="216">
        <f t="shared" si="32"/>
        <v>91.71396140749148</v>
      </c>
      <c r="Q185" s="249"/>
      <c r="R185" s="257"/>
      <c r="S185" s="257"/>
      <c r="T185" s="249"/>
      <c r="U185" s="257"/>
      <c r="V185" s="257"/>
      <c r="W185" s="249"/>
      <c r="X185" s="257"/>
      <c r="Y185" s="257"/>
      <c r="Z185" s="249"/>
    </row>
    <row r="186" spans="1:26" s="117" customFormat="1" ht="14.25" customHeight="1">
      <c r="A186" s="116" t="s">
        <v>63</v>
      </c>
      <c r="B186" s="234">
        <f>E186+H186</f>
        <v>90214</v>
      </c>
      <c r="C186" s="234">
        <f>F186+I186</f>
        <v>91165</v>
      </c>
      <c r="D186" s="243">
        <f t="shared" si="29"/>
        <v>98.95683650523776</v>
      </c>
      <c r="E186" s="234">
        <v>89155</v>
      </c>
      <c r="F186" s="234">
        <v>90829</v>
      </c>
      <c r="G186" s="216">
        <f t="shared" si="33"/>
        <v>98.15697629611688</v>
      </c>
      <c r="H186" s="234">
        <v>1059</v>
      </c>
      <c r="I186" s="234">
        <v>336</v>
      </c>
      <c r="J186" s="216">
        <f t="shared" si="30"/>
        <v>315.17857142857144</v>
      </c>
      <c r="K186" s="234">
        <v>13739</v>
      </c>
      <c r="L186" s="234">
        <v>21451</v>
      </c>
      <c r="M186" s="216">
        <f t="shared" si="31"/>
        <v>64.04829611673115</v>
      </c>
      <c r="N186" s="234">
        <f t="shared" si="34"/>
        <v>103953</v>
      </c>
      <c r="O186" s="234">
        <f t="shared" si="34"/>
        <v>112616</v>
      </c>
      <c r="P186" s="216">
        <f t="shared" si="32"/>
        <v>92.30748739077927</v>
      </c>
      <c r="Q186" s="249"/>
      <c r="R186" s="257"/>
      <c r="S186" s="257"/>
      <c r="T186" s="249"/>
      <c r="U186" s="257"/>
      <c r="V186" s="257"/>
      <c r="W186" s="249"/>
      <c r="X186" s="257"/>
      <c r="Y186" s="257"/>
      <c r="Z186" s="249"/>
    </row>
    <row r="187" spans="1:26" s="117" customFormat="1" ht="14.25" customHeight="1">
      <c r="A187" s="116" t="s">
        <v>64</v>
      </c>
      <c r="B187" s="234">
        <f>E187+H187</f>
        <v>69265</v>
      </c>
      <c r="C187" s="234">
        <f>F187+I187</f>
        <v>62440</v>
      </c>
      <c r="D187" s="243">
        <f t="shared" si="29"/>
        <v>110.93049327354261</v>
      </c>
      <c r="E187" s="234">
        <v>65557</v>
      </c>
      <c r="F187" s="234">
        <v>59481</v>
      </c>
      <c r="G187" s="216">
        <f t="shared" si="33"/>
        <v>110.21502664716465</v>
      </c>
      <c r="H187" s="234">
        <v>3708</v>
      </c>
      <c r="I187" s="234">
        <v>2959</v>
      </c>
      <c r="J187" s="216">
        <f t="shared" si="30"/>
        <v>125.31260561000337</v>
      </c>
      <c r="K187" s="234">
        <v>51988</v>
      </c>
      <c r="L187" s="234">
        <v>43270</v>
      </c>
      <c r="M187" s="216">
        <f t="shared" si="31"/>
        <v>120.147908481627</v>
      </c>
      <c r="N187" s="234">
        <f t="shared" si="34"/>
        <v>121253</v>
      </c>
      <c r="O187" s="234">
        <f t="shared" si="34"/>
        <v>105710</v>
      </c>
      <c r="P187" s="216">
        <f t="shared" si="32"/>
        <v>114.7034339229969</v>
      </c>
      <c r="Q187" s="249"/>
      <c r="R187" s="257"/>
      <c r="S187" s="257"/>
      <c r="T187" s="249"/>
      <c r="U187" s="257"/>
      <c r="V187" s="257"/>
      <c r="W187" s="249"/>
      <c r="X187" s="257"/>
      <c r="Y187" s="257"/>
      <c r="Z187" s="249"/>
    </row>
    <row r="188" spans="1:26" s="117" customFormat="1" ht="14.25" customHeight="1">
      <c r="A188" s="116" t="s">
        <v>65</v>
      </c>
      <c r="B188" s="234">
        <f>H188</f>
        <v>100</v>
      </c>
      <c r="C188" s="234">
        <f>I188</f>
        <v>335</v>
      </c>
      <c r="D188" s="243">
        <f t="shared" si="29"/>
        <v>29.850746268656714</v>
      </c>
      <c r="E188" s="234" t="s">
        <v>182</v>
      </c>
      <c r="F188" s="234" t="s">
        <v>182</v>
      </c>
      <c r="G188" s="216" t="s">
        <v>182</v>
      </c>
      <c r="H188" s="234">
        <v>100</v>
      </c>
      <c r="I188" s="234">
        <v>335</v>
      </c>
      <c r="J188" s="216">
        <f t="shared" si="30"/>
        <v>29.850746268656717</v>
      </c>
      <c r="K188" s="234">
        <v>393</v>
      </c>
      <c r="L188" s="234">
        <v>492</v>
      </c>
      <c r="M188" s="216">
        <f t="shared" si="31"/>
        <v>79.8780487804878</v>
      </c>
      <c r="N188" s="234">
        <f>H188+K188</f>
        <v>493</v>
      </c>
      <c r="O188" s="234">
        <f>I188+L188</f>
        <v>827</v>
      </c>
      <c r="P188" s="216">
        <f t="shared" si="32"/>
        <v>59.6130592503023</v>
      </c>
      <c r="Q188" s="249"/>
      <c r="R188" s="257"/>
      <c r="S188" s="257"/>
      <c r="T188" s="249"/>
      <c r="U188" s="257"/>
      <c r="V188" s="257"/>
      <c r="W188" s="249"/>
      <c r="X188" s="257"/>
      <c r="Y188" s="257"/>
      <c r="Z188" s="249"/>
    </row>
    <row r="189" spans="1:26" s="117" customFormat="1" ht="14.25" customHeight="1">
      <c r="A189" s="116" t="s">
        <v>147</v>
      </c>
      <c r="B189" s="234">
        <f>H189</f>
        <v>35</v>
      </c>
      <c r="C189" s="234">
        <f>I189</f>
        <v>488</v>
      </c>
      <c r="D189" s="243">
        <f t="shared" si="29"/>
        <v>7.172131147540983</v>
      </c>
      <c r="E189" s="234" t="s">
        <v>182</v>
      </c>
      <c r="F189" s="234" t="s">
        <v>182</v>
      </c>
      <c r="G189" s="216" t="s">
        <v>182</v>
      </c>
      <c r="H189" s="234">
        <v>35</v>
      </c>
      <c r="I189" s="234">
        <v>488</v>
      </c>
      <c r="J189" s="216">
        <f t="shared" si="30"/>
        <v>7.172131147540984</v>
      </c>
      <c r="K189" s="234">
        <v>276</v>
      </c>
      <c r="L189" s="234">
        <v>260</v>
      </c>
      <c r="M189" s="216">
        <f t="shared" si="31"/>
        <v>106.15384615384615</v>
      </c>
      <c r="N189" s="234">
        <f>H189+K189</f>
        <v>311</v>
      </c>
      <c r="O189" s="234">
        <f>I189+L189</f>
        <v>748</v>
      </c>
      <c r="P189" s="216">
        <f t="shared" si="32"/>
        <v>41.57754010695187</v>
      </c>
      <c r="Q189" s="249"/>
      <c r="R189" s="257"/>
      <c r="S189" s="257"/>
      <c r="T189" s="249"/>
      <c r="U189" s="257"/>
      <c r="V189" s="257"/>
      <c r="W189" s="249"/>
      <c r="X189" s="257"/>
      <c r="Y189" s="257"/>
      <c r="Z189" s="249"/>
    </row>
    <row r="190" spans="1:26" s="117" customFormat="1" ht="14.25" customHeight="1">
      <c r="A190" s="116" t="s">
        <v>67</v>
      </c>
      <c r="B190" s="234">
        <f>E190+H190</f>
        <v>12942</v>
      </c>
      <c r="C190" s="234">
        <f>F190+I190</f>
        <v>10840</v>
      </c>
      <c r="D190" s="243">
        <f t="shared" si="29"/>
        <v>119.39114391143913</v>
      </c>
      <c r="E190" s="234">
        <v>10463</v>
      </c>
      <c r="F190" s="234">
        <v>9095</v>
      </c>
      <c r="G190" s="216">
        <f t="shared" si="33"/>
        <v>115.04123144584936</v>
      </c>
      <c r="H190" s="234">
        <v>2479</v>
      </c>
      <c r="I190" s="234">
        <v>1745</v>
      </c>
      <c r="J190" s="216">
        <f t="shared" si="30"/>
        <v>142.06303724928367</v>
      </c>
      <c r="K190" s="234">
        <v>26564</v>
      </c>
      <c r="L190" s="234">
        <v>35840</v>
      </c>
      <c r="M190" s="216">
        <f t="shared" si="31"/>
        <v>74.11830357142857</v>
      </c>
      <c r="N190" s="234">
        <f t="shared" si="34"/>
        <v>39506</v>
      </c>
      <c r="O190" s="234">
        <f t="shared" si="34"/>
        <v>46680</v>
      </c>
      <c r="P190" s="216">
        <f t="shared" si="32"/>
        <v>84.63153384747216</v>
      </c>
      <c r="Q190" s="249"/>
      <c r="R190" s="257"/>
      <c r="S190" s="257"/>
      <c r="T190" s="249"/>
      <c r="U190" s="257"/>
      <c r="V190" s="257"/>
      <c r="W190" s="249"/>
      <c r="X190" s="257"/>
      <c r="Y190" s="257"/>
      <c r="Z190" s="249"/>
    </row>
    <row r="191" spans="1:26" s="117" customFormat="1" ht="14.25" customHeight="1">
      <c r="A191" s="116" t="s">
        <v>148</v>
      </c>
      <c r="B191" s="234" t="s">
        <v>182</v>
      </c>
      <c r="C191" s="234" t="s">
        <v>182</v>
      </c>
      <c r="D191" s="216" t="s">
        <v>182</v>
      </c>
      <c r="E191" s="234" t="s">
        <v>182</v>
      </c>
      <c r="F191" s="234" t="s">
        <v>182</v>
      </c>
      <c r="G191" s="216" t="s">
        <v>182</v>
      </c>
      <c r="H191" s="234" t="s">
        <v>182</v>
      </c>
      <c r="I191" s="234" t="s">
        <v>182</v>
      </c>
      <c r="J191" s="216" t="s">
        <v>182</v>
      </c>
      <c r="K191" s="234">
        <v>5</v>
      </c>
      <c r="L191" s="234">
        <v>4</v>
      </c>
      <c r="M191" s="216">
        <f t="shared" si="31"/>
        <v>125</v>
      </c>
      <c r="N191" s="234">
        <f>K191</f>
        <v>5</v>
      </c>
      <c r="O191" s="234">
        <f>L191</f>
        <v>4</v>
      </c>
      <c r="P191" s="216">
        <f t="shared" si="32"/>
        <v>125</v>
      </c>
      <c r="Q191" s="249"/>
      <c r="R191" s="257"/>
      <c r="S191" s="257"/>
      <c r="T191" s="249"/>
      <c r="U191" s="257"/>
      <c r="V191" s="257"/>
      <c r="W191" s="249"/>
      <c r="X191" s="257"/>
      <c r="Y191" s="257"/>
      <c r="Z191" s="249"/>
    </row>
    <row r="192" spans="1:26" s="117" customFormat="1" ht="12" customHeight="1">
      <c r="A192" s="116" t="s">
        <v>68</v>
      </c>
      <c r="B192" s="234">
        <f>E192</f>
        <v>84</v>
      </c>
      <c r="C192" s="234">
        <f>F192</f>
        <v>99</v>
      </c>
      <c r="D192" s="243">
        <f>B192/C192*100</f>
        <v>84.84848484848484</v>
      </c>
      <c r="E192" s="234">
        <v>84</v>
      </c>
      <c r="F192" s="234">
        <v>99</v>
      </c>
      <c r="G192" s="216">
        <f t="shared" si="33"/>
        <v>84.84848484848484</v>
      </c>
      <c r="H192" s="234" t="s">
        <v>182</v>
      </c>
      <c r="I192" s="234" t="s">
        <v>182</v>
      </c>
      <c r="J192" s="216" t="s">
        <v>182</v>
      </c>
      <c r="K192" s="234">
        <v>109</v>
      </c>
      <c r="L192" s="234">
        <v>80</v>
      </c>
      <c r="M192" s="216">
        <f t="shared" si="31"/>
        <v>136.25</v>
      </c>
      <c r="N192" s="234">
        <f>E192+K192</f>
        <v>193</v>
      </c>
      <c r="O192" s="234">
        <f>F192+L192</f>
        <v>179</v>
      </c>
      <c r="P192" s="216">
        <f t="shared" si="32"/>
        <v>107.82122905027933</v>
      </c>
      <c r="Q192" s="249"/>
      <c r="R192" s="257"/>
      <c r="S192" s="257"/>
      <c r="T192" s="249"/>
      <c r="U192" s="257"/>
      <c r="V192" s="257"/>
      <c r="W192" s="249"/>
      <c r="X192" s="257"/>
      <c r="Y192" s="257"/>
      <c r="Z192" s="249"/>
    </row>
    <row r="193" spans="1:26" s="117" customFormat="1" ht="12.75">
      <c r="A193" s="118" t="s">
        <v>69</v>
      </c>
      <c r="B193" s="235">
        <f>H193</f>
        <v>802</v>
      </c>
      <c r="C193" s="235">
        <f>I193</f>
        <v>736</v>
      </c>
      <c r="D193" s="244">
        <f>B193/C193*100</f>
        <v>108.96739130434783</v>
      </c>
      <c r="E193" s="235" t="s">
        <v>182</v>
      </c>
      <c r="F193" s="235" t="s">
        <v>182</v>
      </c>
      <c r="G193" s="46" t="s">
        <v>182</v>
      </c>
      <c r="H193" s="235">
        <v>802</v>
      </c>
      <c r="I193" s="235">
        <v>736</v>
      </c>
      <c r="J193" s="46">
        <f t="shared" si="30"/>
        <v>108.96739130434783</v>
      </c>
      <c r="K193" s="235">
        <v>951</v>
      </c>
      <c r="L193" s="235">
        <v>2602</v>
      </c>
      <c r="M193" s="46">
        <f t="shared" si="31"/>
        <v>36.54880860876249</v>
      </c>
      <c r="N193" s="235">
        <f>H193+K193</f>
        <v>1753</v>
      </c>
      <c r="O193" s="235">
        <f>I193+L193</f>
        <v>3338</v>
      </c>
      <c r="P193" s="46">
        <f t="shared" si="32"/>
        <v>52.516476932294786</v>
      </c>
      <c r="Q193" s="249"/>
      <c r="R193" s="257"/>
      <c r="S193" s="257"/>
      <c r="T193" s="249"/>
      <c r="U193" s="248"/>
      <c r="V193" s="248"/>
      <c r="W193" s="248"/>
      <c r="X193" s="257"/>
      <c r="Y193" s="257"/>
      <c r="Z193" s="249"/>
    </row>
    <row r="196" spans="1:13" ht="12.75">
      <c r="A196" s="376" t="s">
        <v>204</v>
      </c>
      <c r="B196" s="376"/>
      <c r="C196" s="376"/>
      <c r="D196" s="376"/>
      <c r="E196" s="376"/>
      <c r="F196" s="376"/>
      <c r="G196" s="376"/>
      <c r="H196" s="376"/>
      <c r="I196" s="376"/>
      <c r="J196" s="376"/>
      <c r="K196" s="376"/>
      <c r="L196" s="376"/>
      <c r="M196" s="376"/>
    </row>
    <row r="197" spans="1:16" ht="12.75">
      <c r="A197" s="120"/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P197" s="181" t="s">
        <v>114</v>
      </c>
    </row>
    <row r="198" spans="1:16" ht="12.75" customHeight="1">
      <c r="A198" s="305"/>
      <c r="B198" s="301" t="s">
        <v>179</v>
      </c>
      <c r="C198" s="301"/>
      <c r="D198" s="301"/>
      <c r="E198" s="302" t="s">
        <v>26</v>
      </c>
      <c r="F198" s="306"/>
      <c r="G198" s="306"/>
      <c r="H198" s="306"/>
      <c r="I198" s="306"/>
      <c r="J198" s="306"/>
      <c r="K198" s="307" t="s">
        <v>29</v>
      </c>
      <c r="L198" s="308"/>
      <c r="M198" s="309"/>
      <c r="N198" s="301" t="s">
        <v>178</v>
      </c>
      <c r="O198" s="301"/>
      <c r="P198" s="302"/>
    </row>
    <row r="199" spans="1:16" ht="27" customHeight="1">
      <c r="A199" s="305"/>
      <c r="B199" s="301"/>
      <c r="C199" s="301"/>
      <c r="D199" s="301"/>
      <c r="E199" s="301" t="s">
        <v>27</v>
      </c>
      <c r="F199" s="301"/>
      <c r="G199" s="301"/>
      <c r="H199" s="301" t="s">
        <v>28</v>
      </c>
      <c r="I199" s="301"/>
      <c r="J199" s="301"/>
      <c r="K199" s="310"/>
      <c r="L199" s="311"/>
      <c r="M199" s="312"/>
      <c r="N199" s="301"/>
      <c r="O199" s="301"/>
      <c r="P199" s="302"/>
    </row>
    <row r="200" spans="1:16" ht="22.5">
      <c r="A200" s="305"/>
      <c r="B200" s="72">
        <v>2024</v>
      </c>
      <c r="C200" s="72">
        <v>2023</v>
      </c>
      <c r="D200" s="72" t="s">
        <v>180</v>
      </c>
      <c r="E200" s="72">
        <v>2024</v>
      </c>
      <c r="F200" s="72">
        <v>2023</v>
      </c>
      <c r="G200" s="72" t="s">
        <v>180</v>
      </c>
      <c r="H200" s="72">
        <v>2024</v>
      </c>
      <c r="I200" s="72">
        <v>2023</v>
      </c>
      <c r="J200" s="72" t="s">
        <v>180</v>
      </c>
      <c r="K200" s="72">
        <v>2024</v>
      </c>
      <c r="L200" s="72">
        <v>2023</v>
      </c>
      <c r="M200" s="72" t="s">
        <v>180</v>
      </c>
      <c r="N200" s="72">
        <v>2024</v>
      </c>
      <c r="O200" s="72">
        <v>2023</v>
      </c>
      <c r="P200" s="73" t="s">
        <v>180</v>
      </c>
    </row>
    <row r="201" spans="1:26" s="114" customFormat="1" ht="12.75">
      <c r="A201" s="112" t="s">
        <v>52</v>
      </c>
      <c r="B201" s="252">
        <f>SUM(B202:B221)</f>
        <v>2569642</v>
      </c>
      <c r="C201" s="252">
        <f>SUM(C202:C221)</f>
        <v>2405884</v>
      </c>
      <c r="D201" s="256">
        <f>B201/C201%</f>
        <v>106.80656257741437</v>
      </c>
      <c r="E201" s="252">
        <f>SUM(E202:E221)</f>
        <v>347344</v>
      </c>
      <c r="F201" s="252">
        <f>SUM(F202:F221)</f>
        <v>273340</v>
      </c>
      <c r="G201" s="256">
        <f>E201/F201%</f>
        <v>127.07397380551693</v>
      </c>
      <c r="H201" s="252">
        <f>SUM(H202:H221)</f>
        <v>2222298</v>
      </c>
      <c r="I201" s="252">
        <f>SUM(I202:I221)</f>
        <v>2132544</v>
      </c>
      <c r="J201" s="256">
        <f>H201/I201%</f>
        <v>104.20877599711893</v>
      </c>
      <c r="K201" s="252">
        <f>SUM(K202:K221)</f>
        <v>1721476</v>
      </c>
      <c r="L201" s="252">
        <f>SUM(L202:L221)</f>
        <v>1811454</v>
      </c>
      <c r="M201" s="256">
        <f>K201/L201%</f>
        <v>95.03282998077786</v>
      </c>
      <c r="N201" s="252">
        <f>SUM(N202:N221)</f>
        <v>4291118</v>
      </c>
      <c r="O201" s="252">
        <f>SUM(O202:O221)</f>
        <v>4217338</v>
      </c>
      <c r="P201" s="256">
        <f>N201/O201%</f>
        <v>101.7494447919517</v>
      </c>
      <c r="Q201" s="249"/>
      <c r="R201" s="257"/>
      <c r="S201" s="257"/>
      <c r="T201" s="249"/>
      <c r="U201" s="257"/>
      <c r="V201" s="257"/>
      <c r="W201" s="249"/>
      <c r="X201" s="257"/>
      <c r="Y201" s="257"/>
      <c r="Z201" s="249"/>
    </row>
    <row r="202" spans="1:26" s="114" customFormat="1" ht="12.75">
      <c r="A202" s="115" t="s">
        <v>232</v>
      </c>
      <c r="B202" s="252">
        <f>E202+H202</f>
        <v>265235</v>
      </c>
      <c r="C202" s="254">
        <f>F202+I202</f>
        <v>262361</v>
      </c>
      <c r="D202" s="256">
        <f aca="true" t="shared" si="36" ref="D202:D219">B202/C202*100</f>
        <v>101.09543720293794</v>
      </c>
      <c r="E202" s="252">
        <v>16409</v>
      </c>
      <c r="F202" s="252">
        <v>8473</v>
      </c>
      <c r="G202" s="256">
        <f aca="true" t="shared" si="37" ref="G202:G221">E202/F202%</f>
        <v>193.6622211731382</v>
      </c>
      <c r="H202" s="252">
        <v>248826</v>
      </c>
      <c r="I202" s="252">
        <v>253888</v>
      </c>
      <c r="J202" s="256">
        <f aca="true" t="shared" si="38" ref="J202:J221">H202/I202%</f>
        <v>98.00620746155785</v>
      </c>
      <c r="K202" s="252">
        <v>102817</v>
      </c>
      <c r="L202" s="252">
        <v>116608</v>
      </c>
      <c r="M202" s="256">
        <f aca="true" t="shared" si="39" ref="M202:M221">K202/L202%</f>
        <v>88.17319566410538</v>
      </c>
      <c r="N202" s="252">
        <f>E202+H202+K202</f>
        <v>368052</v>
      </c>
      <c r="O202" s="252">
        <f>F202+I202+L202</f>
        <v>378969</v>
      </c>
      <c r="P202" s="256">
        <f aca="true" t="shared" si="40" ref="P202:P221">N202/O202%</f>
        <v>97.1192894405611</v>
      </c>
      <c r="Q202" s="249"/>
      <c r="R202" s="257"/>
      <c r="S202" s="257"/>
      <c r="T202" s="249"/>
      <c r="U202" s="257"/>
      <c r="V202" s="257"/>
      <c r="W202" s="249"/>
      <c r="X202" s="257"/>
      <c r="Y202" s="257"/>
      <c r="Z202" s="249"/>
    </row>
    <row r="203" spans="1:26" s="114" customFormat="1" ht="12.75">
      <c r="A203" s="116" t="s">
        <v>53</v>
      </c>
      <c r="B203" s="252">
        <f aca="true" t="shared" si="41" ref="B203:C218">E203+H203</f>
        <v>151527</v>
      </c>
      <c r="C203" s="254">
        <f>F203+I203</f>
        <v>138592</v>
      </c>
      <c r="D203" s="256">
        <f t="shared" si="36"/>
        <v>109.33315054259987</v>
      </c>
      <c r="E203" s="252">
        <v>72042</v>
      </c>
      <c r="F203" s="252">
        <v>61052</v>
      </c>
      <c r="G203" s="256">
        <f t="shared" si="37"/>
        <v>118.00104828670642</v>
      </c>
      <c r="H203" s="252">
        <v>79485</v>
      </c>
      <c r="I203" s="252">
        <v>77540</v>
      </c>
      <c r="J203" s="256">
        <f t="shared" si="38"/>
        <v>102.50838277018313</v>
      </c>
      <c r="K203" s="252">
        <v>119476</v>
      </c>
      <c r="L203" s="252">
        <v>133175</v>
      </c>
      <c r="M203" s="256">
        <f t="shared" si="39"/>
        <v>89.71353482260184</v>
      </c>
      <c r="N203" s="252">
        <f aca="true" t="shared" si="42" ref="N203:O218">E203+H203+K203</f>
        <v>271003</v>
      </c>
      <c r="O203" s="252">
        <f t="shared" si="42"/>
        <v>271767</v>
      </c>
      <c r="P203" s="256">
        <f t="shared" si="40"/>
        <v>99.7188768319921</v>
      </c>
      <c r="Q203" s="249"/>
      <c r="R203" s="257"/>
      <c r="S203" s="257"/>
      <c r="T203" s="249"/>
      <c r="U203" s="257"/>
      <c r="V203" s="257"/>
      <c r="W203" s="249"/>
      <c r="X203" s="257"/>
      <c r="Y203" s="257"/>
      <c r="Z203" s="249"/>
    </row>
    <row r="204" spans="1:26" s="114" customFormat="1" ht="12.75">
      <c r="A204" s="116" t="s">
        <v>54</v>
      </c>
      <c r="B204" s="252">
        <f t="shared" si="41"/>
        <v>263541</v>
      </c>
      <c r="C204" s="254">
        <f t="shared" si="41"/>
        <v>220901</v>
      </c>
      <c r="D204" s="256">
        <f t="shared" si="36"/>
        <v>119.30276458685111</v>
      </c>
      <c r="E204" s="252">
        <v>29174</v>
      </c>
      <c r="F204" s="252">
        <v>22335</v>
      </c>
      <c r="G204" s="256">
        <f t="shared" si="37"/>
        <v>130.62010297738976</v>
      </c>
      <c r="H204" s="252">
        <v>234367</v>
      </c>
      <c r="I204" s="252">
        <v>198566</v>
      </c>
      <c r="J204" s="256">
        <f t="shared" si="38"/>
        <v>118.02977347582164</v>
      </c>
      <c r="K204" s="252">
        <v>65486</v>
      </c>
      <c r="L204" s="252">
        <v>56676</v>
      </c>
      <c r="M204" s="256">
        <f t="shared" si="39"/>
        <v>115.54449855317948</v>
      </c>
      <c r="N204" s="252">
        <f t="shared" si="42"/>
        <v>329027</v>
      </c>
      <c r="O204" s="252">
        <f t="shared" si="42"/>
        <v>277577</v>
      </c>
      <c r="P204" s="256">
        <f t="shared" si="40"/>
        <v>118.53539738523004</v>
      </c>
      <c r="Q204" s="249"/>
      <c r="R204" s="257"/>
      <c r="S204" s="257"/>
      <c r="T204" s="249"/>
      <c r="U204" s="257"/>
      <c r="V204" s="257"/>
      <c r="W204" s="249"/>
      <c r="X204" s="257"/>
      <c r="Y204" s="257"/>
      <c r="Z204" s="249"/>
    </row>
    <row r="205" spans="1:26" s="114" customFormat="1" ht="12.75">
      <c r="A205" s="116" t="s">
        <v>55</v>
      </c>
      <c r="B205" s="252">
        <f t="shared" si="41"/>
        <v>144476</v>
      </c>
      <c r="C205" s="254">
        <f t="shared" si="41"/>
        <v>137689</v>
      </c>
      <c r="D205" s="256">
        <f t="shared" si="36"/>
        <v>104.92922455679104</v>
      </c>
      <c r="E205" s="252">
        <v>18627</v>
      </c>
      <c r="F205" s="252">
        <v>14162</v>
      </c>
      <c r="G205" s="256">
        <f t="shared" si="37"/>
        <v>131.52803276373393</v>
      </c>
      <c r="H205" s="252">
        <v>125849</v>
      </c>
      <c r="I205" s="252">
        <v>123527</v>
      </c>
      <c r="J205" s="256">
        <f t="shared" si="38"/>
        <v>101.87975098561448</v>
      </c>
      <c r="K205" s="252">
        <v>99380</v>
      </c>
      <c r="L205" s="252">
        <v>113554</v>
      </c>
      <c r="M205" s="256">
        <f t="shared" si="39"/>
        <v>87.51783292530426</v>
      </c>
      <c r="N205" s="252">
        <f t="shared" si="42"/>
        <v>243856</v>
      </c>
      <c r="O205" s="252">
        <f t="shared" si="42"/>
        <v>251243</v>
      </c>
      <c r="P205" s="256">
        <f t="shared" si="40"/>
        <v>97.05981858201025</v>
      </c>
      <c r="Q205" s="249"/>
      <c r="R205" s="257"/>
      <c r="S205" s="257"/>
      <c r="T205" s="249"/>
      <c r="U205" s="257"/>
      <c r="V205" s="257"/>
      <c r="W205" s="249"/>
      <c r="X205" s="257"/>
      <c r="Y205" s="257"/>
      <c r="Z205" s="249"/>
    </row>
    <row r="206" spans="1:26" s="114" customFormat="1" ht="12.75">
      <c r="A206" s="116" t="s">
        <v>56</v>
      </c>
      <c r="B206" s="252">
        <f t="shared" si="41"/>
        <v>91235</v>
      </c>
      <c r="C206" s="254">
        <f t="shared" si="41"/>
        <v>83677</v>
      </c>
      <c r="D206" s="256">
        <f t="shared" si="36"/>
        <v>109.03235058618259</v>
      </c>
      <c r="E206" s="252">
        <v>2039</v>
      </c>
      <c r="F206" s="252">
        <v>1779</v>
      </c>
      <c r="G206" s="256">
        <f t="shared" si="37"/>
        <v>114.61495222034851</v>
      </c>
      <c r="H206" s="252">
        <v>89196</v>
      </c>
      <c r="I206" s="252">
        <v>81898</v>
      </c>
      <c r="J206" s="256">
        <f t="shared" si="38"/>
        <v>108.9110845197685</v>
      </c>
      <c r="K206" s="252">
        <v>56549</v>
      </c>
      <c r="L206" s="252">
        <v>62005</v>
      </c>
      <c r="M206" s="256">
        <f t="shared" si="39"/>
        <v>91.20070962019193</v>
      </c>
      <c r="N206" s="252">
        <f t="shared" si="42"/>
        <v>147784</v>
      </c>
      <c r="O206" s="252">
        <f t="shared" si="42"/>
        <v>145682</v>
      </c>
      <c r="P206" s="256">
        <f t="shared" si="40"/>
        <v>101.44286871404842</v>
      </c>
      <c r="Q206" s="249"/>
      <c r="R206" s="257"/>
      <c r="S206" s="257"/>
      <c r="T206" s="249"/>
      <c r="U206" s="257"/>
      <c r="V206" s="257"/>
      <c r="W206" s="249"/>
      <c r="X206" s="257"/>
      <c r="Y206" s="257"/>
      <c r="Z206" s="249"/>
    </row>
    <row r="207" spans="1:26" s="117" customFormat="1" ht="12.75">
      <c r="A207" s="116" t="s">
        <v>57</v>
      </c>
      <c r="B207" s="252">
        <f t="shared" si="41"/>
        <v>235134</v>
      </c>
      <c r="C207" s="254">
        <f>F207+I207</f>
        <v>213608</v>
      </c>
      <c r="D207" s="256">
        <f t="shared" si="36"/>
        <v>110.07733792741845</v>
      </c>
      <c r="E207" s="252">
        <v>17229</v>
      </c>
      <c r="F207" s="252">
        <v>12676</v>
      </c>
      <c r="G207" s="256">
        <f t="shared" si="37"/>
        <v>135.91827074787</v>
      </c>
      <c r="H207" s="252">
        <v>217905</v>
      </c>
      <c r="I207" s="252">
        <v>200932</v>
      </c>
      <c r="J207" s="256">
        <f t="shared" si="38"/>
        <v>108.447136344634</v>
      </c>
      <c r="K207" s="252">
        <v>70331</v>
      </c>
      <c r="L207" s="252">
        <v>69408</v>
      </c>
      <c r="M207" s="256">
        <f t="shared" si="39"/>
        <v>101.32981788842784</v>
      </c>
      <c r="N207" s="252">
        <f t="shared" si="42"/>
        <v>305465</v>
      </c>
      <c r="O207" s="252">
        <f>F207+I207+L207</f>
        <v>283016</v>
      </c>
      <c r="P207" s="256">
        <f t="shared" si="40"/>
        <v>107.93206037821184</v>
      </c>
      <c r="Q207" s="249"/>
      <c r="R207" s="257"/>
      <c r="S207" s="257"/>
      <c r="T207" s="249"/>
      <c r="U207" s="257"/>
      <c r="V207" s="257"/>
      <c r="W207" s="249"/>
      <c r="X207" s="257"/>
      <c r="Y207" s="257"/>
      <c r="Z207" s="249"/>
    </row>
    <row r="208" spans="1:26" s="117" customFormat="1" ht="12.75">
      <c r="A208" s="116" t="s">
        <v>58</v>
      </c>
      <c r="B208" s="252">
        <f t="shared" si="41"/>
        <v>94637</v>
      </c>
      <c r="C208" s="254">
        <f>F208+I208</f>
        <v>90880</v>
      </c>
      <c r="D208" s="256">
        <f t="shared" si="36"/>
        <v>104.13402288732394</v>
      </c>
      <c r="E208" s="252">
        <v>3200</v>
      </c>
      <c r="F208" s="252">
        <v>2481</v>
      </c>
      <c r="G208" s="256">
        <f t="shared" si="37"/>
        <v>128.9802498992342</v>
      </c>
      <c r="H208" s="252">
        <v>91437</v>
      </c>
      <c r="I208" s="252">
        <v>88399</v>
      </c>
      <c r="J208" s="256">
        <f t="shared" si="38"/>
        <v>103.43669046029932</v>
      </c>
      <c r="K208" s="252">
        <v>90689</v>
      </c>
      <c r="L208" s="252">
        <v>81650</v>
      </c>
      <c r="M208" s="256">
        <f t="shared" si="39"/>
        <v>111.07042253521126</v>
      </c>
      <c r="N208" s="252">
        <f t="shared" si="42"/>
        <v>185326</v>
      </c>
      <c r="O208" s="252">
        <f t="shared" si="42"/>
        <v>172530</v>
      </c>
      <c r="P208" s="256">
        <f t="shared" si="40"/>
        <v>107.41668115690025</v>
      </c>
      <c r="Q208" s="249"/>
      <c r="R208" s="257"/>
      <c r="S208" s="257"/>
      <c r="T208" s="249"/>
      <c r="U208" s="257"/>
      <c r="V208" s="257"/>
      <c r="W208" s="249"/>
      <c r="X208" s="257"/>
      <c r="Y208" s="257"/>
      <c r="Z208" s="249"/>
    </row>
    <row r="209" spans="1:26" s="117" customFormat="1" ht="12.75">
      <c r="A209" s="116" t="s">
        <v>146</v>
      </c>
      <c r="B209" s="252">
        <f t="shared" si="41"/>
        <v>130588</v>
      </c>
      <c r="C209" s="254">
        <f>F209+I209</f>
        <v>118109</v>
      </c>
      <c r="D209" s="256">
        <f t="shared" si="36"/>
        <v>110.5656639206157</v>
      </c>
      <c r="E209" s="252">
        <v>20651</v>
      </c>
      <c r="F209" s="252">
        <v>15000</v>
      </c>
      <c r="G209" s="256">
        <f t="shared" si="37"/>
        <v>137.67333333333335</v>
      </c>
      <c r="H209" s="252">
        <v>109937</v>
      </c>
      <c r="I209" s="252">
        <v>103109</v>
      </c>
      <c r="J209" s="256">
        <f t="shared" si="38"/>
        <v>106.62211834078501</v>
      </c>
      <c r="K209" s="252">
        <v>77676</v>
      </c>
      <c r="L209" s="252">
        <v>73533</v>
      </c>
      <c r="M209" s="256">
        <f t="shared" si="39"/>
        <v>105.63420505079351</v>
      </c>
      <c r="N209" s="252">
        <f t="shared" si="42"/>
        <v>208264</v>
      </c>
      <c r="O209" s="252">
        <f t="shared" si="42"/>
        <v>191642</v>
      </c>
      <c r="P209" s="256">
        <f t="shared" si="40"/>
        <v>108.67346406320117</v>
      </c>
      <c r="Q209" s="249"/>
      <c r="R209" s="257"/>
      <c r="S209" s="257"/>
      <c r="T209" s="249"/>
      <c r="U209" s="257"/>
      <c r="V209" s="257"/>
      <c r="W209" s="249"/>
      <c r="X209" s="257"/>
      <c r="Y209" s="257"/>
      <c r="Z209" s="249"/>
    </row>
    <row r="210" spans="1:26" s="117" customFormat="1" ht="12.75">
      <c r="A210" s="116" t="s">
        <v>59</v>
      </c>
      <c r="B210" s="252">
        <f t="shared" si="41"/>
        <v>258125</v>
      </c>
      <c r="C210" s="254">
        <f t="shared" si="41"/>
        <v>228914</v>
      </c>
      <c r="D210" s="256">
        <f t="shared" si="36"/>
        <v>112.76068741972969</v>
      </c>
      <c r="E210" s="252">
        <v>32662</v>
      </c>
      <c r="F210" s="252">
        <v>23735</v>
      </c>
      <c r="G210" s="256">
        <f t="shared" si="37"/>
        <v>137.6111228144091</v>
      </c>
      <c r="H210" s="252">
        <v>225463</v>
      </c>
      <c r="I210" s="252">
        <v>205179</v>
      </c>
      <c r="J210" s="256">
        <f t="shared" si="38"/>
        <v>109.88600197876</v>
      </c>
      <c r="K210" s="252">
        <v>115576</v>
      </c>
      <c r="L210" s="252">
        <v>106906</v>
      </c>
      <c r="M210" s="256">
        <f t="shared" si="39"/>
        <v>108.10992834826858</v>
      </c>
      <c r="N210" s="252">
        <f t="shared" si="42"/>
        <v>373701</v>
      </c>
      <c r="O210" s="252">
        <f t="shared" si="42"/>
        <v>335820</v>
      </c>
      <c r="P210" s="256">
        <f t="shared" si="40"/>
        <v>111.28015008040022</v>
      </c>
      <c r="Q210" s="249"/>
      <c r="R210" s="257"/>
      <c r="S210" s="257"/>
      <c r="T210" s="249"/>
      <c r="U210" s="257"/>
      <c r="V210" s="257"/>
      <c r="W210" s="249"/>
      <c r="X210" s="257"/>
      <c r="Y210" s="257"/>
      <c r="Z210" s="249"/>
    </row>
    <row r="211" spans="1:26" s="117" customFormat="1" ht="14.25" customHeight="1">
      <c r="A211" s="116" t="s">
        <v>233</v>
      </c>
      <c r="B211" s="252">
        <f t="shared" si="41"/>
        <v>93807</v>
      </c>
      <c r="C211" s="254">
        <f t="shared" si="41"/>
        <v>88700</v>
      </c>
      <c r="D211" s="256">
        <f t="shared" si="36"/>
        <v>105.75760992108229</v>
      </c>
      <c r="E211" s="252">
        <v>30040</v>
      </c>
      <c r="F211" s="252">
        <v>26651</v>
      </c>
      <c r="G211" s="256">
        <f t="shared" si="37"/>
        <v>112.71622077970808</v>
      </c>
      <c r="H211" s="252">
        <v>63767</v>
      </c>
      <c r="I211" s="252">
        <v>62049</v>
      </c>
      <c r="J211" s="256">
        <f t="shared" si="38"/>
        <v>102.76877951296555</v>
      </c>
      <c r="K211" s="252">
        <v>70128</v>
      </c>
      <c r="L211" s="252">
        <v>77616</v>
      </c>
      <c r="M211" s="256">
        <f t="shared" si="39"/>
        <v>90.35250463821893</v>
      </c>
      <c r="N211" s="252">
        <f t="shared" si="42"/>
        <v>163935</v>
      </c>
      <c r="O211" s="252">
        <f t="shared" si="42"/>
        <v>166316</v>
      </c>
      <c r="P211" s="256">
        <f t="shared" si="40"/>
        <v>98.56838788811659</v>
      </c>
      <c r="Q211" s="249"/>
      <c r="R211" s="257"/>
      <c r="S211" s="257"/>
      <c r="T211" s="249"/>
      <c r="U211" s="257"/>
      <c r="V211" s="257"/>
      <c r="W211" s="249"/>
      <c r="X211" s="257"/>
      <c r="Y211" s="257"/>
      <c r="Z211" s="249"/>
    </row>
    <row r="212" spans="1:26" s="114" customFormat="1" ht="14.25" customHeight="1">
      <c r="A212" s="116" t="s">
        <v>61</v>
      </c>
      <c r="B212" s="252">
        <f t="shared" si="41"/>
        <v>118836</v>
      </c>
      <c r="C212" s="254">
        <f t="shared" si="41"/>
        <v>120748</v>
      </c>
      <c r="D212" s="256">
        <f t="shared" si="36"/>
        <v>98.41653691986618</v>
      </c>
      <c r="E212" s="252">
        <v>6222</v>
      </c>
      <c r="F212" s="252">
        <v>5190</v>
      </c>
      <c r="G212" s="256">
        <f t="shared" si="37"/>
        <v>119.88439306358381</v>
      </c>
      <c r="H212" s="252">
        <v>112614</v>
      </c>
      <c r="I212" s="252">
        <v>115558</v>
      </c>
      <c r="J212" s="256">
        <f t="shared" si="38"/>
        <v>97.45236158465879</v>
      </c>
      <c r="K212" s="252">
        <v>126688</v>
      </c>
      <c r="L212" s="252">
        <v>122938</v>
      </c>
      <c r="M212" s="256">
        <f t="shared" si="39"/>
        <v>103.05031804649497</v>
      </c>
      <c r="N212" s="252">
        <f t="shared" si="42"/>
        <v>245524</v>
      </c>
      <c r="O212" s="252">
        <f t="shared" si="42"/>
        <v>243686</v>
      </c>
      <c r="P212" s="256">
        <f t="shared" si="40"/>
        <v>100.75424932084731</v>
      </c>
      <c r="Q212" s="249"/>
      <c r="R212" s="257"/>
      <c r="S212" s="257"/>
      <c r="T212" s="249"/>
      <c r="U212" s="257"/>
      <c r="V212" s="257"/>
      <c r="W212" s="249"/>
      <c r="X212" s="257"/>
      <c r="Y212" s="257"/>
      <c r="Z212" s="249"/>
    </row>
    <row r="213" spans="1:26" s="117" customFormat="1" ht="14.25" customHeight="1">
      <c r="A213" s="116" t="s">
        <v>62</v>
      </c>
      <c r="B213" s="252">
        <f t="shared" si="41"/>
        <v>86770</v>
      </c>
      <c r="C213" s="254">
        <f t="shared" si="41"/>
        <v>82202</v>
      </c>
      <c r="D213" s="256">
        <f t="shared" si="36"/>
        <v>105.5570424077273</v>
      </c>
      <c r="E213" s="252">
        <v>1153</v>
      </c>
      <c r="F213" s="252">
        <v>1473</v>
      </c>
      <c r="G213" s="256">
        <f t="shared" si="37"/>
        <v>78.27562797012898</v>
      </c>
      <c r="H213" s="252">
        <v>85617</v>
      </c>
      <c r="I213" s="252">
        <v>80729</v>
      </c>
      <c r="J213" s="256">
        <f t="shared" si="38"/>
        <v>106.05482540351052</v>
      </c>
      <c r="K213" s="252">
        <v>82283</v>
      </c>
      <c r="L213" s="252">
        <v>83763</v>
      </c>
      <c r="M213" s="256">
        <f t="shared" si="39"/>
        <v>98.23311008440481</v>
      </c>
      <c r="N213" s="252">
        <f t="shared" si="42"/>
        <v>169053</v>
      </c>
      <c r="O213" s="252">
        <f t="shared" si="42"/>
        <v>165965</v>
      </c>
      <c r="P213" s="256">
        <f t="shared" si="40"/>
        <v>101.86063326605006</v>
      </c>
      <c r="Q213" s="249"/>
      <c r="R213" s="257"/>
      <c r="S213" s="257"/>
      <c r="T213" s="249"/>
      <c r="U213" s="257"/>
      <c r="V213" s="257"/>
      <c r="W213" s="249"/>
      <c r="X213" s="257"/>
      <c r="Y213" s="257"/>
      <c r="Z213" s="249"/>
    </row>
    <row r="214" spans="1:26" s="117" customFormat="1" ht="14.25" customHeight="1">
      <c r="A214" s="116" t="s">
        <v>63</v>
      </c>
      <c r="B214" s="252">
        <f t="shared" si="41"/>
        <v>184450</v>
      </c>
      <c r="C214" s="254">
        <f t="shared" si="41"/>
        <v>187854</v>
      </c>
      <c r="D214" s="256">
        <f t="shared" si="36"/>
        <v>98.187954475284</v>
      </c>
      <c r="E214" s="252">
        <v>27389</v>
      </c>
      <c r="F214" s="252">
        <v>23229</v>
      </c>
      <c r="G214" s="256">
        <f t="shared" si="37"/>
        <v>117.90864867191873</v>
      </c>
      <c r="H214" s="252">
        <v>157061</v>
      </c>
      <c r="I214" s="252">
        <v>164625</v>
      </c>
      <c r="J214" s="256">
        <f t="shared" si="38"/>
        <v>95.40531511009871</v>
      </c>
      <c r="K214" s="252">
        <v>88616</v>
      </c>
      <c r="L214" s="252">
        <v>99823</v>
      </c>
      <c r="M214" s="256">
        <f t="shared" si="39"/>
        <v>88.77312843733408</v>
      </c>
      <c r="N214" s="252">
        <f t="shared" si="42"/>
        <v>273066</v>
      </c>
      <c r="O214" s="252">
        <f t="shared" si="42"/>
        <v>287677</v>
      </c>
      <c r="P214" s="256">
        <f t="shared" si="40"/>
        <v>94.92103991629502</v>
      </c>
      <c r="Q214" s="249"/>
      <c r="R214" s="257"/>
      <c r="S214" s="257"/>
      <c r="T214" s="249"/>
      <c r="U214" s="257"/>
      <c r="V214" s="257"/>
      <c r="W214" s="249"/>
      <c r="X214" s="257"/>
      <c r="Y214" s="257"/>
      <c r="Z214" s="249"/>
    </row>
    <row r="215" spans="1:26" s="117" customFormat="1" ht="14.25" customHeight="1">
      <c r="A215" s="116" t="s">
        <v>64</v>
      </c>
      <c r="B215" s="252">
        <f t="shared" si="41"/>
        <v>62764</v>
      </c>
      <c r="C215" s="254">
        <f t="shared" si="41"/>
        <v>60361</v>
      </c>
      <c r="D215" s="256">
        <f t="shared" si="36"/>
        <v>103.98104736502046</v>
      </c>
      <c r="E215" s="252">
        <v>23940</v>
      </c>
      <c r="F215" s="252">
        <v>17639</v>
      </c>
      <c r="G215" s="256">
        <f t="shared" si="37"/>
        <v>135.72197970406486</v>
      </c>
      <c r="H215" s="252">
        <v>38824</v>
      </c>
      <c r="I215" s="252">
        <v>42722</v>
      </c>
      <c r="J215" s="256">
        <f t="shared" si="38"/>
        <v>90.87589532325265</v>
      </c>
      <c r="K215" s="252">
        <v>70134</v>
      </c>
      <c r="L215" s="252">
        <v>81235</v>
      </c>
      <c r="M215" s="256">
        <f t="shared" si="39"/>
        <v>86.33470794608235</v>
      </c>
      <c r="N215" s="252">
        <f t="shared" si="42"/>
        <v>132898</v>
      </c>
      <c r="O215" s="252">
        <f t="shared" si="42"/>
        <v>141596</v>
      </c>
      <c r="P215" s="256">
        <f t="shared" si="40"/>
        <v>93.85717110652843</v>
      </c>
      <c r="Q215" s="249"/>
      <c r="R215" s="257"/>
      <c r="S215" s="257"/>
      <c r="T215" s="249"/>
      <c r="U215" s="257"/>
      <c r="V215" s="257"/>
      <c r="W215" s="249"/>
      <c r="X215" s="257"/>
      <c r="Y215" s="257"/>
      <c r="Z215" s="249"/>
    </row>
    <row r="216" spans="1:26" s="117" customFormat="1" ht="14.25" customHeight="1">
      <c r="A216" s="116" t="s">
        <v>65</v>
      </c>
      <c r="B216" s="252">
        <f t="shared" si="41"/>
        <v>131003</v>
      </c>
      <c r="C216" s="254">
        <f t="shared" si="41"/>
        <v>101335</v>
      </c>
      <c r="D216" s="256">
        <f t="shared" si="36"/>
        <v>129.27715004687423</v>
      </c>
      <c r="E216" s="252">
        <v>29457</v>
      </c>
      <c r="F216" s="252">
        <v>23906</v>
      </c>
      <c r="G216" s="256">
        <f t="shared" si="37"/>
        <v>123.2201121057475</v>
      </c>
      <c r="H216" s="252">
        <v>101546</v>
      </c>
      <c r="I216" s="252">
        <v>77429</v>
      </c>
      <c r="J216" s="256">
        <f t="shared" si="38"/>
        <v>131.14724457244702</v>
      </c>
      <c r="K216" s="252">
        <v>326333</v>
      </c>
      <c r="L216" s="252">
        <v>364969</v>
      </c>
      <c r="M216" s="256">
        <f t="shared" si="39"/>
        <v>89.41389542673487</v>
      </c>
      <c r="N216" s="252">
        <f t="shared" si="42"/>
        <v>457336</v>
      </c>
      <c r="O216" s="252">
        <f t="shared" si="42"/>
        <v>466304</v>
      </c>
      <c r="P216" s="256">
        <f t="shared" si="40"/>
        <v>98.07679110623113</v>
      </c>
      <c r="Q216" s="249"/>
      <c r="R216" s="257"/>
      <c r="S216" s="257"/>
      <c r="T216" s="249"/>
      <c r="U216" s="257"/>
      <c r="V216" s="257"/>
      <c r="W216" s="249"/>
      <c r="X216" s="257"/>
      <c r="Y216" s="257"/>
      <c r="Z216" s="249"/>
    </row>
    <row r="217" spans="1:26" s="117" customFormat="1" ht="14.25" customHeight="1">
      <c r="A217" s="116" t="s">
        <v>147</v>
      </c>
      <c r="B217" s="252">
        <f t="shared" si="41"/>
        <v>130772</v>
      </c>
      <c r="C217" s="254">
        <f t="shared" si="41"/>
        <v>146854</v>
      </c>
      <c r="D217" s="256">
        <f t="shared" si="36"/>
        <v>89.04898742969208</v>
      </c>
      <c r="E217" s="252">
        <v>3977</v>
      </c>
      <c r="F217" s="252">
        <v>3884</v>
      </c>
      <c r="G217" s="256">
        <f t="shared" si="37"/>
        <v>102.394438722966</v>
      </c>
      <c r="H217" s="252">
        <v>126795</v>
      </c>
      <c r="I217" s="252">
        <v>142970</v>
      </c>
      <c r="J217" s="256">
        <f t="shared" si="38"/>
        <v>88.68643771420578</v>
      </c>
      <c r="K217" s="252">
        <v>48315</v>
      </c>
      <c r="L217" s="252">
        <v>64159</v>
      </c>
      <c r="M217" s="256">
        <f t="shared" si="39"/>
        <v>75.30510138873736</v>
      </c>
      <c r="N217" s="252">
        <f t="shared" si="42"/>
        <v>179087</v>
      </c>
      <c r="O217" s="252">
        <f t="shared" si="42"/>
        <v>211013</v>
      </c>
      <c r="P217" s="256">
        <f t="shared" si="40"/>
        <v>84.87012648509807</v>
      </c>
      <c r="Q217" s="249"/>
      <c r="R217" s="257"/>
      <c r="S217" s="257"/>
      <c r="T217" s="249"/>
      <c r="U217" s="257"/>
      <c r="V217" s="257"/>
      <c r="W217" s="249"/>
      <c r="X217" s="257"/>
      <c r="Y217" s="257"/>
      <c r="Z217" s="249"/>
    </row>
    <row r="218" spans="1:26" s="117" customFormat="1" ht="14.25" customHeight="1">
      <c r="A218" s="116" t="s">
        <v>67</v>
      </c>
      <c r="B218" s="252">
        <f t="shared" si="41"/>
        <v>125412</v>
      </c>
      <c r="C218" s="254">
        <f t="shared" si="41"/>
        <v>119395</v>
      </c>
      <c r="D218" s="256">
        <f t="shared" si="36"/>
        <v>105.03957452154613</v>
      </c>
      <c r="E218" s="252">
        <v>12758</v>
      </c>
      <c r="F218" s="252">
        <v>9227</v>
      </c>
      <c r="G218" s="256">
        <f t="shared" si="37"/>
        <v>138.26812615151186</v>
      </c>
      <c r="H218" s="252">
        <v>112654</v>
      </c>
      <c r="I218" s="252">
        <v>110168</v>
      </c>
      <c r="J218" s="256">
        <f t="shared" si="38"/>
        <v>102.25655362718756</v>
      </c>
      <c r="K218" s="252">
        <v>93825</v>
      </c>
      <c r="L218" s="252">
        <v>89215</v>
      </c>
      <c r="M218" s="256">
        <f t="shared" si="39"/>
        <v>105.16729249565657</v>
      </c>
      <c r="N218" s="252">
        <f t="shared" si="42"/>
        <v>219237</v>
      </c>
      <c r="O218" s="252">
        <f t="shared" si="42"/>
        <v>208610</v>
      </c>
      <c r="P218" s="256">
        <f t="shared" si="40"/>
        <v>105.09419490916063</v>
      </c>
      <c r="Q218" s="249"/>
      <c r="R218" s="257"/>
      <c r="S218" s="257"/>
      <c r="T218" s="249"/>
      <c r="U218" s="257"/>
      <c r="V218" s="257"/>
      <c r="W218" s="249"/>
      <c r="X218" s="257"/>
      <c r="Y218" s="257"/>
      <c r="Z218" s="249"/>
    </row>
    <row r="219" spans="1:26" s="117" customFormat="1" ht="12" customHeight="1">
      <c r="A219" s="116" t="s">
        <v>148</v>
      </c>
      <c r="B219" s="252">
        <f>E219+H219</f>
        <v>35</v>
      </c>
      <c r="C219" s="254">
        <f>F219</f>
        <v>57</v>
      </c>
      <c r="D219" s="256">
        <f t="shared" si="36"/>
        <v>61.40350877192983</v>
      </c>
      <c r="E219" s="252">
        <v>32</v>
      </c>
      <c r="F219" s="252">
        <v>57</v>
      </c>
      <c r="G219" s="256">
        <f t="shared" si="37"/>
        <v>56.140350877192986</v>
      </c>
      <c r="H219" s="252">
        <v>3</v>
      </c>
      <c r="I219" s="248" t="s">
        <v>182</v>
      </c>
      <c r="J219" s="256" t="s">
        <v>182</v>
      </c>
      <c r="K219" s="252">
        <v>253</v>
      </c>
      <c r="L219" s="252">
        <v>348</v>
      </c>
      <c r="M219" s="256">
        <f t="shared" si="39"/>
        <v>72.70114942528735</v>
      </c>
      <c r="N219" s="252">
        <f>E219+H219+K219</f>
        <v>288</v>
      </c>
      <c r="O219" s="252">
        <f>F219+L219</f>
        <v>405</v>
      </c>
      <c r="P219" s="256">
        <f t="shared" si="40"/>
        <v>71.11111111111111</v>
      </c>
      <c r="Q219" s="249"/>
      <c r="R219" s="257"/>
      <c r="S219" s="257"/>
      <c r="T219" s="249"/>
      <c r="U219" s="257"/>
      <c r="V219" s="257"/>
      <c r="W219" s="249"/>
      <c r="X219" s="257"/>
      <c r="Y219" s="257"/>
      <c r="Z219" s="249"/>
    </row>
    <row r="220" spans="1:26" s="117" customFormat="1" ht="12.75">
      <c r="A220" s="116" t="s">
        <v>68</v>
      </c>
      <c r="B220" s="252" t="s">
        <v>182</v>
      </c>
      <c r="C220" s="254" t="str">
        <f>F220</f>
        <v>-</v>
      </c>
      <c r="D220" s="256" t="s">
        <v>182</v>
      </c>
      <c r="E220" s="248" t="s">
        <v>182</v>
      </c>
      <c r="F220" s="248" t="s">
        <v>182</v>
      </c>
      <c r="G220" s="256" t="s">
        <v>182</v>
      </c>
      <c r="H220" s="248" t="s">
        <v>182</v>
      </c>
      <c r="I220" s="248" t="s">
        <v>182</v>
      </c>
      <c r="J220" s="256" t="s">
        <v>182</v>
      </c>
      <c r="K220" s="252">
        <v>1368</v>
      </c>
      <c r="L220" s="252">
        <v>1332</v>
      </c>
      <c r="M220" s="256">
        <f>K220/L220%</f>
        <v>102.7027027027027</v>
      </c>
      <c r="N220" s="252">
        <f>K220</f>
        <v>1368</v>
      </c>
      <c r="O220" s="252">
        <f>L220</f>
        <v>1332</v>
      </c>
      <c r="P220" s="256">
        <f t="shared" si="40"/>
        <v>102.7027027027027</v>
      </c>
      <c r="Q220" s="249"/>
      <c r="R220" s="257"/>
      <c r="S220" s="257"/>
      <c r="T220" s="249"/>
      <c r="U220" s="248"/>
      <c r="V220" s="248"/>
      <c r="W220" s="248"/>
      <c r="X220" s="257"/>
      <c r="Y220" s="257"/>
      <c r="Z220" s="249"/>
    </row>
    <row r="221" spans="1:26" s="117" customFormat="1" ht="12.75">
      <c r="A221" s="118" t="s">
        <v>69</v>
      </c>
      <c r="B221" s="253">
        <f>H221+E221</f>
        <v>1295</v>
      </c>
      <c r="C221" s="253">
        <f>F221+I221</f>
        <v>3647</v>
      </c>
      <c r="D221" s="260">
        <f>B221/C221*100</f>
        <v>35.50863723608445</v>
      </c>
      <c r="E221" s="253">
        <v>343</v>
      </c>
      <c r="F221" s="253">
        <v>391</v>
      </c>
      <c r="G221" s="256">
        <f t="shared" si="37"/>
        <v>87.7237851662404</v>
      </c>
      <c r="H221" s="253">
        <v>952</v>
      </c>
      <c r="I221" s="253">
        <v>3256</v>
      </c>
      <c r="J221" s="256">
        <f t="shared" si="38"/>
        <v>29.238329238329236</v>
      </c>
      <c r="K221" s="261">
        <v>15553</v>
      </c>
      <c r="L221" s="261">
        <v>12541</v>
      </c>
      <c r="M221" s="256">
        <f t="shared" si="39"/>
        <v>124.01722350689738</v>
      </c>
      <c r="N221" s="253">
        <f>E221+H221+K221</f>
        <v>16848</v>
      </c>
      <c r="O221" s="253">
        <f>F221+I221+L221</f>
        <v>16188</v>
      </c>
      <c r="P221" s="256">
        <f t="shared" si="40"/>
        <v>104.07709414381023</v>
      </c>
      <c r="Q221" s="249"/>
      <c r="R221" s="257"/>
      <c r="S221" s="257"/>
      <c r="T221" s="249"/>
      <c r="U221" s="257"/>
      <c r="V221" s="257"/>
      <c r="W221" s="249"/>
      <c r="X221" s="257"/>
      <c r="Y221" s="257"/>
      <c r="Z221" s="249"/>
    </row>
    <row r="224" spans="1:13" ht="24.75" customHeight="1">
      <c r="A224" s="373" t="s">
        <v>205</v>
      </c>
      <c r="B224" s="373"/>
      <c r="C224" s="373"/>
      <c r="D224" s="373"/>
      <c r="E224" s="373"/>
      <c r="F224" s="373"/>
      <c r="G224" s="373"/>
      <c r="H224" s="373"/>
      <c r="I224" s="373"/>
      <c r="J224" s="373"/>
      <c r="K224" s="373"/>
      <c r="L224" s="373"/>
      <c r="M224" s="373"/>
    </row>
    <row r="225" spans="1:16" ht="12.75">
      <c r="A225" s="120"/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P225" s="181" t="s">
        <v>114</v>
      </c>
    </row>
    <row r="226" spans="1:16" ht="12.75" customHeight="1">
      <c r="A226" s="305"/>
      <c r="B226" s="301" t="s">
        <v>179</v>
      </c>
      <c r="C226" s="301"/>
      <c r="D226" s="301"/>
      <c r="E226" s="302" t="s">
        <v>26</v>
      </c>
      <c r="F226" s="306"/>
      <c r="G226" s="306"/>
      <c r="H226" s="306"/>
      <c r="I226" s="306"/>
      <c r="J226" s="306"/>
      <c r="K226" s="307" t="s">
        <v>29</v>
      </c>
      <c r="L226" s="308"/>
      <c r="M226" s="309"/>
      <c r="N226" s="301" t="s">
        <v>178</v>
      </c>
      <c r="O226" s="301"/>
      <c r="P226" s="302"/>
    </row>
    <row r="227" spans="1:16" ht="32.25" customHeight="1">
      <c r="A227" s="305"/>
      <c r="B227" s="301"/>
      <c r="C227" s="301"/>
      <c r="D227" s="301"/>
      <c r="E227" s="301" t="s">
        <v>27</v>
      </c>
      <c r="F227" s="301"/>
      <c r="G227" s="301"/>
      <c r="H227" s="301" t="s">
        <v>28</v>
      </c>
      <c r="I227" s="301"/>
      <c r="J227" s="301"/>
      <c r="K227" s="310"/>
      <c r="L227" s="311"/>
      <c r="M227" s="312"/>
      <c r="N227" s="301"/>
      <c r="O227" s="301"/>
      <c r="P227" s="302"/>
    </row>
    <row r="228" spans="1:16" ht="22.5">
      <c r="A228" s="305"/>
      <c r="B228" s="72">
        <v>2024</v>
      </c>
      <c r="C228" s="72">
        <v>2023</v>
      </c>
      <c r="D228" s="72" t="s">
        <v>180</v>
      </c>
      <c r="E228" s="72">
        <v>2024</v>
      </c>
      <c r="F228" s="72">
        <v>2023</v>
      </c>
      <c r="G228" s="72" t="s">
        <v>180</v>
      </c>
      <c r="H228" s="72">
        <v>2024</v>
      </c>
      <c r="I228" s="72">
        <v>2023</v>
      </c>
      <c r="J228" s="72" t="s">
        <v>180</v>
      </c>
      <c r="K228" s="72">
        <v>2024</v>
      </c>
      <c r="L228" s="72">
        <v>2023</v>
      </c>
      <c r="M228" s="72" t="s">
        <v>180</v>
      </c>
      <c r="N228" s="72">
        <v>2024</v>
      </c>
      <c r="O228" s="72">
        <v>2023</v>
      </c>
      <c r="P228" s="73" t="s">
        <v>180</v>
      </c>
    </row>
    <row r="229" spans="1:26" s="114" customFormat="1" ht="12.75">
      <c r="A229" s="112" t="s">
        <v>52</v>
      </c>
      <c r="B229" s="252">
        <f>SUM(B230:B249)</f>
        <v>156100</v>
      </c>
      <c r="C229" s="252">
        <f>SUM(C230:C249)</f>
        <v>145048</v>
      </c>
      <c r="D229" s="256">
        <f>B229/C229%</f>
        <v>107.61954663283878</v>
      </c>
      <c r="E229" s="252">
        <f>SUM(E230:E249)</f>
        <v>17928</v>
      </c>
      <c r="F229" s="252">
        <v>17091</v>
      </c>
      <c r="G229" s="256">
        <f>E229/F229%</f>
        <v>104.89731437598736</v>
      </c>
      <c r="H229" s="252">
        <f>SUM(H230:H249)</f>
        <v>138172</v>
      </c>
      <c r="I229" s="252">
        <f>SUM(I230:I249)</f>
        <v>127957</v>
      </c>
      <c r="J229" s="256">
        <f>H229/I229%</f>
        <v>107.98315058965122</v>
      </c>
      <c r="K229" s="252">
        <f>SUM(K230:K249)</f>
        <v>137661</v>
      </c>
      <c r="L229" s="252">
        <f>SUM(L230:L249)</f>
        <v>139014</v>
      </c>
      <c r="M229" s="256">
        <f>K229/L229%</f>
        <v>99.0267167335664</v>
      </c>
      <c r="N229" s="252">
        <f>SUM(N230:N249)</f>
        <v>293761</v>
      </c>
      <c r="O229" s="252">
        <f>SUM(O230:O249)</f>
        <v>284061</v>
      </c>
      <c r="P229" s="256">
        <f>N229/O229%</f>
        <v>103.41475950588078</v>
      </c>
      <c r="Q229" s="249"/>
      <c r="R229" s="257"/>
      <c r="S229" s="257"/>
      <c r="T229" s="249"/>
      <c r="U229" s="257"/>
      <c r="V229" s="257"/>
      <c r="W229" s="249"/>
      <c r="X229" s="257"/>
      <c r="Y229" s="257"/>
      <c r="Z229" s="249"/>
    </row>
    <row r="230" spans="1:26" s="114" customFormat="1" ht="12.75">
      <c r="A230" s="115" t="s">
        <v>232</v>
      </c>
      <c r="B230" s="252">
        <f>E230+H230</f>
        <v>473</v>
      </c>
      <c r="C230" s="254">
        <f>F230+I230</f>
        <v>339</v>
      </c>
      <c r="D230" s="249">
        <f aca="true" t="shared" si="43" ref="D230:D245">B230/C230*100</f>
        <v>139.52802359882006</v>
      </c>
      <c r="E230" s="252">
        <v>193</v>
      </c>
      <c r="F230" s="252">
        <v>106</v>
      </c>
      <c r="G230" s="256">
        <f aca="true" t="shared" si="44" ref="G230:G246">E230/F230%</f>
        <v>182.0754716981132</v>
      </c>
      <c r="H230" s="252">
        <v>280</v>
      </c>
      <c r="I230" s="252">
        <v>233</v>
      </c>
      <c r="J230" s="256">
        <f aca="true" t="shared" si="45" ref="J230:J246">H230/I230%</f>
        <v>120.17167381974248</v>
      </c>
      <c r="K230" s="252">
        <v>33</v>
      </c>
      <c r="L230" s="252">
        <v>24</v>
      </c>
      <c r="M230" s="256">
        <f aca="true" t="shared" si="46" ref="M230:M246">K230/L230%</f>
        <v>137.5</v>
      </c>
      <c r="N230" s="252">
        <f>E230+H230+K230</f>
        <v>506</v>
      </c>
      <c r="O230" s="252">
        <f>F230+I230+L230</f>
        <v>363</v>
      </c>
      <c r="P230" s="256">
        <f aca="true" t="shared" si="47" ref="P230:P246">N230/O230%</f>
        <v>139.3939393939394</v>
      </c>
      <c r="Q230" s="249"/>
      <c r="R230" s="257"/>
      <c r="S230" s="257"/>
      <c r="T230" s="249"/>
      <c r="U230" s="257"/>
      <c r="V230" s="257"/>
      <c r="W230" s="249"/>
      <c r="X230" s="257"/>
      <c r="Y230" s="257"/>
      <c r="Z230" s="249"/>
    </row>
    <row r="231" spans="1:26" s="114" customFormat="1" ht="12.75">
      <c r="A231" s="116" t="s">
        <v>53</v>
      </c>
      <c r="B231" s="252">
        <f aca="true" t="shared" si="48" ref="B231:B246">E231+H231</f>
        <v>97</v>
      </c>
      <c r="C231" s="254">
        <f>F231</f>
        <v>35</v>
      </c>
      <c r="D231" s="249">
        <f t="shared" si="43"/>
        <v>277.1428571428571</v>
      </c>
      <c r="E231" s="252">
        <v>91</v>
      </c>
      <c r="F231" s="252">
        <v>35</v>
      </c>
      <c r="G231" s="256">
        <f t="shared" si="44"/>
        <v>260</v>
      </c>
      <c r="H231" s="252">
        <v>6</v>
      </c>
      <c r="I231" s="248" t="s">
        <v>182</v>
      </c>
      <c r="J231" s="256" t="s">
        <v>182</v>
      </c>
      <c r="K231" s="252">
        <v>78</v>
      </c>
      <c r="L231" s="252">
        <v>80</v>
      </c>
      <c r="M231" s="256">
        <f t="shared" si="46"/>
        <v>97.5</v>
      </c>
      <c r="N231" s="252">
        <f aca="true" t="shared" si="49" ref="N231:O246">E231+H231+K231</f>
        <v>175</v>
      </c>
      <c r="O231" s="252">
        <f>F231+L231</f>
        <v>115</v>
      </c>
      <c r="P231" s="256">
        <f>N231/O231%</f>
        <v>152.17391304347828</v>
      </c>
      <c r="Q231" s="249"/>
      <c r="R231" s="257"/>
      <c r="S231" s="257"/>
      <c r="T231" s="249"/>
      <c r="U231" s="257"/>
      <c r="V231" s="257"/>
      <c r="W231" s="249"/>
      <c r="X231" s="257"/>
      <c r="Y231" s="257"/>
      <c r="Z231" s="249"/>
    </row>
    <row r="232" spans="1:26" s="114" customFormat="1" ht="12.75">
      <c r="A232" s="116" t="s">
        <v>54</v>
      </c>
      <c r="B232" s="252">
        <f>E232+H232</f>
        <v>13388</v>
      </c>
      <c r="C232" s="254">
        <f>F232+I232</f>
        <v>11908</v>
      </c>
      <c r="D232" s="249">
        <f t="shared" si="43"/>
        <v>112.42861941551898</v>
      </c>
      <c r="E232" s="252">
        <v>393</v>
      </c>
      <c r="F232" s="252">
        <v>71</v>
      </c>
      <c r="G232" s="256">
        <f t="shared" si="44"/>
        <v>553.5211267605634</v>
      </c>
      <c r="H232" s="252">
        <v>12995</v>
      </c>
      <c r="I232" s="252">
        <v>11837</v>
      </c>
      <c r="J232" s="256">
        <f t="shared" si="45"/>
        <v>109.78288417673397</v>
      </c>
      <c r="K232" s="252">
        <v>7605</v>
      </c>
      <c r="L232" s="252">
        <v>7537</v>
      </c>
      <c r="M232" s="256">
        <f t="shared" si="46"/>
        <v>100.90221573570385</v>
      </c>
      <c r="N232" s="252">
        <f>E232+H232+K232</f>
        <v>20993</v>
      </c>
      <c r="O232" s="252">
        <f>F232+I232+L232</f>
        <v>19445</v>
      </c>
      <c r="P232" s="256">
        <f>N232/O232%</f>
        <v>107.96091540241709</v>
      </c>
      <c r="Q232" s="249"/>
      <c r="R232" s="257"/>
      <c r="S232" s="257"/>
      <c r="T232" s="249"/>
      <c r="U232" s="257"/>
      <c r="V232" s="257"/>
      <c r="W232" s="249"/>
      <c r="X232" s="257"/>
      <c r="Y232" s="257"/>
      <c r="Z232" s="249"/>
    </row>
    <row r="233" spans="1:26" s="114" customFormat="1" ht="12.75">
      <c r="A233" s="116" t="s">
        <v>55</v>
      </c>
      <c r="B233" s="252">
        <f t="shared" si="48"/>
        <v>6683</v>
      </c>
      <c r="C233" s="254">
        <f>F233+I233</f>
        <v>6165</v>
      </c>
      <c r="D233" s="249">
        <f t="shared" si="43"/>
        <v>108.4022708840227</v>
      </c>
      <c r="E233" s="252">
        <v>4859</v>
      </c>
      <c r="F233" s="252">
        <v>4790</v>
      </c>
      <c r="G233" s="256">
        <f t="shared" si="44"/>
        <v>101.44050104384134</v>
      </c>
      <c r="H233" s="252">
        <v>1824</v>
      </c>
      <c r="I233" s="252">
        <v>1375</v>
      </c>
      <c r="J233" s="256">
        <f t="shared" si="45"/>
        <v>132.65454545454546</v>
      </c>
      <c r="K233" s="252">
        <v>498</v>
      </c>
      <c r="L233" s="252">
        <v>416</v>
      </c>
      <c r="M233" s="256">
        <f t="shared" si="46"/>
        <v>119.71153846153845</v>
      </c>
      <c r="N233" s="252">
        <f t="shared" si="49"/>
        <v>7181</v>
      </c>
      <c r="O233" s="252">
        <f t="shared" si="49"/>
        <v>6581</v>
      </c>
      <c r="P233" s="256">
        <f t="shared" si="47"/>
        <v>109.11715544750038</v>
      </c>
      <c r="Q233" s="249"/>
      <c r="R233" s="257"/>
      <c r="S233" s="257"/>
      <c r="T233" s="249"/>
      <c r="U233" s="257"/>
      <c r="V233" s="257"/>
      <c r="W233" s="249"/>
      <c r="X233" s="257"/>
      <c r="Y233" s="257"/>
      <c r="Z233" s="249"/>
    </row>
    <row r="234" spans="1:26" s="114" customFormat="1" ht="12.75">
      <c r="A234" s="116" t="s">
        <v>56</v>
      </c>
      <c r="B234" s="252">
        <f t="shared" si="48"/>
        <v>22359</v>
      </c>
      <c r="C234" s="254">
        <f>F234+I234</f>
        <v>21281</v>
      </c>
      <c r="D234" s="249">
        <f t="shared" si="43"/>
        <v>105.06555143085382</v>
      </c>
      <c r="E234" s="252">
        <v>1451</v>
      </c>
      <c r="F234" s="252">
        <v>1510</v>
      </c>
      <c r="G234" s="256">
        <f t="shared" si="44"/>
        <v>96.09271523178808</v>
      </c>
      <c r="H234" s="252">
        <v>20908</v>
      </c>
      <c r="I234" s="252">
        <v>19771</v>
      </c>
      <c r="J234" s="256">
        <f t="shared" si="45"/>
        <v>105.7508472004451</v>
      </c>
      <c r="K234" s="252">
        <v>19937</v>
      </c>
      <c r="L234" s="252">
        <v>20066</v>
      </c>
      <c r="M234" s="256">
        <f t="shared" si="46"/>
        <v>99.35712149905312</v>
      </c>
      <c r="N234" s="252">
        <f t="shared" si="49"/>
        <v>42296</v>
      </c>
      <c r="O234" s="252">
        <f t="shared" si="49"/>
        <v>41347</v>
      </c>
      <c r="P234" s="256">
        <f t="shared" si="47"/>
        <v>102.29520884223764</v>
      </c>
      <c r="Q234" s="249"/>
      <c r="R234" s="257"/>
      <c r="S234" s="257"/>
      <c r="T234" s="249"/>
      <c r="U234" s="257"/>
      <c r="V234" s="257"/>
      <c r="W234" s="249"/>
      <c r="X234" s="257"/>
      <c r="Y234" s="257"/>
      <c r="Z234" s="249"/>
    </row>
    <row r="235" spans="1:26" s="117" customFormat="1" ht="12.75">
      <c r="A235" s="116" t="s">
        <v>57</v>
      </c>
      <c r="B235" s="252">
        <f t="shared" si="48"/>
        <v>2133</v>
      </c>
      <c r="C235" s="254">
        <f>F235+I235</f>
        <v>2202</v>
      </c>
      <c r="D235" s="249">
        <f t="shared" si="43"/>
        <v>96.86648501362399</v>
      </c>
      <c r="E235" s="252">
        <v>28</v>
      </c>
      <c r="F235" s="252">
        <v>24</v>
      </c>
      <c r="G235" s="256">
        <f t="shared" si="44"/>
        <v>116.66666666666667</v>
      </c>
      <c r="H235" s="252">
        <v>2105</v>
      </c>
      <c r="I235" s="252">
        <v>2178</v>
      </c>
      <c r="J235" s="256">
        <f t="shared" si="45"/>
        <v>96.64830119375573</v>
      </c>
      <c r="K235" s="252">
        <v>521</v>
      </c>
      <c r="L235" s="252">
        <v>415</v>
      </c>
      <c r="M235" s="256">
        <f t="shared" si="46"/>
        <v>125.54216867469879</v>
      </c>
      <c r="N235" s="252">
        <f t="shared" si="49"/>
        <v>2654</v>
      </c>
      <c r="O235" s="252">
        <f t="shared" si="49"/>
        <v>2617</v>
      </c>
      <c r="P235" s="256">
        <f t="shared" si="47"/>
        <v>101.41383263278563</v>
      </c>
      <c r="Q235" s="249"/>
      <c r="R235" s="257"/>
      <c r="S235" s="257"/>
      <c r="T235" s="249"/>
      <c r="U235" s="257"/>
      <c r="V235" s="257"/>
      <c r="W235" s="249"/>
      <c r="X235" s="257"/>
      <c r="Y235" s="257"/>
      <c r="Z235" s="249"/>
    </row>
    <row r="236" spans="1:26" s="117" customFormat="1" ht="12.75">
      <c r="A236" s="116" t="s">
        <v>58</v>
      </c>
      <c r="B236" s="252">
        <f t="shared" si="48"/>
        <v>4961</v>
      </c>
      <c r="C236" s="254">
        <f>F236+I236</f>
        <v>4836</v>
      </c>
      <c r="D236" s="249">
        <f t="shared" si="43"/>
        <v>102.58478081058726</v>
      </c>
      <c r="E236" s="252">
        <v>99</v>
      </c>
      <c r="F236" s="252">
        <v>77</v>
      </c>
      <c r="G236" s="256">
        <f t="shared" si="44"/>
        <v>128.57142857142856</v>
      </c>
      <c r="H236" s="252">
        <v>4862</v>
      </c>
      <c r="I236" s="252">
        <v>4759</v>
      </c>
      <c r="J236" s="256">
        <f t="shared" si="45"/>
        <v>102.16432023534355</v>
      </c>
      <c r="K236" s="252">
        <v>2931</v>
      </c>
      <c r="L236" s="252">
        <v>2444</v>
      </c>
      <c r="M236" s="256">
        <f t="shared" si="46"/>
        <v>119.92635024549918</v>
      </c>
      <c r="N236" s="252">
        <f t="shared" si="49"/>
        <v>7892</v>
      </c>
      <c r="O236" s="252">
        <f t="shared" si="49"/>
        <v>7280</v>
      </c>
      <c r="P236" s="256">
        <f t="shared" si="47"/>
        <v>108.40659340659342</v>
      </c>
      <c r="Q236" s="249"/>
      <c r="R236" s="257"/>
      <c r="S236" s="257"/>
      <c r="T236" s="249"/>
      <c r="U236" s="257"/>
      <c r="V236" s="257"/>
      <c r="W236" s="249"/>
      <c r="X236" s="257"/>
      <c r="Y236" s="257"/>
      <c r="Z236" s="249"/>
    </row>
    <row r="237" spans="1:26" s="117" customFormat="1" ht="12.75">
      <c r="A237" s="116" t="s">
        <v>146</v>
      </c>
      <c r="B237" s="252">
        <f t="shared" si="48"/>
        <v>1760</v>
      </c>
      <c r="C237" s="254">
        <f>F237+I237</f>
        <v>1526</v>
      </c>
      <c r="D237" s="249">
        <f t="shared" si="43"/>
        <v>115.33420707732634</v>
      </c>
      <c r="E237" s="252">
        <v>629</v>
      </c>
      <c r="F237" s="252">
        <v>615</v>
      </c>
      <c r="G237" s="256">
        <f t="shared" si="44"/>
        <v>102.27642276422763</v>
      </c>
      <c r="H237" s="252">
        <v>1131</v>
      </c>
      <c r="I237" s="252">
        <v>911</v>
      </c>
      <c r="J237" s="256">
        <f t="shared" si="45"/>
        <v>124.14928649835346</v>
      </c>
      <c r="K237" s="252">
        <v>293</v>
      </c>
      <c r="L237" s="252">
        <v>294</v>
      </c>
      <c r="M237" s="256">
        <f t="shared" si="46"/>
        <v>99.65986394557824</v>
      </c>
      <c r="N237" s="252">
        <f t="shared" si="49"/>
        <v>2053</v>
      </c>
      <c r="O237" s="252">
        <f t="shared" si="49"/>
        <v>1820</v>
      </c>
      <c r="P237" s="256">
        <f t="shared" si="47"/>
        <v>112.80219780219781</v>
      </c>
      <c r="Q237" s="249"/>
      <c r="R237" s="257"/>
      <c r="S237" s="257"/>
      <c r="T237" s="249"/>
      <c r="U237" s="257"/>
      <c r="V237" s="257"/>
      <c r="W237" s="249"/>
      <c r="X237" s="257"/>
      <c r="Y237" s="257"/>
      <c r="Z237" s="249"/>
    </row>
    <row r="238" spans="1:26" s="117" customFormat="1" ht="12.75">
      <c r="A238" s="116" t="s">
        <v>59</v>
      </c>
      <c r="B238" s="252">
        <f t="shared" si="48"/>
        <v>568</v>
      </c>
      <c r="C238" s="254">
        <f>I238</f>
        <v>399</v>
      </c>
      <c r="D238" s="249">
        <f>B238/C238*100</f>
        <v>142.35588972431077</v>
      </c>
      <c r="E238" s="252">
        <v>11</v>
      </c>
      <c r="F238" s="248" t="s">
        <v>182</v>
      </c>
      <c r="G238" s="256" t="s">
        <v>182</v>
      </c>
      <c r="H238" s="252">
        <v>557</v>
      </c>
      <c r="I238" s="252">
        <v>399</v>
      </c>
      <c r="J238" s="256">
        <f t="shared" si="45"/>
        <v>139.59899749373432</v>
      </c>
      <c r="K238" s="252">
        <v>955</v>
      </c>
      <c r="L238" s="252">
        <v>959</v>
      </c>
      <c r="M238" s="256">
        <f t="shared" si="46"/>
        <v>99.58289885297185</v>
      </c>
      <c r="N238" s="252">
        <f t="shared" si="49"/>
        <v>1523</v>
      </c>
      <c r="O238" s="252">
        <f>I238+L238</f>
        <v>1358</v>
      </c>
      <c r="P238" s="256">
        <f t="shared" si="47"/>
        <v>112.1502209131075</v>
      </c>
      <c r="Q238" s="249"/>
      <c r="R238" s="257"/>
      <c r="S238" s="257"/>
      <c r="T238" s="249"/>
      <c r="U238" s="257"/>
      <c r="V238" s="257"/>
      <c r="W238" s="249"/>
      <c r="X238" s="257"/>
      <c r="Y238" s="257"/>
      <c r="Z238" s="249"/>
    </row>
    <row r="239" spans="1:26" s="117" customFormat="1" ht="14.25" customHeight="1">
      <c r="A239" s="116" t="s">
        <v>233</v>
      </c>
      <c r="B239" s="252">
        <f t="shared" si="48"/>
        <v>201</v>
      </c>
      <c r="C239" s="254">
        <f>F239+I239</f>
        <v>219</v>
      </c>
      <c r="D239" s="249">
        <f t="shared" si="43"/>
        <v>91.78082191780823</v>
      </c>
      <c r="E239" s="252">
        <v>9</v>
      </c>
      <c r="F239" s="252">
        <v>12</v>
      </c>
      <c r="G239" s="256">
        <f t="shared" si="44"/>
        <v>75</v>
      </c>
      <c r="H239" s="252">
        <v>192</v>
      </c>
      <c r="I239" s="252">
        <v>207</v>
      </c>
      <c r="J239" s="256">
        <f>H239/I239%</f>
        <v>92.75362318840581</v>
      </c>
      <c r="K239" s="252">
        <v>63</v>
      </c>
      <c r="L239" s="252">
        <v>70</v>
      </c>
      <c r="M239" s="256">
        <f>K239/L239%</f>
        <v>90</v>
      </c>
      <c r="N239" s="252">
        <f t="shared" si="49"/>
        <v>264</v>
      </c>
      <c r="O239" s="252">
        <f>F239+I239+L239</f>
        <v>289</v>
      </c>
      <c r="P239" s="256">
        <f>N239/O239%</f>
        <v>91.34948096885813</v>
      </c>
      <c r="Q239" s="249"/>
      <c r="R239" s="257"/>
      <c r="S239" s="257"/>
      <c r="T239" s="249"/>
      <c r="U239" s="257"/>
      <c r="V239" s="257"/>
      <c r="W239" s="249"/>
      <c r="X239" s="257"/>
      <c r="Y239" s="257"/>
      <c r="Z239" s="249"/>
    </row>
    <row r="240" spans="1:26" s="114" customFormat="1" ht="14.25" customHeight="1">
      <c r="A240" s="116" t="s">
        <v>61</v>
      </c>
      <c r="B240" s="252">
        <f t="shared" si="48"/>
        <v>26142</v>
      </c>
      <c r="C240" s="254">
        <f>F240+I240</f>
        <v>26327</v>
      </c>
      <c r="D240" s="249">
        <f t="shared" si="43"/>
        <v>99.29729935047669</v>
      </c>
      <c r="E240" s="252">
        <v>1606</v>
      </c>
      <c r="F240" s="252">
        <v>1605</v>
      </c>
      <c r="G240" s="256">
        <f t="shared" si="44"/>
        <v>100.06230529595015</v>
      </c>
      <c r="H240" s="252">
        <v>24536</v>
      </c>
      <c r="I240" s="252">
        <v>24722</v>
      </c>
      <c r="J240" s="256">
        <f t="shared" si="45"/>
        <v>99.24763368659494</v>
      </c>
      <c r="K240" s="252">
        <v>35523</v>
      </c>
      <c r="L240" s="252">
        <v>33005</v>
      </c>
      <c r="M240" s="256">
        <f>K240/L240%</f>
        <v>107.6291470989244</v>
      </c>
      <c r="N240" s="252">
        <f t="shared" si="49"/>
        <v>61665</v>
      </c>
      <c r="O240" s="252">
        <f>F240+I240+L240</f>
        <v>59332</v>
      </c>
      <c r="P240" s="256">
        <f t="shared" si="47"/>
        <v>103.93211083395131</v>
      </c>
      <c r="Q240" s="249"/>
      <c r="R240" s="257"/>
      <c r="S240" s="257"/>
      <c r="T240" s="249"/>
      <c r="U240" s="257"/>
      <c r="V240" s="257"/>
      <c r="W240" s="249"/>
      <c r="X240" s="257"/>
      <c r="Y240" s="257"/>
      <c r="Z240" s="249"/>
    </row>
    <row r="241" spans="1:26" s="117" customFormat="1" ht="14.25" customHeight="1">
      <c r="A241" s="116" t="s">
        <v>62</v>
      </c>
      <c r="B241" s="252">
        <f t="shared" si="48"/>
        <v>47093</v>
      </c>
      <c r="C241" s="254">
        <f>F241+I241</f>
        <v>46284</v>
      </c>
      <c r="D241" s="249">
        <f t="shared" si="43"/>
        <v>101.74790424336703</v>
      </c>
      <c r="E241" s="252">
        <v>1365</v>
      </c>
      <c r="F241" s="252">
        <v>1496</v>
      </c>
      <c r="G241" s="256">
        <f t="shared" si="44"/>
        <v>91.24331550802138</v>
      </c>
      <c r="H241" s="252">
        <v>45728</v>
      </c>
      <c r="I241" s="252">
        <v>44788</v>
      </c>
      <c r="J241" s="256">
        <f t="shared" si="45"/>
        <v>102.09877645797982</v>
      </c>
      <c r="K241" s="252">
        <v>56593</v>
      </c>
      <c r="L241" s="252">
        <v>56168</v>
      </c>
      <c r="M241" s="256">
        <f t="shared" si="46"/>
        <v>100.75665859564165</v>
      </c>
      <c r="N241" s="252">
        <f t="shared" si="49"/>
        <v>103686</v>
      </c>
      <c r="O241" s="252">
        <f>F241+I241+L241</f>
        <v>102452</v>
      </c>
      <c r="P241" s="256">
        <f t="shared" si="47"/>
        <v>101.20446648186469</v>
      </c>
      <c r="Q241" s="249"/>
      <c r="R241" s="257"/>
      <c r="S241" s="257"/>
      <c r="T241" s="249"/>
      <c r="U241" s="257"/>
      <c r="V241" s="257"/>
      <c r="W241" s="249"/>
      <c r="X241" s="257"/>
      <c r="Y241" s="257"/>
      <c r="Z241" s="249"/>
    </row>
    <row r="242" spans="1:26" s="117" customFormat="1" ht="14.25" customHeight="1">
      <c r="A242" s="116" t="s">
        <v>63</v>
      </c>
      <c r="B242" s="252">
        <v>103</v>
      </c>
      <c r="C242" s="254">
        <f>F242</f>
        <v>17</v>
      </c>
      <c r="D242" s="249">
        <f t="shared" si="43"/>
        <v>605.8823529411765</v>
      </c>
      <c r="E242" s="252">
        <v>103</v>
      </c>
      <c r="F242" s="252">
        <v>17</v>
      </c>
      <c r="G242" s="256">
        <f t="shared" si="44"/>
        <v>605.8823529411765</v>
      </c>
      <c r="H242" s="248" t="s">
        <v>182</v>
      </c>
      <c r="I242" s="252" t="s">
        <v>182</v>
      </c>
      <c r="J242" s="256" t="s">
        <v>182</v>
      </c>
      <c r="K242" s="252">
        <v>7</v>
      </c>
      <c r="L242" s="252">
        <v>8</v>
      </c>
      <c r="M242" s="256">
        <f t="shared" si="46"/>
        <v>87.5</v>
      </c>
      <c r="N242" s="252">
        <f>E242+K242</f>
        <v>110</v>
      </c>
      <c r="O242" s="252">
        <f>F242+L242</f>
        <v>25</v>
      </c>
      <c r="P242" s="256">
        <f t="shared" si="47"/>
        <v>440</v>
      </c>
      <c r="Q242" s="249"/>
      <c r="R242" s="257"/>
      <c r="S242" s="257"/>
      <c r="T242" s="249"/>
      <c r="U242" s="257"/>
      <c r="V242" s="257"/>
      <c r="W242" s="249"/>
      <c r="X242" s="257"/>
      <c r="Y242" s="257"/>
      <c r="Z242" s="249"/>
    </row>
    <row r="243" spans="1:26" s="117" customFormat="1" ht="14.25" customHeight="1">
      <c r="A243" s="116" t="s">
        <v>64</v>
      </c>
      <c r="B243" s="252">
        <f>H243</f>
        <v>11</v>
      </c>
      <c r="C243" s="254">
        <f>I243</f>
        <v>3</v>
      </c>
      <c r="D243" s="249">
        <f t="shared" si="43"/>
        <v>366.66666666666663</v>
      </c>
      <c r="E243" s="248" t="s">
        <v>182</v>
      </c>
      <c r="F243" s="248" t="s">
        <v>182</v>
      </c>
      <c r="G243" s="256" t="s">
        <v>182</v>
      </c>
      <c r="H243" s="252">
        <v>11</v>
      </c>
      <c r="I243" s="252">
        <v>3</v>
      </c>
      <c r="J243" s="256" t="s">
        <v>182</v>
      </c>
      <c r="K243" s="248" t="s">
        <v>182</v>
      </c>
      <c r="L243" s="248" t="s">
        <v>182</v>
      </c>
      <c r="M243" s="256" t="s">
        <v>182</v>
      </c>
      <c r="N243" s="252">
        <f>H243</f>
        <v>11</v>
      </c>
      <c r="O243" s="252">
        <f>I243</f>
        <v>3</v>
      </c>
      <c r="P243" s="256" t="s">
        <v>182</v>
      </c>
      <c r="Q243" s="249"/>
      <c r="R243" s="257"/>
      <c r="S243" s="257"/>
      <c r="T243" s="249"/>
      <c r="U243" s="257"/>
      <c r="V243" s="257"/>
      <c r="W243" s="249"/>
      <c r="X243" s="257"/>
      <c r="Y243" s="257"/>
      <c r="Z243" s="249"/>
    </row>
    <row r="244" spans="1:26" s="117" customFormat="1" ht="14.25" customHeight="1">
      <c r="A244" s="116" t="s">
        <v>65</v>
      </c>
      <c r="B244" s="252">
        <f>E244+H244</f>
        <v>29239</v>
      </c>
      <c r="C244" s="254">
        <f>F244+I244</f>
        <v>22699</v>
      </c>
      <c r="D244" s="249">
        <f t="shared" si="43"/>
        <v>128.8118419313626</v>
      </c>
      <c r="E244" s="252">
        <v>6987</v>
      </c>
      <c r="F244" s="252">
        <v>6640</v>
      </c>
      <c r="G244" s="256">
        <f t="shared" si="44"/>
        <v>105.22590361445782</v>
      </c>
      <c r="H244" s="252">
        <v>22252</v>
      </c>
      <c r="I244" s="252">
        <v>16059</v>
      </c>
      <c r="J244" s="256">
        <f t="shared" si="45"/>
        <v>138.56404508375365</v>
      </c>
      <c r="K244" s="252">
        <v>12537</v>
      </c>
      <c r="L244" s="252">
        <v>17423</v>
      </c>
      <c r="M244" s="256">
        <f t="shared" si="46"/>
        <v>71.95660907995179</v>
      </c>
      <c r="N244" s="252">
        <f t="shared" si="49"/>
        <v>41776</v>
      </c>
      <c r="O244" s="252">
        <f>F244+I244+L244</f>
        <v>40122</v>
      </c>
      <c r="P244" s="256">
        <f t="shared" si="47"/>
        <v>104.12242659887343</v>
      </c>
      <c r="Q244" s="249"/>
      <c r="R244" s="257"/>
      <c r="S244" s="257"/>
      <c r="T244" s="249"/>
      <c r="U244" s="257"/>
      <c r="V244" s="257"/>
      <c r="W244" s="249"/>
      <c r="X244" s="257"/>
      <c r="Y244" s="257"/>
      <c r="Z244" s="249"/>
    </row>
    <row r="245" spans="1:26" s="117" customFormat="1" ht="14.25" customHeight="1">
      <c r="A245" s="116" t="s">
        <v>147</v>
      </c>
      <c r="B245" s="252">
        <f t="shared" si="48"/>
        <v>668</v>
      </c>
      <c r="C245" s="254">
        <v>637</v>
      </c>
      <c r="D245" s="249">
        <f t="shared" si="43"/>
        <v>104.86656200941916</v>
      </c>
      <c r="E245" s="248">
        <v>14</v>
      </c>
      <c r="F245" s="248" t="s">
        <v>183</v>
      </c>
      <c r="G245" s="256" t="s">
        <v>182</v>
      </c>
      <c r="H245" s="252">
        <v>654</v>
      </c>
      <c r="I245" s="252">
        <v>624</v>
      </c>
      <c r="J245" s="256">
        <f t="shared" si="45"/>
        <v>104.8076923076923</v>
      </c>
      <c r="K245" s="252">
        <v>43</v>
      </c>
      <c r="L245" s="252">
        <v>40</v>
      </c>
      <c r="M245" s="256">
        <f t="shared" si="46"/>
        <v>107.5</v>
      </c>
      <c r="N245" s="252">
        <f>E245+H245+K245</f>
        <v>711</v>
      </c>
      <c r="O245" s="252">
        <v>676</v>
      </c>
      <c r="P245" s="256">
        <f t="shared" si="47"/>
        <v>105.17751479289942</v>
      </c>
      <c r="Q245" s="249"/>
      <c r="R245" s="257"/>
      <c r="S245" s="257"/>
      <c r="T245" s="249"/>
      <c r="U245" s="257"/>
      <c r="V245" s="257"/>
      <c r="W245" s="249"/>
      <c r="X245" s="257"/>
      <c r="Y245" s="257"/>
      <c r="Z245" s="249"/>
    </row>
    <row r="246" spans="1:26" s="117" customFormat="1" ht="14.25" customHeight="1">
      <c r="A246" s="116" t="s">
        <v>67</v>
      </c>
      <c r="B246" s="252">
        <f t="shared" si="48"/>
        <v>221</v>
      </c>
      <c r="C246" s="254">
        <f>F246+I246</f>
        <v>171</v>
      </c>
      <c r="D246" s="249">
        <f>B246/C246*100</f>
        <v>129.23976608187135</v>
      </c>
      <c r="E246" s="252">
        <v>90</v>
      </c>
      <c r="F246" s="252">
        <v>80</v>
      </c>
      <c r="G246" s="256">
        <f t="shared" si="44"/>
        <v>112.5</v>
      </c>
      <c r="H246" s="252">
        <v>131</v>
      </c>
      <c r="I246" s="252">
        <v>91</v>
      </c>
      <c r="J246" s="256">
        <f t="shared" si="45"/>
        <v>143.95604395604394</v>
      </c>
      <c r="K246" s="252">
        <v>44</v>
      </c>
      <c r="L246" s="252">
        <v>61</v>
      </c>
      <c r="M246" s="256">
        <f t="shared" si="46"/>
        <v>72.1311475409836</v>
      </c>
      <c r="N246" s="252">
        <f t="shared" si="49"/>
        <v>265</v>
      </c>
      <c r="O246" s="252">
        <f t="shared" si="49"/>
        <v>232</v>
      </c>
      <c r="P246" s="256">
        <f t="shared" si="47"/>
        <v>114.22413793103449</v>
      </c>
      <c r="Q246" s="249"/>
      <c r="R246" s="257"/>
      <c r="S246" s="257"/>
      <c r="T246" s="249"/>
      <c r="U246" s="257"/>
      <c r="V246" s="257"/>
      <c r="W246" s="249"/>
      <c r="X246" s="257"/>
      <c r="Y246" s="257"/>
      <c r="Z246" s="249"/>
    </row>
    <row r="247" spans="1:26" s="117" customFormat="1" ht="12" customHeight="1">
      <c r="A247" s="118" t="s">
        <v>69</v>
      </c>
      <c r="B247" s="253" t="s">
        <v>182</v>
      </c>
      <c r="C247" s="253" t="s">
        <v>182</v>
      </c>
      <c r="D247" s="253" t="s">
        <v>182</v>
      </c>
      <c r="E247" s="264" t="s">
        <v>182</v>
      </c>
      <c r="F247" s="264" t="s">
        <v>182</v>
      </c>
      <c r="G247" s="260" t="s">
        <v>182</v>
      </c>
      <c r="H247" s="264" t="s">
        <v>182</v>
      </c>
      <c r="I247" s="264" t="s">
        <v>182</v>
      </c>
      <c r="J247" s="260" t="s">
        <v>182</v>
      </c>
      <c r="K247" s="264" t="s">
        <v>182</v>
      </c>
      <c r="L247" s="253">
        <v>4</v>
      </c>
      <c r="M247" s="260" t="s">
        <v>182</v>
      </c>
      <c r="N247" s="253" t="s">
        <v>182</v>
      </c>
      <c r="O247" s="253">
        <v>4</v>
      </c>
      <c r="P247" s="260" t="s">
        <v>182</v>
      </c>
      <c r="Q247" s="249"/>
      <c r="R247" s="257"/>
      <c r="S247" s="257"/>
      <c r="T247" s="249"/>
      <c r="U247" s="257"/>
      <c r="V247" s="257"/>
      <c r="W247" s="249"/>
      <c r="X247" s="257"/>
      <c r="Y247" s="257"/>
      <c r="Z247" s="249"/>
    </row>
    <row r="248" spans="1:26" s="117" customFormat="1" ht="12.75">
      <c r="A248" s="116"/>
      <c r="B248" s="130"/>
      <c r="C248" s="130"/>
      <c r="D248" s="130"/>
      <c r="E248" s="243"/>
      <c r="F248" s="130"/>
      <c r="G248" s="130"/>
      <c r="H248" s="246"/>
      <c r="I248" s="130"/>
      <c r="J248" s="130"/>
      <c r="K248" s="246"/>
      <c r="L248" s="130"/>
      <c r="M248" s="130"/>
      <c r="O248" s="257"/>
      <c r="P248" s="257"/>
      <c r="Q248" s="249"/>
      <c r="R248" s="257"/>
      <c r="S248" s="257"/>
      <c r="T248" s="249"/>
      <c r="U248" s="248"/>
      <c r="V248" s="248"/>
      <c r="W248" s="248"/>
      <c r="X248" s="257"/>
      <c r="Y248" s="257"/>
      <c r="Z248" s="249"/>
    </row>
    <row r="249" spans="1:13" ht="12.75">
      <c r="A249" s="111"/>
      <c r="B249" s="111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</row>
    <row r="250" spans="1:13" ht="12.75">
      <c r="A250" s="375" t="s">
        <v>206</v>
      </c>
      <c r="B250" s="375"/>
      <c r="C250" s="375"/>
      <c r="D250" s="375"/>
      <c r="E250" s="375"/>
      <c r="F250" s="375"/>
      <c r="G250" s="375"/>
      <c r="H250" s="375"/>
      <c r="I250" s="375"/>
      <c r="J250" s="375"/>
      <c r="K250" s="375"/>
      <c r="L250" s="375"/>
      <c r="M250" s="375"/>
    </row>
    <row r="251" spans="1:16" ht="12.75">
      <c r="A251" s="120"/>
      <c r="B251" s="120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P251" s="181" t="s">
        <v>114</v>
      </c>
    </row>
    <row r="252" spans="1:16" ht="12.75" customHeight="1">
      <c r="A252" s="305"/>
      <c r="B252" s="301" t="s">
        <v>179</v>
      </c>
      <c r="C252" s="301"/>
      <c r="D252" s="301"/>
      <c r="E252" s="302" t="s">
        <v>26</v>
      </c>
      <c r="F252" s="306"/>
      <c r="G252" s="306"/>
      <c r="H252" s="306"/>
      <c r="I252" s="306"/>
      <c r="J252" s="306"/>
      <c r="K252" s="307" t="s">
        <v>29</v>
      </c>
      <c r="L252" s="308"/>
      <c r="M252" s="309"/>
      <c r="N252" s="301" t="s">
        <v>178</v>
      </c>
      <c r="O252" s="301"/>
      <c r="P252" s="302"/>
    </row>
    <row r="253" spans="1:16" ht="33.75" customHeight="1">
      <c r="A253" s="305"/>
      <c r="B253" s="301"/>
      <c r="C253" s="301"/>
      <c r="D253" s="301"/>
      <c r="E253" s="301" t="s">
        <v>27</v>
      </c>
      <c r="F253" s="301"/>
      <c r="G253" s="301"/>
      <c r="H253" s="301" t="s">
        <v>28</v>
      </c>
      <c r="I253" s="301"/>
      <c r="J253" s="301"/>
      <c r="K253" s="310"/>
      <c r="L253" s="311"/>
      <c r="M253" s="312"/>
      <c r="N253" s="301"/>
      <c r="O253" s="301"/>
      <c r="P253" s="302"/>
    </row>
    <row r="254" spans="1:16" ht="22.5">
      <c r="A254" s="305"/>
      <c r="B254" s="72">
        <v>2024</v>
      </c>
      <c r="C254" s="72">
        <v>2023</v>
      </c>
      <c r="D254" s="72" t="s">
        <v>180</v>
      </c>
      <c r="E254" s="72">
        <v>2024</v>
      </c>
      <c r="F254" s="72">
        <v>2023</v>
      </c>
      <c r="G254" s="72" t="s">
        <v>180</v>
      </c>
      <c r="H254" s="72">
        <v>2024</v>
      </c>
      <c r="I254" s="72">
        <v>2023</v>
      </c>
      <c r="J254" s="72" t="s">
        <v>180</v>
      </c>
      <c r="K254" s="72">
        <v>2024</v>
      </c>
      <c r="L254" s="72">
        <v>2023</v>
      </c>
      <c r="M254" s="72" t="s">
        <v>180</v>
      </c>
      <c r="N254" s="72">
        <v>2024</v>
      </c>
      <c r="O254" s="72">
        <v>2023</v>
      </c>
      <c r="P254" s="73" t="s">
        <v>180</v>
      </c>
    </row>
    <row r="255" spans="1:26" s="114" customFormat="1" ht="12.75">
      <c r="A255" s="112" t="s">
        <v>52</v>
      </c>
      <c r="B255" s="252">
        <f>SUM(B256:B275)</f>
        <v>38334953</v>
      </c>
      <c r="C255" s="252">
        <f>SUM(C256:C275)</f>
        <v>36564693</v>
      </c>
      <c r="D255" s="256">
        <f>B255/C255%</f>
        <v>104.8414463646666</v>
      </c>
      <c r="E255" s="252">
        <v>37828188</v>
      </c>
      <c r="F255" s="252">
        <f>SUM(F256:F275)</f>
        <v>35993209</v>
      </c>
      <c r="G255" s="256">
        <f>E255/F255%</f>
        <v>105.09812559363628</v>
      </c>
      <c r="H255" s="252">
        <f>SUM(H256:H275)</f>
        <v>506765</v>
      </c>
      <c r="I255" s="252">
        <f>SUM(I256:I275)</f>
        <v>571484</v>
      </c>
      <c r="J255" s="256">
        <f>H255/I255%</f>
        <v>88.67527349847064</v>
      </c>
      <c r="K255" s="252">
        <f>SUM(K256:K275)</f>
        <v>8550502</v>
      </c>
      <c r="L255" s="252">
        <f>SUM(L256:L275)</f>
        <v>8644508</v>
      </c>
      <c r="M255" s="256">
        <f>K255/L255%</f>
        <v>98.91253498753197</v>
      </c>
      <c r="N255" s="252">
        <f>SUM(N256:N275)</f>
        <v>46885455</v>
      </c>
      <c r="O255" s="252">
        <f>SUM(O256:O275)</f>
        <v>45209201</v>
      </c>
      <c r="P255" s="256">
        <f>N255/O255%</f>
        <v>103.70777178742884</v>
      </c>
      <c r="Q255" s="249"/>
      <c r="R255" s="257"/>
      <c r="S255" s="257"/>
      <c r="T255" s="249"/>
      <c r="U255" s="257"/>
      <c r="V255" s="257"/>
      <c r="W255" s="249"/>
      <c r="X255" s="257"/>
      <c r="Y255" s="257"/>
      <c r="Z255" s="249"/>
    </row>
    <row r="256" spans="1:26" s="114" customFormat="1" ht="12.75">
      <c r="A256" s="115" t="s">
        <v>232</v>
      </c>
      <c r="B256" s="252">
        <v>743398</v>
      </c>
      <c r="C256" s="254">
        <f>F256+I256</f>
        <v>810039</v>
      </c>
      <c r="D256" s="256">
        <f aca="true" t="shared" si="50" ref="D256:D275">B256/C256*100</f>
        <v>91.77311215879729</v>
      </c>
      <c r="E256" s="252">
        <v>724752</v>
      </c>
      <c r="F256" s="252">
        <v>786019</v>
      </c>
      <c r="G256" s="256">
        <f aca="true" t="shared" si="51" ref="G256:G275">E256/F256%</f>
        <v>92.20540470395754</v>
      </c>
      <c r="H256" s="252">
        <v>18646</v>
      </c>
      <c r="I256" s="252">
        <v>24020</v>
      </c>
      <c r="J256" s="256">
        <f aca="true" t="shared" si="52" ref="J256:J275">H256/I256%</f>
        <v>77.62697751873439</v>
      </c>
      <c r="K256" s="252">
        <v>426860</v>
      </c>
      <c r="L256" s="252">
        <v>456964</v>
      </c>
      <c r="M256" s="256">
        <f aca="true" t="shared" si="53" ref="M256:M275">K256/L256%</f>
        <v>93.4121725124955</v>
      </c>
      <c r="N256" s="252">
        <v>1170258</v>
      </c>
      <c r="O256" s="252">
        <v>1267003</v>
      </c>
      <c r="P256" s="256">
        <f aca="true" t="shared" si="54" ref="P256:P274">N256/O256%</f>
        <v>92.36426433086582</v>
      </c>
      <c r="Q256" s="249"/>
      <c r="R256" s="257"/>
      <c r="S256" s="257"/>
      <c r="T256" s="249"/>
      <c r="U256" s="257"/>
      <c r="V256" s="257"/>
      <c r="W256" s="249"/>
      <c r="X256" s="257"/>
      <c r="Y256" s="257"/>
      <c r="Z256" s="249"/>
    </row>
    <row r="257" spans="1:26" s="114" customFormat="1" ht="12.75">
      <c r="A257" s="116" t="s">
        <v>53</v>
      </c>
      <c r="B257" s="252">
        <v>8503001</v>
      </c>
      <c r="C257" s="254">
        <f>F257+I257</f>
        <v>8957185</v>
      </c>
      <c r="D257" s="256">
        <f t="shared" si="50"/>
        <v>94.92938908820125</v>
      </c>
      <c r="E257" s="252">
        <v>8494034</v>
      </c>
      <c r="F257" s="252">
        <v>8947664</v>
      </c>
      <c r="G257" s="256">
        <f t="shared" si="51"/>
        <v>94.93018512988418</v>
      </c>
      <c r="H257" s="252">
        <v>8967</v>
      </c>
      <c r="I257" s="252">
        <v>9521</v>
      </c>
      <c r="J257" s="256">
        <f t="shared" si="52"/>
        <v>94.1812834786262</v>
      </c>
      <c r="K257" s="252">
        <v>852982</v>
      </c>
      <c r="L257" s="252">
        <v>842434</v>
      </c>
      <c r="M257" s="256">
        <f t="shared" si="53"/>
        <v>101.2520862168431</v>
      </c>
      <c r="N257" s="252">
        <v>9355983</v>
      </c>
      <c r="O257" s="252">
        <v>9799619</v>
      </c>
      <c r="P257" s="256">
        <f t="shared" si="54"/>
        <v>95.47292603926745</v>
      </c>
      <c r="Q257" s="249"/>
      <c r="R257" s="257"/>
      <c r="S257" s="257"/>
      <c r="T257" s="249"/>
      <c r="U257" s="257"/>
      <c r="V257" s="257"/>
      <c r="W257" s="249"/>
      <c r="X257" s="257"/>
      <c r="Y257" s="257"/>
      <c r="Z257" s="249"/>
    </row>
    <row r="258" spans="1:26" s="114" customFormat="1" ht="12.75">
      <c r="A258" s="116" t="s">
        <v>54</v>
      </c>
      <c r="B258" s="252">
        <v>687298</v>
      </c>
      <c r="C258" s="254">
        <f aca="true" t="shared" si="55" ref="C258:C275">F258+I258</f>
        <v>719810</v>
      </c>
      <c r="D258" s="256">
        <f t="shared" si="50"/>
        <v>95.48325252497186</v>
      </c>
      <c r="E258" s="252">
        <v>663540</v>
      </c>
      <c r="F258" s="252">
        <v>710507</v>
      </c>
      <c r="G258" s="256">
        <f t="shared" si="51"/>
        <v>93.38964992603873</v>
      </c>
      <c r="H258" s="252">
        <v>23758</v>
      </c>
      <c r="I258" s="252">
        <v>9303</v>
      </c>
      <c r="J258" s="256">
        <f t="shared" si="52"/>
        <v>255.37998495109105</v>
      </c>
      <c r="K258" s="252">
        <v>463476</v>
      </c>
      <c r="L258" s="252">
        <v>479634</v>
      </c>
      <c r="M258" s="256">
        <f t="shared" si="53"/>
        <v>96.63118127572274</v>
      </c>
      <c r="N258" s="252">
        <v>1150774</v>
      </c>
      <c r="O258" s="252">
        <v>1199445</v>
      </c>
      <c r="P258" s="256">
        <f t="shared" si="54"/>
        <v>95.94220660388763</v>
      </c>
      <c r="Q258" s="249"/>
      <c r="R258" s="257"/>
      <c r="S258" s="257"/>
      <c r="T258" s="249"/>
      <c r="U258" s="257"/>
      <c r="V258" s="257"/>
      <c r="W258" s="249"/>
      <c r="X258" s="257"/>
      <c r="Y258" s="257"/>
      <c r="Z258" s="249"/>
    </row>
    <row r="259" spans="1:26" s="114" customFormat="1" ht="12.75">
      <c r="A259" s="116" t="s">
        <v>55</v>
      </c>
      <c r="B259" s="252">
        <v>9131596</v>
      </c>
      <c r="C259" s="254">
        <f t="shared" si="55"/>
        <v>7697633</v>
      </c>
      <c r="D259" s="256">
        <f t="shared" si="50"/>
        <v>118.62862259086657</v>
      </c>
      <c r="E259" s="252">
        <v>9053854</v>
      </c>
      <c r="F259" s="252">
        <v>7577609</v>
      </c>
      <c r="G259" s="256">
        <f t="shared" si="51"/>
        <v>119.48167291292016</v>
      </c>
      <c r="H259" s="252">
        <v>77742</v>
      </c>
      <c r="I259" s="252">
        <v>120024</v>
      </c>
      <c r="J259" s="256">
        <f t="shared" si="52"/>
        <v>64.77204559088182</v>
      </c>
      <c r="K259" s="252">
        <v>755118</v>
      </c>
      <c r="L259" s="252">
        <v>576514</v>
      </c>
      <c r="M259" s="256">
        <f t="shared" si="53"/>
        <v>130.9799935474247</v>
      </c>
      <c r="N259" s="252">
        <v>9886714</v>
      </c>
      <c r="O259" s="252">
        <v>8274147</v>
      </c>
      <c r="P259" s="256">
        <f t="shared" si="54"/>
        <v>119.48922348128454</v>
      </c>
      <c r="Q259" s="249"/>
      <c r="R259" s="257"/>
      <c r="S259" s="257"/>
      <c r="T259" s="249"/>
      <c r="U259" s="257"/>
      <c r="V259" s="257"/>
      <c r="W259" s="249"/>
      <c r="X259" s="257"/>
      <c r="Y259" s="257"/>
      <c r="Z259" s="249"/>
    </row>
    <row r="260" spans="1:26" s="114" customFormat="1" ht="12.75">
      <c r="A260" s="116" t="s">
        <v>56</v>
      </c>
      <c r="B260" s="252">
        <v>59812</v>
      </c>
      <c r="C260" s="254">
        <f t="shared" si="55"/>
        <v>44141</v>
      </c>
      <c r="D260" s="256">
        <f t="shared" si="50"/>
        <v>135.50214086676786</v>
      </c>
      <c r="E260" s="252">
        <v>54989</v>
      </c>
      <c r="F260" s="252">
        <v>39568</v>
      </c>
      <c r="G260" s="256">
        <f t="shared" si="51"/>
        <v>138.97341285887586</v>
      </c>
      <c r="H260" s="252">
        <v>4823</v>
      </c>
      <c r="I260" s="252">
        <v>4573</v>
      </c>
      <c r="J260" s="256">
        <f t="shared" si="52"/>
        <v>105.46687076317517</v>
      </c>
      <c r="K260" s="252">
        <v>28489</v>
      </c>
      <c r="L260" s="252">
        <v>29327</v>
      </c>
      <c r="M260" s="256">
        <f t="shared" si="53"/>
        <v>97.142564871961</v>
      </c>
      <c r="N260" s="252">
        <v>88301</v>
      </c>
      <c r="O260" s="252">
        <v>73468</v>
      </c>
      <c r="P260" s="256">
        <f t="shared" si="54"/>
        <v>120.18974247291338</v>
      </c>
      <c r="Q260" s="249"/>
      <c r="R260" s="257"/>
      <c r="S260" s="257"/>
      <c r="T260" s="249"/>
      <c r="U260" s="257"/>
      <c r="V260" s="257"/>
      <c r="W260" s="249"/>
      <c r="X260" s="257"/>
      <c r="Y260" s="257"/>
      <c r="Z260" s="249"/>
    </row>
    <row r="261" spans="1:26" s="117" customFormat="1" ht="12.75">
      <c r="A261" s="116" t="s">
        <v>57</v>
      </c>
      <c r="B261" s="252">
        <v>1121614</v>
      </c>
      <c r="C261" s="254">
        <f t="shared" si="55"/>
        <v>1119412</v>
      </c>
      <c r="D261" s="256">
        <f t="shared" si="50"/>
        <v>100.19671041582545</v>
      </c>
      <c r="E261" s="252">
        <v>1096369</v>
      </c>
      <c r="F261" s="252">
        <v>1095632</v>
      </c>
      <c r="G261" s="256">
        <f t="shared" si="51"/>
        <v>100.06726711158491</v>
      </c>
      <c r="H261" s="252">
        <v>25245</v>
      </c>
      <c r="I261" s="252">
        <v>23780</v>
      </c>
      <c r="J261" s="256">
        <f t="shared" si="52"/>
        <v>106.16063919259882</v>
      </c>
      <c r="K261" s="252">
        <v>304655</v>
      </c>
      <c r="L261" s="252">
        <v>306726</v>
      </c>
      <c r="M261" s="256">
        <f t="shared" si="53"/>
        <v>99.32480454868514</v>
      </c>
      <c r="N261" s="252">
        <v>1426269</v>
      </c>
      <c r="O261" s="252">
        <v>1426138</v>
      </c>
      <c r="P261" s="256">
        <f t="shared" si="54"/>
        <v>100.00918564683082</v>
      </c>
      <c r="Q261" s="249"/>
      <c r="R261" s="257"/>
      <c r="S261" s="257"/>
      <c r="T261" s="249"/>
      <c r="U261" s="257"/>
      <c r="V261" s="257"/>
      <c r="W261" s="249"/>
      <c r="X261" s="257"/>
      <c r="Y261" s="257"/>
      <c r="Z261" s="249"/>
    </row>
    <row r="262" spans="1:26" s="117" customFormat="1" ht="12.75">
      <c r="A262" s="116" t="s">
        <v>58</v>
      </c>
      <c r="B262" s="252">
        <v>1366441</v>
      </c>
      <c r="C262" s="254">
        <f t="shared" si="55"/>
        <v>1041964</v>
      </c>
      <c r="D262" s="256">
        <f t="shared" si="50"/>
        <v>131.14090314060752</v>
      </c>
      <c r="E262" s="252">
        <v>1311161</v>
      </c>
      <c r="F262" s="252">
        <v>986562</v>
      </c>
      <c r="G262" s="256">
        <f t="shared" si="51"/>
        <v>132.90203758101364</v>
      </c>
      <c r="H262" s="252">
        <v>55280</v>
      </c>
      <c r="I262" s="252">
        <v>55402</v>
      </c>
      <c r="J262" s="256">
        <f t="shared" si="52"/>
        <v>99.7797913432728</v>
      </c>
      <c r="K262" s="252">
        <v>842558</v>
      </c>
      <c r="L262" s="252">
        <v>905920</v>
      </c>
      <c r="M262" s="256">
        <f t="shared" si="53"/>
        <v>93.0057841752031</v>
      </c>
      <c r="N262" s="252">
        <v>2208999</v>
      </c>
      <c r="O262" s="252">
        <v>1947884</v>
      </c>
      <c r="P262" s="256">
        <f t="shared" si="54"/>
        <v>113.40505902815568</v>
      </c>
      <c r="Q262" s="249"/>
      <c r="R262" s="257"/>
      <c r="S262" s="257"/>
      <c r="T262" s="249"/>
      <c r="U262" s="257"/>
      <c r="V262" s="257"/>
      <c r="W262" s="249"/>
      <c r="X262" s="257"/>
      <c r="Y262" s="257"/>
      <c r="Z262" s="249"/>
    </row>
    <row r="263" spans="1:26" s="117" customFormat="1" ht="12.75">
      <c r="A263" s="116" t="s">
        <v>146</v>
      </c>
      <c r="B263" s="252">
        <v>1622621</v>
      </c>
      <c r="C263" s="254">
        <f t="shared" si="55"/>
        <v>1574883</v>
      </c>
      <c r="D263" s="256">
        <f t="shared" si="50"/>
        <v>103.03120930253232</v>
      </c>
      <c r="E263" s="252">
        <v>1591671</v>
      </c>
      <c r="F263" s="252">
        <v>1532812</v>
      </c>
      <c r="G263" s="256">
        <f t="shared" si="51"/>
        <v>103.83993601302703</v>
      </c>
      <c r="H263" s="252">
        <v>30950</v>
      </c>
      <c r="I263" s="252">
        <v>42071</v>
      </c>
      <c r="J263" s="256">
        <f t="shared" si="52"/>
        <v>73.56611442561385</v>
      </c>
      <c r="K263" s="252">
        <v>531728</v>
      </c>
      <c r="L263" s="252">
        <v>649435</v>
      </c>
      <c r="M263" s="256">
        <f t="shared" si="53"/>
        <v>81.8754763756188</v>
      </c>
      <c r="N263" s="252">
        <v>2154349</v>
      </c>
      <c r="O263" s="252">
        <v>2224318</v>
      </c>
      <c r="P263" s="256">
        <f t="shared" si="54"/>
        <v>96.85436165152645</v>
      </c>
      <c r="Q263" s="249"/>
      <c r="R263" s="257"/>
      <c r="S263" s="257"/>
      <c r="T263" s="249"/>
      <c r="U263" s="257"/>
      <c r="V263" s="257"/>
      <c r="W263" s="249"/>
      <c r="X263" s="257"/>
      <c r="Y263" s="257"/>
      <c r="Z263" s="249"/>
    </row>
    <row r="264" spans="1:26" s="117" customFormat="1" ht="12.75">
      <c r="A264" s="116" t="s">
        <v>59</v>
      </c>
      <c r="B264" s="252">
        <v>3097155</v>
      </c>
      <c r="C264" s="254">
        <f t="shared" si="55"/>
        <v>3326531</v>
      </c>
      <c r="D264" s="256">
        <f t="shared" si="50"/>
        <v>93.10464865651335</v>
      </c>
      <c r="E264" s="252">
        <v>3047151</v>
      </c>
      <c r="F264" s="252">
        <v>3233495</v>
      </c>
      <c r="G264" s="256">
        <f t="shared" si="51"/>
        <v>94.23707165157205</v>
      </c>
      <c r="H264" s="252">
        <v>50004</v>
      </c>
      <c r="I264" s="252">
        <v>93036</v>
      </c>
      <c r="J264" s="256">
        <f t="shared" si="52"/>
        <v>53.74693666967625</v>
      </c>
      <c r="K264" s="252">
        <v>312727</v>
      </c>
      <c r="L264" s="252">
        <v>349746</v>
      </c>
      <c r="M264" s="256">
        <f t="shared" si="53"/>
        <v>89.41546150635033</v>
      </c>
      <c r="N264" s="252">
        <v>3409882</v>
      </c>
      <c r="O264" s="252">
        <v>3676277</v>
      </c>
      <c r="P264" s="256">
        <f t="shared" si="54"/>
        <v>92.7536744374812</v>
      </c>
      <c r="Q264" s="249"/>
      <c r="R264" s="257"/>
      <c r="S264" s="257"/>
      <c r="T264" s="249"/>
      <c r="U264" s="257"/>
      <c r="V264" s="257"/>
      <c r="W264" s="249"/>
      <c r="X264" s="257"/>
      <c r="Y264" s="257"/>
      <c r="Z264" s="249"/>
    </row>
    <row r="265" spans="1:26" s="117" customFormat="1" ht="14.25" customHeight="1">
      <c r="A265" s="116" t="s">
        <v>233</v>
      </c>
      <c r="B265" s="252">
        <v>2117841</v>
      </c>
      <c r="C265" s="254">
        <f t="shared" si="55"/>
        <v>2232582</v>
      </c>
      <c r="D265" s="256">
        <f t="shared" si="50"/>
        <v>94.86061430218464</v>
      </c>
      <c r="E265" s="252">
        <v>2102289</v>
      </c>
      <c r="F265" s="252">
        <v>2224496</v>
      </c>
      <c r="G265" s="256">
        <f t="shared" si="51"/>
        <v>94.50630614754984</v>
      </c>
      <c r="H265" s="252">
        <v>15552</v>
      </c>
      <c r="I265" s="252">
        <v>8086</v>
      </c>
      <c r="J265" s="256">
        <f t="shared" si="52"/>
        <v>192.33242641602772</v>
      </c>
      <c r="K265" s="252">
        <v>866966</v>
      </c>
      <c r="L265" s="252">
        <v>790383</v>
      </c>
      <c r="M265" s="256">
        <f t="shared" si="53"/>
        <v>109.68935313639084</v>
      </c>
      <c r="N265" s="252">
        <v>2984807</v>
      </c>
      <c r="O265" s="252">
        <v>3022965</v>
      </c>
      <c r="P265" s="256">
        <f t="shared" si="54"/>
        <v>98.73772934850386</v>
      </c>
      <c r="Q265" s="249"/>
      <c r="R265" s="257"/>
      <c r="S265" s="257"/>
      <c r="T265" s="249"/>
      <c r="U265" s="257"/>
      <c r="V265" s="257"/>
      <c r="W265" s="249"/>
      <c r="X265" s="257"/>
      <c r="Y265" s="257"/>
      <c r="Z265" s="249"/>
    </row>
    <row r="266" spans="1:26" s="114" customFormat="1" ht="14.25" customHeight="1">
      <c r="A266" s="116" t="s">
        <v>61</v>
      </c>
      <c r="B266" s="252">
        <v>13615</v>
      </c>
      <c r="C266" s="254">
        <f>I266</f>
        <v>4730</v>
      </c>
      <c r="D266" s="256">
        <f t="shared" si="50"/>
        <v>287.84355179704016</v>
      </c>
      <c r="E266" s="248" t="s">
        <v>183</v>
      </c>
      <c r="F266" s="248" t="s">
        <v>182</v>
      </c>
      <c r="G266" s="256" t="s">
        <v>182</v>
      </c>
      <c r="H266" s="252">
        <v>12115</v>
      </c>
      <c r="I266" s="252">
        <v>4730</v>
      </c>
      <c r="J266" s="256">
        <f t="shared" si="52"/>
        <v>256.1310782241015</v>
      </c>
      <c r="K266" s="252">
        <v>109509</v>
      </c>
      <c r="L266" s="252">
        <v>114524</v>
      </c>
      <c r="M266" s="256">
        <f t="shared" si="53"/>
        <v>95.62100520414934</v>
      </c>
      <c r="N266" s="252">
        <v>123124</v>
      </c>
      <c r="O266" s="252">
        <v>119254</v>
      </c>
      <c r="P266" s="256">
        <f t="shared" si="54"/>
        <v>103.24517416606571</v>
      </c>
      <c r="Q266" s="249"/>
      <c r="R266" s="257"/>
      <c r="S266" s="257"/>
      <c r="T266" s="249"/>
      <c r="U266" s="257"/>
      <c r="V266" s="257"/>
      <c r="W266" s="249"/>
      <c r="X266" s="257"/>
      <c r="Y266" s="257"/>
      <c r="Z266" s="249"/>
    </row>
    <row r="267" spans="1:26" s="117" customFormat="1" ht="14.25" customHeight="1">
      <c r="A267" s="116" t="s">
        <v>62</v>
      </c>
      <c r="B267" s="252">
        <v>1030016</v>
      </c>
      <c r="C267" s="254">
        <f t="shared" si="55"/>
        <v>737326</v>
      </c>
      <c r="D267" s="256">
        <f t="shared" si="50"/>
        <v>139.69614526003423</v>
      </c>
      <c r="E267" s="252">
        <v>1027586</v>
      </c>
      <c r="F267" s="252">
        <v>735119</v>
      </c>
      <c r="G267" s="256">
        <f t="shared" si="51"/>
        <v>139.78498719254978</v>
      </c>
      <c r="H267" s="252">
        <v>2430</v>
      </c>
      <c r="I267" s="252">
        <v>2207</v>
      </c>
      <c r="J267" s="256">
        <f t="shared" si="52"/>
        <v>110.10421386497508</v>
      </c>
      <c r="K267" s="252">
        <v>16636</v>
      </c>
      <c r="L267" s="252">
        <v>18978</v>
      </c>
      <c r="M267" s="256">
        <f t="shared" si="53"/>
        <v>87.65939508905048</v>
      </c>
      <c r="N267" s="252">
        <v>1046652</v>
      </c>
      <c r="O267" s="252">
        <v>756304</v>
      </c>
      <c r="P267" s="256">
        <f t="shared" si="54"/>
        <v>138.3903827032516</v>
      </c>
      <c r="Q267" s="249"/>
      <c r="R267" s="257"/>
      <c r="S267" s="257"/>
      <c r="T267" s="249"/>
      <c r="U267" s="257"/>
      <c r="V267" s="257"/>
      <c r="W267" s="249"/>
      <c r="X267" s="257"/>
      <c r="Y267" s="257"/>
      <c r="Z267" s="249"/>
    </row>
    <row r="268" spans="1:26" s="117" customFormat="1" ht="14.25" customHeight="1">
      <c r="A268" s="116" t="s">
        <v>63</v>
      </c>
      <c r="B268" s="252">
        <v>863419</v>
      </c>
      <c r="C268" s="254">
        <f t="shared" si="55"/>
        <v>850359</v>
      </c>
      <c r="D268" s="256">
        <f t="shared" si="50"/>
        <v>101.53582192932633</v>
      </c>
      <c r="E268" s="252">
        <v>843010</v>
      </c>
      <c r="F268" s="252">
        <v>827129</v>
      </c>
      <c r="G268" s="256">
        <f t="shared" si="51"/>
        <v>101.92001489489546</v>
      </c>
      <c r="H268" s="252">
        <v>20409</v>
      </c>
      <c r="I268" s="252">
        <v>23230</v>
      </c>
      <c r="J268" s="256">
        <f t="shared" si="52"/>
        <v>87.85622040464915</v>
      </c>
      <c r="K268" s="252">
        <v>247463</v>
      </c>
      <c r="L268" s="252">
        <v>296597</v>
      </c>
      <c r="M268" s="256">
        <f t="shared" si="53"/>
        <v>83.43408733062034</v>
      </c>
      <c r="N268" s="252">
        <v>1110882</v>
      </c>
      <c r="O268" s="252">
        <v>1146956</v>
      </c>
      <c r="P268" s="256">
        <f t="shared" si="54"/>
        <v>96.85480524100315</v>
      </c>
      <c r="Q268" s="249"/>
      <c r="R268" s="257"/>
      <c r="S268" s="257"/>
      <c r="T268" s="249"/>
      <c r="U268" s="257"/>
      <c r="V268" s="257"/>
      <c r="W268" s="249"/>
      <c r="X268" s="257"/>
      <c r="Y268" s="257"/>
      <c r="Z268" s="249"/>
    </row>
    <row r="269" spans="1:26" s="117" customFormat="1" ht="14.25" customHeight="1">
      <c r="A269" s="116" t="s">
        <v>64</v>
      </c>
      <c r="B269" s="252">
        <v>2608159</v>
      </c>
      <c r="C269" s="254">
        <f t="shared" si="55"/>
        <v>2590564</v>
      </c>
      <c r="D269" s="256">
        <f t="shared" si="50"/>
        <v>100.67919572726247</v>
      </c>
      <c r="E269" s="252">
        <v>2599825</v>
      </c>
      <c r="F269" s="252">
        <v>2583705</v>
      </c>
      <c r="G269" s="256">
        <f t="shared" si="51"/>
        <v>100.62391023743037</v>
      </c>
      <c r="H269" s="252">
        <v>8334</v>
      </c>
      <c r="I269" s="252">
        <v>6859</v>
      </c>
      <c r="J269" s="256">
        <f t="shared" si="52"/>
        <v>121.50459250619623</v>
      </c>
      <c r="K269" s="252">
        <v>794530</v>
      </c>
      <c r="L269" s="252">
        <v>613561</v>
      </c>
      <c r="M269" s="256">
        <f t="shared" si="53"/>
        <v>129.49486685105475</v>
      </c>
      <c r="N269" s="252">
        <v>3402689</v>
      </c>
      <c r="O269" s="252">
        <v>3204125</v>
      </c>
      <c r="P269" s="256">
        <f t="shared" si="54"/>
        <v>106.19713650372567</v>
      </c>
      <c r="Q269" s="249"/>
      <c r="R269" s="257"/>
      <c r="S269" s="257"/>
      <c r="T269" s="249"/>
      <c r="U269" s="257"/>
      <c r="V269" s="257"/>
      <c r="W269" s="249"/>
      <c r="X269" s="257"/>
      <c r="Y269" s="257"/>
      <c r="Z269" s="249"/>
    </row>
    <row r="270" spans="1:26" s="117" customFormat="1" ht="14.25" customHeight="1">
      <c r="A270" s="116" t="s">
        <v>65</v>
      </c>
      <c r="B270" s="252">
        <v>1010006</v>
      </c>
      <c r="C270" s="254">
        <f t="shared" si="55"/>
        <v>903459</v>
      </c>
      <c r="D270" s="256">
        <f t="shared" si="50"/>
        <v>111.79323024066395</v>
      </c>
      <c r="E270" s="252">
        <v>874717</v>
      </c>
      <c r="F270" s="252">
        <v>773508</v>
      </c>
      <c r="G270" s="256">
        <f t="shared" si="51"/>
        <v>113.084415416518</v>
      </c>
      <c r="H270" s="252">
        <v>135289</v>
      </c>
      <c r="I270" s="252">
        <v>129951</v>
      </c>
      <c r="J270" s="256">
        <f t="shared" si="52"/>
        <v>104.10770213388123</v>
      </c>
      <c r="K270" s="252">
        <v>1215531</v>
      </c>
      <c r="L270" s="252">
        <v>1363178</v>
      </c>
      <c r="M270" s="256">
        <f t="shared" si="53"/>
        <v>89.16891264383668</v>
      </c>
      <c r="N270" s="252">
        <v>2225537</v>
      </c>
      <c r="O270" s="252">
        <v>2266636</v>
      </c>
      <c r="P270" s="256">
        <f t="shared" si="54"/>
        <v>98.18678429178748</v>
      </c>
      <c r="Q270" s="249"/>
      <c r="R270" s="257"/>
      <c r="S270" s="257"/>
      <c r="T270" s="249"/>
      <c r="U270" s="257"/>
      <c r="V270" s="257"/>
      <c r="W270" s="249"/>
      <c r="X270" s="257"/>
      <c r="Y270" s="257"/>
      <c r="Z270" s="249"/>
    </row>
    <row r="271" spans="1:26" s="117" customFormat="1" ht="14.25" customHeight="1">
      <c r="A271" s="116" t="s">
        <v>147</v>
      </c>
      <c r="B271" s="252">
        <v>49212</v>
      </c>
      <c r="C271" s="254">
        <f t="shared" si="55"/>
        <v>46730</v>
      </c>
      <c r="D271" s="256">
        <f t="shared" si="50"/>
        <v>105.3113631500107</v>
      </c>
      <c r="E271" s="252">
        <v>44668</v>
      </c>
      <c r="F271" s="252">
        <v>39656</v>
      </c>
      <c r="G271" s="256">
        <f t="shared" si="51"/>
        <v>112.63869275771636</v>
      </c>
      <c r="H271" s="252">
        <v>4544</v>
      </c>
      <c r="I271" s="252">
        <v>7074</v>
      </c>
      <c r="J271" s="256">
        <f t="shared" si="52"/>
        <v>64.23522759400622</v>
      </c>
      <c r="K271" s="252">
        <v>43127</v>
      </c>
      <c r="L271" s="252">
        <v>78225</v>
      </c>
      <c r="M271" s="256">
        <f t="shared" si="53"/>
        <v>55.131991051454136</v>
      </c>
      <c r="N271" s="252">
        <v>92339</v>
      </c>
      <c r="O271" s="252">
        <v>124955</v>
      </c>
      <c r="P271" s="256">
        <f t="shared" si="54"/>
        <v>73.8978032091553</v>
      </c>
      <c r="Q271" s="249"/>
      <c r="R271" s="257"/>
      <c r="S271" s="257"/>
      <c r="T271" s="249"/>
      <c r="U271" s="257"/>
      <c r="V271" s="257"/>
      <c r="W271" s="249"/>
      <c r="X271" s="257"/>
      <c r="Y271" s="257"/>
      <c r="Z271" s="249"/>
    </row>
    <row r="272" spans="1:26" s="117" customFormat="1" ht="14.25" customHeight="1">
      <c r="A272" s="116" t="s">
        <v>67</v>
      </c>
      <c r="B272" s="252">
        <v>3569475</v>
      </c>
      <c r="C272" s="254">
        <f t="shared" si="55"/>
        <v>3287222</v>
      </c>
      <c r="D272" s="256">
        <f t="shared" si="50"/>
        <v>108.58636867239268</v>
      </c>
      <c r="E272" s="252">
        <v>3563053</v>
      </c>
      <c r="F272" s="252">
        <v>3283319</v>
      </c>
      <c r="G272" s="256">
        <f t="shared" si="51"/>
        <v>108.51985445215648</v>
      </c>
      <c r="H272" s="252">
        <v>6422</v>
      </c>
      <c r="I272" s="252">
        <v>3903</v>
      </c>
      <c r="J272" s="256">
        <f t="shared" si="52"/>
        <v>164.54009736100434</v>
      </c>
      <c r="K272" s="252">
        <v>407799</v>
      </c>
      <c r="L272" s="252">
        <v>426402</v>
      </c>
      <c r="M272" s="256">
        <f t="shared" si="53"/>
        <v>95.63721558529274</v>
      </c>
      <c r="N272" s="252">
        <v>3977274</v>
      </c>
      <c r="O272" s="252">
        <v>3713624</v>
      </c>
      <c r="P272" s="256">
        <f t="shared" si="54"/>
        <v>107.09953404006437</v>
      </c>
      <c r="Q272" s="249"/>
      <c r="R272" s="257"/>
      <c r="S272" s="257"/>
      <c r="T272" s="249"/>
      <c r="U272" s="257"/>
      <c r="V272" s="257"/>
      <c r="W272" s="249"/>
      <c r="X272" s="257"/>
      <c r="Y272" s="257"/>
      <c r="Z272" s="249"/>
    </row>
    <row r="273" spans="1:26" s="117" customFormat="1" ht="12" customHeight="1">
      <c r="A273" s="116" t="s">
        <v>148</v>
      </c>
      <c r="B273" s="248" t="s">
        <v>182</v>
      </c>
      <c r="C273" s="254" t="s">
        <v>182</v>
      </c>
      <c r="D273" s="256" t="s">
        <v>182</v>
      </c>
      <c r="E273" s="248" t="s">
        <v>182</v>
      </c>
      <c r="F273" s="248" t="s">
        <v>182</v>
      </c>
      <c r="G273" s="256" t="s">
        <v>182</v>
      </c>
      <c r="H273" s="248" t="s">
        <v>182</v>
      </c>
      <c r="I273" s="248" t="s">
        <v>182</v>
      </c>
      <c r="J273" s="256" t="s">
        <v>182</v>
      </c>
      <c r="K273" s="252">
        <v>742</v>
      </c>
      <c r="L273" s="252">
        <v>553</v>
      </c>
      <c r="M273" s="256">
        <f t="shared" si="53"/>
        <v>134.1772151898734</v>
      </c>
      <c r="N273" s="252">
        <v>742</v>
      </c>
      <c r="O273" s="254">
        <v>553</v>
      </c>
      <c r="P273" s="256">
        <f t="shared" si="54"/>
        <v>134.1772151898734</v>
      </c>
      <c r="Q273" s="249"/>
      <c r="R273" s="257"/>
      <c r="S273" s="257"/>
      <c r="T273" s="249"/>
      <c r="U273" s="257"/>
      <c r="V273" s="257"/>
      <c r="W273" s="249"/>
      <c r="X273" s="257"/>
      <c r="Y273" s="257"/>
      <c r="Z273" s="249"/>
    </row>
    <row r="274" spans="1:26" s="117" customFormat="1" ht="12.75">
      <c r="A274" s="116" t="s">
        <v>68</v>
      </c>
      <c r="B274" s="252" t="s">
        <v>182</v>
      </c>
      <c r="C274" s="254">
        <f>F274</f>
        <v>31</v>
      </c>
      <c r="D274" s="256" t="s">
        <v>182</v>
      </c>
      <c r="E274" s="252" t="s">
        <v>182</v>
      </c>
      <c r="F274" s="252">
        <v>31</v>
      </c>
      <c r="G274" s="256" t="s">
        <v>182</v>
      </c>
      <c r="H274" s="248" t="s">
        <v>182</v>
      </c>
      <c r="I274" s="248" t="s">
        <v>182</v>
      </c>
      <c r="J274" s="256" t="s">
        <v>182</v>
      </c>
      <c r="K274" s="252">
        <v>8355</v>
      </c>
      <c r="L274" s="252">
        <v>9442</v>
      </c>
      <c r="M274" s="256">
        <f t="shared" si="53"/>
        <v>88.487608557509</v>
      </c>
      <c r="N274" s="252">
        <v>8355</v>
      </c>
      <c r="O274" s="254">
        <v>9473</v>
      </c>
      <c r="P274" s="256">
        <f t="shared" si="54"/>
        <v>88.19803652486013</v>
      </c>
      <c r="Q274" s="249"/>
      <c r="R274" s="257"/>
      <c r="S274" s="257"/>
      <c r="T274" s="249"/>
      <c r="U274" s="248"/>
      <c r="V274" s="248"/>
      <c r="W274" s="248"/>
      <c r="X274" s="257"/>
      <c r="Y274" s="257"/>
      <c r="Z274" s="249"/>
    </row>
    <row r="275" spans="1:26" s="117" customFormat="1" ht="12.75">
      <c r="A275" s="118" t="s">
        <v>69</v>
      </c>
      <c r="B275" s="253">
        <v>740274</v>
      </c>
      <c r="C275" s="253">
        <f t="shared" si="55"/>
        <v>620092</v>
      </c>
      <c r="D275" s="260">
        <f t="shared" si="50"/>
        <v>119.38131761093516</v>
      </c>
      <c r="E275" s="253">
        <v>734019</v>
      </c>
      <c r="F275" s="253">
        <v>616378</v>
      </c>
      <c r="G275" s="260">
        <f t="shared" si="51"/>
        <v>119.085853161534</v>
      </c>
      <c r="H275" s="253">
        <v>6255</v>
      </c>
      <c r="I275" s="253">
        <v>3714</v>
      </c>
      <c r="J275" s="260">
        <f t="shared" si="52"/>
        <v>168.41680129240711</v>
      </c>
      <c r="K275" s="253">
        <v>321251</v>
      </c>
      <c r="L275" s="253">
        <v>335965</v>
      </c>
      <c r="M275" s="260">
        <f t="shared" si="53"/>
        <v>95.62037712261694</v>
      </c>
      <c r="N275" s="253">
        <v>1061525</v>
      </c>
      <c r="O275" s="253">
        <v>956057</v>
      </c>
      <c r="P275" s="260">
        <f>N275/O275%</f>
        <v>111.0315598337756</v>
      </c>
      <c r="Q275" s="249"/>
      <c r="R275" s="257"/>
      <c r="S275" s="257"/>
      <c r="T275" s="249"/>
      <c r="U275" s="257"/>
      <c r="V275" s="257"/>
      <c r="W275" s="249"/>
      <c r="X275" s="257"/>
      <c r="Y275" s="257"/>
      <c r="Z275" s="249"/>
    </row>
    <row r="283" ht="12.75">
      <c r="G283" s="214"/>
    </row>
  </sheetData>
  <sheetProtection/>
  <mergeCells count="105">
    <mergeCell ref="A252:A254"/>
    <mergeCell ref="A171:A173"/>
    <mergeCell ref="N252:P253"/>
    <mergeCell ref="A198:A200"/>
    <mergeCell ref="B198:D199"/>
    <mergeCell ref="E198:J198"/>
    <mergeCell ref="K198:M199"/>
    <mergeCell ref="N198:P199"/>
    <mergeCell ref="E199:G199"/>
    <mergeCell ref="H199:J199"/>
    <mergeCell ref="A250:M250"/>
    <mergeCell ref="A115:A117"/>
    <mergeCell ref="N143:P144"/>
    <mergeCell ref="E171:J171"/>
    <mergeCell ref="K171:M172"/>
    <mergeCell ref="N171:P172"/>
    <mergeCell ref="E226:J226"/>
    <mergeCell ref="K226:M227"/>
    <mergeCell ref="N226:P227"/>
    <mergeCell ref="A196:M196"/>
    <mergeCell ref="K59:AB59"/>
    <mergeCell ref="B86:J87"/>
    <mergeCell ref="K86:S87"/>
    <mergeCell ref="E115:J115"/>
    <mergeCell ref="K115:M116"/>
    <mergeCell ref="N115:P116"/>
    <mergeCell ref="S88:S89"/>
    <mergeCell ref="T60:AB60"/>
    <mergeCell ref="T61:U61"/>
    <mergeCell ref="V61:V62"/>
    <mergeCell ref="W61:X61"/>
    <mergeCell ref="Y61:Y62"/>
    <mergeCell ref="A169:M169"/>
    <mergeCell ref="Z61:AA61"/>
    <mergeCell ref="AB61:AB62"/>
    <mergeCell ref="B252:D253"/>
    <mergeCell ref="E253:G253"/>
    <mergeCell ref="H253:J253"/>
    <mergeCell ref="E252:J252"/>
    <mergeCell ref="K252:M253"/>
    <mergeCell ref="A224:M224"/>
    <mergeCell ref="A226:A228"/>
    <mergeCell ref="B226:D227"/>
    <mergeCell ref="E227:G227"/>
    <mergeCell ref="H227:J227"/>
    <mergeCell ref="B171:D172"/>
    <mergeCell ref="E172:G172"/>
    <mergeCell ref="H172:J172"/>
    <mergeCell ref="A141:M141"/>
    <mergeCell ref="A143:A145"/>
    <mergeCell ref="B143:D144"/>
    <mergeCell ref="E144:G144"/>
    <mergeCell ref="H144:J144"/>
    <mergeCell ref="E143:J143"/>
    <mergeCell ref="K143:M144"/>
    <mergeCell ref="B115:D116"/>
    <mergeCell ref="E116:G116"/>
    <mergeCell ref="H116:J116"/>
    <mergeCell ref="J88:J89"/>
    <mergeCell ref="K88:L88"/>
    <mergeCell ref="M88:M89"/>
    <mergeCell ref="A113:P113"/>
    <mergeCell ref="Q88:R88"/>
    <mergeCell ref="Q61:R61"/>
    <mergeCell ref="S61:S62"/>
    <mergeCell ref="A59:A62"/>
    <mergeCell ref="B59:J60"/>
    <mergeCell ref="K60:S60"/>
    <mergeCell ref="B61:C61"/>
    <mergeCell ref="A86:A89"/>
    <mergeCell ref="B88:C88"/>
    <mergeCell ref="D88:D89"/>
    <mergeCell ref="P88:P89"/>
    <mergeCell ref="P61:P62"/>
    <mergeCell ref="E88:F88"/>
    <mergeCell ref="G88:G89"/>
    <mergeCell ref="H88:I88"/>
    <mergeCell ref="K61:L61"/>
    <mergeCell ref="N88:O88"/>
    <mergeCell ref="N61:O61"/>
    <mergeCell ref="A57:AB57"/>
    <mergeCell ref="A30:P30"/>
    <mergeCell ref="A32:A34"/>
    <mergeCell ref="B32:D33"/>
    <mergeCell ref="E33:G33"/>
    <mergeCell ref="H33:J33"/>
    <mergeCell ref="E32:J32"/>
    <mergeCell ref="K32:M33"/>
    <mergeCell ref="N32:P33"/>
    <mergeCell ref="J61:J62"/>
    <mergeCell ref="D61:D62"/>
    <mergeCell ref="E61:F61"/>
    <mergeCell ref="H61:I61"/>
    <mergeCell ref="M61:M62"/>
    <mergeCell ref="G61:G62"/>
    <mergeCell ref="A3:P3"/>
    <mergeCell ref="A1:P1"/>
    <mergeCell ref="A2:P2"/>
    <mergeCell ref="A5:A7"/>
    <mergeCell ref="B5:D6"/>
    <mergeCell ref="E6:G6"/>
    <mergeCell ref="H6:J6"/>
    <mergeCell ref="E5:J5"/>
    <mergeCell ref="K5:M6"/>
    <mergeCell ref="N5:P6"/>
  </mergeCells>
  <printOptions/>
  <pageMargins left="0.5905511811023623" right="0.5905511811023623" top="0.5905511811023623" bottom="0.5905511811023623" header="0" footer="0.3937007874015748"/>
  <pageSetup firstPageNumber="22" useFirstPageNumber="1" horizontalDpi="600" verticalDpi="600" orientation="landscape" paperSize="9" scale="67" r:id="rId1"/>
  <headerFooter alignWithMargins="0">
    <oddFooter>&amp;R&amp;"-,полужирный"&amp;8&amp;P</oddFooter>
  </headerFooter>
  <rowBreaks count="9" manualBreakCount="9">
    <brk id="29" max="255" man="1"/>
    <brk id="56" max="255" man="1"/>
    <brk id="84" max="255" man="1"/>
    <brk id="112" max="255" man="1"/>
    <brk id="140" max="255" man="1"/>
    <brk id="168" max="255" man="1"/>
    <brk id="195" max="255" man="1"/>
    <brk id="223" max="255" man="1"/>
    <brk id="24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D35" sqref="D35"/>
    </sheetView>
  </sheetViews>
  <sheetFormatPr defaultColWidth="9.00390625" defaultRowHeight="12.75"/>
  <cols>
    <col min="1" max="1" width="23.125" style="10" customWidth="1"/>
    <col min="2" max="4" width="28.375" style="10" customWidth="1"/>
    <col min="5" max="5" width="28.375" style="11" customWidth="1"/>
    <col min="6" max="6" width="27.75390625" style="10" customWidth="1"/>
    <col min="7" max="16384" width="9.125" style="10" customWidth="1"/>
  </cols>
  <sheetData>
    <row r="1" spans="1:6" ht="32.25" customHeight="1">
      <c r="A1" s="379" t="s">
        <v>163</v>
      </c>
      <c r="B1" s="379"/>
      <c r="C1" s="379"/>
      <c r="D1" s="379"/>
      <c r="E1" s="379"/>
      <c r="F1" s="379"/>
    </row>
    <row r="2" spans="1:6" ht="12.75">
      <c r="A2" s="183"/>
      <c r="B2" s="184"/>
      <c r="C2" s="184"/>
      <c r="D2" s="184"/>
      <c r="E2" s="185"/>
      <c r="F2" s="186" t="s">
        <v>111</v>
      </c>
    </row>
    <row r="3" spans="1:7" ht="25.5" customHeight="1">
      <c r="A3" s="377"/>
      <c r="B3" s="307" t="s">
        <v>179</v>
      </c>
      <c r="C3" s="307" t="s">
        <v>26</v>
      </c>
      <c r="D3" s="309"/>
      <c r="E3" s="307" t="s">
        <v>212</v>
      </c>
      <c r="F3" s="302" t="s">
        <v>211</v>
      </c>
      <c r="G3" s="11"/>
    </row>
    <row r="4" spans="1:7" ht="22.5" customHeight="1">
      <c r="A4" s="378"/>
      <c r="B4" s="310"/>
      <c r="C4" s="72" t="s">
        <v>27</v>
      </c>
      <c r="D4" s="72" t="s">
        <v>28</v>
      </c>
      <c r="E4" s="310"/>
      <c r="F4" s="302"/>
      <c r="G4" s="30"/>
    </row>
    <row r="5" spans="1:7" ht="12.75">
      <c r="A5" s="112" t="s">
        <v>52</v>
      </c>
      <c r="B5" s="252">
        <v>467</v>
      </c>
      <c r="C5" s="252">
        <v>1502</v>
      </c>
      <c r="D5" s="252">
        <v>303</v>
      </c>
      <c r="E5" s="252">
        <v>411</v>
      </c>
      <c r="F5" s="252">
        <v>430</v>
      </c>
      <c r="G5" s="28"/>
    </row>
    <row r="6" spans="1:7" ht="12.75">
      <c r="A6" s="115" t="s">
        <v>232</v>
      </c>
      <c r="B6" s="252">
        <v>211</v>
      </c>
      <c r="C6" s="252">
        <v>1051</v>
      </c>
      <c r="D6" s="252">
        <v>203</v>
      </c>
      <c r="E6" s="252">
        <v>355</v>
      </c>
      <c r="F6" s="252">
        <v>277</v>
      </c>
      <c r="G6" s="28"/>
    </row>
    <row r="7" spans="1:7" ht="12.75">
      <c r="A7" s="116" t="s">
        <v>53</v>
      </c>
      <c r="B7" s="252">
        <v>1348</v>
      </c>
      <c r="C7" s="252">
        <v>1798</v>
      </c>
      <c r="D7" s="252">
        <v>600</v>
      </c>
      <c r="E7" s="252">
        <v>491</v>
      </c>
      <c r="F7" s="252">
        <v>637</v>
      </c>
      <c r="G7" s="28"/>
    </row>
    <row r="8" spans="1:7" ht="12.75">
      <c r="A8" s="116" t="s">
        <v>54</v>
      </c>
      <c r="B8" s="252">
        <v>258</v>
      </c>
      <c r="C8" s="252">
        <v>1815</v>
      </c>
      <c r="D8" s="252">
        <v>184</v>
      </c>
      <c r="E8" s="252">
        <v>342</v>
      </c>
      <c r="F8" s="252">
        <v>316</v>
      </c>
      <c r="G8" s="28"/>
    </row>
    <row r="9" spans="1:7" ht="12.75">
      <c r="A9" s="116" t="s">
        <v>55</v>
      </c>
      <c r="B9" s="252">
        <v>750</v>
      </c>
      <c r="C9" s="252">
        <v>1530</v>
      </c>
      <c r="D9" s="252">
        <v>628</v>
      </c>
      <c r="E9" s="252">
        <v>614</v>
      </c>
      <c r="F9" s="252">
        <v>662</v>
      </c>
      <c r="G9" s="28"/>
    </row>
    <row r="10" spans="1:7" ht="12.75">
      <c r="A10" s="116" t="s">
        <v>56</v>
      </c>
      <c r="B10" s="252">
        <v>286</v>
      </c>
      <c r="C10" s="252">
        <v>1599</v>
      </c>
      <c r="D10" s="252">
        <v>202</v>
      </c>
      <c r="E10" s="252">
        <v>325</v>
      </c>
      <c r="F10" s="252">
        <v>313</v>
      </c>
      <c r="G10" s="28"/>
    </row>
    <row r="11" spans="1:7" ht="12.75">
      <c r="A11" s="116" t="s">
        <v>57</v>
      </c>
      <c r="B11" s="252">
        <v>139</v>
      </c>
      <c r="C11" s="252">
        <v>339</v>
      </c>
      <c r="D11" s="252">
        <v>115</v>
      </c>
      <c r="E11" s="252">
        <v>187</v>
      </c>
      <c r="F11" s="252">
        <v>171</v>
      </c>
      <c r="G11" s="28"/>
    </row>
    <row r="12" spans="1:7" ht="12.75">
      <c r="A12" s="116" t="s">
        <v>58</v>
      </c>
      <c r="B12" s="252">
        <v>455</v>
      </c>
      <c r="C12" s="252">
        <v>1111</v>
      </c>
      <c r="D12" s="252">
        <v>435</v>
      </c>
      <c r="E12" s="252">
        <v>453</v>
      </c>
      <c r="F12" s="252">
        <v>453</v>
      </c>
      <c r="G12" s="28"/>
    </row>
    <row r="13" spans="1:7" ht="12.75">
      <c r="A13" s="116" t="s">
        <v>146</v>
      </c>
      <c r="B13" s="252">
        <v>560</v>
      </c>
      <c r="C13" s="252">
        <v>1533</v>
      </c>
      <c r="D13" s="252">
        <v>455</v>
      </c>
      <c r="E13" s="252">
        <v>547</v>
      </c>
      <c r="F13" s="252">
        <v>552</v>
      </c>
      <c r="G13" s="28"/>
    </row>
    <row r="14" spans="1:7" ht="14.25" customHeight="1">
      <c r="A14" s="116" t="s">
        <v>59</v>
      </c>
      <c r="B14" s="252">
        <v>394</v>
      </c>
      <c r="C14" s="252">
        <v>683</v>
      </c>
      <c r="D14" s="252">
        <v>389</v>
      </c>
      <c r="E14" s="252">
        <v>382</v>
      </c>
      <c r="F14" s="252">
        <v>388</v>
      </c>
      <c r="G14" s="28"/>
    </row>
    <row r="15" spans="1:7" ht="12.75">
      <c r="A15" s="116" t="s">
        <v>233</v>
      </c>
      <c r="B15" s="252">
        <v>1163</v>
      </c>
      <c r="C15" s="252">
        <v>1561</v>
      </c>
      <c r="D15" s="252">
        <v>491</v>
      </c>
      <c r="E15" s="252">
        <v>488</v>
      </c>
      <c r="F15" s="252">
        <v>666</v>
      </c>
      <c r="G15" s="28"/>
    </row>
    <row r="16" spans="1:7" ht="12.75">
      <c r="A16" s="116" t="s">
        <v>61</v>
      </c>
      <c r="B16" s="252">
        <v>564</v>
      </c>
      <c r="C16" s="252">
        <v>2364</v>
      </c>
      <c r="D16" s="252">
        <v>259</v>
      </c>
      <c r="E16" s="252">
        <v>284</v>
      </c>
      <c r="F16" s="252">
        <v>307</v>
      </c>
      <c r="G16" s="28"/>
    </row>
    <row r="17" spans="1:7" ht="12.75">
      <c r="A17" s="116" t="s">
        <v>63</v>
      </c>
      <c r="B17" s="252">
        <v>683</v>
      </c>
      <c r="C17" s="252">
        <v>1636</v>
      </c>
      <c r="D17" s="252">
        <v>370</v>
      </c>
      <c r="E17" s="252">
        <v>404</v>
      </c>
      <c r="F17" s="252">
        <v>520</v>
      </c>
      <c r="G17" s="28"/>
    </row>
    <row r="18" spans="1:7" ht="12.75">
      <c r="A18" s="116" t="s">
        <v>64</v>
      </c>
      <c r="B18" s="252">
        <v>786</v>
      </c>
      <c r="C18" s="252">
        <v>1529</v>
      </c>
      <c r="D18" s="252">
        <v>274</v>
      </c>
      <c r="E18" s="252">
        <v>278</v>
      </c>
      <c r="F18" s="252">
        <v>511</v>
      </c>
      <c r="G18" s="28"/>
    </row>
    <row r="19" spans="1:7" ht="12.75">
      <c r="A19" s="116" t="s">
        <v>65</v>
      </c>
      <c r="B19" s="252">
        <v>961</v>
      </c>
      <c r="C19" s="252">
        <v>1397</v>
      </c>
      <c r="D19" s="252">
        <v>399</v>
      </c>
      <c r="E19" s="252">
        <v>471</v>
      </c>
      <c r="F19" s="252">
        <v>514</v>
      </c>
      <c r="G19" s="28"/>
    </row>
    <row r="20" spans="1:6" ht="12.75">
      <c r="A20" s="116" t="s">
        <v>147</v>
      </c>
      <c r="B20" s="252">
        <v>394</v>
      </c>
      <c r="C20" s="248" t="s">
        <v>182</v>
      </c>
      <c r="D20" s="252">
        <v>394</v>
      </c>
      <c r="E20" s="252">
        <v>742</v>
      </c>
      <c r="F20" s="252">
        <v>489</v>
      </c>
    </row>
    <row r="21" spans="1:6" ht="12.75">
      <c r="A21" s="116" t="s">
        <v>67</v>
      </c>
      <c r="B21" s="252">
        <v>307</v>
      </c>
      <c r="C21" s="252">
        <v>1584</v>
      </c>
      <c r="D21" s="252">
        <v>233</v>
      </c>
      <c r="E21" s="252">
        <v>363</v>
      </c>
      <c r="F21" s="252">
        <v>338</v>
      </c>
    </row>
    <row r="22" spans="1:6" ht="12.75">
      <c r="A22" s="116" t="s">
        <v>148</v>
      </c>
      <c r="B22" s="252">
        <v>360</v>
      </c>
      <c r="C22" s="248" t="s">
        <v>182</v>
      </c>
      <c r="D22" s="252">
        <v>360</v>
      </c>
      <c r="E22" s="252">
        <v>361</v>
      </c>
      <c r="F22" s="252">
        <v>360</v>
      </c>
    </row>
    <row r="23" spans="1:6" ht="12.75">
      <c r="A23" s="116" t="s">
        <v>68</v>
      </c>
      <c r="B23" s="248" t="s">
        <v>182</v>
      </c>
      <c r="C23" s="248" t="s">
        <v>182</v>
      </c>
      <c r="D23" s="248" t="s">
        <v>182</v>
      </c>
      <c r="E23" s="252">
        <v>131</v>
      </c>
      <c r="F23" s="252">
        <v>131</v>
      </c>
    </row>
    <row r="24" spans="1:6" ht="12.75">
      <c r="A24" s="116" t="s">
        <v>69</v>
      </c>
      <c r="B24" s="253">
        <v>1174</v>
      </c>
      <c r="C24" s="253">
        <v>1573</v>
      </c>
      <c r="D24" s="253">
        <v>514</v>
      </c>
      <c r="E24" s="253">
        <v>293</v>
      </c>
      <c r="F24" s="253">
        <v>433</v>
      </c>
    </row>
    <row r="25" spans="1:5" ht="12.75">
      <c r="A25" s="22"/>
      <c r="B25" s="22"/>
      <c r="C25" s="22"/>
      <c r="D25" s="22"/>
      <c r="E25" s="22"/>
    </row>
    <row r="26" spans="1:4" ht="12.75">
      <c r="A26" s="11"/>
      <c r="B26" s="11"/>
      <c r="C26" s="11"/>
      <c r="D26" s="11"/>
    </row>
  </sheetData>
  <sheetProtection/>
  <mergeCells count="6">
    <mergeCell ref="A3:A4"/>
    <mergeCell ref="B3:B4"/>
    <mergeCell ref="C3:D3"/>
    <mergeCell ref="E3:E4"/>
    <mergeCell ref="F3:F4"/>
    <mergeCell ref="A1:F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:F25"/>
    </sheetView>
  </sheetViews>
  <sheetFormatPr defaultColWidth="9.00390625" defaultRowHeight="12.75"/>
  <cols>
    <col min="1" max="1" width="23.75390625" style="10" customWidth="1"/>
    <col min="2" max="4" width="28.25390625" style="10" customWidth="1"/>
    <col min="5" max="5" width="28.25390625" style="11" customWidth="1"/>
    <col min="6" max="6" width="27.375" style="10" customWidth="1"/>
    <col min="7" max="16384" width="9.125" style="10" customWidth="1"/>
  </cols>
  <sheetData>
    <row r="1" spans="1:6" ht="33" customHeight="1">
      <c r="A1" s="379" t="s">
        <v>164</v>
      </c>
      <c r="B1" s="379"/>
      <c r="C1" s="379"/>
      <c r="D1" s="379"/>
      <c r="E1" s="379"/>
      <c r="F1" s="379"/>
    </row>
    <row r="2" spans="1:6" ht="12.75">
      <c r="A2" s="166"/>
      <c r="B2" s="184"/>
      <c r="C2" s="184"/>
      <c r="D2" s="184"/>
      <c r="E2" s="185"/>
      <c r="F2" s="186" t="s">
        <v>88</v>
      </c>
    </row>
    <row r="3" spans="1:6" ht="25.5" customHeight="1">
      <c r="A3" s="377"/>
      <c r="B3" s="307" t="s">
        <v>179</v>
      </c>
      <c r="C3" s="307" t="s">
        <v>26</v>
      </c>
      <c r="D3" s="309"/>
      <c r="E3" s="307" t="s">
        <v>212</v>
      </c>
      <c r="F3" s="302" t="s">
        <v>211</v>
      </c>
    </row>
    <row r="4" spans="1:7" ht="22.5">
      <c r="A4" s="378"/>
      <c r="B4" s="310"/>
      <c r="C4" s="72" t="s">
        <v>27</v>
      </c>
      <c r="D4" s="72" t="s">
        <v>28</v>
      </c>
      <c r="E4" s="310"/>
      <c r="F4" s="302"/>
      <c r="G4" s="28"/>
    </row>
    <row r="5" spans="1:7" ht="12.75">
      <c r="A5" s="112" t="s">
        <v>52</v>
      </c>
      <c r="B5" s="252">
        <v>66</v>
      </c>
      <c r="C5" s="252">
        <v>67</v>
      </c>
      <c r="D5" s="252">
        <v>26</v>
      </c>
      <c r="E5" s="252">
        <v>29</v>
      </c>
      <c r="F5" s="252">
        <v>57</v>
      </c>
      <c r="G5" s="28"/>
    </row>
    <row r="6" spans="1:7" ht="12.75">
      <c r="A6" s="115" t="s">
        <v>232</v>
      </c>
      <c r="B6" s="252">
        <v>32</v>
      </c>
      <c r="C6" s="252">
        <v>35</v>
      </c>
      <c r="D6" s="252">
        <v>22</v>
      </c>
      <c r="E6" s="252">
        <v>34</v>
      </c>
      <c r="F6" s="252">
        <v>34</v>
      </c>
      <c r="G6" s="28"/>
    </row>
    <row r="7" spans="1:7" ht="12.75">
      <c r="A7" s="116" t="s">
        <v>53</v>
      </c>
      <c r="B7" s="252">
        <v>70</v>
      </c>
      <c r="C7" s="252">
        <v>70</v>
      </c>
      <c r="D7" s="252">
        <v>50</v>
      </c>
      <c r="E7" s="252">
        <v>19</v>
      </c>
      <c r="F7" s="252">
        <v>61</v>
      </c>
      <c r="G7" s="28"/>
    </row>
    <row r="8" spans="1:7" ht="12.75">
      <c r="A8" s="116" t="s">
        <v>54</v>
      </c>
      <c r="B8" s="252">
        <v>64</v>
      </c>
      <c r="C8" s="252">
        <v>65</v>
      </c>
      <c r="D8" s="252">
        <v>18</v>
      </c>
      <c r="E8" s="252">
        <v>39</v>
      </c>
      <c r="F8" s="252">
        <v>54</v>
      </c>
      <c r="G8" s="28"/>
    </row>
    <row r="9" spans="1:7" ht="12.75">
      <c r="A9" s="116" t="s">
        <v>55</v>
      </c>
      <c r="B9" s="252">
        <v>51</v>
      </c>
      <c r="C9" s="252">
        <v>51</v>
      </c>
      <c r="D9" s="252">
        <v>46</v>
      </c>
      <c r="E9" s="252">
        <v>56</v>
      </c>
      <c r="F9" s="252">
        <v>51</v>
      </c>
      <c r="G9" s="28"/>
    </row>
    <row r="10" spans="1:7" ht="12.75">
      <c r="A10" s="116" t="s">
        <v>56</v>
      </c>
      <c r="B10" s="252">
        <v>88</v>
      </c>
      <c r="C10" s="252">
        <v>89</v>
      </c>
      <c r="D10" s="252">
        <v>41</v>
      </c>
      <c r="E10" s="252">
        <v>20</v>
      </c>
      <c r="F10" s="252">
        <v>74</v>
      </c>
      <c r="G10" s="28"/>
    </row>
    <row r="11" spans="1:7" ht="12.75">
      <c r="A11" s="116" t="s">
        <v>57</v>
      </c>
      <c r="B11" s="252">
        <v>72</v>
      </c>
      <c r="C11" s="252">
        <v>74</v>
      </c>
      <c r="D11" s="252">
        <v>16</v>
      </c>
      <c r="E11" s="252">
        <v>24</v>
      </c>
      <c r="F11" s="252">
        <v>56</v>
      </c>
      <c r="G11" s="28"/>
    </row>
    <row r="12" spans="1:7" ht="12.75">
      <c r="A12" s="116" t="s">
        <v>58</v>
      </c>
      <c r="B12" s="252">
        <v>40</v>
      </c>
      <c r="C12" s="252">
        <v>42</v>
      </c>
      <c r="D12" s="252">
        <v>19</v>
      </c>
      <c r="E12" s="252">
        <v>22</v>
      </c>
      <c r="F12" s="252">
        <v>30</v>
      </c>
      <c r="G12" s="28"/>
    </row>
    <row r="13" spans="1:7" ht="12.75">
      <c r="A13" s="116" t="s">
        <v>146</v>
      </c>
      <c r="B13" s="252">
        <v>60</v>
      </c>
      <c r="C13" s="252">
        <v>60</v>
      </c>
      <c r="D13" s="252">
        <v>43</v>
      </c>
      <c r="E13" s="252">
        <v>41</v>
      </c>
      <c r="F13" s="252">
        <v>56</v>
      </c>
      <c r="G13" s="28"/>
    </row>
    <row r="14" spans="1:7" ht="14.25" customHeight="1">
      <c r="A14" s="116" t="s">
        <v>59</v>
      </c>
      <c r="B14" s="252">
        <v>72</v>
      </c>
      <c r="C14" s="252">
        <v>73</v>
      </c>
      <c r="D14" s="252">
        <v>27</v>
      </c>
      <c r="E14" s="252">
        <v>26</v>
      </c>
      <c r="F14" s="252">
        <v>68</v>
      </c>
      <c r="G14" s="28"/>
    </row>
    <row r="15" spans="1:7" ht="12.75">
      <c r="A15" s="116" t="s">
        <v>233</v>
      </c>
      <c r="B15" s="252">
        <v>79</v>
      </c>
      <c r="C15" s="252">
        <v>79</v>
      </c>
      <c r="D15" s="252">
        <v>15</v>
      </c>
      <c r="E15" s="252">
        <v>28</v>
      </c>
      <c r="F15" s="252">
        <v>72</v>
      </c>
      <c r="G15" s="28"/>
    </row>
    <row r="16" spans="1:7" ht="12.75">
      <c r="A16" s="116" t="s">
        <v>61</v>
      </c>
      <c r="B16" s="252">
        <v>52</v>
      </c>
      <c r="C16" s="248" t="s">
        <v>182</v>
      </c>
      <c r="D16" s="252">
        <v>52</v>
      </c>
      <c r="E16" s="252">
        <v>31</v>
      </c>
      <c r="F16" s="252">
        <v>36</v>
      </c>
      <c r="G16" s="28"/>
    </row>
    <row r="17" spans="1:7" ht="12.75">
      <c r="A17" s="116" t="s">
        <v>62</v>
      </c>
      <c r="B17" s="252">
        <v>16</v>
      </c>
      <c r="C17" s="248" t="s">
        <v>182</v>
      </c>
      <c r="D17" s="252">
        <v>16</v>
      </c>
      <c r="E17" s="252">
        <v>16</v>
      </c>
      <c r="F17" s="252">
        <v>16</v>
      </c>
      <c r="G17" s="28"/>
    </row>
    <row r="18" spans="1:7" ht="12.75">
      <c r="A18" s="116" t="s">
        <v>63</v>
      </c>
      <c r="B18" s="252">
        <v>87</v>
      </c>
      <c r="C18" s="252">
        <v>88</v>
      </c>
      <c r="D18" s="252">
        <v>22</v>
      </c>
      <c r="E18" s="252">
        <v>22</v>
      </c>
      <c r="F18" s="252">
        <v>72</v>
      </c>
      <c r="G18" s="28"/>
    </row>
    <row r="19" spans="1:7" ht="12.75">
      <c r="A19" s="116" t="s">
        <v>64</v>
      </c>
      <c r="B19" s="252">
        <v>67</v>
      </c>
      <c r="C19" s="252">
        <v>67</v>
      </c>
      <c r="D19" s="252">
        <v>10</v>
      </c>
      <c r="E19" s="252">
        <v>10</v>
      </c>
      <c r="F19" s="252">
        <v>54</v>
      </c>
      <c r="G19" s="28"/>
    </row>
    <row r="20" spans="1:6" ht="12.75">
      <c r="A20" s="116" t="s">
        <v>65</v>
      </c>
      <c r="B20" s="252">
        <v>52</v>
      </c>
      <c r="C20" s="252">
        <v>54</v>
      </c>
      <c r="D20" s="252">
        <v>17</v>
      </c>
      <c r="E20" s="252">
        <v>36</v>
      </c>
      <c r="F20" s="252">
        <v>43</v>
      </c>
    </row>
    <row r="21" spans="1:6" ht="12.75">
      <c r="A21" s="116" t="s">
        <v>147</v>
      </c>
      <c r="B21" s="252">
        <v>72</v>
      </c>
      <c r="C21" s="252">
        <v>78</v>
      </c>
      <c r="D21" s="252">
        <v>25</v>
      </c>
      <c r="E21" s="252">
        <v>30</v>
      </c>
      <c r="F21" s="252">
        <v>55</v>
      </c>
    </row>
    <row r="22" spans="1:6" ht="12.75">
      <c r="A22" s="116" t="s">
        <v>67</v>
      </c>
      <c r="B22" s="252">
        <v>58</v>
      </c>
      <c r="C22" s="252">
        <v>65</v>
      </c>
      <c r="D22" s="252">
        <v>23</v>
      </c>
      <c r="E22" s="252">
        <v>28</v>
      </c>
      <c r="F22" s="252">
        <v>31</v>
      </c>
    </row>
    <row r="23" spans="1:6" ht="12.75">
      <c r="A23" s="116" t="s">
        <v>148</v>
      </c>
      <c r="B23" s="248" t="s">
        <v>182</v>
      </c>
      <c r="C23" s="248" t="s">
        <v>182</v>
      </c>
      <c r="D23" s="248" t="s">
        <v>182</v>
      </c>
      <c r="E23" s="252">
        <v>20</v>
      </c>
      <c r="F23" s="252">
        <v>20</v>
      </c>
    </row>
    <row r="24" spans="1:6" ht="12.75">
      <c r="A24" s="116" t="s">
        <v>68</v>
      </c>
      <c r="B24" s="252">
        <v>6</v>
      </c>
      <c r="C24" s="252">
        <v>6</v>
      </c>
      <c r="D24" s="248" t="s">
        <v>182</v>
      </c>
      <c r="E24" s="252">
        <v>12</v>
      </c>
      <c r="F24" s="252">
        <v>12</v>
      </c>
    </row>
    <row r="25" spans="1:6" ht="12.75">
      <c r="A25" s="118" t="s">
        <v>69</v>
      </c>
      <c r="B25" s="253">
        <v>80</v>
      </c>
      <c r="C25" s="253">
        <v>80</v>
      </c>
      <c r="D25" s="264" t="s">
        <v>182</v>
      </c>
      <c r="E25" s="253">
        <v>27</v>
      </c>
      <c r="F25" s="253">
        <v>76</v>
      </c>
    </row>
    <row r="26" ht="12.75">
      <c r="A26" s="187"/>
    </row>
  </sheetData>
  <sheetProtection/>
  <mergeCells count="6">
    <mergeCell ref="A3:A4"/>
    <mergeCell ref="B3:B4"/>
    <mergeCell ref="C3:D3"/>
    <mergeCell ref="E3:E4"/>
    <mergeCell ref="F3:F4"/>
    <mergeCell ref="A1:F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81"/>
  <sheetViews>
    <sheetView workbookViewId="0" topLeftCell="A1">
      <selection activeCell="A1" sqref="A1:K1"/>
    </sheetView>
  </sheetViews>
  <sheetFormatPr defaultColWidth="9.00390625" defaultRowHeight="12.75"/>
  <cols>
    <col min="1" max="1" width="19.125" style="191" customWidth="1"/>
    <col min="2" max="2" width="10.375" style="191" customWidth="1"/>
    <col min="3" max="4" width="9.875" style="191" customWidth="1"/>
    <col min="5" max="5" width="9.75390625" style="191" customWidth="1"/>
    <col min="6" max="6" width="10.25390625" style="191" customWidth="1"/>
    <col min="7" max="7" width="11.00390625" style="191" customWidth="1"/>
    <col min="8" max="16384" width="9.125" style="191" customWidth="1"/>
  </cols>
  <sheetData>
    <row r="1" spans="1:11" ht="29.25" customHeight="1">
      <c r="A1" s="385" t="s">
        <v>165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ht="12.75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9" t="s">
        <v>114</v>
      </c>
    </row>
    <row r="3" spans="1:11" ht="14.25" customHeight="1">
      <c r="A3" s="382"/>
      <c r="B3" s="380" t="s">
        <v>128</v>
      </c>
      <c r="C3" s="380"/>
      <c r="D3" s="383"/>
      <c r="E3" s="383"/>
      <c r="F3" s="383"/>
      <c r="G3" s="380" t="s">
        <v>129</v>
      </c>
      <c r="H3" s="380"/>
      <c r="I3" s="383"/>
      <c r="J3" s="383"/>
      <c r="K3" s="384"/>
    </row>
    <row r="4" spans="1:11" ht="16.5" customHeight="1">
      <c r="A4" s="382"/>
      <c r="B4" s="380" t="s">
        <v>109</v>
      </c>
      <c r="C4" s="380"/>
      <c r="D4" s="380"/>
      <c r="E4" s="380" t="s">
        <v>207</v>
      </c>
      <c r="F4" s="380"/>
      <c r="G4" s="380" t="s">
        <v>109</v>
      </c>
      <c r="H4" s="380"/>
      <c r="I4" s="380"/>
      <c r="J4" s="380" t="s">
        <v>207</v>
      </c>
      <c r="K4" s="381"/>
    </row>
    <row r="5" spans="1:11" ht="29.25" customHeight="1">
      <c r="A5" s="382"/>
      <c r="B5" s="72">
        <v>2024</v>
      </c>
      <c r="C5" s="72">
        <v>2023</v>
      </c>
      <c r="D5" s="72" t="s">
        <v>180</v>
      </c>
      <c r="E5" s="72">
        <v>2024</v>
      </c>
      <c r="F5" s="72">
        <v>2023</v>
      </c>
      <c r="G5" s="72">
        <v>2024</v>
      </c>
      <c r="H5" s="72">
        <v>2023</v>
      </c>
      <c r="I5" s="72" t="s">
        <v>180</v>
      </c>
      <c r="J5" s="72">
        <v>2024</v>
      </c>
      <c r="K5" s="73">
        <v>2023</v>
      </c>
    </row>
    <row r="6" spans="1:15" ht="12.75" customHeight="1">
      <c r="A6" s="112" t="s">
        <v>52</v>
      </c>
      <c r="B6" s="268">
        <v>1466570</v>
      </c>
      <c r="C6" s="268">
        <v>1546289</v>
      </c>
      <c r="D6" s="269">
        <f>B6/C6%</f>
        <v>94.8444954339066</v>
      </c>
      <c r="E6" s="268">
        <v>33</v>
      </c>
      <c r="F6" s="270">
        <v>36</v>
      </c>
      <c r="G6" s="268">
        <v>234336</v>
      </c>
      <c r="H6" s="268">
        <v>268156</v>
      </c>
      <c r="I6" s="269">
        <f>G6/H6*100</f>
        <v>87.38793836423574</v>
      </c>
      <c r="J6" s="268">
        <v>261</v>
      </c>
      <c r="K6" s="270">
        <v>253</v>
      </c>
      <c r="L6" s="228"/>
      <c r="M6" s="231"/>
      <c r="N6" s="231"/>
      <c r="O6" s="231"/>
    </row>
    <row r="7" spans="1:15" ht="12.75" customHeight="1">
      <c r="A7" s="115" t="s">
        <v>232</v>
      </c>
      <c r="B7" s="268">
        <v>151998</v>
      </c>
      <c r="C7" s="268">
        <v>167025</v>
      </c>
      <c r="D7" s="269">
        <f aca="true" t="shared" si="0" ref="D7:D26">B7/C7%</f>
        <v>91.00314324202964</v>
      </c>
      <c r="E7" s="268">
        <v>36</v>
      </c>
      <c r="F7" s="270">
        <v>38</v>
      </c>
      <c r="G7" s="268">
        <v>3344</v>
      </c>
      <c r="H7" s="268">
        <v>6025</v>
      </c>
      <c r="I7" s="269">
        <f aca="true" t="shared" si="1" ref="I7:I23">G7/H7*100</f>
        <v>55.502074688796675</v>
      </c>
      <c r="J7" s="268">
        <v>242</v>
      </c>
      <c r="K7" s="270">
        <v>345</v>
      </c>
      <c r="L7" s="228"/>
      <c r="M7" s="231"/>
      <c r="N7" s="231"/>
      <c r="O7" s="231"/>
    </row>
    <row r="8" spans="1:15" ht="12.75" customHeight="1">
      <c r="A8" s="116" t="s">
        <v>53</v>
      </c>
      <c r="B8" s="268">
        <v>99301</v>
      </c>
      <c r="C8" s="268">
        <v>99351</v>
      </c>
      <c r="D8" s="269">
        <f t="shared" si="0"/>
        <v>99.94967338023774</v>
      </c>
      <c r="E8" s="268">
        <v>42</v>
      </c>
      <c r="F8" s="270">
        <v>44</v>
      </c>
      <c r="G8" s="268">
        <v>21186</v>
      </c>
      <c r="H8" s="268">
        <v>27559</v>
      </c>
      <c r="I8" s="269">
        <f t="shared" si="1"/>
        <v>76.87506803585036</v>
      </c>
      <c r="J8" s="268">
        <v>153</v>
      </c>
      <c r="K8" s="270">
        <v>157</v>
      </c>
      <c r="L8" s="228"/>
      <c r="M8" s="231"/>
      <c r="N8" s="231"/>
      <c r="O8" s="231"/>
    </row>
    <row r="9" spans="1:15" ht="12.75" customHeight="1">
      <c r="A9" s="116" t="s">
        <v>54</v>
      </c>
      <c r="B9" s="268">
        <v>84630</v>
      </c>
      <c r="C9" s="268">
        <v>84335</v>
      </c>
      <c r="D9" s="269">
        <f t="shared" si="0"/>
        <v>100.34979545858778</v>
      </c>
      <c r="E9" s="268">
        <v>23</v>
      </c>
      <c r="F9" s="270">
        <v>25</v>
      </c>
      <c r="G9" s="268">
        <v>3803</v>
      </c>
      <c r="H9" s="268">
        <v>5638</v>
      </c>
      <c r="I9" s="269">
        <f t="shared" si="1"/>
        <v>67.45299751684995</v>
      </c>
      <c r="J9" s="268">
        <v>122</v>
      </c>
      <c r="K9" s="270">
        <v>119</v>
      </c>
      <c r="L9" s="228"/>
      <c r="M9" s="231"/>
      <c r="N9" s="231"/>
      <c r="O9" s="231"/>
    </row>
    <row r="10" spans="1:15" ht="12.75" customHeight="1">
      <c r="A10" s="116" t="s">
        <v>55</v>
      </c>
      <c r="B10" s="268">
        <v>132500</v>
      </c>
      <c r="C10" s="268">
        <v>165290</v>
      </c>
      <c r="D10" s="269">
        <f t="shared" si="0"/>
        <v>80.16213927037327</v>
      </c>
      <c r="E10" s="268">
        <v>36</v>
      </c>
      <c r="F10" s="270">
        <v>45</v>
      </c>
      <c r="G10" s="268">
        <v>10932</v>
      </c>
      <c r="H10" s="268">
        <v>22455</v>
      </c>
      <c r="I10" s="269">
        <f t="shared" si="1"/>
        <v>48.68403473613894</v>
      </c>
      <c r="J10" s="268">
        <v>225</v>
      </c>
      <c r="K10" s="270">
        <v>440</v>
      </c>
      <c r="L10" s="228"/>
      <c r="M10" s="231"/>
      <c r="N10" s="231"/>
      <c r="O10" s="231"/>
    </row>
    <row r="11" spans="1:15" ht="12.75" customHeight="1">
      <c r="A11" s="116" t="s">
        <v>56</v>
      </c>
      <c r="B11" s="268">
        <v>25982</v>
      </c>
      <c r="C11" s="268">
        <v>23969</v>
      </c>
      <c r="D11" s="269">
        <f t="shared" si="0"/>
        <v>108.39834786599357</v>
      </c>
      <c r="E11" s="268">
        <v>21</v>
      </c>
      <c r="F11" s="270">
        <v>19</v>
      </c>
      <c r="G11" s="268">
        <v>28</v>
      </c>
      <c r="H11" s="270">
        <v>26</v>
      </c>
      <c r="I11" s="269">
        <f t="shared" si="1"/>
        <v>107.6923076923077</v>
      </c>
      <c r="J11" s="268">
        <v>28</v>
      </c>
      <c r="K11" s="270">
        <v>25</v>
      </c>
      <c r="L11" s="228"/>
      <c r="M11" s="231"/>
      <c r="N11" s="231"/>
      <c r="O11" s="231"/>
    </row>
    <row r="12" spans="1:15" ht="12.75" customHeight="1">
      <c r="A12" s="116" t="s">
        <v>57</v>
      </c>
      <c r="B12" s="268">
        <v>112578</v>
      </c>
      <c r="C12" s="268">
        <v>111080</v>
      </c>
      <c r="D12" s="269">
        <f t="shared" si="0"/>
        <v>101.3485776017285</v>
      </c>
      <c r="E12" s="268">
        <v>24</v>
      </c>
      <c r="F12" s="270">
        <v>26</v>
      </c>
      <c r="G12" s="268">
        <v>7292</v>
      </c>
      <c r="H12" s="268">
        <v>5983</v>
      </c>
      <c r="I12" s="269">
        <f t="shared" si="1"/>
        <v>121.87865619254555</v>
      </c>
      <c r="J12" s="268">
        <v>333</v>
      </c>
      <c r="K12" s="270">
        <v>291</v>
      </c>
      <c r="L12" s="228"/>
      <c r="M12" s="231"/>
      <c r="N12" s="231"/>
      <c r="O12" s="231"/>
    </row>
    <row r="13" spans="1:15" ht="12.75" customHeight="1">
      <c r="A13" s="116" t="s">
        <v>58</v>
      </c>
      <c r="B13" s="268">
        <v>63234</v>
      </c>
      <c r="C13" s="268">
        <v>62691</v>
      </c>
      <c r="D13" s="269">
        <f t="shared" si="0"/>
        <v>100.86615303632101</v>
      </c>
      <c r="E13" s="268">
        <v>33</v>
      </c>
      <c r="F13" s="270">
        <v>31</v>
      </c>
      <c r="G13" s="268">
        <v>1914</v>
      </c>
      <c r="H13" s="268">
        <v>3174</v>
      </c>
      <c r="I13" s="269">
        <f t="shared" si="1"/>
        <v>60.30245746691871</v>
      </c>
      <c r="J13" s="268">
        <v>93</v>
      </c>
      <c r="K13" s="270">
        <v>135</v>
      </c>
      <c r="L13" s="228"/>
      <c r="M13" s="231"/>
      <c r="N13" s="231"/>
      <c r="O13" s="231"/>
    </row>
    <row r="14" spans="1:15" ht="12.75" customHeight="1">
      <c r="A14" s="116" t="s">
        <v>146</v>
      </c>
      <c r="B14" s="268">
        <v>105529</v>
      </c>
      <c r="C14" s="268">
        <v>101794</v>
      </c>
      <c r="D14" s="269">
        <f t="shared" si="0"/>
        <v>103.66917500049118</v>
      </c>
      <c r="E14" s="268">
        <v>39</v>
      </c>
      <c r="F14" s="270">
        <v>41</v>
      </c>
      <c r="G14" s="268">
        <v>7231</v>
      </c>
      <c r="H14" s="268">
        <v>6243</v>
      </c>
      <c r="I14" s="269">
        <f t="shared" si="1"/>
        <v>115.82572481178921</v>
      </c>
      <c r="J14" s="268">
        <v>302</v>
      </c>
      <c r="K14" s="270">
        <v>211</v>
      </c>
      <c r="L14" s="228"/>
      <c r="M14" s="231"/>
      <c r="N14" s="231"/>
      <c r="O14" s="231"/>
    </row>
    <row r="15" spans="1:15" ht="12.75" customHeight="1">
      <c r="A15" s="116" t="s">
        <v>59</v>
      </c>
      <c r="B15" s="268">
        <v>111998</v>
      </c>
      <c r="C15" s="268">
        <v>105738</v>
      </c>
      <c r="D15" s="269">
        <f t="shared" si="0"/>
        <v>105.92029355576992</v>
      </c>
      <c r="E15" s="268">
        <v>38</v>
      </c>
      <c r="F15" s="270">
        <v>42</v>
      </c>
      <c r="G15" s="268">
        <v>31061</v>
      </c>
      <c r="H15" s="268">
        <v>29612</v>
      </c>
      <c r="I15" s="269">
        <f t="shared" si="1"/>
        <v>104.89328650547077</v>
      </c>
      <c r="J15" s="268">
        <v>354</v>
      </c>
      <c r="K15" s="270">
        <v>300</v>
      </c>
      <c r="L15" s="228"/>
      <c r="M15" s="231"/>
      <c r="N15" s="231"/>
      <c r="O15" s="231"/>
    </row>
    <row r="16" spans="1:15" ht="12.75" customHeight="1">
      <c r="A16" s="116" t="s">
        <v>233</v>
      </c>
      <c r="B16" s="268">
        <v>53620</v>
      </c>
      <c r="C16" s="268">
        <v>51362</v>
      </c>
      <c r="D16" s="269">
        <f t="shared" si="0"/>
        <v>104.39624625209298</v>
      </c>
      <c r="E16" s="268">
        <v>34</v>
      </c>
      <c r="F16" s="270">
        <v>34</v>
      </c>
      <c r="G16" s="268">
        <v>29646</v>
      </c>
      <c r="H16" s="268">
        <v>29944</v>
      </c>
      <c r="I16" s="269">
        <f t="shared" si="1"/>
        <v>99.0048089767566</v>
      </c>
      <c r="J16" s="268">
        <v>243</v>
      </c>
      <c r="K16" s="270">
        <v>249</v>
      </c>
      <c r="L16" s="228"/>
      <c r="M16" s="231"/>
      <c r="N16" s="231"/>
      <c r="O16" s="231"/>
    </row>
    <row r="17" spans="1:15" ht="12.75" customHeight="1">
      <c r="A17" s="116" t="s">
        <v>61</v>
      </c>
      <c r="B17" s="268">
        <v>33271</v>
      </c>
      <c r="C17" s="268">
        <v>31923</v>
      </c>
      <c r="D17" s="269">
        <f t="shared" si="0"/>
        <v>104.22266077749585</v>
      </c>
      <c r="E17" s="268">
        <v>14</v>
      </c>
      <c r="F17" s="270">
        <v>17</v>
      </c>
      <c r="G17" s="268">
        <v>314</v>
      </c>
      <c r="H17" s="268">
        <v>128</v>
      </c>
      <c r="I17" s="269">
        <f t="shared" si="1"/>
        <v>245.3125</v>
      </c>
      <c r="J17" s="268">
        <v>173</v>
      </c>
      <c r="K17" s="270">
        <v>66</v>
      </c>
      <c r="L17" s="228"/>
      <c r="M17" s="231"/>
      <c r="N17" s="231"/>
      <c r="O17" s="231"/>
    </row>
    <row r="18" spans="1:15" ht="12.75" customHeight="1">
      <c r="A18" s="116" t="s">
        <v>62</v>
      </c>
      <c r="B18" s="268">
        <v>7268</v>
      </c>
      <c r="C18" s="268">
        <v>7556</v>
      </c>
      <c r="D18" s="269">
        <f t="shared" si="0"/>
        <v>96.18845950238222</v>
      </c>
      <c r="E18" s="268">
        <v>51</v>
      </c>
      <c r="F18" s="270">
        <v>49</v>
      </c>
      <c r="G18" s="268" t="s">
        <v>182</v>
      </c>
      <c r="H18" s="268" t="s">
        <v>182</v>
      </c>
      <c r="I18" s="269" t="s">
        <v>182</v>
      </c>
      <c r="J18" s="268" t="s">
        <v>182</v>
      </c>
      <c r="K18" s="270" t="s">
        <v>182</v>
      </c>
      <c r="L18" s="228"/>
      <c r="M18" s="231"/>
      <c r="N18" s="231"/>
      <c r="O18" s="231"/>
    </row>
    <row r="19" spans="1:15" ht="12.75" customHeight="1">
      <c r="A19" s="116" t="s">
        <v>63</v>
      </c>
      <c r="B19" s="268">
        <v>114386</v>
      </c>
      <c r="C19" s="268">
        <v>108888</v>
      </c>
      <c r="D19" s="269">
        <f t="shared" si="0"/>
        <v>105.04922489163175</v>
      </c>
      <c r="E19" s="268">
        <v>44</v>
      </c>
      <c r="F19" s="270">
        <v>45</v>
      </c>
      <c r="G19" s="268">
        <v>48166</v>
      </c>
      <c r="H19" s="268">
        <v>63252</v>
      </c>
      <c r="I19" s="269">
        <f t="shared" si="1"/>
        <v>76.14937077088472</v>
      </c>
      <c r="J19" s="268">
        <v>591</v>
      </c>
      <c r="K19" s="270">
        <v>536</v>
      </c>
      <c r="L19" s="228"/>
      <c r="M19" s="231"/>
      <c r="N19" s="231"/>
      <c r="O19" s="231"/>
    </row>
    <row r="20" spans="1:15" ht="12.75" customHeight="1">
      <c r="A20" s="116" t="s">
        <v>64</v>
      </c>
      <c r="B20" s="268">
        <v>90034</v>
      </c>
      <c r="C20" s="268">
        <v>96480</v>
      </c>
      <c r="D20" s="269">
        <f t="shared" si="0"/>
        <v>93.31882255389719</v>
      </c>
      <c r="E20" s="268">
        <v>56</v>
      </c>
      <c r="F20" s="270">
        <v>66</v>
      </c>
      <c r="G20" s="268">
        <v>55633</v>
      </c>
      <c r="H20" s="268">
        <v>51735</v>
      </c>
      <c r="I20" s="269">
        <f t="shared" si="1"/>
        <v>107.53455107760703</v>
      </c>
      <c r="J20" s="268">
        <v>248</v>
      </c>
      <c r="K20" s="270">
        <v>230</v>
      </c>
      <c r="L20" s="228"/>
      <c r="M20" s="231"/>
      <c r="N20" s="231"/>
      <c r="O20" s="231"/>
    </row>
    <row r="21" spans="1:15" ht="12.75" customHeight="1">
      <c r="A21" s="116" t="s">
        <v>65</v>
      </c>
      <c r="B21" s="268">
        <v>159315</v>
      </c>
      <c r="C21" s="268">
        <v>189746</v>
      </c>
      <c r="D21" s="269">
        <f t="shared" si="0"/>
        <v>83.96224426338368</v>
      </c>
      <c r="E21" s="268">
        <v>27</v>
      </c>
      <c r="F21" s="270">
        <v>31</v>
      </c>
      <c r="G21" s="268">
        <v>220</v>
      </c>
      <c r="H21" s="268">
        <v>179</v>
      </c>
      <c r="I21" s="269">
        <f t="shared" si="1"/>
        <v>122.90502793296089</v>
      </c>
      <c r="J21" s="268">
        <v>191</v>
      </c>
      <c r="K21" s="270">
        <v>45</v>
      </c>
      <c r="L21" s="228"/>
      <c r="M21" s="231"/>
      <c r="N21" s="231"/>
      <c r="O21" s="231"/>
    </row>
    <row r="22" spans="1:15" ht="12.75" customHeight="1">
      <c r="A22" s="116" t="s">
        <v>147</v>
      </c>
      <c r="B22" s="268">
        <v>32766</v>
      </c>
      <c r="C22" s="268">
        <v>39621</v>
      </c>
      <c r="D22" s="269">
        <f t="shared" si="0"/>
        <v>82.69856894071326</v>
      </c>
      <c r="E22" s="268">
        <v>31</v>
      </c>
      <c r="F22" s="270">
        <v>34</v>
      </c>
      <c r="G22" s="268">
        <v>85</v>
      </c>
      <c r="H22" s="268">
        <v>111</v>
      </c>
      <c r="I22" s="269">
        <f t="shared" si="1"/>
        <v>76.57657657657657</v>
      </c>
      <c r="J22" s="268">
        <v>94</v>
      </c>
      <c r="K22" s="270">
        <v>150</v>
      </c>
      <c r="L22" s="228"/>
      <c r="M22" s="231"/>
      <c r="N22" s="231"/>
      <c r="O22" s="231"/>
    </row>
    <row r="23" spans="1:15" ht="12.75" customHeight="1">
      <c r="A23" s="116" t="s">
        <v>67</v>
      </c>
      <c r="B23" s="268">
        <v>88012</v>
      </c>
      <c r="C23" s="268">
        <v>97442</v>
      </c>
      <c r="D23" s="269">
        <f t="shared" si="0"/>
        <v>90.32244822561114</v>
      </c>
      <c r="E23" s="268">
        <v>39</v>
      </c>
      <c r="F23" s="270">
        <v>42</v>
      </c>
      <c r="G23" s="268">
        <v>13481</v>
      </c>
      <c r="H23" s="268">
        <v>15869</v>
      </c>
      <c r="I23" s="269">
        <f t="shared" si="1"/>
        <v>84.95179280357931</v>
      </c>
      <c r="J23" s="268">
        <v>188</v>
      </c>
      <c r="K23" s="270">
        <v>187</v>
      </c>
      <c r="L23" s="228"/>
      <c r="M23" s="231"/>
      <c r="N23" s="231"/>
      <c r="O23" s="231"/>
    </row>
    <row r="24" spans="1:12" ht="12.75">
      <c r="A24" s="116" t="s">
        <v>148</v>
      </c>
      <c r="B24" s="268">
        <v>1</v>
      </c>
      <c r="C24" s="268">
        <v>2</v>
      </c>
      <c r="D24" s="269">
        <f t="shared" si="0"/>
        <v>50</v>
      </c>
      <c r="E24" s="268">
        <v>1</v>
      </c>
      <c r="F24" s="270">
        <v>1</v>
      </c>
      <c r="G24" s="270" t="s">
        <v>182</v>
      </c>
      <c r="H24" s="270" t="s">
        <v>182</v>
      </c>
      <c r="I24" s="269" t="s">
        <v>182</v>
      </c>
      <c r="J24" s="270" t="s">
        <v>182</v>
      </c>
      <c r="K24" s="270" t="s">
        <v>182</v>
      </c>
      <c r="L24" s="228"/>
    </row>
    <row r="25" spans="1:12" ht="12.75">
      <c r="A25" s="116" t="s">
        <v>68</v>
      </c>
      <c r="B25" s="268">
        <v>124</v>
      </c>
      <c r="C25" s="268">
        <v>101</v>
      </c>
      <c r="D25" s="269">
        <f t="shared" si="0"/>
        <v>122.77227722772277</v>
      </c>
      <c r="E25" s="268">
        <v>12</v>
      </c>
      <c r="F25" s="270">
        <v>11</v>
      </c>
      <c r="G25" s="270" t="s">
        <v>182</v>
      </c>
      <c r="H25" s="268">
        <v>16</v>
      </c>
      <c r="I25" s="269" t="s">
        <v>182</v>
      </c>
      <c r="J25" s="270" t="s">
        <v>182</v>
      </c>
      <c r="K25" s="270">
        <v>100</v>
      </c>
      <c r="L25" s="229"/>
    </row>
    <row r="26" spans="1:12" ht="12.75">
      <c r="A26" s="118" t="s">
        <v>69</v>
      </c>
      <c r="B26" s="273">
        <v>23</v>
      </c>
      <c r="C26" s="273">
        <v>1895</v>
      </c>
      <c r="D26" s="274">
        <f t="shared" si="0"/>
        <v>1.2137203166226913</v>
      </c>
      <c r="E26" s="273">
        <v>0</v>
      </c>
      <c r="F26" s="275">
        <v>6</v>
      </c>
      <c r="G26" s="275" t="s">
        <v>182</v>
      </c>
      <c r="H26" s="275">
        <v>205</v>
      </c>
      <c r="I26" s="274" t="s">
        <v>182</v>
      </c>
      <c r="J26" s="275" t="s">
        <v>182</v>
      </c>
      <c r="K26" s="275">
        <v>14</v>
      </c>
      <c r="L26" s="229"/>
    </row>
    <row r="27" ht="12.75">
      <c r="L27" s="230"/>
    </row>
    <row r="28" spans="1:11" ht="12.75" customHeight="1">
      <c r="A28" s="192"/>
      <c r="B28" s="189"/>
      <c r="C28" s="189"/>
      <c r="D28" s="188"/>
      <c r="E28" s="188"/>
      <c r="F28" s="188"/>
      <c r="G28" s="193"/>
      <c r="H28" s="193"/>
      <c r="I28" s="193"/>
      <c r="J28" s="193"/>
      <c r="K28" s="194" t="s">
        <v>113</v>
      </c>
    </row>
    <row r="29" spans="1:11" ht="12.75">
      <c r="A29" s="382"/>
      <c r="B29" s="380" t="s">
        <v>130</v>
      </c>
      <c r="C29" s="380"/>
      <c r="D29" s="383"/>
      <c r="E29" s="383"/>
      <c r="F29" s="383"/>
      <c r="G29" s="380" t="s">
        <v>131</v>
      </c>
      <c r="H29" s="380"/>
      <c r="I29" s="383"/>
      <c r="J29" s="383"/>
      <c r="K29" s="384"/>
    </row>
    <row r="30" spans="1:11" ht="12.75" customHeight="1">
      <c r="A30" s="382"/>
      <c r="B30" s="380" t="s">
        <v>109</v>
      </c>
      <c r="C30" s="380"/>
      <c r="D30" s="380"/>
      <c r="E30" s="380" t="s">
        <v>207</v>
      </c>
      <c r="F30" s="380"/>
      <c r="G30" s="380" t="s">
        <v>108</v>
      </c>
      <c r="H30" s="380"/>
      <c r="I30" s="380"/>
      <c r="J30" s="380" t="s">
        <v>207</v>
      </c>
      <c r="K30" s="381"/>
    </row>
    <row r="31" spans="1:11" ht="29.25" customHeight="1">
      <c r="A31" s="382"/>
      <c r="B31" s="72">
        <v>2024</v>
      </c>
      <c r="C31" s="72">
        <v>2023</v>
      </c>
      <c r="D31" s="72" t="s">
        <v>180</v>
      </c>
      <c r="E31" s="72">
        <v>2024</v>
      </c>
      <c r="F31" s="72">
        <v>2023</v>
      </c>
      <c r="G31" s="72">
        <v>2024</v>
      </c>
      <c r="H31" s="72">
        <v>2023</v>
      </c>
      <c r="I31" s="72" t="s">
        <v>180</v>
      </c>
      <c r="J31" s="72">
        <v>2024</v>
      </c>
      <c r="K31" s="73">
        <v>2023</v>
      </c>
    </row>
    <row r="32" spans="1:11" ht="12.75">
      <c r="A32" s="112" t="s">
        <v>52</v>
      </c>
      <c r="B32" s="268">
        <v>3667034</v>
      </c>
      <c r="C32" s="268">
        <v>4047583</v>
      </c>
      <c r="D32" s="269">
        <f>B32/C32%</f>
        <v>90.59811744441065</v>
      </c>
      <c r="E32" s="268">
        <v>33</v>
      </c>
      <c r="F32" s="270">
        <v>37</v>
      </c>
      <c r="G32" s="268">
        <v>499559</v>
      </c>
      <c r="H32" s="268">
        <v>596080</v>
      </c>
      <c r="I32" s="269">
        <f>G32/H32%</f>
        <v>83.80737484901356</v>
      </c>
      <c r="J32" s="268">
        <v>42</v>
      </c>
      <c r="K32" s="270">
        <v>45</v>
      </c>
    </row>
    <row r="33" spans="1:11" ht="12.75">
      <c r="A33" s="115" t="s">
        <v>232</v>
      </c>
      <c r="B33" s="268">
        <v>217171</v>
      </c>
      <c r="C33" s="268">
        <v>253022</v>
      </c>
      <c r="D33" s="269">
        <f aca="true" t="shared" si="2" ref="D33:D51">B33/C33%</f>
        <v>85.83087636648197</v>
      </c>
      <c r="E33" s="268">
        <v>30</v>
      </c>
      <c r="F33" s="270">
        <v>32</v>
      </c>
      <c r="G33" s="268">
        <v>32861</v>
      </c>
      <c r="H33" s="268">
        <v>28150</v>
      </c>
      <c r="I33" s="269">
        <f aca="true" t="shared" si="3" ref="I33:I51">G33/H33%</f>
        <v>116.73534635879219</v>
      </c>
      <c r="J33" s="268">
        <v>45</v>
      </c>
      <c r="K33" s="270">
        <v>40</v>
      </c>
    </row>
    <row r="34" spans="1:11" ht="12.75">
      <c r="A34" s="116" t="s">
        <v>53</v>
      </c>
      <c r="B34" s="268">
        <v>134848</v>
      </c>
      <c r="C34" s="268">
        <v>135519</v>
      </c>
      <c r="D34" s="269">
        <f t="shared" si="2"/>
        <v>99.50486647628746</v>
      </c>
      <c r="E34" s="268">
        <v>40</v>
      </c>
      <c r="F34" s="270">
        <v>41</v>
      </c>
      <c r="G34" s="268">
        <v>10985</v>
      </c>
      <c r="H34" s="268">
        <v>10828</v>
      </c>
      <c r="I34" s="269">
        <f t="shared" si="3"/>
        <v>101.44994458810491</v>
      </c>
      <c r="J34" s="268">
        <v>47</v>
      </c>
      <c r="K34" s="270">
        <v>47</v>
      </c>
    </row>
    <row r="35" spans="1:11" ht="12.75">
      <c r="A35" s="116" t="s">
        <v>54</v>
      </c>
      <c r="B35" s="268">
        <v>156746</v>
      </c>
      <c r="C35" s="268">
        <v>163904</v>
      </c>
      <c r="D35" s="269">
        <f t="shared" si="2"/>
        <v>95.63280944943382</v>
      </c>
      <c r="E35" s="268">
        <v>22</v>
      </c>
      <c r="F35" s="270">
        <v>24</v>
      </c>
      <c r="G35" s="268">
        <v>32866</v>
      </c>
      <c r="H35" s="268">
        <v>33076</v>
      </c>
      <c r="I35" s="269">
        <f t="shared" si="3"/>
        <v>99.36509856089008</v>
      </c>
      <c r="J35" s="268">
        <v>35</v>
      </c>
      <c r="K35" s="270">
        <v>34</v>
      </c>
    </row>
    <row r="36" spans="1:11" ht="12.75">
      <c r="A36" s="116" t="s">
        <v>55</v>
      </c>
      <c r="B36" s="268">
        <v>529891</v>
      </c>
      <c r="C36" s="268">
        <v>593308</v>
      </c>
      <c r="D36" s="269">
        <f t="shared" si="2"/>
        <v>89.31128520094117</v>
      </c>
      <c r="E36" s="268">
        <v>41</v>
      </c>
      <c r="F36" s="270">
        <v>48</v>
      </c>
      <c r="G36" s="268">
        <v>32764</v>
      </c>
      <c r="H36" s="268">
        <v>46409</v>
      </c>
      <c r="I36" s="269">
        <f t="shared" si="3"/>
        <v>70.59837531513284</v>
      </c>
      <c r="J36" s="268">
        <v>42</v>
      </c>
      <c r="K36" s="270">
        <v>66</v>
      </c>
    </row>
    <row r="37" spans="1:11" ht="12.75">
      <c r="A37" s="116" t="s">
        <v>56</v>
      </c>
      <c r="B37" s="268">
        <v>91180</v>
      </c>
      <c r="C37" s="268">
        <v>85186</v>
      </c>
      <c r="D37" s="269">
        <f t="shared" si="2"/>
        <v>107.03636747822412</v>
      </c>
      <c r="E37" s="268">
        <v>31</v>
      </c>
      <c r="F37" s="270">
        <v>28</v>
      </c>
      <c r="G37" s="268">
        <v>28869</v>
      </c>
      <c r="H37" s="268">
        <v>25868</v>
      </c>
      <c r="I37" s="269">
        <f t="shared" si="3"/>
        <v>111.6012061233957</v>
      </c>
      <c r="J37" s="268">
        <v>38</v>
      </c>
      <c r="K37" s="270">
        <v>36</v>
      </c>
    </row>
    <row r="38" spans="1:11" ht="12.75">
      <c r="A38" s="116" t="s">
        <v>57</v>
      </c>
      <c r="B38" s="268">
        <v>217481</v>
      </c>
      <c r="C38" s="268">
        <v>228745</v>
      </c>
      <c r="D38" s="269">
        <f t="shared" si="2"/>
        <v>95.07573936042319</v>
      </c>
      <c r="E38" s="268">
        <v>29</v>
      </c>
      <c r="F38" s="270">
        <v>32</v>
      </c>
      <c r="G38" s="268">
        <v>54440</v>
      </c>
      <c r="H38" s="268">
        <v>59486</v>
      </c>
      <c r="I38" s="269">
        <f t="shared" si="3"/>
        <v>91.51733180916519</v>
      </c>
      <c r="J38" s="268">
        <v>46</v>
      </c>
      <c r="K38" s="270">
        <v>46</v>
      </c>
    </row>
    <row r="39" spans="1:11" ht="12.75">
      <c r="A39" s="116" t="s">
        <v>58</v>
      </c>
      <c r="B39" s="268">
        <v>471489</v>
      </c>
      <c r="C39" s="268">
        <v>463811</v>
      </c>
      <c r="D39" s="269">
        <f t="shared" si="2"/>
        <v>101.65541567578174</v>
      </c>
      <c r="E39" s="268">
        <v>40</v>
      </c>
      <c r="F39" s="270">
        <v>38</v>
      </c>
      <c r="G39" s="268">
        <v>38751</v>
      </c>
      <c r="H39" s="268">
        <v>37208</v>
      </c>
      <c r="I39" s="269">
        <f t="shared" si="3"/>
        <v>104.14695764351752</v>
      </c>
      <c r="J39" s="268">
        <v>48</v>
      </c>
      <c r="K39" s="270">
        <v>44</v>
      </c>
    </row>
    <row r="40" spans="1:11" ht="12.75">
      <c r="A40" s="116" t="s">
        <v>146</v>
      </c>
      <c r="B40" s="268">
        <v>300731</v>
      </c>
      <c r="C40" s="268">
        <v>283872</v>
      </c>
      <c r="D40" s="269">
        <f t="shared" si="2"/>
        <v>105.93894431292978</v>
      </c>
      <c r="E40" s="268">
        <v>38</v>
      </c>
      <c r="F40" s="270">
        <v>41</v>
      </c>
      <c r="G40" s="268">
        <v>58682</v>
      </c>
      <c r="H40" s="268">
        <v>61766</v>
      </c>
      <c r="I40" s="269">
        <f t="shared" si="3"/>
        <v>95.00696175889648</v>
      </c>
      <c r="J40" s="268">
        <v>49</v>
      </c>
      <c r="K40" s="270">
        <v>50</v>
      </c>
    </row>
    <row r="41" spans="1:11" ht="12.75">
      <c r="A41" s="116" t="s">
        <v>59</v>
      </c>
      <c r="B41" s="268">
        <v>149156</v>
      </c>
      <c r="C41" s="268">
        <v>138368</v>
      </c>
      <c r="D41" s="269">
        <f t="shared" si="2"/>
        <v>107.79660037002775</v>
      </c>
      <c r="E41" s="268">
        <v>38</v>
      </c>
      <c r="F41" s="270">
        <v>39</v>
      </c>
      <c r="G41" s="268">
        <v>38949</v>
      </c>
      <c r="H41" s="268">
        <v>37360</v>
      </c>
      <c r="I41" s="269">
        <f t="shared" si="3"/>
        <v>104.25321199143468</v>
      </c>
      <c r="J41" s="268">
        <v>42</v>
      </c>
      <c r="K41" s="270">
        <v>44</v>
      </c>
    </row>
    <row r="42" spans="1:11" ht="12.75">
      <c r="A42" s="116" t="s">
        <v>233</v>
      </c>
      <c r="B42" s="268">
        <v>52614</v>
      </c>
      <c r="C42" s="268">
        <v>48599</v>
      </c>
      <c r="D42" s="269">
        <f t="shared" si="2"/>
        <v>108.26148686186959</v>
      </c>
      <c r="E42" s="268">
        <v>33</v>
      </c>
      <c r="F42" s="270">
        <v>31</v>
      </c>
      <c r="G42" s="268">
        <v>2707</v>
      </c>
      <c r="H42" s="268">
        <v>2612</v>
      </c>
      <c r="I42" s="269">
        <f t="shared" si="3"/>
        <v>103.63705972434916</v>
      </c>
      <c r="J42" s="268">
        <v>16</v>
      </c>
      <c r="K42" s="270">
        <v>18</v>
      </c>
    </row>
    <row r="43" spans="1:11" ht="12.75">
      <c r="A43" s="116" t="s">
        <v>61</v>
      </c>
      <c r="B43" s="268">
        <v>40963</v>
      </c>
      <c r="C43" s="268">
        <v>61995</v>
      </c>
      <c r="D43" s="269">
        <f t="shared" si="2"/>
        <v>66.07468344221307</v>
      </c>
      <c r="E43" s="268">
        <v>10</v>
      </c>
      <c r="F43" s="270">
        <v>19</v>
      </c>
      <c r="G43" s="268">
        <v>21277</v>
      </c>
      <c r="H43" s="268">
        <v>44371</v>
      </c>
      <c r="I43" s="269">
        <f t="shared" si="3"/>
        <v>47.952491492190845</v>
      </c>
      <c r="J43" s="268">
        <v>28</v>
      </c>
      <c r="K43" s="270">
        <v>45</v>
      </c>
    </row>
    <row r="44" spans="1:11" ht="12.75">
      <c r="A44" s="116" t="s">
        <v>62</v>
      </c>
      <c r="B44" s="268">
        <v>141927</v>
      </c>
      <c r="C44" s="268">
        <v>141448</v>
      </c>
      <c r="D44" s="269">
        <f t="shared" si="2"/>
        <v>100.33864034839658</v>
      </c>
      <c r="E44" s="268">
        <v>78</v>
      </c>
      <c r="F44" s="270">
        <v>77</v>
      </c>
      <c r="G44" s="268">
        <v>48953</v>
      </c>
      <c r="H44" s="268">
        <v>48663</v>
      </c>
      <c r="I44" s="269">
        <f t="shared" si="3"/>
        <v>100.5959353101946</v>
      </c>
      <c r="J44" s="268">
        <v>83</v>
      </c>
      <c r="K44" s="270">
        <v>82</v>
      </c>
    </row>
    <row r="45" spans="1:11" ht="12.75">
      <c r="A45" s="116" t="s">
        <v>63</v>
      </c>
      <c r="B45" s="268">
        <v>166883</v>
      </c>
      <c r="C45" s="268">
        <v>158079</v>
      </c>
      <c r="D45" s="269">
        <f t="shared" si="2"/>
        <v>105.56936721512662</v>
      </c>
      <c r="E45" s="268">
        <v>48</v>
      </c>
      <c r="F45" s="270">
        <v>52</v>
      </c>
      <c r="G45" s="268">
        <v>14715</v>
      </c>
      <c r="H45" s="268">
        <v>14117</v>
      </c>
      <c r="I45" s="269">
        <f t="shared" si="3"/>
        <v>104.23602748459305</v>
      </c>
      <c r="J45" s="268">
        <v>42</v>
      </c>
      <c r="K45" s="270">
        <v>45</v>
      </c>
    </row>
    <row r="46" spans="1:11" ht="12.75">
      <c r="A46" s="116" t="s">
        <v>64</v>
      </c>
      <c r="B46" s="268">
        <v>3160</v>
      </c>
      <c r="C46" s="268">
        <v>2113</v>
      </c>
      <c r="D46" s="269">
        <f t="shared" si="2"/>
        <v>149.55040227165168</v>
      </c>
      <c r="E46" s="268">
        <v>1</v>
      </c>
      <c r="F46" s="270">
        <v>0</v>
      </c>
      <c r="G46" s="268">
        <v>68</v>
      </c>
      <c r="H46" s="268">
        <v>80</v>
      </c>
      <c r="I46" s="269">
        <f t="shared" si="3"/>
        <v>85</v>
      </c>
      <c r="J46" s="268">
        <v>1</v>
      </c>
      <c r="K46" s="270">
        <v>0</v>
      </c>
    </row>
    <row r="47" spans="1:11" ht="12.75">
      <c r="A47" s="116" t="s">
        <v>65</v>
      </c>
      <c r="B47" s="268">
        <v>832945</v>
      </c>
      <c r="C47" s="268">
        <v>1088460</v>
      </c>
      <c r="D47" s="269">
        <f t="shared" si="2"/>
        <v>76.52509049482755</v>
      </c>
      <c r="E47" s="268">
        <v>29</v>
      </c>
      <c r="F47" s="270">
        <v>36</v>
      </c>
      <c r="G47" s="268">
        <v>48490</v>
      </c>
      <c r="H47" s="268">
        <v>82993</v>
      </c>
      <c r="I47" s="269">
        <f t="shared" si="3"/>
        <v>58.42661429277168</v>
      </c>
      <c r="J47" s="268">
        <v>36</v>
      </c>
      <c r="K47" s="270">
        <v>38</v>
      </c>
    </row>
    <row r="48" spans="1:11" ht="12.75">
      <c r="A48" s="116" t="s">
        <v>147</v>
      </c>
      <c r="B48" s="268">
        <v>41567</v>
      </c>
      <c r="C48" s="268">
        <v>53173</v>
      </c>
      <c r="D48" s="269">
        <f t="shared" si="2"/>
        <v>78.1731329810242</v>
      </c>
      <c r="E48" s="268">
        <v>25</v>
      </c>
      <c r="F48" s="270">
        <v>29</v>
      </c>
      <c r="G48" s="268">
        <v>6570</v>
      </c>
      <c r="H48" s="268">
        <v>10715</v>
      </c>
      <c r="I48" s="269">
        <f t="shared" si="3"/>
        <v>61.31591227251516</v>
      </c>
      <c r="J48" s="268">
        <v>24</v>
      </c>
      <c r="K48" s="270">
        <v>27</v>
      </c>
    </row>
    <row r="49" spans="1:11" ht="12.75">
      <c r="A49" s="116" t="s">
        <v>67</v>
      </c>
      <c r="B49" s="268">
        <v>118220</v>
      </c>
      <c r="C49" s="268">
        <v>147023</v>
      </c>
      <c r="D49" s="269">
        <f t="shared" si="2"/>
        <v>80.40918767811839</v>
      </c>
      <c r="E49" s="268">
        <v>37</v>
      </c>
      <c r="F49" s="270">
        <v>47</v>
      </c>
      <c r="G49" s="268">
        <v>27576</v>
      </c>
      <c r="H49" s="268">
        <v>52245</v>
      </c>
      <c r="I49" s="269">
        <f t="shared" si="3"/>
        <v>52.782084409991384</v>
      </c>
      <c r="J49" s="268">
        <v>41</v>
      </c>
      <c r="K49" s="270">
        <v>65</v>
      </c>
    </row>
    <row r="50" spans="1:11" ht="12.75">
      <c r="A50" s="116" t="s">
        <v>148</v>
      </c>
      <c r="B50" s="268">
        <v>19</v>
      </c>
      <c r="C50" s="268">
        <v>4</v>
      </c>
      <c r="D50" s="269">
        <f t="shared" si="2"/>
        <v>475</v>
      </c>
      <c r="E50" s="268">
        <v>2</v>
      </c>
      <c r="F50" s="270">
        <v>1</v>
      </c>
      <c r="G50" s="270" t="s">
        <v>182</v>
      </c>
      <c r="H50" s="268">
        <v>1</v>
      </c>
      <c r="I50" s="269" t="s">
        <v>182</v>
      </c>
      <c r="J50" s="270" t="s">
        <v>182</v>
      </c>
      <c r="K50" s="270">
        <v>1</v>
      </c>
    </row>
    <row r="51" spans="1:11" ht="12.75">
      <c r="A51" s="116" t="s">
        <v>68</v>
      </c>
      <c r="B51" s="271">
        <v>43</v>
      </c>
      <c r="C51" s="271">
        <v>31</v>
      </c>
      <c r="D51" s="269">
        <f t="shared" si="2"/>
        <v>138.70967741935485</v>
      </c>
      <c r="E51" s="271">
        <v>15</v>
      </c>
      <c r="F51" s="272">
        <v>7</v>
      </c>
      <c r="G51" s="271">
        <v>36</v>
      </c>
      <c r="H51" s="271">
        <v>13</v>
      </c>
      <c r="I51" s="269">
        <f t="shared" si="3"/>
        <v>276.9230769230769</v>
      </c>
      <c r="J51" s="271">
        <v>11</v>
      </c>
      <c r="K51" s="272">
        <v>4</v>
      </c>
    </row>
    <row r="52" spans="1:11" ht="12.75">
      <c r="A52" s="118" t="s">
        <v>69</v>
      </c>
      <c r="B52" s="273" t="s">
        <v>182</v>
      </c>
      <c r="C52" s="273">
        <v>923</v>
      </c>
      <c r="D52" s="274" t="s">
        <v>182</v>
      </c>
      <c r="E52" s="273" t="s">
        <v>182</v>
      </c>
      <c r="F52" s="273">
        <v>2</v>
      </c>
      <c r="G52" s="273" t="s">
        <v>182</v>
      </c>
      <c r="H52" s="273">
        <v>119</v>
      </c>
      <c r="I52" s="274" t="s">
        <v>182</v>
      </c>
      <c r="J52" s="273" t="s">
        <v>182</v>
      </c>
      <c r="K52" s="273">
        <v>8</v>
      </c>
    </row>
    <row r="53" spans="1:7" ht="12.75">
      <c r="A53" s="116"/>
      <c r="B53" s="61"/>
      <c r="C53" s="61"/>
      <c r="D53" s="190"/>
      <c r="E53" s="60"/>
      <c r="F53" s="61"/>
      <c r="G53" s="190"/>
    </row>
    <row r="55" spans="1:11" ht="12.75" customHeight="1">
      <c r="A55" s="192"/>
      <c r="B55" s="188"/>
      <c r="C55" s="188"/>
      <c r="D55" s="188"/>
      <c r="E55" s="188"/>
      <c r="F55" s="188"/>
      <c r="G55" s="193"/>
      <c r="H55" s="193"/>
      <c r="I55" s="193"/>
      <c r="J55" s="193"/>
      <c r="K55" s="189" t="s">
        <v>113</v>
      </c>
    </row>
    <row r="56" spans="1:11" ht="12.75" customHeight="1">
      <c r="A56" s="382"/>
      <c r="B56" s="380" t="s">
        <v>132</v>
      </c>
      <c r="C56" s="380"/>
      <c r="D56" s="383"/>
      <c r="E56" s="383"/>
      <c r="F56" s="383"/>
      <c r="G56" s="380" t="s">
        <v>133</v>
      </c>
      <c r="H56" s="380"/>
      <c r="I56" s="383"/>
      <c r="J56" s="383"/>
      <c r="K56" s="384"/>
    </row>
    <row r="57" spans="1:11" ht="12.75" customHeight="1">
      <c r="A57" s="382"/>
      <c r="B57" s="380" t="s">
        <v>109</v>
      </c>
      <c r="C57" s="380"/>
      <c r="D57" s="380"/>
      <c r="E57" s="380" t="s">
        <v>207</v>
      </c>
      <c r="F57" s="380"/>
      <c r="G57" s="380" t="s">
        <v>109</v>
      </c>
      <c r="H57" s="380"/>
      <c r="I57" s="380"/>
      <c r="J57" s="380" t="s">
        <v>207</v>
      </c>
      <c r="K57" s="381"/>
    </row>
    <row r="58" spans="1:11" ht="29.25" customHeight="1">
      <c r="A58" s="382"/>
      <c r="B58" s="72">
        <v>2024</v>
      </c>
      <c r="C58" s="72">
        <v>2023</v>
      </c>
      <c r="D58" s="72" t="s">
        <v>180</v>
      </c>
      <c r="E58" s="72">
        <v>2024</v>
      </c>
      <c r="F58" s="72">
        <v>2023</v>
      </c>
      <c r="G58" s="72">
        <v>2024</v>
      </c>
      <c r="H58" s="72">
        <v>2023</v>
      </c>
      <c r="I58" s="72" t="s">
        <v>180</v>
      </c>
      <c r="J58" s="72">
        <v>2024</v>
      </c>
      <c r="K58" s="73">
        <v>2023</v>
      </c>
    </row>
    <row r="59" spans="1:12" ht="12.75">
      <c r="A59" s="112" t="s">
        <v>52</v>
      </c>
      <c r="B59" s="223">
        <v>251244</v>
      </c>
      <c r="C59" s="223">
        <v>266112</v>
      </c>
      <c r="D59" s="224">
        <v>94.4</v>
      </c>
      <c r="E59" s="223">
        <v>12</v>
      </c>
      <c r="F59" s="225">
        <v>14</v>
      </c>
      <c r="G59" s="223">
        <v>28940</v>
      </c>
      <c r="H59" s="223">
        <v>27930</v>
      </c>
      <c r="I59" s="224">
        <v>103.6</v>
      </c>
      <c r="J59" s="223">
        <v>20</v>
      </c>
      <c r="K59" s="225">
        <v>20</v>
      </c>
      <c r="L59" s="228"/>
    </row>
    <row r="60" spans="1:12" ht="12.75">
      <c r="A60" s="115" t="s">
        <v>232</v>
      </c>
      <c r="B60" s="223">
        <v>12774</v>
      </c>
      <c r="C60" s="223">
        <v>13333</v>
      </c>
      <c r="D60" s="224">
        <v>95.8</v>
      </c>
      <c r="E60" s="223">
        <v>7</v>
      </c>
      <c r="F60" s="225">
        <v>6</v>
      </c>
      <c r="G60" s="225" t="s">
        <v>182</v>
      </c>
      <c r="H60" s="225" t="s">
        <v>182</v>
      </c>
      <c r="I60" s="225" t="s">
        <v>182</v>
      </c>
      <c r="J60" s="225" t="s">
        <v>182</v>
      </c>
      <c r="K60" s="225" t="s">
        <v>182</v>
      </c>
      <c r="L60" s="228"/>
    </row>
    <row r="61" spans="1:12" ht="12.75">
      <c r="A61" s="116" t="s">
        <v>53</v>
      </c>
      <c r="B61" s="223">
        <v>14288</v>
      </c>
      <c r="C61" s="223">
        <v>13800</v>
      </c>
      <c r="D61" s="224">
        <v>103.5</v>
      </c>
      <c r="E61" s="223">
        <v>11</v>
      </c>
      <c r="F61" s="225">
        <v>10</v>
      </c>
      <c r="G61" s="225" t="s">
        <v>182</v>
      </c>
      <c r="H61" s="223">
        <v>1</v>
      </c>
      <c r="I61" s="225" t="s">
        <v>182</v>
      </c>
      <c r="J61" s="225" t="s">
        <v>182</v>
      </c>
      <c r="K61" s="225">
        <v>2</v>
      </c>
      <c r="L61" s="228"/>
    </row>
    <row r="62" spans="1:12" ht="12.75">
      <c r="A62" s="116" t="s">
        <v>54</v>
      </c>
      <c r="B62" s="223">
        <v>14187</v>
      </c>
      <c r="C62" s="223">
        <v>11520</v>
      </c>
      <c r="D62" s="224">
        <v>123.1</v>
      </c>
      <c r="E62" s="223">
        <v>7</v>
      </c>
      <c r="F62" s="225">
        <v>8</v>
      </c>
      <c r="G62" s="225">
        <v>838</v>
      </c>
      <c r="H62" s="225">
        <v>830</v>
      </c>
      <c r="I62" s="225">
        <v>100.9</v>
      </c>
      <c r="J62" s="225">
        <v>7</v>
      </c>
      <c r="K62" s="225">
        <v>8</v>
      </c>
      <c r="L62" s="228"/>
    </row>
    <row r="63" spans="1:12" ht="12.75">
      <c r="A63" s="116" t="s">
        <v>55</v>
      </c>
      <c r="B63" s="223">
        <v>23731</v>
      </c>
      <c r="C63" s="223">
        <v>21759</v>
      </c>
      <c r="D63" s="224">
        <v>109.1</v>
      </c>
      <c r="E63" s="223">
        <v>21</v>
      </c>
      <c r="F63" s="225">
        <v>18</v>
      </c>
      <c r="G63" s="223">
        <v>127</v>
      </c>
      <c r="H63" s="225">
        <v>113</v>
      </c>
      <c r="I63" s="225">
        <v>112.3</v>
      </c>
      <c r="J63" s="223">
        <v>3</v>
      </c>
      <c r="K63" s="225">
        <v>5</v>
      </c>
      <c r="L63" s="228"/>
    </row>
    <row r="64" spans="1:12" ht="12.75">
      <c r="A64" s="116" t="s">
        <v>56</v>
      </c>
      <c r="B64" s="223">
        <v>10150</v>
      </c>
      <c r="C64" s="223">
        <v>7589</v>
      </c>
      <c r="D64" s="224">
        <v>133.7</v>
      </c>
      <c r="E64" s="223">
        <v>13</v>
      </c>
      <c r="F64" s="225">
        <v>8</v>
      </c>
      <c r="G64" s="223">
        <v>2590</v>
      </c>
      <c r="H64" s="223">
        <v>2352</v>
      </c>
      <c r="I64" s="224">
        <v>110.1</v>
      </c>
      <c r="J64" s="223">
        <v>12</v>
      </c>
      <c r="K64" s="225">
        <v>11</v>
      </c>
      <c r="L64" s="228"/>
    </row>
    <row r="65" spans="1:12" ht="12.75">
      <c r="A65" s="116" t="s">
        <v>57</v>
      </c>
      <c r="B65" s="223">
        <v>14208</v>
      </c>
      <c r="C65" s="223">
        <v>13594</v>
      </c>
      <c r="D65" s="224">
        <v>104.5</v>
      </c>
      <c r="E65" s="223">
        <v>9</v>
      </c>
      <c r="F65" s="225">
        <v>10</v>
      </c>
      <c r="G65" s="225">
        <v>74</v>
      </c>
      <c r="H65" s="225">
        <v>133</v>
      </c>
      <c r="I65" s="225">
        <v>55.8</v>
      </c>
      <c r="J65" s="225">
        <v>5</v>
      </c>
      <c r="K65" s="225">
        <v>8</v>
      </c>
      <c r="L65" s="228"/>
    </row>
    <row r="66" spans="1:12" ht="12.75">
      <c r="A66" s="116" t="s">
        <v>58</v>
      </c>
      <c r="B66" s="223">
        <v>13551</v>
      </c>
      <c r="C66" s="223">
        <v>13125</v>
      </c>
      <c r="D66" s="224">
        <v>103.2</v>
      </c>
      <c r="E66" s="223">
        <v>19</v>
      </c>
      <c r="F66" s="225">
        <v>20</v>
      </c>
      <c r="G66" s="223">
        <v>678</v>
      </c>
      <c r="H66" s="223">
        <v>690</v>
      </c>
      <c r="I66" s="224">
        <v>98.3</v>
      </c>
      <c r="J66" s="223">
        <v>19</v>
      </c>
      <c r="K66" s="225">
        <v>19</v>
      </c>
      <c r="L66" s="228"/>
    </row>
    <row r="67" spans="1:12" ht="12.75">
      <c r="A67" s="116" t="s">
        <v>146</v>
      </c>
      <c r="B67" s="223">
        <v>15899</v>
      </c>
      <c r="C67" s="223">
        <v>15994</v>
      </c>
      <c r="D67" s="224">
        <v>99.4</v>
      </c>
      <c r="E67" s="223">
        <v>16</v>
      </c>
      <c r="F67" s="225">
        <v>25</v>
      </c>
      <c r="G67" s="223">
        <v>93</v>
      </c>
      <c r="H67" s="223">
        <v>74</v>
      </c>
      <c r="I67" s="224">
        <v>124.9</v>
      </c>
      <c r="J67" s="223">
        <v>10</v>
      </c>
      <c r="K67" s="225">
        <v>12</v>
      </c>
      <c r="L67" s="228"/>
    </row>
    <row r="68" spans="1:12" ht="12.75">
      <c r="A68" s="116" t="s">
        <v>59</v>
      </c>
      <c r="B68" s="223">
        <v>30715</v>
      </c>
      <c r="C68" s="223">
        <v>28762</v>
      </c>
      <c r="D68" s="224">
        <v>106.8</v>
      </c>
      <c r="E68" s="223">
        <v>17</v>
      </c>
      <c r="F68" s="225">
        <v>18</v>
      </c>
      <c r="G68" s="225">
        <v>215</v>
      </c>
      <c r="H68" s="225">
        <v>195</v>
      </c>
      <c r="I68" s="225">
        <v>110.2</v>
      </c>
      <c r="J68" s="225">
        <v>31</v>
      </c>
      <c r="K68" s="225">
        <v>31</v>
      </c>
      <c r="L68" s="228"/>
    </row>
    <row r="69" spans="1:12" ht="12.75">
      <c r="A69" s="116" t="s">
        <v>233</v>
      </c>
      <c r="B69" s="223">
        <v>4928</v>
      </c>
      <c r="C69" s="223">
        <v>5146</v>
      </c>
      <c r="D69" s="224">
        <v>95.8</v>
      </c>
      <c r="E69" s="223">
        <v>7</v>
      </c>
      <c r="F69" s="225">
        <v>9</v>
      </c>
      <c r="G69" s="225" t="s">
        <v>182</v>
      </c>
      <c r="H69" s="223">
        <v>1</v>
      </c>
      <c r="I69" s="225" t="s">
        <v>182</v>
      </c>
      <c r="J69" s="225" t="s">
        <v>182</v>
      </c>
      <c r="K69" s="225">
        <v>50</v>
      </c>
      <c r="L69" s="228"/>
    </row>
    <row r="70" spans="1:12" ht="12.75">
      <c r="A70" s="116" t="s">
        <v>61</v>
      </c>
      <c r="B70" s="223">
        <v>11593</v>
      </c>
      <c r="C70" s="223">
        <v>11614</v>
      </c>
      <c r="D70" s="224">
        <v>99.8</v>
      </c>
      <c r="E70" s="223">
        <v>13</v>
      </c>
      <c r="F70" s="225">
        <v>11</v>
      </c>
      <c r="G70" s="223">
        <v>3891</v>
      </c>
      <c r="H70" s="223">
        <v>3722</v>
      </c>
      <c r="I70" s="224">
        <v>104.5</v>
      </c>
      <c r="J70" s="223">
        <v>15</v>
      </c>
      <c r="K70" s="225">
        <v>17</v>
      </c>
      <c r="L70" s="228"/>
    </row>
    <row r="71" spans="1:12" ht="12.75">
      <c r="A71" s="116" t="s">
        <v>62</v>
      </c>
      <c r="B71" s="223">
        <v>38049</v>
      </c>
      <c r="C71" s="223">
        <v>36984</v>
      </c>
      <c r="D71" s="224">
        <v>102.9</v>
      </c>
      <c r="E71" s="223">
        <v>42</v>
      </c>
      <c r="F71" s="225">
        <v>41</v>
      </c>
      <c r="G71" s="223">
        <v>18072</v>
      </c>
      <c r="H71" s="223">
        <v>16421</v>
      </c>
      <c r="I71" s="224">
        <v>110.1</v>
      </c>
      <c r="J71" s="223">
        <v>30</v>
      </c>
      <c r="K71" s="225">
        <v>28</v>
      </c>
      <c r="L71" s="228"/>
    </row>
    <row r="72" spans="1:12" ht="12.75">
      <c r="A72" s="116" t="s">
        <v>63</v>
      </c>
      <c r="B72" s="223">
        <v>11207</v>
      </c>
      <c r="C72" s="223">
        <v>9873</v>
      </c>
      <c r="D72" s="224">
        <v>113.5</v>
      </c>
      <c r="E72" s="223">
        <v>7</v>
      </c>
      <c r="F72" s="225">
        <v>7</v>
      </c>
      <c r="G72" s="225" t="s">
        <v>182</v>
      </c>
      <c r="H72" s="225" t="s">
        <v>182</v>
      </c>
      <c r="I72" s="225" t="s">
        <v>182</v>
      </c>
      <c r="J72" s="225" t="s">
        <v>182</v>
      </c>
      <c r="K72" s="225" t="s">
        <v>182</v>
      </c>
      <c r="L72" s="228"/>
    </row>
    <row r="73" spans="1:12" ht="12.75">
      <c r="A73" s="116" t="s">
        <v>64</v>
      </c>
      <c r="B73" s="223">
        <v>944</v>
      </c>
      <c r="C73" s="223">
        <v>793</v>
      </c>
      <c r="D73" s="224">
        <v>119</v>
      </c>
      <c r="E73" s="223">
        <v>1</v>
      </c>
      <c r="F73" s="225">
        <v>1</v>
      </c>
      <c r="G73" s="225" t="s">
        <v>182</v>
      </c>
      <c r="H73" s="225" t="s">
        <v>182</v>
      </c>
      <c r="I73" s="225" t="s">
        <v>182</v>
      </c>
      <c r="J73" s="225" t="s">
        <v>182</v>
      </c>
      <c r="K73" s="225" t="s">
        <v>182</v>
      </c>
      <c r="L73" s="228"/>
    </row>
    <row r="74" spans="1:12" ht="12.75">
      <c r="A74" s="116" t="s">
        <v>65</v>
      </c>
      <c r="B74" s="223">
        <v>22702</v>
      </c>
      <c r="C74" s="223">
        <v>27563</v>
      </c>
      <c r="D74" s="224">
        <v>82.4</v>
      </c>
      <c r="E74" s="223">
        <v>10</v>
      </c>
      <c r="F74" s="225">
        <v>12</v>
      </c>
      <c r="G74" s="223">
        <v>2360</v>
      </c>
      <c r="H74" s="223">
        <v>3397</v>
      </c>
      <c r="I74" s="224">
        <v>69.5</v>
      </c>
      <c r="J74" s="223">
        <v>11</v>
      </c>
      <c r="K74" s="225">
        <v>14</v>
      </c>
      <c r="L74" s="228"/>
    </row>
    <row r="75" spans="1:12" ht="12.75">
      <c r="A75" s="116" t="s">
        <v>147</v>
      </c>
      <c r="B75" s="223">
        <v>4365</v>
      </c>
      <c r="C75" s="223">
        <v>27077</v>
      </c>
      <c r="D75" s="224">
        <v>16.1</v>
      </c>
      <c r="E75" s="223">
        <v>4</v>
      </c>
      <c r="F75" s="225">
        <v>28</v>
      </c>
      <c r="G75" s="225">
        <v>2</v>
      </c>
      <c r="H75" s="225" t="s">
        <v>182</v>
      </c>
      <c r="I75" s="225" t="s">
        <v>182</v>
      </c>
      <c r="J75" s="225">
        <v>22</v>
      </c>
      <c r="K75" s="225" t="s">
        <v>182</v>
      </c>
      <c r="L75" s="228"/>
    </row>
    <row r="76" spans="1:12" ht="12.75">
      <c r="A76" s="116" t="s">
        <v>67</v>
      </c>
      <c r="B76" s="223">
        <v>7924</v>
      </c>
      <c r="C76" s="223">
        <v>7215</v>
      </c>
      <c r="D76" s="224">
        <v>109.8</v>
      </c>
      <c r="E76" s="223">
        <v>6</v>
      </c>
      <c r="F76" s="225">
        <v>7</v>
      </c>
      <c r="G76" s="225" t="s">
        <v>182</v>
      </c>
      <c r="H76" s="225" t="s">
        <v>182</v>
      </c>
      <c r="I76" s="225" t="s">
        <v>182</v>
      </c>
      <c r="J76" s="225" t="s">
        <v>182</v>
      </c>
      <c r="K76" s="225" t="s">
        <v>182</v>
      </c>
      <c r="L76" s="228"/>
    </row>
    <row r="77" spans="1:12" ht="12.75">
      <c r="A77" s="116" t="s">
        <v>148</v>
      </c>
      <c r="B77" s="223">
        <v>1</v>
      </c>
      <c r="C77" s="225" t="s">
        <v>182</v>
      </c>
      <c r="D77" s="225" t="s">
        <v>182</v>
      </c>
      <c r="E77" s="223">
        <v>1</v>
      </c>
      <c r="F77" s="225" t="s">
        <v>182</v>
      </c>
      <c r="G77" s="225" t="s">
        <v>182</v>
      </c>
      <c r="H77" s="225" t="s">
        <v>182</v>
      </c>
      <c r="I77" s="225" t="s">
        <v>182</v>
      </c>
      <c r="J77" s="225" t="s">
        <v>182</v>
      </c>
      <c r="K77" s="225" t="s">
        <v>182</v>
      </c>
      <c r="L77" s="228"/>
    </row>
    <row r="78" spans="1:12" ht="12.75">
      <c r="A78" s="116" t="s">
        <v>68</v>
      </c>
      <c r="B78" s="223">
        <v>28</v>
      </c>
      <c r="C78" s="225" t="s">
        <v>182</v>
      </c>
      <c r="D78" s="225" t="s">
        <v>182</v>
      </c>
      <c r="E78" s="223">
        <v>4</v>
      </c>
      <c r="F78" s="225" t="s">
        <v>182</v>
      </c>
      <c r="G78" s="225" t="s">
        <v>182</v>
      </c>
      <c r="H78" s="225" t="s">
        <v>182</v>
      </c>
      <c r="I78" s="225" t="s">
        <v>182</v>
      </c>
      <c r="J78" s="225" t="s">
        <v>182</v>
      </c>
      <c r="K78" s="225" t="s">
        <v>182</v>
      </c>
      <c r="L78" s="228"/>
    </row>
    <row r="79" spans="1:12" ht="12.75">
      <c r="A79" s="118" t="s">
        <v>69</v>
      </c>
      <c r="B79" s="226" t="s">
        <v>182</v>
      </c>
      <c r="C79" s="227">
        <v>371</v>
      </c>
      <c r="D79" s="227" t="s">
        <v>182</v>
      </c>
      <c r="E79" s="226" t="s">
        <v>182</v>
      </c>
      <c r="F79" s="227">
        <v>4</v>
      </c>
      <c r="G79" s="227" t="s">
        <v>182</v>
      </c>
      <c r="H79" s="227" t="s">
        <v>182</v>
      </c>
      <c r="I79" s="227" t="s">
        <v>182</v>
      </c>
      <c r="J79" s="227" t="s">
        <v>182</v>
      </c>
      <c r="K79" s="227" t="s">
        <v>182</v>
      </c>
      <c r="L79" s="229"/>
    </row>
    <row r="80" spans="1:12" ht="12.75">
      <c r="A80" s="116"/>
      <c r="B80" s="236"/>
      <c r="C80" s="237"/>
      <c r="D80" s="237"/>
      <c r="E80" s="236"/>
      <c r="F80" s="237"/>
      <c r="G80" s="237"/>
      <c r="H80" s="237"/>
      <c r="I80" s="237"/>
      <c r="J80" s="237"/>
      <c r="K80" s="237"/>
      <c r="L80" s="229"/>
    </row>
    <row r="81" ht="12.75">
      <c r="L81" s="230"/>
    </row>
  </sheetData>
  <sheetProtection/>
  <mergeCells count="22">
    <mergeCell ref="B4:D4"/>
    <mergeCell ref="E4:F4"/>
    <mergeCell ref="B30:D30"/>
    <mergeCell ref="E30:F30"/>
    <mergeCell ref="A1:K1"/>
    <mergeCell ref="A56:A58"/>
    <mergeCell ref="B56:F56"/>
    <mergeCell ref="G56:K56"/>
    <mergeCell ref="B57:D57"/>
    <mergeCell ref="E57:F57"/>
    <mergeCell ref="G57:I57"/>
    <mergeCell ref="J57:K57"/>
    <mergeCell ref="G30:I30"/>
    <mergeCell ref="J30:K30"/>
    <mergeCell ref="G4:I4"/>
    <mergeCell ref="J4:K4"/>
    <mergeCell ref="A3:A5"/>
    <mergeCell ref="B3:F3"/>
    <mergeCell ref="G3:K3"/>
    <mergeCell ref="A29:A31"/>
    <mergeCell ref="B29:F29"/>
    <mergeCell ref="G29:K29"/>
  </mergeCells>
  <printOptions/>
  <pageMargins left="0.5905511811023623" right="0.5905511811023623" top="0.5905511811023623" bottom="0.5905511811023623" header="0" footer="0.3937007874015748"/>
  <pageSetup firstPageNumber="35" useFirstPageNumber="1" horizontalDpi="600" verticalDpi="600" orientation="landscape" paperSize="9" r:id="rId1"/>
  <headerFooter alignWithMargins="0">
    <oddFooter>&amp;R&amp;"-,полужирный"&amp;8&amp;P</oddFooter>
  </headerFooter>
  <rowBreaks count="2" manualBreakCount="2">
    <brk id="27" max="255" man="1"/>
    <brk id="54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40">
      <selection activeCell="G67" sqref="G67"/>
    </sheetView>
  </sheetViews>
  <sheetFormatPr defaultColWidth="9.00390625" defaultRowHeight="12.75"/>
  <cols>
    <col min="1" max="1" width="23.25390625" style="12" customWidth="1"/>
    <col min="2" max="2" width="9.625" style="12" customWidth="1"/>
    <col min="3" max="3" width="11.00390625" style="12" customWidth="1"/>
    <col min="4" max="5" width="11.375" style="12" customWidth="1"/>
    <col min="6" max="6" width="11.00390625" style="12" customWidth="1"/>
    <col min="7" max="7" width="11.375" style="12" customWidth="1"/>
    <col min="8" max="16384" width="9.125" style="12" customWidth="1"/>
  </cols>
  <sheetData>
    <row r="1" spans="1:7" ht="28.5" customHeight="1">
      <c r="A1" s="386" t="s">
        <v>166</v>
      </c>
      <c r="B1" s="386"/>
      <c r="C1" s="386"/>
      <c r="D1" s="386"/>
      <c r="E1" s="386"/>
      <c r="F1" s="386"/>
      <c r="G1" s="386"/>
    </row>
    <row r="2" spans="1:7" ht="12" customHeight="1">
      <c r="A2" s="195"/>
      <c r="B2" s="195"/>
      <c r="C2" s="195"/>
      <c r="D2" s="195"/>
      <c r="E2" s="197"/>
      <c r="F2" s="197"/>
      <c r="G2" s="196" t="s">
        <v>114</v>
      </c>
    </row>
    <row r="3" spans="1:8" ht="15" customHeight="1">
      <c r="A3" s="387"/>
      <c r="B3" s="388" t="s">
        <v>37</v>
      </c>
      <c r="C3" s="388"/>
      <c r="D3" s="388"/>
      <c r="E3" s="388" t="s">
        <v>39</v>
      </c>
      <c r="F3" s="388"/>
      <c r="G3" s="389"/>
      <c r="H3" s="14"/>
    </row>
    <row r="4" spans="1:8" ht="12" customHeight="1">
      <c r="A4" s="387"/>
      <c r="B4" s="388" t="s">
        <v>108</v>
      </c>
      <c r="C4" s="388"/>
      <c r="D4" s="388"/>
      <c r="E4" s="388" t="s">
        <v>109</v>
      </c>
      <c r="F4" s="388"/>
      <c r="G4" s="389"/>
      <c r="H4" s="14"/>
    </row>
    <row r="5" spans="1:8" ht="27" customHeight="1">
      <c r="A5" s="387"/>
      <c r="B5" s="72">
        <v>2024</v>
      </c>
      <c r="C5" s="72">
        <v>2023</v>
      </c>
      <c r="D5" s="72" t="s">
        <v>180</v>
      </c>
      <c r="E5" s="72">
        <v>2024</v>
      </c>
      <c r="F5" s="72">
        <v>2023</v>
      </c>
      <c r="G5" s="73" t="s">
        <v>180</v>
      </c>
      <c r="H5" s="14"/>
    </row>
    <row r="6" spans="1:8" ht="12.75">
      <c r="A6" s="198" t="s">
        <v>52</v>
      </c>
      <c r="B6" s="252">
        <f>SUM(B7:B24)</f>
        <v>7874</v>
      </c>
      <c r="C6" s="252">
        <f>SUM(C7:C24)</f>
        <v>5701</v>
      </c>
      <c r="D6" s="249">
        <f>B6/C6%</f>
        <v>138.11611997895108</v>
      </c>
      <c r="E6" s="252">
        <f>SUM(E7:E24)</f>
        <v>10547</v>
      </c>
      <c r="F6" s="252">
        <f>SUM(F7:F24)</f>
        <v>12682</v>
      </c>
      <c r="G6" s="249">
        <f>E6/F6%</f>
        <v>83.16511591231668</v>
      </c>
      <c r="H6" s="229"/>
    </row>
    <row r="7" spans="1:8" ht="12.75">
      <c r="A7" s="115" t="s">
        <v>232</v>
      </c>
      <c r="B7" s="252">
        <v>222</v>
      </c>
      <c r="C7" s="252">
        <v>201</v>
      </c>
      <c r="D7" s="249">
        <f aca="true" t="shared" si="0" ref="D7:D23">B7/C7%</f>
        <v>110.44776119402987</v>
      </c>
      <c r="E7" s="252">
        <v>710</v>
      </c>
      <c r="F7" s="252">
        <v>1718</v>
      </c>
      <c r="G7" s="249">
        <f aca="true" t="shared" si="1" ref="G7:G23">E7/F7%</f>
        <v>41.32712456344587</v>
      </c>
      <c r="H7" s="229"/>
    </row>
    <row r="8" spans="1:8" ht="12.75">
      <c r="A8" s="199" t="s">
        <v>53</v>
      </c>
      <c r="B8" s="252">
        <v>929</v>
      </c>
      <c r="C8" s="252">
        <v>1069</v>
      </c>
      <c r="D8" s="249">
        <f t="shared" si="0"/>
        <v>86.90364826941067</v>
      </c>
      <c r="E8" s="252">
        <v>672</v>
      </c>
      <c r="F8" s="252">
        <v>248</v>
      </c>
      <c r="G8" s="249">
        <f t="shared" si="1"/>
        <v>270.9677419354839</v>
      </c>
      <c r="H8" s="229"/>
    </row>
    <row r="9" spans="1:8" ht="12.75">
      <c r="A9" s="199" t="s">
        <v>54</v>
      </c>
      <c r="B9" s="252">
        <v>949</v>
      </c>
      <c r="C9" s="252">
        <v>183</v>
      </c>
      <c r="D9" s="249">
        <f t="shared" si="0"/>
        <v>518.5792349726776</v>
      </c>
      <c r="E9" s="252">
        <v>2518</v>
      </c>
      <c r="F9" s="252">
        <v>317</v>
      </c>
      <c r="G9" s="249">
        <f>E9/F9%</f>
        <v>794.3217665615142</v>
      </c>
      <c r="H9" s="229"/>
    </row>
    <row r="10" spans="1:8" ht="12.75">
      <c r="A10" s="199" t="s">
        <v>55</v>
      </c>
      <c r="B10" s="252">
        <v>700</v>
      </c>
      <c r="C10" s="252">
        <v>507</v>
      </c>
      <c r="D10" s="249">
        <f t="shared" si="0"/>
        <v>138.0670611439842</v>
      </c>
      <c r="E10" s="252">
        <v>2333</v>
      </c>
      <c r="F10" s="252">
        <v>2855</v>
      </c>
      <c r="G10" s="249">
        <f t="shared" si="1"/>
        <v>81.71628721541155</v>
      </c>
      <c r="H10" s="229"/>
    </row>
    <row r="11" spans="1:8" ht="12.75">
      <c r="A11" s="199" t="s">
        <v>56</v>
      </c>
      <c r="B11" s="252">
        <v>30</v>
      </c>
      <c r="C11" s="252">
        <v>60</v>
      </c>
      <c r="D11" s="249">
        <f t="shared" si="0"/>
        <v>50</v>
      </c>
      <c r="E11" s="252">
        <v>205</v>
      </c>
      <c r="F11" s="252">
        <v>406</v>
      </c>
      <c r="G11" s="249">
        <f t="shared" si="1"/>
        <v>50.49261083743843</v>
      </c>
      <c r="H11" s="229"/>
    </row>
    <row r="12" spans="1:8" ht="12.75">
      <c r="A12" s="199" t="s">
        <v>57</v>
      </c>
      <c r="B12" s="252">
        <v>131</v>
      </c>
      <c r="C12" s="252">
        <v>143</v>
      </c>
      <c r="D12" s="249">
        <f t="shared" si="0"/>
        <v>91.60839160839161</v>
      </c>
      <c r="E12" s="252">
        <v>262</v>
      </c>
      <c r="F12" s="252">
        <v>178</v>
      </c>
      <c r="G12" s="249">
        <f t="shared" si="1"/>
        <v>147.19101123595505</v>
      </c>
      <c r="H12" s="229"/>
    </row>
    <row r="13" spans="1:8" ht="12.75">
      <c r="A13" s="199" t="s">
        <v>58</v>
      </c>
      <c r="B13" s="252">
        <v>643</v>
      </c>
      <c r="C13" s="252">
        <v>219</v>
      </c>
      <c r="D13" s="249">
        <f t="shared" si="0"/>
        <v>293.6073059360731</v>
      </c>
      <c r="E13" s="252">
        <v>57</v>
      </c>
      <c r="F13" s="252">
        <v>119</v>
      </c>
      <c r="G13" s="249">
        <f t="shared" si="1"/>
        <v>47.89915966386555</v>
      </c>
      <c r="H13" s="229"/>
    </row>
    <row r="14" spans="1:8" ht="12.75">
      <c r="A14" s="116" t="s">
        <v>146</v>
      </c>
      <c r="B14" s="252">
        <v>377</v>
      </c>
      <c r="C14" s="252">
        <v>495</v>
      </c>
      <c r="D14" s="249">
        <f t="shared" si="0"/>
        <v>76.16161616161615</v>
      </c>
      <c r="E14" s="252">
        <v>1602</v>
      </c>
      <c r="F14" s="252">
        <v>4829</v>
      </c>
      <c r="G14" s="249">
        <f t="shared" si="1"/>
        <v>33.17457030441085</v>
      </c>
      <c r="H14" s="229"/>
    </row>
    <row r="15" spans="1:8" ht="12.75">
      <c r="A15" s="199" t="s">
        <v>59</v>
      </c>
      <c r="B15" s="252">
        <v>149</v>
      </c>
      <c r="C15" s="252">
        <v>79</v>
      </c>
      <c r="D15" s="249">
        <f t="shared" si="0"/>
        <v>188.60759493670886</v>
      </c>
      <c r="E15" s="252">
        <v>557</v>
      </c>
      <c r="F15" s="252">
        <v>323</v>
      </c>
      <c r="G15" s="249">
        <f t="shared" si="1"/>
        <v>172.44582043343652</v>
      </c>
      <c r="H15" s="229"/>
    </row>
    <row r="16" spans="1:8" ht="14.25" customHeight="1">
      <c r="A16" s="199" t="s">
        <v>233</v>
      </c>
      <c r="B16" s="252">
        <v>1501</v>
      </c>
      <c r="C16" s="252">
        <v>889</v>
      </c>
      <c r="D16" s="249">
        <f>B16/C16%</f>
        <v>168.84139482564677</v>
      </c>
      <c r="E16" s="252">
        <v>162</v>
      </c>
      <c r="F16" s="252">
        <v>111</v>
      </c>
      <c r="G16" s="249">
        <f>E16/F16%</f>
        <v>145.94594594594594</v>
      </c>
      <c r="H16" s="229"/>
    </row>
    <row r="17" spans="1:8" ht="14.25" customHeight="1">
      <c r="A17" s="199" t="s">
        <v>61</v>
      </c>
      <c r="B17" s="252">
        <v>10</v>
      </c>
      <c r="C17" s="252">
        <v>27</v>
      </c>
      <c r="D17" s="249">
        <f t="shared" si="0"/>
        <v>37.03703703703704</v>
      </c>
      <c r="E17" s="252">
        <v>38</v>
      </c>
      <c r="F17" s="252">
        <v>10</v>
      </c>
      <c r="G17" s="249">
        <f t="shared" si="1"/>
        <v>380</v>
      </c>
      <c r="H17" s="229"/>
    </row>
    <row r="18" spans="1:8" ht="14.25" customHeight="1">
      <c r="A18" s="199" t="s">
        <v>62</v>
      </c>
      <c r="B18" s="252">
        <v>17</v>
      </c>
      <c r="C18" s="252">
        <v>28</v>
      </c>
      <c r="D18" s="249">
        <f t="shared" si="0"/>
        <v>60.71428571428571</v>
      </c>
      <c r="E18" s="252">
        <v>285</v>
      </c>
      <c r="F18" s="252">
        <v>424</v>
      </c>
      <c r="G18" s="249">
        <f t="shared" si="1"/>
        <v>67.21698113207547</v>
      </c>
      <c r="H18" s="229"/>
    </row>
    <row r="19" spans="1:8" ht="14.25" customHeight="1">
      <c r="A19" s="199" t="s">
        <v>63</v>
      </c>
      <c r="B19" s="252">
        <v>758</v>
      </c>
      <c r="C19" s="252">
        <v>629</v>
      </c>
      <c r="D19" s="249">
        <f t="shared" si="0"/>
        <v>120.5087440381558</v>
      </c>
      <c r="E19" s="252">
        <v>154</v>
      </c>
      <c r="F19" s="252">
        <v>128</v>
      </c>
      <c r="G19" s="249">
        <f t="shared" si="1"/>
        <v>120.3125</v>
      </c>
      <c r="H19" s="229"/>
    </row>
    <row r="20" spans="1:8" ht="14.25" customHeight="1">
      <c r="A20" s="199" t="s">
        <v>64</v>
      </c>
      <c r="B20" s="252">
        <v>901</v>
      </c>
      <c r="C20" s="252">
        <v>808</v>
      </c>
      <c r="D20" s="249">
        <f t="shared" si="0"/>
        <v>111.50990099009901</v>
      </c>
      <c r="E20" s="252">
        <v>152</v>
      </c>
      <c r="F20" s="252">
        <v>69</v>
      </c>
      <c r="G20" s="249">
        <f t="shared" si="1"/>
        <v>220.28985507246378</v>
      </c>
      <c r="H20" s="229"/>
    </row>
    <row r="21" spans="1:8" ht="14.25" customHeight="1">
      <c r="A21" s="199" t="s">
        <v>65</v>
      </c>
      <c r="B21" s="252">
        <v>119</v>
      </c>
      <c r="C21" s="252">
        <v>101</v>
      </c>
      <c r="D21" s="249">
        <f t="shared" si="0"/>
        <v>117.82178217821782</v>
      </c>
      <c r="E21" s="252">
        <v>662</v>
      </c>
      <c r="F21" s="252">
        <v>872</v>
      </c>
      <c r="G21" s="249">
        <f t="shared" si="1"/>
        <v>75.91743119266054</v>
      </c>
      <c r="H21" s="229"/>
    </row>
    <row r="22" spans="1:8" ht="14.25" customHeight="1">
      <c r="A22" s="116" t="s">
        <v>147</v>
      </c>
      <c r="B22" s="252">
        <v>81</v>
      </c>
      <c r="C22" s="248" t="s">
        <v>182</v>
      </c>
      <c r="D22" s="249" t="s">
        <v>182</v>
      </c>
      <c r="E22" s="252">
        <v>86</v>
      </c>
      <c r="F22" s="252">
        <v>68</v>
      </c>
      <c r="G22" s="249" t="s">
        <v>182</v>
      </c>
      <c r="H22" s="229"/>
    </row>
    <row r="23" spans="1:8" ht="14.25" customHeight="1">
      <c r="A23" s="199" t="s">
        <v>67</v>
      </c>
      <c r="B23" s="252">
        <v>357</v>
      </c>
      <c r="C23" s="252">
        <v>263</v>
      </c>
      <c r="D23" s="249">
        <f t="shared" si="0"/>
        <v>135.74144486692015</v>
      </c>
      <c r="E23" s="252">
        <v>80</v>
      </c>
      <c r="F23" s="252">
        <v>6</v>
      </c>
      <c r="G23" s="249">
        <f t="shared" si="1"/>
        <v>1333.3333333333335</v>
      </c>
      <c r="H23" s="229"/>
    </row>
    <row r="24" spans="1:9" ht="12.75">
      <c r="A24" s="118" t="s">
        <v>69</v>
      </c>
      <c r="B24" s="264" t="s">
        <v>182</v>
      </c>
      <c r="C24" s="264" t="s">
        <v>182</v>
      </c>
      <c r="D24" s="263" t="s">
        <v>182</v>
      </c>
      <c r="E24" s="253">
        <v>12</v>
      </c>
      <c r="F24" s="253">
        <v>1</v>
      </c>
      <c r="G24" s="263" t="s">
        <v>182</v>
      </c>
      <c r="H24" s="229"/>
      <c r="I24" s="20"/>
    </row>
    <row r="25" spans="1:9" ht="12.75">
      <c r="A25" s="201"/>
      <c r="B25" s="252"/>
      <c r="C25" s="252"/>
      <c r="D25" s="249"/>
      <c r="E25" s="249"/>
      <c r="F25" s="252"/>
      <c r="G25" s="252"/>
      <c r="H25" s="29"/>
      <c r="I25" s="20"/>
    </row>
    <row r="26" spans="1:9" ht="12.75">
      <c r="A26" s="202"/>
      <c r="B26" s="195"/>
      <c r="C26" s="195"/>
      <c r="D26" s="195"/>
      <c r="E26" s="197"/>
      <c r="F26" s="197"/>
      <c r="G26" s="196" t="s">
        <v>113</v>
      </c>
      <c r="H26" s="20"/>
      <c r="I26" s="20"/>
    </row>
    <row r="27" spans="1:9" ht="12.75">
      <c r="A27" s="387"/>
      <c r="B27" s="388" t="s">
        <v>46</v>
      </c>
      <c r="C27" s="388"/>
      <c r="D27" s="390"/>
      <c r="E27" s="388" t="s">
        <v>41</v>
      </c>
      <c r="F27" s="388"/>
      <c r="G27" s="391"/>
      <c r="H27" s="29"/>
      <c r="I27" s="20"/>
    </row>
    <row r="28" spans="1:10" ht="12.75" customHeight="1">
      <c r="A28" s="387"/>
      <c r="B28" s="388" t="s">
        <v>108</v>
      </c>
      <c r="C28" s="388"/>
      <c r="D28" s="388"/>
      <c r="E28" s="388" t="s">
        <v>109</v>
      </c>
      <c r="F28" s="388"/>
      <c r="G28" s="389"/>
      <c r="H28" s="29"/>
      <c r="I28" s="29"/>
      <c r="J28" s="14"/>
    </row>
    <row r="29" spans="1:10" ht="22.5">
      <c r="A29" s="387"/>
      <c r="B29" s="72">
        <v>2024</v>
      </c>
      <c r="C29" s="72">
        <v>2023</v>
      </c>
      <c r="D29" s="72" t="s">
        <v>180</v>
      </c>
      <c r="E29" s="72">
        <v>2024</v>
      </c>
      <c r="F29" s="72">
        <v>2023</v>
      </c>
      <c r="G29" s="73" t="s">
        <v>180</v>
      </c>
      <c r="H29" s="29"/>
      <c r="I29" s="29"/>
      <c r="J29" s="14"/>
    </row>
    <row r="30" spans="1:10" ht="12.75">
      <c r="A30" s="203" t="s">
        <v>52</v>
      </c>
      <c r="B30" s="252">
        <v>1051</v>
      </c>
      <c r="C30" s="252">
        <v>320</v>
      </c>
      <c r="D30" s="249">
        <v>328.5</v>
      </c>
      <c r="E30" s="252">
        <v>12201</v>
      </c>
      <c r="F30" s="252">
        <v>9195</v>
      </c>
      <c r="G30" s="249">
        <f aca="true" t="shared" si="2" ref="G30:G38">E30/F30*100</f>
        <v>132.6916802610114</v>
      </c>
      <c r="H30" s="229"/>
      <c r="I30" s="23"/>
      <c r="J30" s="14"/>
    </row>
    <row r="31" spans="1:10" ht="12.75">
      <c r="A31" s="173" t="s">
        <v>53</v>
      </c>
      <c r="B31" s="248">
        <v>12</v>
      </c>
      <c r="C31" s="252">
        <v>33</v>
      </c>
      <c r="D31" s="248">
        <v>36.4</v>
      </c>
      <c r="E31" s="252">
        <v>240</v>
      </c>
      <c r="F31" s="252">
        <v>174</v>
      </c>
      <c r="G31" s="249">
        <f t="shared" si="2"/>
        <v>137.93103448275863</v>
      </c>
      <c r="H31" s="229"/>
      <c r="I31" s="9"/>
      <c r="J31" s="14"/>
    </row>
    <row r="32" spans="1:10" ht="12.75">
      <c r="A32" s="173" t="s">
        <v>54</v>
      </c>
      <c r="B32" s="252">
        <v>7</v>
      </c>
      <c r="C32" s="252">
        <v>5</v>
      </c>
      <c r="D32" s="249">
        <v>140</v>
      </c>
      <c r="E32" s="248" t="s">
        <v>182</v>
      </c>
      <c r="F32" s="248" t="s">
        <v>182</v>
      </c>
      <c r="G32" s="249" t="s">
        <v>182</v>
      </c>
      <c r="H32" s="229"/>
      <c r="I32" s="9"/>
      <c r="J32" s="14"/>
    </row>
    <row r="33" spans="1:10" ht="12.75">
      <c r="A33" s="173" t="s">
        <v>55</v>
      </c>
      <c r="B33" s="252">
        <v>64</v>
      </c>
      <c r="C33" s="252">
        <v>88</v>
      </c>
      <c r="D33" s="249">
        <v>72.7</v>
      </c>
      <c r="E33" s="252">
        <v>4543</v>
      </c>
      <c r="F33" s="252">
        <v>2317</v>
      </c>
      <c r="G33" s="249">
        <f t="shared" si="2"/>
        <v>196.0725075528701</v>
      </c>
      <c r="H33" s="229"/>
      <c r="I33" s="9"/>
      <c r="J33" s="14"/>
    </row>
    <row r="34" spans="1:10" ht="12.75">
      <c r="A34" s="173" t="s">
        <v>56</v>
      </c>
      <c r="B34" s="252">
        <v>52</v>
      </c>
      <c r="C34" s="252">
        <v>14</v>
      </c>
      <c r="D34" s="249">
        <v>367.1</v>
      </c>
      <c r="E34" s="252">
        <v>5</v>
      </c>
      <c r="F34" s="248" t="s">
        <v>182</v>
      </c>
      <c r="G34" s="249" t="s">
        <v>182</v>
      </c>
      <c r="H34" s="229"/>
      <c r="I34" s="9"/>
      <c r="J34" s="14"/>
    </row>
    <row r="35" spans="1:10" ht="12.75">
      <c r="A35" s="173" t="s">
        <v>57</v>
      </c>
      <c r="B35" s="248">
        <v>1</v>
      </c>
      <c r="C35" s="252">
        <v>1</v>
      </c>
      <c r="D35" s="248">
        <v>100</v>
      </c>
      <c r="E35" s="252">
        <v>14</v>
      </c>
      <c r="F35" s="252">
        <v>7</v>
      </c>
      <c r="G35" s="249">
        <f t="shared" si="2"/>
        <v>200</v>
      </c>
      <c r="H35" s="229"/>
      <c r="I35" s="9"/>
      <c r="J35" s="14"/>
    </row>
    <row r="36" spans="1:10" ht="12.75">
      <c r="A36" s="173" t="s">
        <v>58</v>
      </c>
      <c r="B36" s="252">
        <v>11</v>
      </c>
      <c r="C36" s="252">
        <v>7</v>
      </c>
      <c r="D36" s="249">
        <v>157.1</v>
      </c>
      <c r="E36" s="248">
        <v>3</v>
      </c>
      <c r="F36" s="252">
        <v>10</v>
      </c>
      <c r="G36" s="249">
        <f t="shared" si="2"/>
        <v>30</v>
      </c>
      <c r="H36" s="229"/>
      <c r="I36" s="9"/>
      <c r="J36" s="14"/>
    </row>
    <row r="37" spans="1:10" ht="12.75">
      <c r="A37" s="116" t="s">
        <v>146</v>
      </c>
      <c r="B37" s="252">
        <v>36</v>
      </c>
      <c r="C37" s="252">
        <v>3</v>
      </c>
      <c r="D37" s="249">
        <v>1200</v>
      </c>
      <c r="E37" s="252">
        <v>1008</v>
      </c>
      <c r="F37" s="252">
        <v>872</v>
      </c>
      <c r="G37" s="249">
        <f t="shared" si="2"/>
        <v>115.59633027522935</v>
      </c>
      <c r="H37" s="229"/>
      <c r="I37" s="3"/>
      <c r="J37" s="14"/>
    </row>
    <row r="38" spans="1:10" ht="12.75">
      <c r="A38" s="173" t="s">
        <v>59</v>
      </c>
      <c r="B38" s="248" t="s">
        <v>182</v>
      </c>
      <c r="C38" s="248">
        <v>1</v>
      </c>
      <c r="D38" s="248" t="s">
        <v>182</v>
      </c>
      <c r="E38" s="252">
        <v>2850</v>
      </c>
      <c r="F38" s="252">
        <v>2542</v>
      </c>
      <c r="G38" s="249">
        <f t="shared" si="2"/>
        <v>112.1164437450826</v>
      </c>
      <c r="H38" s="229"/>
      <c r="I38" s="9"/>
      <c r="J38" s="14"/>
    </row>
    <row r="39" spans="1:10" ht="12.75">
      <c r="A39" s="173" t="s">
        <v>233</v>
      </c>
      <c r="B39" s="248">
        <v>8</v>
      </c>
      <c r="C39" s="248" t="s">
        <v>182</v>
      </c>
      <c r="D39" s="248" t="s">
        <v>182</v>
      </c>
      <c r="E39" s="252">
        <v>436</v>
      </c>
      <c r="F39" s="252">
        <v>427</v>
      </c>
      <c r="G39" s="249">
        <f>E39/F39*100</f>
        <v>102.10772833723654</v>
      </c>
      <c r="H39" s="229"/>
      <c r="I39" s="9"/>
      <c r="J39" s="14"/>
    </row>
    <row r="40" spans="1:10" ht="12.75">
      <c r="A40" s="199" t="s">
        <v>61</v>
      </c>
      <c r="B40" s="252">
        <v>783</v>
      </c>
      <c r="C40" s="252">
        <v>8</v>
      </c>
      <c r="D40" s="249">
        <v>9766.1</v>
      </c>
      <c r="E40" s="248" t="s">
        <v>182</v>
      </c>
      <c r="F40" s="248" t="s">
        <v>182</v>
      </c>
      <c r="G40" s="248" t="s">
        <v>182</v>
      </c>
      <c r="H40" s="229"/>
      <c r="I40" s="9"/>
      <c r="J40" s="14"/>
    </row>
    <row r="41" spans="1:10" ht="12" customHeight="1">
      <c r="A41" s="173" t="s">
        <v>62</v>
      </c>
      <c r="B41" s="252">
        <v>67</v>
      </c>
      <c r="C41" s="252">
        <v>139</v>
      </c>
      <c r="D41" s="249">
        <v>48.2</v>
      </c>
      <c r="E41" s="248" t="s">
        <v>182</v>
      </c>
      <c r="F41" s="248" t="s">
        <v>182</v>
      </c>
      <c r="G41" s="248" t="s">
        <v>182</v>
      </c>
      <c r="H41" s="229"/>
      <c r="I41" s="9"/>
      <c r="J41" s="14"/>
    </row>
    <row r="42" spans="1:10" ht="12.75">
      <c r="A42" s="199" t="s">
        <v>63</v>
      </c>
      <c r="B42" s="248" t="s">
        <v>182</v>
      </c>
      <c r="C42" s="248">
        <v>12</v>
      </c>
      <c r="D42" s="248" t="s">
        <v>182</v>
      </c>
      <c r="E42" s="252">
        <v>1</v>
      </c>
      <c r="F42" s="248" t="s">
        <v>182</v>
      </c>
      <c r="G42" s="248" t="s">
        <v>182</v>
      </c>
      <c r="H42" s="229"/>
      <c r="I42" s="9"/>
      <c r="J42" s="14"/>
    </row>
    <row r="43" spans="1:10" ht="12.75">
      <c r="A43" s="173" t="s">
        <v>64</v>
      </c>
      <c r="B43" s="252">
        <v>6</v>
      </c>
      <c r="C43" s="248" t="s">
        <v>182</v>
      </c>
      <c r="D43" s="248" t="s">
        <v>182</v>
      </c>
      <c r="E43" s="252">
        <v>2697</v>
      </c>
      <c r="F43" s="252">
        <v>2294</v>
      </c>
      <c r="G43" s="249">
        <f>E43/F43*100</f>
        <v>117.56756756756756</v>
      </c>
      <c r="H43" s="229"/>
      <c r="I43" s="9"/>
      <c r="J43" s="14"/>
    </row>
    <row r="44" spans="1:10" ht="12.75">
      <c r="A44" s="173" t="s">
        <v>65</v>
      </c>
      <c r="B44" s="252">
        <v>4</v>
      </c>
      <c r="C44" s="252">
        <v>9</v>
      </c>
      <c r="D44" s="249">
        <v>46.4</v>
      </c>
      <c r="E44" s="248" t="s">
        <v>182</v>
      </c>
      <c r="F44" s="248" t="s">
        <v>182</v>
      </c>
      <c r="G44" s="249" t="s">
        <v>182</v>
      </c>
      <c r="H44" s="229"/>
      <c r="I44" s="9"/>
      <c r="J44" s="14"/>
    </row>
    <row r="45" spans="1:10" ht="12.75">
      <c r="A45" s="162" t="s">
        <v>67</v>
      </c>
      <c r="B45" s="264" t="s">
        <v>182</v>
      </c>
      <c r="C45" s="264" t="s">
        <v>182</v>
      </c>
      <c r="D45" s="264" t="s">
        <v>182</v>
      </c>
      <c r="E45" s="253">
        <v>404</v>
      </c>
      <c r="F45" s="253">
        <v>552</v>
      </c>
      <c r="G45" s="263">
        <f>E45/F45*100</f>
        <v>73.18840579710145</v>
      </c>
      <c r="H45" s="229"/>
      <c r="I45" s="14"/>
      <c r="J45" s="14"/>
    </row>
    <row r="46" spans="1:10" ht="12.75">
      <c r="A46" s="201"/>
      <c r="B46" s="201"/>
      <c r="C46" s="201"/>
      <c r="D46" s="201"/>
      <c r="E46" s="201"/>
      <c r="F46" s="201"/>
      <c r="G46" s="201"/>
      <c r="I46" s="14"/>
      <c r="J46" s="14"/>
    </row>
    <row r="47" spans="1:10" ht="12.75">
      <c r="A47" s="201"/>
      <c r="B47" s="201"/>
      <c r="C47" s="201"/>
      <c r="D47" s="201"/>
      <c r="E47" s="201"/>
      <c r="F47" s="201"/>
      <c r="G47" s="201"/>
      <c r="I47" s="14"/>
      <c r="J47" s="14"/>
    </row>
    <row r="48" spans="1:7" ht="12.75">
      <c r="A48" s="202"/>
      <c r="B48" s="195"/>
      <c r="C48" s="195"/>
      <c r="D48" s="195"/>
      <c r="E48" s="197"/>
      <c r="F48" s="197"/>
      <c r="G48" s="196" t="s">
        <v>113</v>
      </c>
    </row>
    <row r="49" spans="1:8" ht="12.75">
      <c r="A49" s="387"/>
      <c r="B49" s="388" t="s">
        <v>75</v>
      </c>
      <c r="C49" s="388"/>
      <c r="D49" s="390"/>
      <c r="E49" s="388" t="s">
        <v>43</v>
      </c>
      <c r="F49" s="388"/>
      <c r="G49" s="391"/>
      <c r="H49" s="14"/>
    </row>
    <row r="50" spans="1:8" ht="12.75" customHeight="1">
      <c r="A50" s="387"/>
      <c r="B50" s="388" t="s">
        <v>108</v>
      </c>
      <c r="C50" s="388"/>
      <c r="D50" s="388"/>
      <c r="E50" s="388" t="s">
        <v>109</v>
      </c>
      <c r="F50" s="388"/>
      <c r="G50" s="389"/>
      <c r="H50" s="14"/>
    </row>
    <row r="51" spans="1:8" ht="22.5">
      <c r="A51" s="387"/>
      <c r="B51" s="72">
        <v>2024</v>
      </c>
      <c r="C51" s="72">
        <v>2023</v>
      </c>
      <c r="D51" s="72" t="s">
        <v>180</v>
      </c>
      <c r="E51" s="72">
        <v>2024</v>
      </c>
      <c r="F51" s="72">
        <v>2023</v>
      </c>
      <c r="G51" s="73" t="s">
        <v>180</v>
      </c>
      <c r="H51" s="14"/>
    </row>
    <row r="52" spans="1:8" ht="12.75">
      <c r="A52" s="198" t="s">
        <v>52</v>
      </c>
      <c r="B52" s="252">
        <f>SUM(B53:B69)</f>
        <v>3169</v>
      </c>
      <c r="C52" s="252">
        <f>SUM(C53:C69)</f>
        <v>1320</v>
      </c>
      <c r="D52" s="249">
        <f>B52/C52%</f>
        <v>240.0757575757576</v>
      </c>
      <c r="E52" s="252">
        <f>SUM(E53:E69)</f>
        <v>114</v>
      </c>
      <c r="F52" s="252">
        <f>SUM(F53:F69)</f>
        <v>205</v>
      </c>
      <c r="G52" s="249">
        <f>E52/F52*100</f>
        <v>55.60975609756098</v>
      </c>
      <c r="H52" s="229"/>
    </row>
    <row r="53" spans="1:8" ht="12.75">
      <c r="A53" s="115" t="s">
        <v>232</v>
      </c>
      <c r="B53" s="252">
        <v>41</v>
      </c>
      <c r="C53" s="252">
        <v>54</v>
      </c>
      <c r="D53" s="249">
        <f>B53/C53%</f>
        <v>75.92592592592592</v>
      </c>
      <c r="E53" s="248" t="s">
        <v>182</v>
      </c>
      <c r="F53" s="248" t="s">
        <v>182</v>
      </c>
      <c r="G53" s="248" t="s">
        <v>182</v>
      </c>
      <c r="H53" s="229"/>
    </row>
    <row r="54" spans="1:8" ht="12.75">
      <c r="A54" s="199" t="s">
        <v>53</v>
      </c>
      <c r="B54" s="252">
        <v>655</v>
      </c>
      <c r="C54" s="252">
        <v>255</v>
      </c>
      <c r="D54" s="249">
        <f aca="true" t="shared" si="3" ref="D54:D69">B54/C54%</f>
        <v>256.8627450980392</v>
      </c>
      <c r="E54" s="248" t="s">
        <v>182</v>
      </c>
      <c r="F54" s="248" t="s">
        <v>182</v>
      </c>
      <c r="G54" s="248" t="s">
        <v>182</v>
      </c>
      <c r="H54" s="229"/>
    </row>
    <row r="55" spans="1:8" ht="12.75">
      <c r="A55" s="199" t="s">
        <v>54</v>
      </c>
      <c r="B55" s="252">
        <v>477</v>
      </c>
      <c r="C55" s="252">
        <v>93</v>
      </c>
      <c r="D55" s="249">
        <f>B55/C55%</f>
        <v>512.9032258064516</v>
      </c>
      <c r="E55" s="252">
        <v>8</v>
      </c>
      <c r="F55" s="248" t="s">
        <v>182</v>
      </c>
      <c r="G55" s="248" t="s">
        <v>182</v>
      </c>
      <c r="H55" s="229"/>
    </row>
    <row r="56" spans="1:8" ht="12.75">
      <c r="A56" s="199" t="s">
        <v>55</v>
      </c>
      <c r="B56" s="252">
        <v>149</v>
      </c>
      <c r="C56" s="252">
        <v>138</v>
      </c>
      <c r="D56" s="249">
        <f t="shared" si="3"/>
        <v>107.97101449275362</v>
      </c>
      <c r="E56" s="252">
        <v>7</v>
      </c>
      <c r="F56" s="252">
        <v>60</v>
      </c>
      <c r="G56" s="249">
        <f>E56/F56*100</f>
        <v>11.666666666666666</v>
      </c>
      <c r="H56" s="229"/>
    </row>
    <row r="57" spans="1:8" ht="12.75">
      <c r="A57" s="199" t="s">
        <v>56</v>
      </c>
      <c r="B57" s="252">
        <v>16</v>
      </c>
      <c r="C57" s="252">
        <v>14</v>
      </c>
      <c r="D57" s="249">
        <f t="shared" si="3"/>
        <v>114.28571428571428</v>
      </c>
      <c r="E57" s="252">
        <v>12</v>
      </c>
      <c r="F57" s="252">
        <v>20</v>
      </c>
      <c r="G57" s="249">
        <f>E57/F57*100</f>
        <v>60</v>
      </c>
      <c r="H57" s="229"/>
    </row>
    <row r="58" spans="1:8" ht="12.75">
      <c r="A58" s="199" t="s">
        <v>57</v>
      </c>
      <c r="B58" s="252">
        <v>61</v>
      </c>
      <c r="C58" s="252">
        <v>31</v>
      </c>
      <c r="D58" s="249">
        <f t="shared" si="3"/>
        <v>196.7741935483871</v>
      </c>
      <c r="E58" s="248" t="s">
        <v>182</v>
      </c>
      <c r="F58" s="248" t="s">
        <v>182</v>
      </c>
      <c r="G58" s="248" t="s">
        <v>182</v>
      </c>
      <c r="H58" s="229"/>
    </row>
    <row r="59" spans="1:8" ht="12.75">
      <c r="A59" s="199" t="s">
        <v>58</v>
      </c>
      <c r="B59" s="252">
        <v>7</v>
      </c>
      <c r="C59" s="252">
        <v>11</v>
      </c>
      <c r="D59" s="249">
        <f t="shared" si="3"/>
        <v>63.63636363636363</v>
      </c>
      <c r="E59" s="248" t="s">
        <v>182</v>
      </c>
      <c r="F59" s="248" t="s">
        <v>182</v>
      </c>
      <c r="G59" s="248" t="s">
        <v>182</v>
      </c>
      <c r="H59" s="229"/>
    </row>
    <row r="60" spans="1:8" ht="12.75">
      <c r="A60" s="116" t="s">
        <v>146</v>
      </c>
      <c r="B60" s="252">
        <v>78</v>
      </c>
      <c r="C60" s="252">
        <v>48</v>
      </c>
      <c r="D60" s="249">
        <f t="shared" si="3"/>
        <v>162.5</v>
      </c>
      <c r="E60" s="248" t="s">
        <v>182</v>
      </c>
      <c r="F60" s="248" t="s">
        <v>182</v>
      </c>
      <c r="G60" s="248" t="s">
        <v>182</v>
      </c>
      <c r="H60" s="229"/>
    </row>
    <row r="61" spans="1:8" ht="12.75">
      <c r="A61" s="199" t="s">
        <v>59</v>
      </c>
      <c r="B61" s="252">
        <v>312</v>
      </c>
      <c r="C61" s="252">
        <v>94</v>
      </c>
      <c r="D61" s="249">
        <f t="shared" si="3"/>
        <v>331.9148936170213</v>
      </c>
      <c r="E61" s="248" t="s">
        <v>182</v>
      </c>
      <c r="F61" s="248" t="s">
        <v>182</v>
      </c>
      <c r="G61" s="248" t="s">
        <v>182</v>
      </c>
      <c r="H61" s="229"/>
    </row>
    <row r="62" spans="1:8" ht="12.75">
      <c r="A62" s="199" t="s">
        <v>233</v>
      </c>
      <c r="B62" s="252">
        <v>373</v>
      </c>
      <c r="C62" s="252">
        <v>161</v>
      </c>
      <c r="D62" s="249">
        <f t="shared" si="3"/>
        <v>231.67701863354037</v>
      </c>
      <c r="E62" s="248" t="s">
        <v>182</v>
      </c>
      <c r="F62" s="248" t="s">
        <v>182</v>
      </c>
      <c r="G62" s="248" t="s">
        <v>182</v>
      </c>
      <c r="H62" s="229"/>
    </row>
    <row r="63" spans="1:8" ht="12.75">
      <c r="A63" s="199" t="s">
        <v>61</v>
      </c>
      <c r="B63" s="252">
        <v>1</v>
      </c>
      <c r="C63" s="252">
        <v>10</v>
      </c>
      <c r="D63" s="249">
        <f t="shared" si="3"/>
        <v>10</v>
      </c>
      <c r="E63" s="248" t="s">
        <v>182</v>
      </c>
      <c r="F63" s="252">
        <v>5</v>
      </c>
      <c r="G63" s="248" t="s">
        <v>182</v>
      </c>
      <c r="H63" s="229"/>
    </row>
    <row r="64" spans="1:8" ht="12.75">
      <c r="A64" s="199" t="s">
        <v>62</v>
      </c>
      <c r="B64" s="252">
        <v>109</v>
      </c>
      <c r="C64" s="252">
        <v>171</v>
      </c>
      <c r="D64" s="249">
        <f t="shared" si="3"/>
        <v>63.74269005847953</v>
      </c>
      <c r="E64" s="252">
        <v>70</v>
      </c>
      <c r="F64" s="252">
        <v>115</v>
      </c>
      <c r="G64" s="249">
        <f>E64/F64*100</f>
        <v>60.86956521739131</v>
      </c>
      <c r="H64" s="229"/>
    </row>
    <row r="65" spans="1:8" ht="12.75">
      <c r="A65" s="199" t="s">
        <v>63</v>
      </c>
      <c r="B65" s="252">
        <v>76</v>
      </c>
      <c r="C65" s="252">
        <v>74</v>
      </c>
      <c r="D65" s="249">
        <f t="shared" si="3"/>
        <v>102.70270270270271</v>
      </c>
      <c r="E65" s="248" t="s">
        <v>182</v>
      </c>
      <c r="F65" s="248" t="s">
        <v>182</v>
      </c>
      <c r="G65" s="249" t="s">
        <v>182</v>
      </c>
      <c r="H65" s="229"/>
    </row>
    <row r="66" spans="1:8" ht="12.75">
      <c r="A66" s="199" t="s">
        <v>64</v>
      </c>
      <c r="B66" s="252">
        <v>120</v>
      </c>
      <c r="C66" s="252">
        <v>68</v>
      </c>
      <c r="D66" s="249">
        <f t="shared" si="3"/>
        <v>176.47058823529412</v>
      </c>
      <c r="E66" s="248" t="s">
        <v>182</v>
      </c>
      <c r="F66" s="248" t="s">
        <v>182</v>
      </c>
      <c r="G66" s="249" t="s">
        <v>182</v>
      </c>
      <c r="H66" s="229"/>
    </row>
    <row r="67" spans="1:8" ht="12.75">
      <c r="A67" s="199" t="s">
        <v>65</v>
      </c>
      <c r="B67" s="252">
        <v>23</v>
      </c>
      <c r="C67" s="252">
        <v>18</v>
      </c>
      <c r="D67" s="249">
        <f t="shared" si="3"/>
        <v>127.77777777777779</v>
      </c>
      <c r="E67" s="252">
        <v>16</v>
      </c>
      <c r="F67" s="252">
        <v>5</v>
      </c>
      <c r="G67" s="249">
        <f>E67/F67*100</f>
        <v>320</v>
      </c>
      <c r="H67" s="229"/>
    </row>
    <row r="68" spans="1:8" ht="12.75">
      <c r="A68" s="116" t="s">
        <v>147</v>
      </c>
      <c r="B68" s="53">
        <v>632</v>
      </c>
      <c r="C68" s="53">
        <v>10</v>
      </c>
      <c r="D68" s="55" t="s">
        <v>182</v>
      </c>
      <c r="E68" s="56">
        <v>1</v>
      </c>
      <c r="F68" s="56" t="s">
        <v>182</v>
      </c>
      <c r="G68" s="56" t="s">
        <v>182</v>
      </c>
      <c r="H68" s="229"/>
    </row>
    <row r="69" spans="1:8" ht="12.75">
      <c r="A69" s="200" t="s">
        <v>67</v>
      </c>
      <c r="B69" s="57">
        <v>39</v>
      </c>
      <c r="C69" s="57">
        <v>70</v>
      </c>
      <c r="D69" s="59">
        <f t="shared" si="3"/>
        <v>55.714285714285715</v>
      </c>
      <c r="E69" s="58" t="s">
        <v>182</v>
      </c>
      <c r="F69" s="58" t="s">
        <v>182</v>
      </c>
      <c r="G69" s="58" t="s">
        <v>182</v>
      </c>
      <c r="H69" s="229"/>
    </row>
    <row r="76" ht="12.75"/>
  </sheetData>
  <sheetProtection/>
  <mergeCells count="16">
    <mergeCell ref="A49:A51"/>
    <mergeCell ref="B49:D49"/>
    <mergeCell ref="E49:G49"/>
    <mergeCell ref="B50:D50"/>
    <mergeCell ref="E50:G50"/>
    <mergeCell ref="A27:A29"/>
    <mergeCell ref="B27:D27"/>
    <mergeCell ref="E27:G27"/>
    <mergeCell ref="B28:D28"/>
    <mergeCell ref="E28:G28"/>
    <mergeCell ref="A1:G1"/>
    <mergeCell ref="A3:A5"/>
    <mergeCell ref="B3:D3"/>
    <mergeCell ref="E3:G3"/>
    <mergeCell ref="B4:D4"/>
    <mergeCell ref="E4:G4"/>
  </mergeCells>
  <printOptions/>
  <pageMargins left="0.7874015748031497" right="0.5905511811023623" top="0.5905511811023623" bottom="0.5905511811023623" header="0" footer="0.3937007874015748"/>
  <pageSetup firstPageNumber="38" useFirstPageNumber="1" horizontalDpi="600" verticalDpi="600" orientation="landscape" paperSize="9" r:id="rId1"/>
  <headerFooter alignWithMargins="0">
    <oddFooter>&amp;R&amp;"-,полужирный"&amp;8&amp;P</oddFooter>
  </headerFooter>
  <rowBreaks count="2" manualBreakCount="2">
    <brk id="23" max="255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6:C15"/>
  <sheetViews>
    <sheetView zoomScale="80" zoomScaleNormal="80" zoomScalePageLayoutView="0" workbookViewId="0" topLeftCell="A4">
      <selection activeCell="A15" sqref="A15"/>
    </sheetView>
  </sheetViews>
  <sheetFormatPr defaultColWidth="9.00390625" defaultRowHeight="12.75"/>
  <cols>
    <col min="1" max="1" width="51.125" style="83" customWidth="1"/>
    <col min="2" max="2" width="17.25390625" style="83" customWidth="1"/>
    <col min="3" max="3" width="53.375" style="83" customWidth="1"/>
    <col min="4" max="16384" width="9.125" style="83" customWidth="1"/>
  </cols>
  <sheetData>
    <row r="6" spans="1:3" ht="14.25" customHeight="1">
      <c r="A6" s="96" t="s">
        <v>18</v>
      </c>
      <c r="B6" s="97"/>
      <c r="C6" s="98"/>
    </row>
    <row r="7" ht="12.75">
      <c r="A7" s="96" t="s">
        <v>19</v>
      </c>
    </row>
    <row r="8" ht="12.75">
      <c r="A8" s="96" t="s">
        <v>20</v>
      </c>
    </row>
    <row r="9" ht="12.75">
      <c r="A9" s="96" t="s">
        <v>21</v>
      </c>
    </row>
    <row r="10" ht="12.75">
      <c r="A10" s="96" t="s">
        <v>22</v>
      </c>
    </row>
    <row r="11" ht="38.25">
      <c r="A11" s="99" t="s">
        <v>23</v>
      </c>
    </row>
    <row r="13" ht="12.75">
      <c r="B13" s="97"/>
    </row>
    <row r="14" ht="12.75">
      <c r="B14" s="97"/>
    </row>
    <row r="15" spans="1:3" ht="15" customHeight="1">
      <c r="A15" s="239" t="s">
        <v>229</v>
      </c>
      <c r="C15" s="100"/>
    </row>
  </sheetData>
  <sheetProtection/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F41" sqref="F41"/>
    </sheetView>
  </sheetViews>
  <sheetFormatPr defaultColWidth="9.00390625" defaultRowHeight="12.75"/>
  <cols>
    <col min="1" max="1" width="25.625" style="0" customWidth="1"/>
    <col min="2" max="7" width="17.375" style="0" customWidth="1"/>
  </cols>
  <sheetData>
    <row r="1" spans="1:7" ht="18.75" customHeight="1">
      <c r="A1" s="329" t="s">
        <v>222</v>
      </c>
      <c r="B1" s="329"/>
      <c r="C1" s="329"/>
      <c r="D1" s="329"/>
      <c r="E1" s="329"/>
      <c r="F1" s="329"/>
      <c r="G1" s="329"/>
    </row>
    <row r="2" spans="1:7" ht="18.75" customHeight="1">
      <c r="A2" s="24"/>
      <c r="B2" s="24"/>
      <c r="C2" s="24"/>
      <c r="D2" s="24"/>
      <c r="E2" s="24"/>
      <c r="F2" s="24"/>
      <c r="G2" s="24"/>
    </row>
    <row r="3" spans="1:7" ht="9.75" customHeight="1">
      <c r="A3" s="352"/>
      <c r="B3" s="317" t="s">
        <v>149</v>
      </c>
      <c r="C3" s="317"/>
      <c r="D3" s="317"/>
      <c r="E3" s="317" t="s">
        <v>150</v>
      </c>
      <c r="F3" s="318"/>
      <c r="G3" s="363"/>
    </row>
    <row r="4" spans="1:8" ht="11.25" customHeight="1">
      <c r="A4" s="352"/>
      <c r="B4" s="72">
        <v>2024</v>
      </c>
      <c r="C4" s="72">
        <v>2023</v>
      </c>
      <c r="D4" s="72" t="s">
        <v>180</v>
      </c>
      <c r="E4" s="72">
        <v>2024</v>
      </c>
      <c r="F4" s="72">
        <v>2023</v>
      </c>
      <c r="G4" s="73" t="s">
        <v>180</v>
      </c>
      <c r="H4" s="25"/>
    </row>
    <row r="5" spans="1:7" ht="12.75">
      <c r="A5" s="112" t="s">
        <v>52</v>
      </c>
      <c r="B5" s="251">
        <v>678640.2</v>
      </c>
      <c r="C5" s="251">
        <v>617952.5</v>
      </c>
      <c r="D5" s="251">
        <v>109.8</v>
      </c>
      <c r="E5" s="251">
        <v>3.6</v>
      </c>
      <c r="F5" s="251">
        <v>3.6</v>
      </c>
      <c r="G5" s="251">
        <v>100</v>
      </c>
    </row>
    <row r="6" spans="1:7" ht="12.75">
      <c r="A6" s="115" t="s">
        <v>232</v>
      </c>
      <c r="B6" s="251">
        <v>7612.4</v>
      </c>
      <c r="C6" s="251">
        <v>6733.6</v>
      </c>
      <c r="D6" s="251">
        <v>113.1</v>
      </c>
      <c r="E6" s="251">
        <v>1.5</v>
      </c>
      <c r="F6" s="251">
        <v>1.6</v>
      </c>
      <c r="G6" s="251">
        <v>93.8</v>
      </c>
    </row>
    <row r="7" spans="1:7" ht="12.75">
      <c r="A7" s="116" t="s">
        <v>53</v>
      </c>
      <c r="B7" s="251">
        <v>122197.2</v>
      </c>
      <c r="C7" s="251">
        <v>122060.8</v>
      </c>
      <c r="D7" s="251">
        <v>100.1</v>
      </c>
      <c r="E7" s="251">
        <v>3.5</v>
      </c>
      <c r="F7" s="251">
        <v>3.5</v>
      </c>
      <c r="G7" s="251">
        <v>100</v>
      </c>
    </row>
    <row r="8" spans="1:7" ht="12.75">
      <c r="A8" s="116" t="s">
        <v>54</v>
      </c>
      <c r="B8" s="251">
        <v>23437.1</v>
      </c>
      <c r="C8" s="251">
        <v>18352.6</v>
      </c>
      <c r="D8" s="251">
        <v>127.7</v>
      </c>
      <c r="E8" s="251">
        <v>3.3</v>
      </c>
      <c r="F8" s="251">
        <v>2.9</v>
      </c>
      <c r="G8" s="251">
        <v>113.8</v>
      </c>
    </row>
    <row r="9" spans="1:7" ht="12.75">
      <c r="A9" s="116" t="s">
        <v>55</v>
      </c>
      <c r="B9" s="251">
        <v>29377.9</v>
      </c>
      <c r="C9" s="251">
        <v>33237.3</v>
      </c>
      <c r="D9" s="251">
        <v>88.4</v>
      </c>
      <c r="E9" s="251">
        <v>1.1</v>
      </c>
      <c r="F9" s="251">
        <v>1.5</v>
      </c>
      <c r="G9" s="251">
        <v>73.3</v>
      </c>
    </row>
    <row r="10" spans="1:7" ht="12.75">
      <c r="A10" s="116" t="s">
        <v>56</v>
      </c>
      <c r="B10" s="251">
        <v>2153.8</v>
      </c>
      <c r="C10" s="251">
        <v>2044.9</v>
      </c>
      <c r="D10" s="251">
        <v>105.3</v>
      </c>
      <c r="E10" s="251">
        <v>2.7</v>
      </c>
      <c r="F10" s="251">
        <v>2.7</v>
      </c>
      <c r="G10" s="251">
        <v>100</v>
      </c>
    </row>
    <row r="11" spans="1:7" ht="12.75">
      <c r="A11" s="116" t="s">
        <v>57</v>
      </c>
      <c r="B11" s="251">
        <v>18018.2</v>
      </c>
      <c r="C11" s="251">
        <v>11975.5</v>
      </c>
      <c r="D11" s="251">
        <v>150.5</v>
      </c>
      <c r="E11" s="251">
        <v>2.3</v>
      </c>
      <c r="F11" s="251">
        <v>1.8</v>
      </c>
      <c r="G11" s="251">
        <v>127.8</v>
      </c>
    </row>
    <row r="12" spans="1:7" ht="12.75">
      <c r="A12" s="116" t="s">
        <v>58</v>
      </c>
      <c r="B12" s="251">
        <v>13445.2</v>
      </c>
      <c r="C12" s="251">
        <v>3734.3</v>
      </c>
      <c r="D12" s="251">
        <v>360</v>
      </c>
      <c r="E12" s="251">
        <v>2.5</v>
      </c>
      <c r="F12" s="251">
        <v>0.8</v>
      </c>
      <c r="G12" s="251">
        <v>312.5</v>
      </c>
    </row>
    <row r="13" spans="1:7" ht="12.75">
      <c r="A13" s="116" t="s">
        <v>146</v>
      </c>
      <c r="B13" s="251">
        <v>11652.8</v>
      </c>
      <c r="C13" s="251">
        <v>19523.9</v>
      </c>
      <c r="D13" s="251">
        <v>59.7</v>
      </c>
      <c r="E13" s="251">
        <v>1.3</v>
      </c>
      <c r="F13" s="251">
        <v>2.4</v>
      </c>
      <c r="G13" s="251">
        <v>54.2</v>
      </c>
    </row>
    <row r="14" spans="1:7" ht="12.75">
      <c r="A14" s="116" t="s">
        <v>59</v>
      </c>
      <c r="B14" s="251">
        <v>22158.3</v>
      </c>
      <c r="C14" s="251">
        <v>28311.9</v>
      </c>
      <c r="D14" s="251">
        <v>78.3</v>
      </c>
      <c r="E14" s="251">
        <v>1.7</v>
      </c>
      <c r="F14" s="251">
        <v>2.3</v>
      </c>
      <c r="G14" s="251">
        <v>73.9</v>
      </c>
    </row>
    <row r="15" spans="1:7" ht="12.75">
      <c r="A15" s="116" t="s">
        <v>233</v>
      </c>
      <c r="B15" s="251">
        <v>141688.8</v>
      </c>
      <c r="C15" s="251">
        <v>154988.7</v>
      </c>
      <c r="D15" s="251">
        <v>91.4</v>
      </c>
      <c r="E15" s="251">
        <v>8.7</v>
      </c>
      <c r="F15" s="251">
        <v>10.1</v>
      </c>
      <c r="G15" s="251">
        <v>86.1</v>
      </c>
    </row>
    <row r="16" spans="1:7" ht="12.75">
      <c r="A16" s="116" t="s">
        <v>61</v>
      </c>
      <c r="B16" s="251">
        <v>240.2</v>
      </c>
      <c r="C16" s="251">
        <v>838.6</v>
      </c>
      <c r="D16" s="251">
        <v>28.6</v>
      </c>
      <c r="E16" s="251">
        <v>0.2</v>
      </c>
      <c r="F16" s="251">
        <v>0.6</v>
      </c>
      <c r="G16" s="251">
        <v>33.3</v>
      </c>
    </row>
    <row r="17" spans="1:7" ht="12.75">
      <c r="A17" s="116" t="s">
        <v>62</v>
      </c>
      <c r="B17" s="251">
        <v>140.8</v>
      </c>
      <c r="C17" s="251">
        <v>110.9</v>
      </c>
      <c r="D17" s="251">
        <v>126.9</v>
      </c>
      <c r="E17" s="251">
        <v>0.1</v>
      </c>
      <c r="F17" s="251">
        <v>0.1</v>
      </c>
      <c r="G17" s="251">
        <v>100</v>
      </c>
    </row>
    <row r="18" spans="1:7" ht="12.75">
      <c r="A18" s="116" t="s">
        <v>63</v>
      </c>
      <c r="B18" s="251">
        <v>69129.4</v>
      </c>
      <c r="C18" s="251">
        <v>56638.6</v>
      </c>
      <c r="D18" s="251">
        <v>122.1</v>
      </c>
      <c r="E18" s="251">
        <v>5.6</v>
      </c>
      <c r="F18" s="251">
        <v>4.9</v>
      </c>
      <c r="G18" s="251">
        <v>114.3</v>
      </c>
    </row>
    <row r="19" spans="1:7" ht="12.75">
      <c r="A19" s="116" t="s">
        <v>64</v>
      </c>
      <c r="B19" s="251">
        <v>159603.7</v>
      </c>
      <c r="C19" s="251">
        <v>121816.2</v>
      </c>
      <c r="D19" s="251">
        <v>131</v>
      </c>
      <c r="E19" s="251">
        <v>9.2</v>
      </c>
      <c r="F19" s="251">
        <v>7.5</v>
      </c>
      <c r="G19" s="251">
        <v>122.7</v>
      </c>
    </row>
    <row r="20" spans="1:7" ht="12.75">
      <c r="A20" s="116" t="s">
        <v>65</v>
      </c>
      <c r="B20" s="251">
        <v>16946</v>
      </c>
      <c r="C20" s="251">
        <v>12633.2</v>
      </c>
      <c r="D20" s="251">
        <v>134.1</v>
      </c>
      <c r="E20" s="251">
        <v>1.2</v>
      </c>
      <c r="F20" s="251">
        <v>1.1</v>
      </c>
      <c r="G20" s="251">
        <v>109.1</v>
      </c>
    </row>
    <row r="21" spans="1:7" ht="12.75">
      <c r="A21" s="116" t="s">
        <v>147</v>
      </c>
      <c r="B21" s="251">
        <v>287.2</v>
      </c>
      <c r="C21" s="251">
        <v>640.6</v>
      </c>
      <c r="D21" s="251">
        <v>44.8</v>
      </c>
      <c r="E21" s="251">
        <v>0.4</v>
      </c>
      <c r="F21" s="251">
        <v>0.9</v>
      </c>
      <c r="G21" s="251">
        <v>44.4</v>
      </c>
    </row>
    <row r="22" spans="1:7" ht="12.75">
      <c r="A22" s="116" t="s">
        <v>67</v>
      </c>
      <c r="B22" s="251">
        <v>35966.5</v>
      </c>
      <c r="C22" s="251">
        <v>22299.5</v>
      </c>
      <c r="D22" s="251">
        <v>161.3</v>
      </c>
      <c r="E22" s="251">
        <v>3.4</v>
      </c>
      <c r="F22" s="251">
        <v>2.4</v>
      </c>
      <c r="G22" s="251">
        <v>141.7</v>
      </c>
    </row>
    <row r="23" spans="1:7" ht="12.75">
      <c r="A23" s="116" t="s">
        <v>148</v>
      </c>
      <c r="B23" s="251">
        <v>42.9</v>
      </c>
      <c r="C23" s="251">
        <v>42.9</v>
      </c>
      <c r="D23" s="251">
        <v>100</v>
      </c>
      <c r="E23" s="251">
        <v>3.4</v>
      </c>
      <c r="F23" s="251">
        <v>3.1</v>
      </c>
      <c r="G23" s="251">
        <v>109.7</v>
      </c>
    </row>
    <row r="24" spans="1:7" ht="12.75">
      <c r="A24" s="118" t="s">
        <v>69</v>
      </c>
      <c r="B24" s="263">
        <v>4542.1</v>
      </c>
      <c r="C24" s="263">
        <v>1968.6</v>
      </c>
      <c r="D24" s="263">
        <v>230.7</v>
      </c>
      <c r="E24" s="263">
        <v>2.4</v>
      </c>
      <c r="F24" s="263">
        <v>1.2</v>
      </c>
      <c r="G24" s="263">
        <v>200</v>
      </c>
    </row>
  </sheetData>
  <sheetProtection/>
  <mergeCells count="4">
    <mergeCell ref="A1:G1"/>
    <mergeCell ref="A3:A4"/>
    <mergeCell ref="B3:D3"/>
    <mergeCell ref="E3:G3"/>
  </mergeCells>
  <hyperlinks>
    <hyperlink ref="B5" r:id="rId1" display="https://bitrix.statdata.kz/video/U6F8mPGR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B35" sqref="B35"/>
    </sheetView>
  </sheetViews>
  <sheetFormatPr defaultColWidth="9.00390625" defaultRowHeight="12.75"/>
  <cols>
    <col min="1" max="1" width="20.25390625" style="0" customWidth="1"/>
    <col min="2" max="2" width="18.25390625" style="0" customWidth="1"/>
    <col min="3" max="3" width="10.75390625" style="0" customWidth="1"/>
    <col min="4" max="4" width="11.625" style="0" customWidth="1"/>
    <col min="5" max="5" width="10.125" style="0" customWidth="1"/>
    <col min="6" max="6" width="10.375" style="0" customWidth="1"/>
    <col min="7" max="7" width="9.875" style="0" customWidth="1"/>
    <col min="8" max="9" width="10.625" style="0" customWidth="1"/>
    <col min="10" max="10" width="9.125" style="0" customWidth="1"/>
    <col min="11" max="11" width="10.75390625" style="0" customWidth="1"/>
  </cols>
  <sheetData>
    <row r="1" spans="1:11" ht="18" customHeight="1">
      <c r="A1" s="329" t="s">
        <v>223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 ht="12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2.75">
      <c r="A3" s="204" t="s">
        <v>151</v>
      </c>
      <c r="B3" s="204"/>
      <c r="C3" s="204"/>
      <c r="D3" s="204"/>
      <c r="E3" s="204"/>
      <c r="F3" s="204"/>
      <c r="G3" s="204"/>
      <c r="H3" s="204"/>
      <c r="I3" s="126"/>
      <c r="J3" s="126"/>
      <c r="K3" s="205" t="s">
        <v>47</v>
      </c>
    </row>
    <row r="4" spans="1:11" ht="45" customHeight="1">
      <c r="A4" s="182"/>
      <c r="B4" s="206" t="s">
        <v>168</v>
      </c>
      <c r="C4" s="206" t="s">
        <v>169</v>
      </c>
      <c r="D4" s="206" t="s">
        <v>170</v>
      </c>
      <c r="E4" s="206" t="s">
        <v>171</v>
      </c>
      <c r="F4" s="206" t="s">
        <v>172</v>
      </c>
      <c r="G4" s="206" t="s">
        <v>173</v>
      </c>
      <c r="H4" s="206" t="s">
        <v>174</v>
      </c>
      <c r="I4" s="206" t="s">
        <v>175</v>
      </c>
      <c r="J4" s="207" t="s">
        <v>176</v>
      </c>
      <c r="K4" s="207" t="s">
        <v>177</v>
      </c>
    </row>
    <row r="5" spans="1:11" ht="12.75">
      <c r="A5" s="112" t="s">
        <v>52</v>
      </c>
      <c r="B5" s="55">
        <v>4384.6</v>
      </c>
      <c r="C5" s="55">
        <v>62760</v>
      </c>
      <c r="D5" s="55">
        <v>6073.6</v>
      </c>
      <c r="E5" s="55">
        <v>687338.7</v>
      </c>
      <c r="F5" s="55">
        <v>337391.9</v>
      </c>
      <c r="G5" s="55">
        <v>278021.6</v>
      </c>
      <c r="H5" s="55">
        <v>83262</v>
      </c>
      <c r="I5" s="55">
        <v>203541.7</v>
      </c>
      <c r="J5" s="55">
        <v>9968.1</v>
      </c>
      <c r="K5" s="55">
        <v>15552.4</v>
      </c>
    </row>
    <row r="6" spans="1:11" ht="12.75">
      <c r="A6" s="115" t="s">
        <v>145</v>
      </c>
      <c r="B6" s="56" t="s">
        <v>182</v>
      </c>
      <c r="C6" s="55">
        <v>145.8</v>
      </c>
      <c r="D6" s="55">
        <v>1056.5</v>
      </c>
      <c r="E6" s="55">
        <v>3680.8</v>
      </c>
      <c r="F6" s="55">
        <v>60514.7</v>
      </c>
      <c r="G6" s="55">
        <v>976.3</v>
      </c>
      <c r="H6" s="55">
        <v>1439.2</v>
      </c>
      <c r="I6" s="55">
        <v>1505.1</v>
      </c>
      <c r="J6" s="56">
        <v>11.5</v>
      </c>
      <c r="K6" s="55">
        <v>233</v>
      </c>
    </row>
    <row r="7" spans="1:11" ht="12.75">
      <c r="A7" s="116" t="s">
        <v>53</v>
      </c>
      <c r="B7" s="55">
        <v>176.5</v>
      </c>
      <c r="C7" s="55">
        <v>18052.7</v>
      </c>
      <c r="D7" s="55">
        <v>93</v>
      </c>
      <c r="E7" s="55">
        <v>69789.6</v>
      </c>
      <c r="F7" s="55">
        <v>44720.4</v>
      </c>
      <c r="G7" s="55">
        <v>39125.6</v>
      </c>
      <c r="H7" s="55">
        <v>16094.9</v>
      </c>
      <c r="I7" s="55">
        <v>20351.3</v>
      </c>
      <c r="J7" s="55">
        <v>4508.5</v>
      </c>
      <c r="K7" s="55">
        <v>3361.4</v>
      </c>
    </row>
    <row r="8" spans="1:11" ht="12.75">
      <c r="A8" s="116" t="s">
        <v>54</v>
      </c>
      <c r="B8" s="56" t="s">
        <v>182</v>
      </c>
      <c r="C8" s="55">
        <v>734.6</v>
      </c>
      <c r="D8" s="56" t="s">
        <v>182</v>
      </c>
      <c r="E8" s="55">
        <v>4443.3</v>
      </c>
      <c r="F8" s="55">
        <v>31691.9</v>
      </c>
      <c r="G8" s="55">
        <v>3515</v>
      </c>
      <c r="H8" s="55">
        <v>362.5</v>
      </c>
      <c r="I8" s="55" t="s">
        <v>182</v>
      </c>
      <c r="J8" s="55">
        <v>12</v>
      </c>
      <c r="K8" s="55">
        <v>7360.5</v>
      </c>
    </row>
    <row r="9" spans="1:11" ht="12.75">
      <c r="A9" s="116" t="s">
        <v>55</v>
      </c>
      <c r="B9" s="56" t="s">
        <v>182</v>
      </c>
      <c r="C9" s="55">
        <v>4622.4</v>
      </c>
      <c r="D9" s="55">
        <v>769.3</v>
      </c>
      <c r="E9" s="55">
        <v>38551.3</v>
      </c>
      <c r="F9" s="55">
        <v>4014.1</v>
      </c>
      <c r="G9" s="55">
        <v>2678</v>
      </c>
      <c r="H9" s="55">
        <v>168.2</v>
      </c>
      <c r="I9" s="55">
        <v>10744.8</v>
      </c>
      <c r="J9" s="55">
        <v>104.6</v>
      </c>
      <c r="K9" s="55" t="s">
        <v>183</v>
      </c>
    </row>
    <row r="10" spans="1:11" ht="12.75">
      <c r="A10" s="116" t="s">
        <v>56</v>
      </c>
      <c r="B10" s="56" t="s">
        <v>182</v>
      </c>
      <c r="C10" s="56" t="s">
        <v>182</v>
      </c>
      <c r="D10" s="56" t="s">
        <v>182</v>
      </c>
      <c r="E10" s="55">
        <v>495.5</v>
      </c>
      <c r="F10" s="55">
        <v>5117.8</v>
      </c>
      <c r="G10" s="56" t="s">
        <v>182</v>
      </c>
      <c r="H10" s="55" t="s">
        <v>183</v>
      </c>
      <c r="I10" s="55">
        <v>133</v>
      </c>
      <c r="J10" s="56" t="s">
        <v>182</v>
      </c>
      <c r="K10" s="56" t="s">
        <v>182</v>
      </c>
    </row>
    <row r="11" spans="1:11" ht="12.75">
      <c r="A11" s="116" t="s">
        <v>57</v>
      </c>
      <c r="B11" s="56" t="s">
        <v>183</v>
      </c>
      <c r="C11" s="55">
        <v>3009.6</v>
      </c>
      <c r="D11" s="56" t="s">
        <v>183</v>
      </c>
      <c r="E11" s="55">
        <v>1227.2</v>
      </c>
      <c r="F11" s="55">
        <v>28633.1</v>
      </c>
      <c r="G11" s="55">
        <v>78.3</v>
      </c>
      <c r="H11" s="55">
        <v>125.8</v>
      </c>
      <c r="I11" s="55">
        <v>2490.6</v>
      </c>
      <c r="J11" s="55" t="s">
        <v>182</v>
      </c>
      <c r="K11" s="55">
        <v>9.3</v>
      </c>
    </row>
    <row r="12" spans="1:11" ht="12.75">
      <c r="A12" s="116" t="s">
        <v>58</v>
      </c>
      <c r="B12" s="56" t="s">
        <v>182</v>
      </c>
      <c r="C12" s="55">
        <v>1971.5</v>
      </c>
      <c r="D12" s="55">
        <v>195</v>
      </c>
      <c r="E12" s="55">
        <v>463.8</v>
      </c>
      <c r="F12" s="55">
        <v>2914.7</v>
      </c>
      <c r="G12" s="55">
        <v>1092</v>
      </c>
      <c r="H12" s="55" t="s">
        <v>182</v>
      </c>
      <c r="I12" s="55">
        <v>10335.1</v>
      </c>
      <c r="J12" s="55">
        <v>208</v>
      </c>
      <c r="K12" s="55">
        <v>1154.5</v>
      </c>
    </row>
    <row r="13" spans="1:11" ht="12.75">
      <c r="A13" s="116" t="s">
        <v>146</v>
      </c>
      <c r="B13" s="56">
        <v>0.3</v>
      </c>
      <c r="C13" s="55">
        <v>1062.9</v>
      </c>
      <c r="D13" s="55">
        <v>20.6</v>
      </c>
      <c r="E13" s="55">
        <v>12440.9</v>
      </c>
      <c r="F13" s="55">
        <v>7461.5</v>
      </c>
      <c r="G13" s="55">
        <v>2254.5</v>
      </c>
      <c r="H13" s="55">
        <v>448.1</v>
      </c>
      <c r="I13" s="55">
        <v>936.3</v>
      </c>
      <c r="J13" s="55">
        <v>170.2</v>
      </c>
      <c r="K13" s="55" t="s">
        <v>182</v>
      </c>
    </row>
    <row r="14" spans="1:11" ht="12.75">
      <c r="A14" s="116" t="s">
        <v>59</v>
      </c>
      <c r="B14" s="55">
        <v>216.3</v>
      </c>
      <c r="C14" s="55" t="s">
        <v>183</v>
      </c>
      <c r="D14" s="56" t="s">
        <v>182</v>
      </c>
      <c r="E14" s="55" t="s">
        <v>183</v>
      </c>
      <c r="F14" s="55">
        <v>17467.4</v>
      </c>
      <c r="G14" s="55">
        <v>2829.2</v>
      </c>
      <c r="H14" s="55">
        <v>700.5</v>
      </c>
      <c r="I14" s="55">
        <v>12504.6</v>
      </c>
      <c r="J14" s="56" t="s">
        <v>182</v>
      </c>
      <c r="K14" s="56" t="s">
        <v>182</v>
      </c>
    </row>
    <row r="15" spans="1:11" ht="12.75">
      <c r="A15" s="116" t="s">
        <v>60</v>
      </c>
      <c r="B15" s="56" t="s">
        <v>182</v>
      </c>
      <c r="C15" s="56" t="s">
        <v>182</v>
      </c>
      <c r="D15" s="56" t="s">
        <v>182</v>
      </c>
      <c r="E15" s="55">
        <v>186714.7</v>
      </c>
      <c r="F15" s="55">
        <v>44002.7</v>
      </c>
      <c r="G15" s="55">
        <v>89136.2</v>
      </c>
      <c r="H15" s="55">
        <v>29526.3</v>
      </c>
      <c r="I15" s="55">
        <v>37691.4</v>
      </c>
      <c r="J15" s="56" t="s">
        <v>182</v>
      </c>
      <c r="K15" s="56" t="s">
        <v>182</v>
      </c>
    </row>
    <row r="16" spans="1:11" ht="12.75">
      <c r="A16" s="116" t="s">
        <v>61</v>
      </c>
      <c r="B16" s="56" t="s">
        <v>183</v>
      </c>
      <c r="C16" s="55">
        <v>66</v>
      </c>
      <c r="D16" s="55">
        <v>0.1</v>
      </c>
      <c r="E16" s="55">
        <v>14.2</v>
      </c>
      <c r="F16" s="55">
        <v>345.4</v>
      </c>
      <c r="G16" s="55" t="s">
        <v>182</v>
      </c>
      <c r="H16" s="55">
        <v>0.1</v>
      </c>
      <c r="I16" s="55">
        <v>14.2</v>
      </c>
      <c r="J16" s="56" t="s">
        <v>182</v>
      </c>
      <c r="K16" s="55">
        <v>35.2</v>
      </c>
    </row>
    <row r="17" spans="1:11" ht="12.75">
      <c r="A17" s="116" t="s">
        <v>62</v>
      </c>
      <c r="B17" s="56" t="s">
        <v>182</v>
      </c>
      <c r="C17" s="55">
        <v>132.5</v>
      </c>
      <c r="D17" s="56" t="s">
        <v>182</v>
      </c>
      <c r="E17" s="56" t="s">
        <v>182</v>
      </c>
      <c r="F17" s="55">
        <v>23.4</v>
      </c>
      <c r="G17" s="56" t="s">
        <v>182</v>
      </c>
      <c r="H17" s="56" t="s">
        <v>182</v>
      </c>
      <c r="I17" s="56" t="s">
        <v>182</v>
      </c>
      <c r="J17" s="56" t="s">
        <v>182</v>
      </c>
      <c r="K17" s="55">
        <v>1.1</v>
      </c>
    </row>
    <row r="18" spans="1:11" ht="12.75">
      <c r="A18" s="116" t="s">
        <v>63</v>
      </c>
      <c r="B18" s="56" t="s">
        <v>183</v>
      </c>
      <c r="C18" s="55">
        <v>1344.2</v>
      </c>
      <c r="D18" s="56" t="s">
        <v>183</v>
      </c>
      <c r="E18" s="55">
        <v>102261.1</v>
      </c>
      <c r="F18" s="55">
        <v>26492.1</v>
      </c>
      <c r="G18" s="55">
        <v>25045.7</v>
      </c>
      <c r="H18" s="55">
        <v>5422.4</v>
      </c>
      <c r="I18" s="55">
        <v>8014.2</v>
      </c>
      <c r="J18" s="55">
        <v>3919.8</v>
      </c>
      <c r="K18" s="56" t="s">
        <v>183</v>
      </c>
    </row>
    <row r="19" spans="1:11" ht="12.75">
      <c r="A19" s="116" t="s">
        <v>64</v>
      </c>
      <c r="B19" s="56">
        <v>23.5</v>
      </c>
      <c r="C19" s="55">
        <v>132</v>
      </c>
      <c r="D19" s="55" t="s">
        <v>183</v>
      </c>
      <c r="E19" s="55">
        <v>214890.8</v>
      </c>
      <c r="F19" s="55">
        <v>40786.7</v>
      </c>
      <c r="G19" s="55">
        <v>100542.1</v>
      </c>
      <c r="H19" s="55">
        <v>26583.9</v>
      </c>
      <c r="I19" s="55">
        <v>82130.4</v>
      </c>
      <c r="J19" s="55">
        <v>413.9</v>
      </c>
      <c r="K19" s="56" t="s">
        <v>182</v>
      </c>
    </row>
    <row r="20" spans="1:11" ht="12.75">
      <c r="A20" s="116" t="s">
        <v>65</v>
      </c>
      <c r="B20" s="55">
        <v>239.6</v>
      </c>
      <c r="C20" s="55">
        <v>6501.5</v>
      </c>
      <c r="D20" s="55">
        <v>3118.9</v>
      </c>
      <c r="E20" s="55">
        <v>7144.2</v>
      </c>
      <c r="F20" s="55">
        <v>15758.9</v>
      </c>
      <c r="G20" s="55">
        <v>1201.6</v>
      </c>
      <c r="H20" s="55">
        <v>759.9</v>
      </c>
      <c r="I20" s="55">
        <v>586.1</v>
      </c>
      <c r="J20" s="55">
        <v>59.5</v>
      </c>
      <c r="K20" s="55">
        <v>107.9</v>
      </c>
    </row>
    <row r="21" spans="1:11" ht="12.75">
      <c r="A21" s="116" t="s">
        <v>147</v>
      </c>
      <c r="B21" s="56" t="s">
        <v>182</v>
      </c>
      <c r="C21" s="56" t="s">
        <v>182</v>
      </c>
      <c r="D21" s="56" t="s">
        <v>182</v>
      </c>
      <c r="E21" s="56" t="s">
        <v>182</v>
      </c>
      <c r="F21" s="55">
        <v>674</v>
      </c>
      <c r="G21" s="56" t="s">
        <v>182</v>
      </c>
      <c r="H21" s="56" t="s">
        <v>182</v>
      </c>
      <c r="I21" s="55">
        <v>3.5</v>
      </c>
      <c r="J21" s="56" t="s">
        <v>182</v>
      </c>
      <c r="K21" s="56" t="s">
        <v>182</v>
      </c>
    </row>
    <row r="22" spans="1:11" ht="12.75">
      <c r="A22" s="116" t="s">
        <v>67</v>
      </c>
      <c r="B22" s="55" t="s">
        <v>182</v>
      </c>
      <c r="C22" s="55">
        <v>21781.3</v>
      </c>
      <c r="D22" s="55" t="s">
        <v>183</v>
      </c>
      <c r="E22" s="55">
        <v>45000.6</v>
      </c>
      <c r="F22" s="55">
        <v>6683.4</v>
      </c>
      <c r="G22" s="55">
        <v>9547.2</v>
      </c>
      <c r="H22" s="55">
        <v>1562.9</v>
      </c>
      <c r="I22" s="55">
        <v>14904.8</v>
      </c>
      <c r="J22" s="55">
        <v>555.9</v>
      </c>
      <c r="K22" s="55">
        <v>2940.3</v>
      </c>
    </row>
    <row r="23" spans="1:11" ht="12.75">
      <c r="A23" s="116" t="s">
        <v>148</v>
      </c>
      <c r="B23" s="56" t="s">
        <v>182</v>
      </c>
      <c r="C23" s="56" t="s">
        <v>182</v>
      </c>
      <c r="D23" s="56" t="s">
        <v>182</v>
      </c>
      <c r="E23" s="56" t="s">
        <v>182</v>
      </c>
      <c r="F23" s="55">
        <v>40.3</v>
      </c>
      <c r="G23" s="56" t="s">
        <v>182</v>
      </c>
      <c r="H23" s="55">
        <v>12</v>
      </c>
      <c r="I23" s="55">
        <v>30</v>
      </c>
      <c r="J23" s="56" t="s">
        <v>182</v>
      </c>
      <c r="K23" s="56" t="s">
        <v>182</v>
      </c>
    </row>
    <row r="24" spans="1:11" ht="12.75">
      <c r="A24" s="118" t="s">
        <v>69</v>
      </c>
      <c r="B24" s="58" t="s">
        <v>183</v>
      </c>
      <c r="C24" s="59">
        <v>3203.1</v>
      </c>
      <c r="D24" s="59" t="s">
        <v>183</v>
      </c>
      <c r="E24" s="59">
        <v>20</v>
      </c>
      <c r="F24" s="59">
        <v>49.5</v>
      </c>
      <c r="G24" s="58" t="s">
        <v>182</v>
      </c>
      <c r="H24" s="59">
        <v>55.1</v>
      </c>
      <c r="I24" s="59">
        <v>1166.4</v>
      </c>
      <c r="J24" s="58" t="s">
        <v>183</v>
      </c>
      <c r="K24" s="58" t="s">
        <v>182</v>
      </c>
    </row>
    <row r="25" spans="1:11" ht="12.75">
      <c r="A25" s="116"/>
      <c r="B25" s="208"/>
      <c r="C25" s="208"/>
      <c r="D25" s="208"/>
      <c r="E25" s="208"/>
      <c r="F25" s="208"/>
      <c r="G25" s="208"/>
      <c r="H25" s="208"/>
      <c r="I25" s="208"/>
      <c r="J25" s="208"/>
      <c r="K25" s="208"/>
    </row>
    <row r="26" spans="1:11" ht="12.75">
      <c r="A26" s="116"/>
      <c r="B26" s="208"/>
      <c r="C26" s="208"/>
      <c r="D26" s="208"/>
      <c r="E26" s="208"/>
      <c r="F26" s="208"/>
      <c r="G26" s="208"/>
      <c r="H26" s="208"/>
      <c r="I26" s="208"/>
      <c r="J26" s="208"/>
      <c r="K26" s="208"/>
    </row>
    <row r="27" spans="1:11" s="13" customFormat="1" ht="12" customHeight="1">
      <c r="A27" s="209" t="s">
        <v>240</v>
      </c>
      <c r="B27" s="82"/>
      <c r="C27" s="82"/>
      <c r="D27" s="210"/>
      <c r="E27" s="82"/>
      <c r="F27" s="82"/>
      <c r="G27" s="82"/>
      <c r="H27" s="82"/>
      <c r="I27" s="82"/>
      <c r="J27" s="82"/>
      <c r="K27" s="211"/>
    </row>
    <row r="28" spans="1:11" s="13" customFormat="1" ht="12.75">
      <c r="A28" s="276" t="s">
        <v>235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3"/>
    </row>
    <row r="29" spans="1:11" s="13" customFormat="1" ht="12" customHeight="1">
      <c r="A29" s="392" t="s">
        <v>116</v>
      </c>
      <c r="B29" s="392"/>
      <c r="C29" s="277"/>
      <c r="D29" s="278" t="s">
        <v>167</v>
      </c>
      <c r="E29" s="277"/>
      <c r="F29" s="277"/>
      <c r="G29" s="279" t="s">
        <v>238</v>
      </c>
      <c r="I29" s="83"/>
      <c r="J29" s="280" t="s">
        <v>239</v>
      </c>
      <c r="K29" s="281"/>
    </row>
    <row r="30" spans="1:11" s="13" customFormat="1" ht="12.75">
      <c r="A30" s="279" t="s">
        <v>186</v>
      </c>
      <c r="B30" s="279"/>
      <c r="C30" s="279"/>
      <c r="D30" s="282" t="s">
        <v>187</v>
      </c>
      <c r="E30" s="279"/>
      <c r="F30" s="279"/>
      <c r="G30" s="283" t="s">
        <v>225</v>
      </c>
      <c r="I30" s="83"/>
      <c r="J30" s="284" t="s">
        <v>236</v>
      </c>
      <c r="K30" s="285"/>
    </row>
    <row r="31" spans="1:11" s="13" customFormat="1" ht="12.75">
      <c r="A31" s="286"/>
      <c r="B31" s="287"/>
      <c r="C31" s="287"/>
      <c r="D31" s="212" t="s">
        <v>188</v>
      </c>
      <c r="E31" s="288"/>
      <c r="F31" s="289"/>
      <c r="G31" s="290" t="s">
        <v>224</v>
      </c>
      <c r="H31" s="291"/>
      <c r="I31" s="288"/>
      <c r="J31" s="292" t="s">
        <v>237</v>
      </c>
      <c r="K31" s="288"/>
    </row>
    <row r="32" spans="1:12" ht="12.7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293"/>
    </row>
    <row r="33" spans="1:11" s="13" customFormat="1" ht="12.75">
      <c r="A33" s="16"/>
      <c r="B33" s="26"/>
      <c r="C33" s="26"/>
      <c r="D33" s="26"/>
      <c r="E33" s="17"/>
      <c r="F33"/>
      <c r="G33" s="15"/>
      <c r="H33"/>
      <c r="I33" s="17"/>
      <c r="J33" s="26"/>
      <c r="K33" s="17"/>
    </row>
    <row r="34" spans="1:11" s="13" customFormat="1" ht="12.75">
      <c r="A34" s="1"/>
      <c r="B34" s="26"/>
      <c r="C34" s="26"/>
      <c r="E34" s="17"/>
      <c r="F34"/>
      <c r="G34" s="15"/>
      <c r="H34" s="17"/>
      <c r="I34" s="17"/>
      <c r="J34" s="26"/>
      <c r="K34" s="17"/>
    </row>
    <row r="35" spans="1:11" s="13" customFormat="1" ht="12.75">
      <c r="A35" s="27"/>
      <c r="B35" s="1"/>
      <c r="C35" s="1"/>
      <c r="E35" s="17"/>
      <c r="F35" s="25"/>
      <c r="G35" s="15"/>
      <c r="H35" s="17"/>
      <c r="I35" s="17"/>
      <c r="J35" s="26"/>
      <c r="K35" s="17"/>
    </row>
    <row r="36" spans="1:11" ht="12.75">
      <c r="A36" s="25"/>
      <c r="B36" s="25"/>
      <c r="C36" s="25"/>
      <c r="E36" s="25"/>
      <c r="F36" s="25"/>
      <c r="G36" s="25"/>
      <c r="H36" s="25"/>
      <c r="I36" s="25"/>
      <c r="J36" s="25"/>
      <c r="K36" s="25"/>
    </row>
    <row r="37" spans="1:11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42" ht="12.75">
      <c r="E42" s="18"/>
    </row>
  </sheetData>
  <sheetProtection/>
  <mergeCells count="2">
    <mergeCell ref="A1:K1"/>
    <mergeCell ref="A29:B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8.75390625" style="101" customWidth="1"/>
    <col min="2" max="2" width="112.25390625" style="108" customWidth="1"/>
    <col min="3" max="16384" width="9.125" style="83" customWidth="1"/>
  </cols>
  <sheetData>
    <row r="1" ht="12.75">
      <c r="B1" s="102" t="s">
        <v>24</v>
      </c>
    </row>
    <row r="2" ht="12.75">
      <c r="B2" s="103"/>
    </row>
    <row r="3" spans="1:2" ht="12.75">
      <c r="A3" s="104" t="s">
        <v>0</v>
      </c>
      <c r="B3" s="105" t="s">
        <v>25</v>
      </c>
    </row>
    <row r="4" spans="1:2" ht="12.75">
      <c r="A4" s="104" t="s">
        <v>1</v>
      </c>
      <c r="B4" s="105" t="s">
        <v>30</v>
      </c>
    </row>
    <row r="5" spans="1:2" ht="12.75">
      <c r="A5" s="106" t="s">
        <v>15</v>
      </c>
      <c r="B5" s="105" t="s">
        <v>51</v>
      </c>
    </row>
    <row r="6" spans="1:2" ht="16.5" customHeight="1">
      <c r="A6" s="106" t="s">
        <v>12</v>
      </c>
      <c r="B6" s="105" t="s">
        <v>197</v>
      </c>
    </row>
    <row r="7" spans="1:2" ht="12.75">
      <c r="A7" s="106" t="s">
        <v>13</v>
      </c>
      <c r="B7" s="105" t="s">
        <v>77</v>
      </c>
    </row>
    <row r="8" spans="1:2" ht="17.25" customHeight="1">
      <c r="A8" s="106" t="s">
        <v>14</v>
      </c>
      <c r="B8" s="105" t="s">
        <v>77</v>
      </c>
    </row>
    <row r="9" spans="1:2" ht="12.75">
      <c r="A9" s="104" t="s">
        <v>2</v>
      </c>
      <c r="B9" s="105" t="s">
        <v>80</v>
      </c>
    </row>
    <row r="10" spans="1:2" ht="12.75">
      <c r="A10" s="106" t="s">
        <v>16</v>
      </c>
      <c r="B10" s="105" t="s">
        <v>82</v>
      </c>
    </row>
    <row r="11" spans="1:2" ht="12.75">
      <c r="A11" s="104" t="s">
        <v>3</v>
      </c>
      <c r="B11" s="105" t="s">
        <v>84</v>
      </c>
    </row>
    <row r="12" spans="1:2" ht="12.75">
      <c r="A12" s="104" t="s">
        <v>4</v>
      </c>
      <c r="B12" s="105" t="s">
        <v>86</v>
      </c>
    </row>
    <row r="13" spans="1:2" ht="12.75">
      <c r="A13" s="104" t="s">
        <v>5</v>
      </c>
      <c r="B13" s="105" t="s">
        <v>90</v>
      </c>
    </row>
    <row r="14" spans="1:2" ht="12.75">
      <c r="A14" s="104" t="s">
        <v>6</v>
      </c>
      <c r="B14" s="105" t="s">
        <v>93</v>
      </c>
    </row>
    <row r="15" spans="1:2" ht="12.75">
      <c r="A15" s="106" t="s">
        <v>152</v>
      </c>
      <c r="B15" s="105" t="s">
        <v>92</v>
      </c>
    </row>
    <row r="16" spans="1:2" ht="12.75">
      <c r="A16" s="106" t="s">
        <v>153</v>
      </c>
      <c r="B16" s="105" t="s">
        <v>100</v>
      </c>
    </row>
    <row r="17" spans="1:2" ht="12.75">
      <c r="A17" s="106" t="s">
        <v>154</v>
      </c>
      <c r="B17" s="105" t="s">
        <v>102</v>
      </c>
    </row>
    <row r="18" spans="1:2" ht="12.75">
      <c r="A18" s="106" t="s">
        <v>155</v>
      </c>
      <c r="B18" s="105" t="s">
        <v>104</v>
      </c>
    </row>
    <row r="19" spans="1:2" ht="12.75">
      <c r="A19" s="106" t="s">
        <v>156</v>
      </c>
      <c r="B19" s="105" t="s">
        <v>105</v>
      </c>
    </row>
    <row r="20" spans="1:2" ht="12.75">
      <c r="A20" s="106" t="s">
        <v>7</v>
      </c>
      <c r="B20" s="105" t="s">
        <v>184</v>
      </c>
    </row>
    <row r="21" spans="1:2" ht="12.75">
      <c r="A21" s="104" t="s">
        <v>7</v>
      </c>
      <c r="B21" s="105" t="s">
        <v>217</v>
      </c>
    </row>
    <row r="22" spans="1:2" ht="12.75">
      <c r="A22" s="106" t="s">
        <v>189</v>
      </c>
      <c r="B22" s="105" t="s">
        <v>118</v>
      </c>
    </row>
    <row r="23" spans="1:2" ht="12.75">
      <c r="A23" s="106" t="s">
        <v>127</v>
      </c>
      <c r="B23" s="105" t="s">
        <v>106</v>
      </c>
    </row>
    <row r="24" spans="1:2" ht="12.75">
      <c r="A24" s="106" t="s">
        <v>190</v>
      </c>
      <c r="B24" s="105" t="s">
        <v>107</v>
      </c>
    </row>
    <row r="25" spans="1:2" ht="12.75">
      <c r="A25" s="106" t="s">
        <v>191</v>
      </c>
      <c r="B25" s="105" t="s">
        <v>119</v>
      </c>
    </row>
    <row r="26" spans="1:2" ht="12.75">
      <c r="A26" s="106" t="s">
        <v>192</v>
      </c>
      <c r="B26" s="105" t="s">
        <v>120</v>
      </c>
    </row>
    <row r="27" spans="1:2" ht="12.75">
      <c r="A27" s="106" t="s">
        <v>193</v>
      </c>
      <c r="B27" s="105" t="s">
        <v>121</v>
      </c>
    </row>
    <row r="28" spans="1:2" ht="12.75">
      <c r="A28" s="106" t="s">
        <v>194</v>
      </c>
      <c r="B28" s="105" t="s">
        <v>122</v>
      </c>
    </row>
    <row r="29" spans="1:2" ht="12.75">
      <c r="A29" s="106" t="s">
        <v>195</v>
      </c>
      <c r="B29" s="105" t="s">
        <v>123</v>
      </c>
    </row>
    <row r="30" spans="1:2" ht="12.75">
      <c r="A30" s="106" t="s">
        <v>196</v>
      </c>
      <c r="B30" s="105" t="s">
        <v>124</v>
      </c>
    </row>
    <row r="31" spans="1:2" ht="12.75">
      <c r="A31" s="104" t="s">
        <v>8</v>
      </c>
      <c r="B31" s="105" t="s">
        <v>110</v>
      </c>
    </row>
    <row r="32" spans="1:2" ht="12.75">
      <c r="A32" s="104" t="s">
        <v>9</v>
      </c>
      <c r="B32" s="105" t="s">
        <v>112</v>
      </c>
    </row>
    <row r="33" spans="1:2" ht="12.75">
      <c r="A33" s="104" t="s">
        <v>10</v>
      </c>
      <c r="B33" s="105" t="s">
        <v>125</v>
      </c>
    </row>
    <row r="34" spans="1:2" ht="12.75">
      <c r="A34" s="104" t="s">
        <v>11</v>
      </c>
      <c r="B34" s="105" t="s">
        <v>126</v>
      </c>
    </row>
    <row r="35" spans="1:2" ht="12.75">
      <c r="A35" s="104" t="s">
        <v>143</v>
      </c>
      <c r="B35" s="105" t="s">
        <v>216</v>
      </c>
    </row>
    <row r="36" spans="1:2" ht="12.75">
      <c r="A36" s="104" t="s">
        <v>144</v>
      </c>
      <c r="B36" s="105" t="s">
        <v>218</v>
      </c>
    </row>
    <row r="37" spans="1:2" ht="12.75">
      <c r="A37" s="104"/>
      <c r="B37" s="107"/>
    </row>
  </sheetData>
  <sheetProtection/>
  <hyperlinks>
    <hyperlink ref="B3" location="'1.'!A1" display="The main indicators of the development of livestock in all categories of farms"/>
    <hyperlink ref="B4" location="'2.1'!A1" display="Slaughtered on the farm or sold for slaughter of livestock and poultry"/>
    <hyperlink ref="B5" location="'2.1'!A1" display="Slaughtered on the farm or sold for slaughter of livestock and poultry (live weight)"/>
    <hyperlink ref="B6" location="'2.2'!A1" display="Slaughtered on the farm or sold for slaughter of livestock and poultry (live weight) по всем  категориям хозяйств"/>
    <hyperlink ref="B7" location="'2.3'!A1" display="Slaughtered on the farm or sold for slaughter of livestock and poultry (in slaughter weight)"/>
    <hyperlink ref="B8" location="'2.4'!A1" display="Slaughtered on the farm or sold for slaughter of livestock and poultry (in slaughter weight) во всех категориях хозяйств"/>
    <hyperlink ref="B9" location="'3'!A1" display="Cow's milk production"/>
    <hyperlink ref="B10" location="'3.1'!A1" display="Commercial production of raw cow's milk"/>
    <hyperlink ref="B11" location="'4'!A1" display="Chicken eggs received "/>
    <hyperlink ref="B12" location="'5'!A1" display="Large skins received"/>
    <hyperlink ref="B13" location="'6'!A1" display="Small skins received"/>
    <hyperlink ref="B14" location="'7'!A1" display="Livestock products realized by agricultural enterprises"/>
    <hyperlink ref="B15" location="'7'!A1" display="Sold for slaughter of all types of livestock and poultry in live weightе"/>
    <hyperlink ref="B16" location="'7'!A1" display="Realized cow's milk"/>
    <hyperlink ref="B17" location="'7'!A1" display="Realized chicken eggs "/>
    <hyperlink ref="B18" location="'7'!A1" display="Realized large skins "/>
    <hyperlink ref="B19" location="'7'!A1" display="Realized small skins "/>
    <hyperlink ref="B21" location="'8'!A1" display="Number of livestock and poultry as of November 1"/>
    <hyperlink ref="B22" location="'8'!A1" display="Cattle "/>
    <hyperlink ref="B23" location="'8'!A1" display="of which are cows "/>
    <hyperlink ref="B24" location="'8'!A1" display="The number of cattle in the direction of productivity"/>
    <hyperlink ref="B25" location="'8'!A1" display="Sheeps "/>
    <hyperlink ref="B26" location="'8'!A1" display="Goats "/>
    <hyperlink ref="B27" location="'8'!A1" display="Pigs "/>
    <hyperlink ref="B28" location="'8'!A1" display="Horses  "/>
    <hyperlink ref="B29" location="'8'!A1" display="Camels  "/>
    <hyperlink ref="B30" location="'8'!A1" display="Poultry "/>
    <hyperlink ref="B31" location="'9'!A1" display="Average milk yield per dairy cow"/>
    <hyperlink ref="B32" location="'10'!A1" display="Average egg yield per laying hen"/>
    <hyperlink ref="B33" location="'11'!A1" display="Obtained offspring from farm animals"/>
    <hyperlink ref="B34" location="'12'!A1" display="Livestock loss"/>
    <hyperlink ref="B35" location="'13'!A1" display="Availability of feed in agricultural enterprises as of November 1"/>
    <hyperlink ref="B36" location="'14'!A1" display="Availability of feed in agricultural enterprises by type as of November 1, 2022"/>
  </hyperlinks>
  <printOptions/>
  <pageMargins left="0.7874015748031497" right="0.3937007874015748" top="0.3937007874015748" bottom="0.3937007874015748" header="0" footer="0"/>
  <pageSetup horizontalDpi="600" verticalDpi="600" orientation="landscape" paperSize="9" scale="98" r:id="rId1"/>
  <headerFooter>
    <oddFooter>&amp;R&amp;"+,полужирный"&amp;8&amp;P</oddFooter>
  </headerFooter>
  <rowBreaks count="1" manualBreakCount="1">
    <brk id="2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SheetLayoutView="75" zoomScalePageLayoutView="0" workbookViewId="0" topLeftCell="A1">
      <selection activeCell="A1" sqref="A1:P1"/>
    </sheetView>
  </sheetViews>
  <sheetFormatPr defaultColWidth="9.00390625" defaultRowHeight="12.75"/>
  <cols>
    <col min="1" max="1" width="23.125" style="70" customWidth="1"/>
    <col min="2" max="2" width="11.25390625" style="70" customWidth="1"/>
    <col min="3" max="3" width="11.75390625" style="70" customWidth="1"/>
    <col min="4" max="4" width="10.125" style="70" customWidth="1"/>
    <col min="5" max="6" width="10.875" style="70" customWidth="1"/>
    <col min="7" max="7" width="8.875" style="70" customWidth="1"/>
    <col min="8" max="9" width="9.875" style="70" customWidth="1"/>
    <col min="10" max="10" width="9.375" style="70" customWidth="1"/>
    <col min="11" max="11" width="11.125" style="70" customWidth="1"/>
    <col min="12" max="12" width="10.125" style="70" customWidth="1"/>
    <col min="13" max="13" width="9.375" style="70" customWidth="1"/>
    <col min="14" max="15" width="9.125" style="70" customWidth="1"/>
    <col min="16" max="16" width="10.375" style="70" customWidth="1"/>
    <col min="17" max="16384" width="9.125" style="70" customWidth="1"/>
  </cols>
  <sheetData>
    <row r="1" spans="1:16" ht="21.75" customHeight="1">
      <c r="A1" s="300" t="s">
        <v>231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</row>
    <row r="2" spans="1:13" ht="1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6" ht="18.75" customHeight="1">
      <c r="A3" s="305"/>
      <c r="B3" s="301" t="s">
        <v>179</v>
      </c>
      <c r="C3" s="301"/>
      <c r="D3" s="301"/>
      <c r="E3" s="302" t="s">
        <v>26</v>
      </c>
      <c r="F3" s="306"/>
      <c r="G3" s="306"/>
      <c r="H3" s="306"/>
      <c r="I3" s="306"/>
      <c r="J3" s="306"/>
      <c r="K3" s="307" t="s">
        <v>210</v>
      </c>
      <c r="L3" s="308"/>
      <c r="M3" s="309"/>
      <c r="N3" s="301" t="s">
        <v>178</v>
      </c>
      <c r="O3" s="301"/>
      <c r="P3" s="302"/>
    </row>
    <row r="4" spans="1:16" ht="26.25" customHeight="1">
      <c r="A4" s="305"/>
      <c r="B4" s="301"/>
      <c r="C4" s="301"/>
      <c r="D4" s="301"/>
      <c r="E4" s="301" t="s">
        <v>27</v>
      </c>
      <c r="F4" s="301"/>
      <c r="G4" s="301"/>
      <c r="H4" s="301" t="s">
        <v>28</v>
      </c>
      <c r="I4" s="301"/>
      <c r="J4" s="301"/>
      <c r="K4" s="310"/>
      <c r="L4" s="311"/>
      <c r="M4" s="312"/>
      <c r="N4" s="301"/>
      <c r="O4" s="301"/>
      <c r="P4" s="302"/>
    </row>
    <row r="5" spans="1:16" ht="32.25" customHeight="1">
      <c r="A5" s="305"/>
      <c r="B5" s="72">
        <v>2024</v>
      </c>
      <c r="C5" s="72">
        <v>2023</v>
      </c>
      <c r="D5" s="72" t="s">
        <v>180</v>
      </c>
      <c r="E5" s="72">
        <v>2024</v>
      </c>
      <c r="F5" s="72">
        <v>2023</v>
      </c>
      <c r="G5" s="72" t="s">
        <v>180</v>
      </c>
      <c r="H5" s="72">
        <v>2024</v>
      </c>
      <c r="I5" s="72">
        <v>2023</v>
      </c>
      <c r="J5" s="72" t="s">
        <v>180</v>
      </c>
      <c r="K5" s="72">
        <v>2024</v>
      </c>
      <c r="L5" s="72">
        <v>2023</v>
      </c>
      <c r="M5" s="72" t="s">
        <v>180</v>
      </c>
      <c r="N5" s="72">
        <v>2024</v>
      </c>
      <c r="O5" s="72">
        <v>2023</v>
      </c>
      <c r="P5" s="72" t="s">
        <v>180</v>
      </c>
    </row>
    <row r="6" spans="1:13" ht="21" customHeight="1">
      <c r="A6" s="303" t="s">
        <v>219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</row>
    <row r="7" spans="1:16" ht="45.75" customHeight="1">
      <c r="A7" s="74" t="s">
        <v>31</v>
      </c>
      <c r="B7" s="31">
        <f>E7+H7</f>
        <v>235076.72000000003</v>
      </c>
      <c r="C7" s="31">
        <f>F7+I7</f>
        <v>218984.40000000002</v>
      </c>
      <c r="D7" s="31">
        <f aca="true" t="shared" si="0" ref="D7:D12">B7/C7*100</f>
        <v>107.34861478717205</v>
      </c>
      <c r="E7" s="32">
        <f>'[1]2.1'!E7</f>
        <v>153532.55000000002</v>
      </c>
      <c r="F7" s="33">
        <f>'[1]2.1'!F7</f>
        <v>140284.79</v>
      </c>
      <c r="G7" s="31">
        <f aca="true" t="shared" si="1" ref="G7:G12">E7/F7*100</f>
        <v>109.44347566118893</v>
      </c>
      <c r="H7" s="32">
        <f>'[1]2.1'!H7</f>
        <v>81544.17000000001</v>
      </c>
      <c r="I7" s="33">
        <f>'[1]2.1'!I7</f>
        <v>78699.61</v>
      </c>
      <c r="J7" s="31">
        <f aca="true" t="shared" si="2" ref="J7:J12">H7/I7*100</f>
        <v>103.61445247314442</v>
      </c>
      <c r="K7" s="32">
        <f>'[1]2.1'!K7</f>
        <v>224021.69999999995</v>
      </c>
      <c r="L7" s="33">
        <f>'[1]2.1'!L7</f>
        <v>233089.72999999998</v>
      </c>
      <c r="M7" s="31">
        <f aca="true" t="shared" si="3" ref="M7:M12">K7/L7*100</f>
        <v>96.10963983698466</v>
      </c>
      <c r="N7" s="34">
        <f>'[1]2.1'!N7</f>
        <v>459098.4099999999</v>
      </c>
      <c r="O7" s="34">
        <f>'[1]2.1'!O7</f>
        <v>452074.1000000001</v>
      </c>
      <c r="P7" s="34">
        <f aca="true" t="shared" si="4" ref="P7:P12">N7/O7*100</f>
        <v>101.55379615863855</v>
      </c>
    </row>
    <row r="8" spans="1:16" ht="46.5" customHeight="1">
      <c r="A8" s="75" t="s">
        <v>32</v>
      </c>
      <c r="B8" s="31">
        <f>E8+H8</f>
        <v>154866.33</v>
      </c>
      <c r="C8" s="31">
        <f>F8+I8</f>
        <v>143292.38999999998</v>
      </c>
      <c r="D8" s="31">
        <f t="shared" si="0"/>
        <v>108.07714910749971</v>
      </c>
      <c r="E8" s="32">
        <f>'[1]2.3'!E6</f>
        <v>112742.95</v>
      </c>
      <c r="F8" s="32">
        <f>'[1]2.3'!F6</f>
        <v>102322.00999999998</v>
      </c>
      <c r="G8" s="31">
        <f t="shared" si="1"/>
        <v>110.1844559152034</v>
      </c>
      <c r="H8" s="34">
        <f>'[1]2.3'!H6</f>
        <v>42123.38</v>
      </c>
      <c r="I8" s="35">
        <f>'[1]2.3'!I6</f>
        <v>40970.380000000005</v>
      </c>
      <c r="J8" s="31">
        <f t="shared" si="2"/>
        <v>102.81422823024829</v>
      </c>
      <c r="K8" s="34">
        <f>'[1]2.3'!K6</f>
        <v>116509.29999999999</v>
      </c>
      <c r="L8" s="35">
        <f>'[1]2.3'!L6</f>
        <v>121327.51999999999</v>
      </c>
      <c r="M8" s="31">
        <f t="shared" si="3"/>
        <v>96.02874928952639</v>
      </c>
      <c r="N8" s="34">
        <f>'[1]2.3'!N6</f>
        <v>271375.64</v>
      </c>
      <c r="O8" s="34">
        <f>'[1]2.3'!O6</f>
        <v>264619.9</v>
      </c>
      <c r="P8" s="34">
        <f t="shared" si="4"/>
        <v>102.5529977148355</v>
      </c>
    </row>
    <row r="9" spans="1:16" ht="16.5" customHeight="1">
      <c r="A9" s="75" t="s">
        <v>33</v>
      </c>
      <c r="B9" s="31">
        <f aca="true" t="shared" si="5" ref="B9:C12">E9+H9</f>
        <v>347211.69999999995</v>
      </c>
      <c r="C9" s="31">
        <f t="shared" si="5"/>
        <v>316834.2</v>
      </c>
      <c r="D9" s="31">
        <f t="shared" si="0"/>
        <v>109.5878222742368</v>
      </c>
      <c r="E9" s="34">
        <f>'[1]3'!E6</f>
        <v>151838.4</v>
      </c>
      <c r="F9" s="35">
        <f>'[1]3'!F6</f>
        <v>127569</v>
      </c>
      <c r="G9" s="31">
        <f t="shared" si="1"/>
        <v>119.02452790254685</v>
      </c>
      <c r="H9" s="34">
        <f>'[1]3'!H6</f>
        <v>195373.3</v>
      </c>
      <c r="I9" s="35">
        <f>'[1]3'!I6</f>
        <v>189265.2</v>
      </c>
      <c r="J9" s="31">
        <f t="shared" si="2"/>
        <v>103.2272705177708</v>
      </c>
      <c r="K9" s="34">
        <f>'[1]3'!K6</f>
        <v>588728.4999999999</v>
      </c>
      <c r="L9" s="35">
        <f>'[1]3'!L6</f>
        <v>585818.1</v>
      </c>
      <c r="M9" s="31">
        <f t="shared" si="3"/>
        <v>100.49680950452024</v>
      </c>
      <c r="N9" s="34">
        <f>'[1]3'!N6</f>
        <v>935940.2999999998</v>
      </c>
      <c r="O9" s="34">
        <f>'[1]3'!O6</f>
        <v>902652.1</v>
      </c>
      <c r="P9" s="34">
        <f t="shared" si="4"/>
        <v>103.68782169786121</v>
      </c>
    </row>
    <row r="10" spans="1:16" ht="21.75" customHeight="1">
      <c r="A10" s="75" t="s">
        <v>34</v>
      </c>
      <c r="B10" s="31">
        <f t="shared" si="5"/>
        <v>935446.4000000001</v>
      </c>
      <c r="C10" s="31">
        <f t="shared" si="5"/>
        <v>922285.4000000001</v>
      </c>
      <c r="D10" s="31">
        <f t="shared" si="0"/>
        <v>101.42699862753982</v>
      </c>
      <c r="E10" s="34">
        <f>'[1]4'!E6</f>
        <v>931267.4000000001</v>
      </c>
      <c r="F10" s="34">
        <f>'[1]4'!F6</f>
        <v>918488.0000000001</v>
      </c>
      <c r="G10" s="31">
        <f t="shared" si="1"/>
        <v>101.39135187394936</v>
      </c>
      <c r="H10" s="34">
        <f>'[1]4'!H6</f>
        <v>4179</v>
      </c>
      <c r="I10" s="34">
        <f>'[1]4'!I6</f>
        <v>3797.4</v>
      </c>
      <c r="J10" s="31">
        <f t="shared" si="2"/>
        <v>110.04898088165587</v>
      </c>
      <c r="K10" s="34">
        <f>'[1]4'!K6</f>
        <v>131641.99999999997</v>
      </c>
      <c r="L10" s="34">
        <f>'[1]4'!L6</f>
        <v>136527.2</v>
      </c>
      <c r="M10" s="31">
        <f t="shared" si="3"/>
        <v>96.42181191733219</v>
      </c>
      <c r="N10" s="34">
        <f>'[1]4'!N6</f>
        <v>1067088.3999999997</v>
      </c>
      <c r="O10" s="34">
        <f>'[1]4'!O6</f>
        <v>1058812.7</v>
      </c>
      <c r="P10" s="34">
        <f t="shared" si="4"/>
        <v>100.78160188293923</v>
      </c>
    </row>
    <row r="11" spans="1:16" ht="16.5" customHeight="1">
      <c r="A11" s="74" t="s">
        <v>35</v>
      </c>
      <c r="B11" s="31">
        <f t="shared" si="5"/>
        <v>227385</v>
      </c>
      <c r="C11" s="31">
        <f t="shared" si="5"/>
        <v>219124</v>
      </c>
      <c r="D11" s="31">
        <f t="shared" si="0"/>
        <v>103.77001150033772</v>
      </c>
      <c r="E11" s="36">
        <f>'[1]5'!E6</f>
        <v>57093</v>
      </c>
      <c r="F11" s="36">
        <f>'[1]5'!F6</f>
        <v>47695</v>
      </c>
      <c r="G11" s="31">
        <f t="shared" si="1"/>
        <v>119.70437152741378</v>
      </c>
      <c r="H11" s="36">
        <f>'[1]5'!H6</f>
        <v>170292</v>
      </c>
      <c r="I11" s="36">
        <f>'[1]5'!I6</f>
        <v>171429</v>
      </c>
      <c r="J11" s="31">
        <f t="shared" si="2"/>
        <v>99.33675165812086</v>
      </c>
      <c r="K11" s="36">
        <f>'[1]5'!K6</f>
        <v>448941</v>
      </c>
      <c r="L11" s="36">
        <f>'[1]5'!L6</f>
        <v>523663</v>
      </c>
      <c r="M11" s="31">
        <f t="shared" si="3"/>
        <v>85.73089945251049</v>
      </c>
      <c r="N11" s="34">
        <f>'[1]5'!N6</f>
        <v>676326</v>
      </c>
      <c r="O11" s="34">
        <f>'[1]5'!O6</f>
        <v>742787</v>
      </c>
      <c r="P11" s="34">
        <f t="shared" si="4"/>
        <v>91.05248207090322</v>
      </c>
    </row>
    <row r="12" spans="1:16" ht="16.5" customHeight="1">
      <c r="A12" s="74" t="s">
        <v>36</v>
      </c>
      <c r="B12" s="31">
        <f t="shared" si="5"/>
        <v>348373</v>
      </c>
      <c r="C12" s="31">
        <f t="shared" si="5"/>
        <v>333993</v>
      </c>
      <c r="D12" s="31">
        <f t="shared" si="0"/>
        <v>104.30547945615626</v>
      </c>
      <c r="E12" s="37">
        <f>'[1]6'!E6</f>
        <v>31454</v>
      </c>
      <c r="F12" s="37">
        <f>'[1]6'!F6</f>
        <v>21853</v>
      </c>
      <c r="G12" s="31">
        <f t="shared" si="1"/>
        <v>143.93447123964674</v>
      </c>
      <c r="H12" s="37">
        <f>'[1]6'!H6</f>
        <v>316919</v>
      </c>
      <c r="I12" s="37">
        <f>'[1]6'!I6</f>
        <v>312140</v>
      </c>
      <c r="J12" s="31">
        <f t="shared" si="2"/>
        <v>101.53104376241431</v>
      </c>
      <c r="K12" s="37">
        <f>'[1]6'!K6</f>
        <v>1030895</v>
      </c>
      <c r="L12" s="37">
        <f>'[1]6'!L6</f>
        <v>1230090</v>
      </c>
      <c r="M12" s="31">
        <f t="shared" si="3"/>
        <v>83.80646944532513</v>
      </c>
      <c r="N12" s="34">
        <f>'[1]6'!N6</f>
        <v>1379268</v>
      </c>
      <c r="O12" s="34">
        <f>'[1]6'!O6</f>
        <v>1564083</v>
      </c>
      <c r="P12" s="34">
        <f t="shared" si="4"/>
        <v>88.18381121717965</v>
      </c>
    </row>
    <row r="13" spans="1:13" s="76" customFormat="1" ht="20.25" customHeight="1">
      <c r="A13" s="304" t="s">
        <v>220</v>
      </c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</row>
    <row r="14" spans="1:16" ht="12.75" customHeight="1">
      <c r="A14" s="77" t="s">
        <v>37</v>
      </c>
      <c r="B14" s="38">
        <f>E14+H14</f>
        <v>4710065</v>
      </c>
      <c r="C14" s="38">
        <f aca="true" t="shared" si="6" ref="C14:C21">F14+I14</f>
        <v>4502449</v>
      </c>
      <c r="D14" s="31">
        <f>B14/C14*100</f>
        <v>104.61117938259822</v>
      </c>
      <c r="E14" s="37">
        <f>'[1]8'!E8</f>
        <v>864035</v>
      </c>
      <c r="F14" s="37">
        <f>'[1]8'!F8</f>
        <v>827555</v>
      </c>
      <c r="G14" s="31">
        <f>E14/F14*100</f>
        <v>104.40816622460139</v>
      </c>
      <c r="H14" s="37">
        <f>'[1]8'!H8</f>
        <v>3846030</v>
      </c>
      <c r="I14" s="37">
        <f>'[1]8'!I8</f>
        <v>3674894</v>
      </c>
      <c r="J14" s="31">
        <f>H14/I14*100</f>
        <v>104.65689622612244</v>
      </c>
      <c r="K14" s="37">
        <f>'[1]8'!K8</f>
        <v>4403214</v>
      </c>
      <c r="L14" s="37">
        <f>'[1]8'!L8</f>
        <v>4748259</v>
      </c>
      <c r="M14" s="31">
        <f>K14/L14*100</f>
        <v>92.73323127487359</v>
      </c>
      <c r="N14" s="63">
        <f>'[1]8'!N8</f>
        <v>9113279</v>
      </c>
      <c r="O14" s="63">
        <f>'[1]8'!O8</f>
        <v>9250707</v>
      </c>
      <c r="P14" s="39">
        <f>N14/O14*100</f>
        <v>98.51440543949775</v>
      </c>
    </row>
    <row r="15" spans="1:16" ht="12.75" customHeight="1">
      <c r="A15" s="78" t="s">
        <v>38</v>
      </c>
      <c r="B15" s="38">
        <f aca="true" t="shared" si="7" ref="B15:B21">E15+H15</f>
        <v>2365438</v>
      </c>
      <c r="C15" s="38">
        <f t="shared" si="6"/>
        <v>2118873</v>
      </c>
      <c r="D15" s="31">
        <f aca="true" t="shared" si="8" ref="D15:D21">B15/C15*100</f>
        <v>111.63661059440561</v>
      </c>
      <c r="E15" s="38">
        <f>'[1]8'!E35</f>
        <v>355238</v>
      </c>
      <c r="F15" s="38">
        <f>'[1]8'!F35</f>
        <v>318095</v>
      </c>
      <c r="G15" s="31">
        <f aca="true" t="shared" si="9" ref="G15:G21">E15/F15*100</f>
        <v>111.67670035681165</v>
      </c>
      <c r="H15" s="38">
        <f>'[1]8'!H35</f>
        <v>2010200</v>
      </c>
      <c r="I15" s="38">
        <f>'[1]8'!I35</f>
        <v>1800778</v>
      </c>
      <c r="J15" s="31">
        <f aca="true" t="shared" si="10" ref="J15:J21">H15/I15*100</f>
        <v>111.62952901468144</v>
      </c>
      <c r="K15" s="38">
        <f>'[1]8'!K35</f>
        <v>2120061</v>
      </c>
      <c r="L15" s="38">
        <f>'[1]8'!L35</f>
        <v>2022273</v>
      </c>
      <c r="M15" s="31">
        <f aca="true" t="shared" si="11" ref="M15:M21">K15/L15*100</f>
        <v>104.83554890956859</v>
      </c>
      <c r="N15" s="63">
        <f>'[1]8'!N35</f>
        <v>4485499</v>
      </c>
      <c r="O15" s="63">
        <f>'[1]8'!O35</f>
        <v>4141146</v>
      </c>
      <c r="P15" s="39">
        <f aca="true" t="shared" si="12" ref="P15:P21">N15/O15*100</f>
        <v>108.31540351390655</v>
      </c>
    </row>
    <row r="16" spans="1:16" ht="12.75" customHeight="1">
      <c r="A16" s="77" t="s">
        <v>39</v>
      </c>
      <c r="B16" s="38">
        <f t="shared" si="7"/>
        <v>12101566</v>
      </c>
      <c r="C16" s="38">
        <f t="shared" si="6"/>
        <v>10906658</v>
      </c>
      <c r="D16" s="31">
        <f t="shared" si="8"/>
        <v>110.95576665189282</v>
      </c>
      <c r="E16" s="37">
        <f>'[1]8'!E119</f>
        <v>1240537</v>
      </c>
      <c r="F16" s="37">
        <f>'[1]8'!F119</f>
        <v>1144554</v>
      </c>
      <c r="G16" s="31">
        <f t="shared" si="9"/>
        <v>108.38606129549152</v>
      </c>
      <c r="H16" s="37">
        <f>'[1]8'!H119</f>
        <v>10861029</v>
      </c>
      <c r="I16" s="37">
        <f>'[1]8'!I119</f>
        <v>9762104</v>
      </c>
      <c r="J16" s="31">
        <f t="shared" si="10"/>
        <v>111.25705073414503</v>
      </c>
      <c r="K16" s="37">
        <f>'[1]8'!K119</f>
        <v>9348197</v>
      </c>
      <c r="L16" s="37">
        <f>'[1]8'!L119</f>
        <v>10974231</v>
      </c>
      <c r="M16" s="31">
        <f t="shared" si="11"/>
        <v>85.18316226439921</v>
      </c>
      <c r="N16" s="63">
        <f>'[1]8'!N119</f>
        <v>21449763</v>
      </c>
      <c r="O16" s="63">
        <f>'[1]8'!O119</f>
        <v>21880889</v>
      </c>
      <c r="P16" s="39">
        <f t="shared" si="12"/>
        <v>98.02966872141255</v>
      </c>
    </row>
    <row r="17" spans="1:16" ht="13.5" customHeight="1">
      <c r="A17" s="77" t="s">
        <v>46</v>
      </c>
      <c r="B17" s="38">
        <f t="shared" si="7"/>
        <v>762334</v>
      </c>
      <c r="C17" s="38">
        <f t="shared" si="6"/>
        <v>766980</v>
      </c>
      <c r="D17" s="31">
        <f t="shared" si="8"/>
        <v>99.3942475683851</v>
      </c>
      <c r="E17" s="37">
        <f>'[1]8'!E147</f>
        <v>24798</v>
      </c>
      <c r="F17" s="37">
        <f>'[1]8'!F147</f>
        <v>21886</v>
      </c>
      <c r="G17" s="31">
        <f t="shared" si="9"/>
        <v>113.3053093301654</v>
      </c>
      <c r="H17" s="37">
        <f>'[1]8'!H147</f>
        <v>737536</v>
      </c>
      <c r="I17" s="37">
        <f>'[1]8'!I147</f>
        <v>745094</v>
      </c>
      <c r="J17" s="31">
        <f t="shared" si="10"/>
        <v>98.98563134315938</v>
      </c>
      <c r="K17" s="37">
        <f>'[1]8'!K147</f>
        <v>1500226</v>
      </c>
      <c r="L17" s="37">
        <f>'[1]8'!L147</f>
        <v>1827145</v>
      </c>
      <c r="M17" s="31">
        <f t="shared" si="11"/>
        <v>82.10765976427706</v>
      </c>
      <c r="N17" s="63">
        <f>'[1]8'!N147</f>
        <v>2262560</v>
      </c>
      <c r="O17" s="63">
        <f>'[1]8'!O147</f>
        <v>2594126</v>
      </c>
      <c r="P17" s="39">
        <f t="shared" si="12"/>
        <v>87.21858537326251</v>
      </c>
    </row>
    <row r="18" spans="1:16" ht="13.5" customHeight="1">
      <c r="A18" s="77" t="s">
        <v>41</v>
      </c>
      <c r="B18" s="38">
        <f t="shared" si="7"/>
        <v>310327</v>
      </c>
      <c r="C18" s="38">
        <f t="shared" si="6"/>
        <v>328983</v>
      </c>
      <c r="D18" s="31">
        <f t="shared" si="8"/>
        <v>94.32919026211081</v>
      </c>
      <c r="E18" s="37">
        <f>'[1]8'!E175</f>
        <v>259636</v>
      </c>
      <c r="F18" s="37">
        <f>'[1]8'!F175</f>
        <v>251687</v>
      </c>
      <c r="G18" s="31">
        <f t="shared" si="9"/>
        <v>103.15828787343008</v>
      </c>
      <c r="H18" s="37">
        <f>'[1]8'!H175</f>
        <v>50691</v>
      </c>
      <c r="I18" s="37">
        <f>'[1]8'!I175</f>
        <v>77296</v>
      </c>
      <c r="J18" s="31">
        <f t="shared" si="10"/>
        <v>65.58036638377148</v>
      </c>
      <c r="K18" s="37">
        <f>'[1]8'!K175</f>
        <v>243001</v>
      </c>
      <c r="L18" s="37">
        <f>'[1]8'!L175</f>
        <v>288851</v>
      </c>
      <c r="M18" s="31">
        <f t="shared" si="11"/>
        <v>84.12676431793554</v>
      </c>
      <c r="N18" s="63">
        <f>'[1]8'!N175</f>
        <v>553328</v>
      </c>
      <c r="O18" s="63">
        <f>'[1]8'!O175</f>
        <v>617834</v>
      </c>
      <c r="P18" s="39">
        <f t="shared" si="12"/>
        <v>89.5593314709129</v>
      </c>
    </row>
    <row r="19" spans="1:16" ht="12" customHeight="1">
      <c r="A19" s="77" t="s">
        <v>42</v>
      </c>
      <c r="B19" s="38">
        <f t="shared" si="7"/>
        <v>2569642</v>
      </c>
      <c r="C19" s="38">
        <f t="shared" si="6"/>
        <v>2405884</v>
      </c>
      <c r="D19" s="31">
        <f t="shared" si="8"/>
        <v>106.80656257741437</v>
      </c>
      <c r="E19" s="37">
        <f>'[1]8'!E201</f>
        <v>347344</v>
      </c>
      <c r="F19" s="37">
        <f>'[1]8'!F201</f>
        <v>273340</v>
      </c>
      <c r="G19" s="31">
        <f t="shared" si="9"/>
        <v>127.07397380551694</v>
      </c>
      <c r="H19" s="37">
        <f>'[1]8'!H201</f>
        <v>2222298</v>
      </c>
      <c r="I19" s="37">
        <f>'[1]8'!I201</f>
        <v>2132544</v>
      </c>
      <c r="J19" s="31">
        <f t="shared" si="10"/>
        <v>104.20877599711893</v>
      </c>
      <c r="K19" s="37">
        <f>'[1]8'!K201</f>
        <v>1721476</v>
      </c>
      <c r="L19" s="37">
        <f>'[1]8'!L201</f>
        <v>1811454</v>
      </c>
      <c r="M19" s="31">
        <f t="shared" si="11"/>
        <v>95.03282998077788</v>
      </c>
      <c r="N19" s="63">
        <f>'[1]8'!N201</f>
        <v>4291118</v>
      </c>
      <c r="O19" s="63">
        <f>'[1]8'!O201</f>
        <v>4217338</v>
      </c>
      <c r="P19" s="39">
        <f t="shared" si="12"/>
        <v>101.74944479195169</v>
      </c>
    </row>
    <row r="20" spans="1:16" s="80" customFormat="1" ht="12">
      <c r="A20" s="79" t="s">
        <v>45</v>
      </c>
      <c r="B20" s="38">
        <f t="shared" si="7"/>
        <v>156100</v>
      </c>
      <c r="C20" s="38">
        <f t="shared" si="6"/>
        <v>145048</v>
      </c>
      <c r="D20" s="31">
        <f t="shared" si="8"/>
        <v>107.61954663283879</v>
      </c>
      <c r="E20" s="37">
        <f>'[1]8'!E229</f>
        <v>17928</v>
      </c>
      <c r="F20" s="37">
        <f>'[1]8'!F229</f>
        <v>17091</v>
      </c>
      <c r="G20" s="31">
        <f t="shared" si="9"/>
        <v>104.89731437598738</v>
      </c>
      <c r="H20" s="37">
        <f>'[1]8'!H229</f>
        <v>138172</v>
      </c>
      <c r="I20" s="37">
        <f>'[1]8'!I229</f>
        <v>127957</v>
      </c>
      <c r="J20" s="31">
        <f t="shared" si="10"/>
        <v>107.9831505896512</v>
      </c>
      <c r="K20" s="37">
        <f>'[1]8'!K229</f>
        <v>137661</v>
      </c>
      <c r="L20" s="37">
        <f>'[1]8'!L229</f>
        <v>139014</v>
      </c>
      <c r="M20" s="31">
        <f t="shared" si="11"/>
        <v>99.0267167335664</v>
      </c>
      <c r="N20" s="63">
        <f>'[1]8'!N229</f>
        <v>293761</v>
      </c>
      <c r="O20" s="63">
        <f>'[1]8'!O229</f>
        <v>284061</v>
      </c>
      <c r="P20" s="39">
        <f t="shared" si="12"/>
        <v>103.41475950588077</v>
      </c>
    </row>
    <row r="21" spans="1:16" ht="12">
      <c r="A21" s="81" t="s">
        <v>44</v>
      </c>
      <c r="B21" s="40">
        <f t="shared" si="7"/>
        <v>38334953</v>
      </c>
      <c r="C21" s="40">
        <f t="shared" si="6"/>
        <v>36564693</v>
      </c>
      <c r="D21" s="41">
        <f t="shared" si="8"/>
        <v>104.8414463646666</v>
      </c>
      <c r="E21" s="42">
        <f>'[1]8'!E254</f>
        <v>37828188</v>
      </c>
      <c r="F21" s="42">
        <f>'[1]8'!F254</f>
        <v>35993209</v>
      </c>
      <c r="G21" s="41">
        <f t="shared" si="9"/>
        <v>105.0981255936363</v>
      </c>
      <c r="H21" s="42">
        <f>'[1]8'!H254</f>
        <v>506765</v>
      </c>
      <c r="I21" s="42">
        <f>'[1]8'!I254</f>
        <v>571484</v>
      </c>
      <c r="J21" s="41">
        <f t="shared" si="10"/>
        <v>88.67527349847066</v>
      </c>
      <c r="K21" s="42">
        <f>'[1]8'!K254</f>
        <v>8550502</v>
      </c>
      <c r="L21" s="42">
        <f>'[1]8'!L254</f>
        <v>8644508</v>
      </c>
      <c r="M21" s="41">
        <f t="shared" si="11"/>
        <v>98.91253498753197</v>
      </c>
      <c r="N21" s="40">
        <f>'[1]8'!N254</f>
        <v>46885455</v>
      </c>
      <c r="O21" s="40">
        <f>'[1]8'!O254</f>
        <v>45209201</v>
      </c>
      <c r="P21" s="43">
        <f t="shared" si="12"/>
        <v>103.70777178742885</v>
      </c>
    </row>
    <row r="22" spans="1:13" ht="12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spans="1:13" ht="12">
      <c r="A23" s="232" t="s">
        <v>209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</row>
    <row r="24" spans="1:13" ht="12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</row>
    <row r="25" spans="1:13" ht="12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</row>
  </sheetData>
  <sheetProtection/>
  <mergeCells count="10">
    <mergeCell ref="A1:P1"/>
    <mergeCell ref="N3:P4"/>
    <mergeCell ref="E4:G4"/>
    <mergeCell ref="H4:J4"/>
    <mergeCell ref="A6:M6"/>
    <mergeCell ref="A13:M13"/>
    <mergeCell ref="A3:A5"/>
    <mergeCell ref="B3:D4"/>
    <mergeCell ref="E3:J3"/>
    <mergeCell ref="K3:M4"/>
  </mergeCells>
  <printOptions/>
  <pageMargins left="0.2362204724409449" right="0.15748031496062992" top="0.4330708661417323" bottom="0.07874015748031496" header="0.15748031496062992" footer="0"/>
  <pageSetup firstPageNumber="4" useFirstPageNumber="1" horizontalDpi="300" verticalDpi="300" orientation="landscape" paperSize="9" scale="87" r:id="rId1"/>
  <headerFooter alignWithMargins="0">
    <oddFooter>&amp;R&amp;"-,полужирный"&amp;8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selection activeCell="A4" sqref="A4:A18"/>
    </sheetView>
  </sheetViews>
  <sheetFormatPr defaultColWidth="9.00390625" defaultRowHeight="12.75"/>
  <cols>
    <col min="1" max="1" width="22.875" style="2" customWidth="1"/>
    <col min="2" max="2" width="10.25390625" style="2" customWidth="1"/>
    <col min="3" max="3" width="9.875" style="2" customWidth="1"/>
    <col min="4" max="5" width="9.125" style="2" customWidth="1"/>
    <col min="6" max="6" width="10.00390625" style="2" customWidth="1"/>
    <col min="7" max="8" width="9.125" style="2" customWidth="1"/>
    <col min="9" max="9" width="9.375" style="2" customWidth="1"/>
    <col min="10" max="11" width="9.125" style="2" customWidth="1"/>
    <col min="12" max="12" width="9.625" style="2" customWidth="1"/>
    <col min="13" max="13" width="9.125" style="2" customWidth="1"/>
    <col min="14" max="14" width="8.125" style="2" customWidth="1"/>
    <col min="15" max="15" width="12.00390625" style="2" customWidth="1"/>
    <col min="16" max="16" width="11.125" style="2" customWidth="1"/>
    <col min="17" max="16384" width="9.125" style="2" customWidth="1"/>
  </cols>
  <sheetData>
    <row r="1" spans="1:16" ht="27" customHeight="1">
      <c r="A1" s="313" t="s">
        <v>134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</row>
    <row r="2" spans="1:16" ht="22.5" customHeight="1">
      <c r="A2" s="314" t="s">
        <v>135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</row>
    <row r="3" spans="1:16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P3" s="135" t="s">
        <v>47</v>
      </c>
    </row>
    <row r="4" spans="1:16" ht="14.25" customHeight="1">
      <c r="A4" s="305"/>
      <c r="B4" s="301" t="s">
        <v>179</v>
      </c>
      <c r="C4" s="301"/>
      <c r="D4" s="301"/>
      <c r="E4" s="302" t="s">
        <v>26</v>
      </c>
      <c r="F4" s="306"/>
      <c r="G4" s="306"/>
      <c r="H4" s="306"/>
      <c r="I4" s="306"/>
      <c r="J4" s="306"/>
      <c r="K4" s="307" t="s">
        <v>210</v>
      </c>
      <c r="L4" s="308"/>
      <c r="M4" s="309"/>
      <c r="N4" s="301" t="s">
        <v>178</v>
      </c>
      <c r="O4" s="301"/>
      <c r="P4" s="302"/>
    </row>
    <row r="5" spans="1:16" ht="24.75" customHeight="1">
      <c r="A5" s="305"/>
      <c r="B5" s="301"/>
      <c r="C5" s="301"/>
      <c r="D5" s="301"/>
      <c r="E5" s="301" t="s">
        <v>27</v>
      </c>
      <c r="F5" s="301"/>
      <c r="G5" s="301"/>
      <c r="H5" s="301" t="s">
        <v>28</v>
      </c>
      <c r="I5" s="301"/>
      <c r="J5" s="301"/>
      <c r="K5" s="310"/>
      <c r="L5" s="311"/>
      <c r="M5" s="312"/>
      <c r="N5" s="301"/>
      <c r="O5" s="301"/>
      <c r="P5" s="302"/>
    </row>
    <row r="6" spans="1:16" ht="24" customHeight="1">
      <c r="A6" s="305"/>
      <c r="B6" s="72">
        <v>2024</v>
      </c>
      <c r="C6" s="72">
        <v>2023</v>
      </c>
      <c r="D6" s="72" t="s">
        <v>180</v>
      </c>
      <c r="E6" s="72">
        <v>2024</v>
      </c>
      <c r="F6" s="72">
        <v>2023</v>
      </c>
      <c r="G6" s="72" t="s">
        <v>180</v>
      </c>
      <c r="H6" s="72">
        <v>2024</v>
      </c>
      <c r="I6" s="72">
        <v>2023</v>
      </c>
      <c r="J6" s="72" t="s">
        <v>180</v>
      </c>
      <c r="K6" s="72">
        <v>2024</v>
      </c>
      <c r="L6" s="72">
        <v>2023</v>
      </c>
      <c r="M6" s="72" t="s">
        <v>180</v>
      </c>
      <c r="N6" s="72">
        <v>2024</v>
      </c>
      <c r="O6" s="72">
        <v>2023</v>
      </c>
      <c r="P6" s="72" t="s">
        <v>180</v>
      </c>
    </row>
    <row r="7" spans="1:26" s="4" customFormat="1" ht="12.75">
      <c r="A7" s="112" t="s">
        <v>52</v>
      </c>
      <c r="B7" s="44">
        <f>SUM(B8:B27)</f>
        <v>235076.72000000003</v>
      </c>
      <c r="C7" s="44">
        <f>SUM(C8:C27)</f>
        <v>218984.4</v>
      </c>
      <c r="D7" s="44">
        <f>B7/C7*100</f>
        <v>107.34861478717208</v>
      </c>
      <c r="E7" s="44">
        <f>SUM(E8:E27)</f>
        <v>153532.55000000002</v>
      </c>
      <c r="F7" s="44">
        <f>SUM(F8:F27)</f>
        <v>140284.79</v>
      </c>
      <c r="G7" s="64">
        <f>E7/F7%</f>
        <v>109.44347566118894</v>
      </c>
      <c r="H7" s="44">
        <f>SUM(H8:H27)</f>
        <v>81544.17000000001</v>
      </c>
      <c r="I7" s="44">
        <f>SUM(I8:I27)</f>
        <v>78699.61</v>
      </c>
      <c r="J7" s="44">
        <f>H7/I7*100</f>
        <v>103.61445247314442</v>
      </c>
      <c r="K7" s="44">
        <f>SUM(K8:K27)</f>
        <v>224021.69999999995</v>
      </c>
      <c r="L7" s="44">
        <f>SUM(L8:L27)</f>
        <v>233089.72999999998</v>
      </c>
      <c r="M7" s="44">
        <f>K7/L7*100</f>
        <v>96.10963983698466</v>
      </c>
      <c r="N7" s="44">
        <f>SUM(N8:N27)</f>
        <v>459098.4099999999</v>
      </c>
      <c r="O7" s="44">
        <f>SUM(O8:O27)</f>
        <v>452074.1000000001</v>
      </c>
      <c r="P7" s="44">
        <f>N7/O7*100</f>
        <v>101.55379615863855</v>
      </c>
      <c r="Q7" s="20"/>
      <c r="R7" s="21"/>
      <c r="S7" s="21"/>
      <c r="T7" s="20"/>
      <c r="U7" s="21"/>
      <c r="V7" s="21"/>
      <c r="W7" s="20"/>
      <c r="X7" s="21"/>
      <c r="Y7" s="21"/>
      <c r="Z7" s="20"/>
    </row>
    <row r="8" spans="1:26" s="4" customFormat="1" ht="12.75">
      <c r="A8" s="115" t="s">
        <v>232</v>
      </c>
      <c r="B8" s="44">
        <f>E8+H8</f>
        <v>18209.010000000002</v>
      </c>
      <c r="C8" s="44">
        <f>F8+I8</f>
        <v>16949.14</v>
      </c>
      <c r="D8" s="44">
        <f aca="true" t="shared" si="0" ref="D8:D27">B8/C8*100</f>
        <v>107.4332385005965</v>
      </c>
      <c r="E8" s="64">
        <v>6103.6</v>
      </c>
      <c r="F8" s="64">
        <v>5663.4</v>
      </c>
      <c r="G8" s="64">
        <f aca="true" t="shared" si="1" ref="G8:G25">E8/F8%</f>
        <v>107.7727160363033</v>
      </c>
      <c r="H8" s="64">
        <v>12105.41</v>
      </c>
      <c r="I8" s="65">
        <v>11285.74</v>
      </c>
      <c r="J8" s="44">
        <f aca="true" t="shared" si="2" ref="J8:J24">H8/I8*100</f>
        <v>107.26288218583807</v>
      </c>
      <c r="K8" s="64">
        <v>11641.4</v>
      </c>
      <c r="L8" s="65">
        <v>11567.58</v>
      </c>
      <c r="M8" s="44">
        <f aca="true" t="shared" si="3" ref="M8:M26">K8/L8*100</f>
        <v>100.6381628655259</v>
      </c>
      <c r="N8" s="64">
        <v>29850.4</v>
      </c>
      <c r="O8" s="44">
        <v>28516.73</v>
      </c>
      <c r="P8" s="44">
        <f>N8/O8*100</f>
        <v>104.67679849688236</v>
      </c>
      <c r="Q8" s="20"/>
      <c r="R8" s="21"/>
      <c r="S8" s="21"/>
      <c r="T8" s="20"/>
      <c r="U8" s="21"/>
      <c r="V8" s="21"/>
      <c r="W8" s="20"/>
      <c r="X8" s="21"/>
      <c r="Y8" s="21"/>
      <c r="Z8" s="20"/>
    </row>
    <row r="9" spans="1:26" s="4" customFormat="1" ht="12.75">
      <c r="A9" s="116" t="s">
        <v>53</v>
      </c>
      <c r="B9" s="44">
        <f aca="true" t="shared" si="4" ref="B9:C27">E9+H9</f>
        <v>34557.23</v>
      </c>
      <c r="C9" s="44">
        <f t="shared" si="4"/>
        <v>34814.28</v>
      </c>
      <c r="D9" s="44">
        <f t="shared" si="0"/>
        <v>99.26165355135882</v>
      </c>
      <c r="E9" s="64">
        <v>32791.33</v>
      </c>
      <c r="F9" s="64">
        <v>33006.49</v>
      </c>
      <c r="G9" s="64">
        <f>E9/F9%</f>
        <v>99.34812820145373</v>
      </c>
      <c r="H9" s="64">
        <v>1765.9</v>
      </c>
      <c r="I9" s="65">
        <v>1807.79</v>
      </c>
      <c r="J9" s="44">
        <f t="shared" si="2"/>
        <v>97.68280607813962</v>
      </c>
      <c r="K9" s="64">
        <v>13947.7</v>
      </c>
      <c r="L9" s="65">
        <v>13632.96</v>
      </c>
      <c r="M9" s="44">
        <f t="shared" si="3"/>
        <v>102.30866957725983</v>
      </c>
      <c r="N9" s="64">
        <v>48504.93</v>
      </c>
      <c r="O9" s="44">
        <v>48447.24</v>
      </c>
      <c r="P9" s="44">
        <f>N9/O9*100</f>
        <v>100.11907799082054</v>
      </c>
      <c r="Q9" s="20"/>
      <c r="R9" s="21"/>
      <c r="S9" s="21"/>
      <c r="T9" s="20"/>
      <c r="U9" s="21"/>
      <c r="V9" s="21"/>
      <c r="W9" s="20"/>
      <c r="X9" s="21"/>
      <c r="Y9" s="21"/>
      <c r="Z9" s="20"/>
    </row>
    <row r="10" spans="1:26" s="4" customFormat="1" ht="12.75">
      <c r="A10" s="116" t="s">
        <v>54</v>
      </c>
      <c r="B10" s="44">
        <f t="shared" si="4"/>
        <v>9890.779999999999</v>
      </c>
      <c r="C10" s="44">
        <f t="shared" si="4"/>
        <v>9869.1</v>
      </c>
      <c r="D10" s="44">
        <f t="shared" si="0"/>
        <v>100.2196755529886</v>
      </c>
      <c r="E10" s="64">
        <v>3852.88</v>
      </c>
      <c r="F10" s="64">
        <v>4389.42</v>
      </c>
      <c r="G10" s="64">
        <f t="shared" si="1"/>
        <v>87.77651717083351</v>
      </c>
      <c r="H10" s="64">
        <v>6037.9</v>
      </c>
      <c r="I10" s="65">
        <v>5479.68</v>
      </c>
      <c r="J10" s="44">
        <f t="shared" si="2"/>
        <v>110.18709121700536</v>
      </c>
      <c r="K10" s="64">
        <v>21728.5</v>
      </c>
      <c r="L10" s="65">
        <v>21537.9</v>
      </c>
      <c r="M10" s="44">
        <f t="shared" si="3"/>
        <v>100.88495164338211</v>
      </c>
      <c r="N10" s="64">
        <v>31619.28</v>
      </c>
      <c r="O10" s="44">
        <v>31407</v>
      </c>
      <c r="P10" s="44">
        <f aca="true" t="shared" si="5" ref="P10:P25">N10/O10*100</f>
        <v>100.6759002770083</v>
      </c>
      <c r="Q10" s="20"/>
      <c r="R10" s="21"/>
      <c r="S10" s="21"/>
      <c r="T10" s="20"/>
      <c r="U10" s="21"/>
      <c r="V10" s="21"/>
      <c r="W10" s="20"/>
      <c r="X10" s="21"/>
      <c r="Y10" s="21"/>
      <c r="Z10" s="20"/>
    </row>
    <row r="11" spans="1:26" s="4" customFormat="1" ht="12.75">
      <c r="A11" s="116" t="s">
        <v>55</v>
      </c>
      <c r="B11" s="44">
        <f t="shared" si="4"/>
        <v>48927.99</v>
      </c>
      <c r="C11" s="44">
        <f t="shared" si="4"/>
        <v>43162.03</v>
      </c>
      <c r="D11" s="44">
        <f t="shared" si="0"/>
        <v>113.35887121157184</v>
      </c>
      <c r="E11" s="64">
        <v>36121.59</v>
      </c>
      <c r="F11" s="64">
        <v>30394.04</v>
      </c>
      <c r="G11" s="64">
        <f t="shared" si="1"/>
        <v>118.84431947842404</v>
      </c>
      <c r="H11" s="64">
        <v>12806.4</v>
      </c>
      <c r="I11" s="65">
        <v>12767.99</v>
      </c>
      <c r="J11" s="44">
        <f t="shared" si="2"/>
        <v>100.30083043611407</v>
      </c>
      <c r="K11" s="64">
        <v>20431.2</v>
      </c>
      <c r="L11" s="65">
        <v>20514.5</v>
      </c>
      <c r="M11" s="44">
        <f t="shared" si="3"/>
        <v>99.59394574569207</v>
      </c>
      <c r="N11" s="64">
        <v>69359.19</v>
      </c>
      <c r="O11" s="44">
        <v>63676.53</v>
      </c>
      <c r="P11" s="44">
        <f t="shared" si="5"/>
        <v>108.92426141939582</v>
      </c>
      <c r="Q11" s="20"/>
      <c r="R11" s="21"/>
      <c r="S11" s="21"/>
      <c r="T11" s="20"/>
      <c r="U11" s="21"/>
      <c r="V11" s="21"/>
      <c r="W11" s="20"/>
      <c r="X11" s="21"/>
      <c r="Y11" s="21"/>
      <c r="Z11" s="20"/>
    </row>
    <row r="12" spans="1:26" s="4" customFormat="1" ht="12.75">
      <c r="A12" s="116" t="s">
        <v>56</v>
      </c>
      <c r="B12" s="44">
        <f t="shared" si="4"/>
        <v>3769.25</v>
      </c>
      <c r="C12" s="44">
        <f t="shared" si="4"/>
        <v>3569.5800000000004</v>
      </c>
      <c r="D12" s="44">
        <f t="shared" si="0"/>
        <v>105.59365527597082</v>
      </c>
      <c r="E12" s="64">
        <v>226.85</v>
      </c>
      <c r="F12" s="64">
        <v>119.28</v>
      </c>
      <c r="G12" s="64">
        <f>E12/F12*100</f>
        <v>190.1827632461435</v>
      </c>
      <c r="H12" s="64">
        <v>3542.4</v>
      </c>
      <c r="I12" s="65">
        <v>3450.3</v>
      </c>
      <c r="J12" s="44">
        <f t="shared" si="2"/>
        <v>102.66933310146943</v>
      </c>
      <c r="K12" s="64">
        <v>9954.4</v>
      </c>
      <c r="L12" s="65">
        <v>9857.61</v>
      </c>
      <c r="M12" s="44">
        <f t="shared" si="3"/>
        <v>100.98188100361041</v>
      </c>
      <c r="N12" s="64">
        <v>13723.65</v>
      </c>
      <c r="O12" s="44">
        <v>13427.19</v>
      </c>
      <c r="P12" s="44">
        <f t="shared" si="5"/>
        <v>102.20790798372555</v>
      </c>
      <c r="Q12" s="20"/>
      <c r="R12" s="21"/>
      <c r="S12" s="21"/>
      <c r="T12" s="20"/>
      <c r="U12" s="21"/>
      <c r="V12" s="21"/>
      <c r="W12" s="20"/>
      <c r="X12" s="21"/>
      <c r="Y12" s="21"/>
      <c r="Z12" s="20"/>
    </row>
    <row r="13" spans="1:26" ht="12.75">
      <c r="A13" s="116" t="s">
        <v>57</v>
      </c>
      <c r="B13" s="44">
        <f t="shared" si="4"/>
        <v>11340.36</v>
      </c>
      <c r="C13" s="44">
        <f t="shared" si="4"/>
        <v>10411.720000000001</v>
      </c>
      <c r="D13" s="44">
        <f t="shared" si="0"/>
        <v>108.91917953997994</v>
      </c>
      <c r="E13" s="64">
        <v>4437.16</v>
      </c>
      <c r="F13" s="64">
        <v>4340.33</v>
      </c>
      <c r="G13" s="64">
        <f t="shared" si="1"/>
        <v>102.23093635737374</v>
      </c>
      <c r="H13" s="64">
        <v>6903.2</v>
      </c>
      <c r="I13" s="65">
        <v>6071.39</v>
      </c>
      <c r="J13" s="44">
        <f t="shared" si="2"/>
        <v>113.70048703838825</v>
      </c>
      <c r="K13" s="64">
        <v>10276.8</v>
      </c>
      <c r="L13" s="65">
        <v>10094.77</v>
      </c>
      <c r="M13" s="44">
        <f t="shared" si="3"/>
        <v>101.80321096964072</v>
      </c>
      <c r="N13" s="64">
        <v>21617.16</v>
      </c>
      <c r="O13" s="44">
        <v>20506.49</v>
      </c>
      <c r="P13" s="44">
        <f t="shared" si="5"/>
        <v>105.416187753243</v>
      </c>
      <c r="Q13" s="20"/>
      <c r="R13" s="21"/>
      <c r="S13" s="21"/>
      <c r="T13" s="20"/>
      <c r="U13" s="21"/>
      <c r="V13" s="21"/>
      <c r="W13" s="20"/>
      <c r="X13" s="21"/>
      <c r="Y13" s="21"/>
      <c r="Z13" s="20"/>
    </row>
    <row r="14" spans="1:26" ht="12.75">
      <c r="A14" s="116" t="s">
        <v>58</v>
      </c>
      <c r="B14" s="44">
        <f t="shared" si="4"/>
        <v>12555.33</v>
      </c>
      <c r="C14" s="44">
        <f t="shared" si="4"/>
        <v>11960.68</v>
      </c>
      <c r="D14" s="44">
        <f t="shared" si="0"/>
        <v>104.97170729423411</v>
      </c>
      <c r="E14" s="64">
        <v>6311.53</v>
      </c>
      <c r="F14" s="64">
        <v>5895.32</v>
      </c>
      <c r="G14" s="64">
        <f t="shared" si="1"/>
        <v>107.06000692074392</v>
      </c>
      <c r="H14" s="64">
        <v>6243.8</v>
      </c>
      <c r="I14" s="65">
        <v>6065.36</v>
      </c>
      <c r="J14" s="44">
        <f t="shared" si="2"/>
        <v>102.94195233259032</v>
      </c>
      <c r="K14" s="64">
        <v>14838.4</v>
      </c>
      <c r="L14" s="65">
        <v>14703.89</v>
      </c>
      <c r="M14" s="44">
        <f t="shared" si="3"/>
        <v>100.9147919360115</v>
      </c>
      <c r="N14" s="64">
        <v>27393.73</v>
      </c>
      <c r="O14" s="44">
        <v>26664.57</v>
      </c>
      <c r="P14" s="44">
        <f t="shared" si="5"/>
        <v>102.73456500517352</v>
      </c>
      <c r="Q14" s="20"/>
      <c r="R14" s="21"/>
      <c r="S14" s="21"/>
      <c r="T14" s="20"/>
      <c r="U14" s="21"/>
      <c r="V14" s="21"/>
      <c r="W14" s="20"/>
      <c r="X14" s="21"/>
      <c r="Y14" s="21"/>
      <c r="Z14" s="20"/>
    </row>
    <row r="15" spans="1:26" ht="12.75">
      <c r="A15" s="116" t="s">
        <v>146</v>
      </c>
      <c r="B15" s="44">
        <f t="shared" si="4"/>
        <v>9728.41</v>
      </c>
      <c r="C15" s="44">
        <f t="shared" si="4"/>
        <v>9171.73</v>
      </c>
      <c r="D15" s="44">
        <f t="shared" si="0"/>
        <v>106.06952014505441</v>
      </c>
      <c r="E15" s="64">
        <v>1388.91</v>
      </c>
      <c r="F15" s="64">
        <v>1011.77</v>
      </c>
      <c r="G15" s="64">
        <f t="shared" si="1"/>
        <v>137.27527007126128</v>
      </c>
      <c r="H15" s="64">
        <v>8339.5</v>
      </c>
      <c r="I15" s="65">
        <v>8159.96</v>
      </c>
      <c r="J15" s="44">
        <f t="shared" si="2"/>
        <v>102.20025588360728</v>
      </c>
      <c r="K15" s="64">
        <v>15707.9</v>
      </c>
      <c r="L15" s="65">
        <v>15340.29</v>
      </c>
      <c r="M15" s="44">
        <f t="shared" si="3"/>
        <v>102.39636929940698</v>
      </c>
      <c r="N15" s="64">
        <v>25436.31</v>
      </c>
      <c r="O15" s="44">
        <v>24512.01</v>
      </c>
      <c r="P15" s="44">
        <f t="shared" si="5"/>
        <v>103.77080459741981</v>
      </c>
      <c r="Q15" s="20"/>
      <c r="R15" s="21"/>
      <c r="S15" s="21"/>
      <c r="T15" s="20"/>
      <c r="U15" s="21"/>
      <c r="V15" s="21"/>
      <c r="W15" s="20"/>
      <c r="X15" s="21"/>
      <c r="Y15" s="21"/>
      <c r="Z15" s="20"/>
    </row>
    <row r="16" spans="1:26" ht="12.75">
      <c r="A16" s="116" t="s">
        <v>59</v>
      </c>
      <c r="B16" s="44">
        <f t="shared" si="4"/>
        <v>10270.51</v>
      </c>
      <c r="C16" s="44">
        <f t="shared" si="4"/>
        <v>11160.49</v>
      </c>
      <c r="D16" s="44">
        <f t="shared" si="0"/>
        <v>92.02561894683836</v>
      </c>
      <c r="E16" s="64">
        <v>5498.71</v>
      </c>
      <c r="F16" s="64">
        <v>6434.28</v>
      </c>
      <c r="G16" s="64">
        <f t="shared" si="1"/>
        <v>85.45960076341099</v>
      </c>
      <c r="H16" s="64">
        <v>4771.8</v>
      </c>
      <c r="I16" s="65">
        <v>4726.21</v>
      </c>
      <c r="J16" s="44">
        <f t="shared" si="2"/>
        <v>100.96462070030742</v>
      </c>
      <c r="K16" s="64">
        <v>8909.4</v>
      </c>
      <c r="L16" s="65">
        <v>8951.33</v>
      </c>
      <c r="M16" s="44">
        <f t="shared" si="3"/>
        <v>99.53157798896923</v>
      </c>
      <c r="N16" s="64">
        <v>19179.91</v>
      </c>
      <c r="O16" s="44">
        <v>20111.82</v>
      </c>
      <c r="P16" s="44">
        <f t="shared" si="5"/>
        <v>95.36635669969202</v>
      </c>
      <c r="Q16" s="20"/>
      <c r="R16" s="21"/>
      <c r="S16" s="21"/>
      <c r="T16" s="20"/>
      <c r="U16" s="21"/>
      <c r="V16" s="21"/>
      <c r="W16" s="20"/>
      <c r="X16" s="21"/>
      <c r="Y16" s="21"/>
      <c r="Z16" s="20"/>
    </row>
    <row r="17" spans="1:26" ht="14.25" customHeight="1">
      <c r="A17" s="116" t="s">
        <v>233</v>
      </c>
      <c r="B17" s="44">
        <f t="shared" si="4"/>
        <v>8330.15</v>
      </c>
      <c r="C17" s="44">
        <f t="shared" si="4"/>
        <v>9108.17</v>
      </c>
      <c r="D17" s="44">
        <f t="shared" si="0"/>
        <v>91.45799869787234</v>
      </c>
      <c r="E17" s="64">
        <v>7934.45</v>
      </c>
      <c r="F17" s="64">
        <v>8734.45</v>
      </c>
      <c r="G17" s="64">
        <f t="shared" si="1"/>
        <v>90.84086576716335</v>
      </c>
      <c r="H17" s="64">
        <v>395.7</v>
      </c>
      <c r="I17" s="65">
        <v>373.72</v>
      </c>
      <c r="J17" s="44">
        <f t="shared" si="2"/>
        <v>105.8814085411538</v>
      </c>
      <c r="K17" s="64">
        <v>9876.4</v>
      </c>
      <c r="L17" s="65">
        <v>9895.79</v>
      </c>
      <c r="M17" s="44">
        <f t="shared" si="3"/>
        <v>99.80405808934908</v>
      </c>
      <c r="N17" s="64">
        <v>18206.55</v>
      </c>
      <c r="O17" s="44">
        <v>19003.96</v>
      </c>
      <c r="P17" s="44">
        <f t="shared" si="5"/>
        <v>95.8039798021044</v>
      </c>
      <c r="Q17" s="20"/>
      <c r="R17" s="21"/>
      <c r="S17" s="21"/>
      <c r="T17" s="20"/>
      <c r="U17" s="21"/>
      <c r="V17" s="21"/>
      <c r="W17" s="20"/>
      <c r="X17" s="21"/>
      <c r="Y17" s="21"/>
      <c r="Z17" s="20"/>
    </row>
    <row r="18" spans="1:26" s="4" customFormat="1" ht="14.25" customHeight="1">
      <c r="A18" s="116" t="s">
        <v>61</v>
      </c>
      <c r="B18" s="44">
        <f t="shared" si="4"/>
        <v>1617.56</v>
      </c>
      <c r="C18" s="44">
        <f t="shared" si="4"/>
        <v>1507.18</v>
      </c>
      <c r="D18" s="44">
        <f t="shared" si="0"/>
        <v>107.32361098209901</v>
      </c>
      <c r="E18" s="64">
        <v>323.76</v>
      </c>
      <c r="F18" s="64">
        <v>256.66</v>
      </c>
      <c r="G18" s="64">
        <f t="shared" si="1"/>
        <v>126.14353619574533</v>
      </c>
      <c r="H18" s="64">
        <v>1293.8</v>
      </c>
      <c r="I18" s="65">
        <v>1250.52</v>
      </c>
      <c r="J18" s="44">
        <f t="shared" si="2"/>
        <v>103.46096024053992</v>
      </c>
      <c r="K18" s="64">
        <v>8149.1</v>
      </c>
      <c r="L18" s="65">
        <v>7992</v>
      </c>
      <c r="M18" s="44">
        <f t="shared" si="3"/>
        <v>101.9657157157157</v>
      </c>
      <c r="N18" s="64">
        <v>9766.66</v>
      </c>
      <c r="O18" s="44">
        <v>9499.17</v>
      </c>
      <c r="P18" s="44">
        <f t="shared" si="5"/>
        <v>102.81593023390465</v>
      </c>
      <c r="Q18" s="20"/>
      <c r="R18" s="21"/>
      <c r="S18" s="21"/>
      <c r="T18" s="20"/>
      <c r="U18" s="21"/>
      <c r="V18" s="21"/>
      <c r="W18" s="20"/>
      <c r="X18" s="21"/>
      <c r="Y18" s="21"/>
      <c r="Z18" s="20"/>
    </row>
    <row r="19" spans="1:26" ht="14.25" customHeight="1">
      <c r="A19" s="116" t="s">
        <v>62</v>
      </c>
      <c r="B19" s="44">
        <f t="shared" si="4"/>
        <v>2666.13</v>
      </c>
      <c r="C19" s="44">
        <f t="shared" si="4"/>
        <v>3054.02</v>
      </c>
      <c r="D19" s="44">
        <f t="shared" si="0"/>
        <v>87.29903536977493</v>
      </c>
      <c r="E19" s="64">
        <v>2179.53</v>
      </c>
      <c r="F19" s="64">
        <v>2570.48</v>
      </c>
      <c r="G19" s="64">
        <f t="shared" si="1"/>
        <v>84.79077837602317</v>
      </c>
      <c r="H19" s="64">
        <v>486.6</v>
      </c>
      <c r="I19" s="65">
        <v>483.54</v>
      </c>
      <c r="J19" s="44">
        <f t="shared" si="2"/>
        <v>100.63283285767466</v>
      </c>
      <c r="K19" s="64">
        <v>1148.8</v>
      </c>
      <c r="L19" s="65">
        <v>1164.29</v>
      </c>
      <c r="M19" s="44">
        <f t="shared" si="3"/>
        <v>98.66957544941553</v>
      </c>
      <c r="N19" s="64">
        <v>3814.93</v>
      </c>
      <c r="O19" s="44">
        <v>4218.31</v>
      </c>
      <c r="P19" s="44">
        <f t="shared" si="5"/>
        <v>90.43740265651408</v>
      </c>
      <c r="Q19" s="20"/>
      <c r="R19" s="21"/>
      <c r="S19" s="21"/>
      <c r="T19" s="20"/>
      <c r="U19" s="21"/>
      <c r="V19" s="21"/>
      <c r="W19" s="20"/>
      <c r="X19" s="21"/>
      <c r="Y19" s="21"/>
      <c r="Z19" s="20"/>
    </row>
    <row r="20" spans="1:26" ht="14.25" customHeight="1">
      <c r="A20" s="116" t="s">
        <v>63</v>
      </c>
      <c r="B20" s="44">
        <f t="shared" si="4"/>
        <v>13043.85</v>
      </c>
      <c r="C20" s="44">
        <f t="shared" si="4"/>
        <v>12030.880000000001</v>
      </c>
      <c r="D20" s="44">
        <f t="shared" si="0"/>
        <v>108.41974984373546</v>
      </c>
      <c r="E20" s="64">
        <v>8201.1</v>
      </c>
      <c r="F20" s="64">
        <v>7157.04</v>
      </c>
      <c r="G20" s="64">
        <f t="shared" si="1"/>
        <v>114.58787431675664</v>
      </c>
      <c r="H20" s="64">
        <v>4842.75</v>
      </c>
      <c r="I20" s="65">
        <v>4873.84</v>
      </c>
      <c r="J20" s="44">
        <f t="shared" si="2"/>
        <v>99.36210462386947</v>
      </c>
      <c r="K20" s="64">
        <v>9020.9</v>
      </c>
      <c r="L20" s="65">
        <v>9819.07</v>
      </c>
      <c r="M20" s="44">
        <f t="shared" si="3"/>
        <v>91.87122609371356</v>
      </c>
      <c r="N20" s="64">
        <v>22064.75</v>
      </c>
      <c r="O20" s="44">
        <v>21849.95</v>
      </c>
      <c r="P20" s="44">
        <f>N20/O20*100</f>
        <v>100.983068611141</v>
      </c>
      <c r="Q20" s="20"/>
      <c r="R20" s="21"/>
      <c r="S20" s="21"/>
      <c r="T20" s="20"/>
      <c r="U20" s="21"/>
      <c r="V20" s="21"/>
      <c r="W20" s="20"/>
      <c r="X20" s="21"/>
      <c r="Y20" s="21"/>
      <c r="Z20" s="20"/>
    </row>
    <row r="21" spans="1:26" ht="14.25" customHeight="1">
      <c r="A21" s="116" t="s">
        <v>64</v>
      </c>
      <c r="B21" s="44">
        <f t="shared" si="4"/>
        <v>8254.24</v>
      </c>
      <c r="C21" s="44">
        <f t="shared" si="4"/>
        <v>8224.58</v>
      </c>
      <c r="D21" s="44">
        <f t="shared" si="0"/>
        <v>100.36062631769647</v>
      </c>
      <c r="E21" s="64">
        <v>6338.64</v>
      </c>
      <c r="F21" s="64">
        <v>6218.24</v>
      </c>
      <c r="G21" s="64">
        <f t="shared" si="1"/>
        <v>101.93623919308358</v>
      </c>
      <c r="H21" s="64">
        <v>1915.6</v>
      </c>
      <c r="I21" s="65">
        <v>2006.34</v>
      </c>
      <c r="J21" s="44">
        <f t="shared" si="2"/>
        <v>95.47733684221019</v>
      </c>
      <c r="K21" s="64">
        <v>7552.7</v>
      </c>
      <c r="L21" s="65">
        <v>8304.8</v>
      </c>
      <c r="M21" s="44">
        <f t="shared" si="3"/>
        <v>90.94379154224063</v>
      </c>
      <c r="N21" s="64">
        <v>15806.94</v>
      </c>
      <c r="O21" s="44">
        <v>16529.38</v>
      </c>
      <c r="P21" s="44">
        <f t="shared" si="5"/>
        <v>95.62935814894449</v>
      </c>
      <c r="Q21" s="20"/>
      <c r="R21" s="21"/>
      <c r="S21" s="21"/>
      <c r="T21" s="20"/>
      <c r="U21" s="21"/>
      <c r="V21" s="21"/>
      <c r="W21" s="20"/>
      <c r="X21" s="21"/>
      <c r="Y21" s="21"/>
      <c r="Z21" s="20"/>
    </row>
    <row r="22" spans="1:26" ht="14.25" customHeight="1">
      <c r="A22" s="116" t="s">
        <v>65</v>
      </c>
      <c r="B22" s="44">
        <f t="shared" si="4"/>
        <v>14161.29</v>
      </c>
      <c r="C22" s="44">
        <f t="shared" si="4"/>
        <v>6779.789999999999</v>
      </c>
      <c r="D22" s="44">
        <f>B22/C22*100</f>
        <v>208.87505365210433</v>
      </c>
      <c r="E22" s="64">
        <v>11291.59</v>
      </c>
      <c r="F22" s="64">
        <v>4383.65</v>
      </c>
      <c r="G22" s="64">
        <f>E22/F22*100</f>
        <v>257.5842049433692</v>
      </c>
      <c r="H22" s="64">
        <v>2869.7</v>
      </c>
      <c r="I22" s="65">
        <v>2396.14</v>
      </c>
      <c r="J22" s="44">
        <f t="shared" si="2"/>
        <v>119.76345288672614</v>
      </c>
      <c r="K22" s="64">
        <v>44676.6</v>
      </c>
      <c r="L22" s="65">
        <v>53423.05</v>
      </c>
      <c r="M22" s="44">
        <f>K22/L22*100</f>
        <v>83.62794711271631</v>
      </c>
      <c r="N22" s="64">
        <v>58837.89</v>
      </c>
      <c r="O22" s="44">
        <v>60202.83</v>
      </c>
      <c r="P22" s="44">
        <f t="shared" si="5"/>
        <v>97.73276438997966</v>
      </c>
      <c r="Q22" s="20"/>
      <c r="R22" s="21"/>
      <c r="S22" s="21"/>
      <c r="T22" s="20"/>
      <c r="U22" s="21"/>
      <c r="V22" s="21"/>
      <c r="W22" s="20"/>
      <c r="X22" s="21"/>
      <c r="Y22" s="21"/>
      <c r="Z22" s="20"/>
    </row>
    <row r="23" spans="1:26" ht="14.25" customHeight="1">
      <c r="A23" s="116" t="s">
        <v>147</v>
      </c>
      <c r="B23" s="44">
        <f t="shared" si="4"/>
        <v>2896.6499999999996</v>
      </c>
      <c r="C23" s="44">
        <f t="shared" si="4"/>
        <v>2910.57</v>
      </c>
      <c r="D23" s="44">
        <f t="shared" si="0"/>
        <v>99.52174316371018</v>
      </c>
      <c r="E23" s="64">
        <v>11.45</v>
      </c>
      <c r="F23" s="64">
        <v>39.75</v>
      </c>
      <c r="G23" s="64">
        <f t="shared" si="1"/>
        <v>28.805031446540877</v>
      </c>
      <c r="H23" s="64">
        <v>2885.2</v>
      </c>
      <c r="I23" s="65">
        <v>2870.82</v>
      </c>
      <c r="J23" s="44">
        <f t="shared" si="2"/>
        <v>100.50090218125831</v>
      </c>
      <c r="K23" s="64">
        <v>4244.3</v>
      </c>
      <c r="L23" s="65">
        <v>4299.71</v>
      </c>
      <c r="M23" s="44">
        <f t="shared" si="3"/>
        <v>98.71130843708065</v>
      </c>
      <c r="N23" s="64">
        <v>7140.95</v>
      </c>
      <c r="O23" s="44">
        <v>7210.28</v>
      </c>
      <c r="P23" s="44">
        <f t="shared" si="5"/>
        <v>99.03845620419735</v>
      </c>
      <c r="Q23" s="20"/>
      <c r="R23" s="21"/>
      <c r="S23" s="21"/>
      <c r="T23" s="20"/>
      <c r="U23" s="21"/>
      <c r="V23" s="21"/>
      <c r="W23" s="20"/>
      <c r="X23" s="21"/>
      <c r="Y23" s="21"/>
      <c r="Z23" s="20"/>
    </row>
    <row r="24" spans="1:26" ht="14.25" customHeight="1">
      <c r="A24" s="116" t="s">
        <v>67</v>
      </c>
      <c r="B24" s="44">
        <f t="shared" si="4"/>
        <v>23994</v>
      </c>
      <c r="C24" s="44">
        <f t="shared" si="4"/>
        <v>23437.64</v>
      </c>
      <c r="D24" s="44">
        <f t="shared" si="0"/>
        <v>102.37378848723677</v>
      </c>
      <c r="E24" s="64">
        <v>19964.29</v>
      </c>
      <c r="F24" s="64">
        <v>19110.47</v>
      </c>
      <c r="G24" s="64">
        <f t="shared" si="1"/>
        <v>104.46781267022737</v>
      </c>
      <c r="H24" s="64">
        <v>4029.71</v>
      </c>
      <c r="I24" s="65">
        <v>4327.17</v>
      </c>
      <c r="J24" s="44">
        <f t="shared" si="2"/>
        <v>93.12576117878429</v>
      </c>
      <c r="K24" s="64">
        <v>10232.8</v>
      </c>
      <c r="L24" s="65">
        <v>10308.49</v>
      </c>
      <c r="M24" s="44">
        <f>K24/L24*100</f>
        <v>99.26575085196765</v>
      </c>
      <c r="N24" s="64">
        <v>34226.8</v>
      </c>
      <c r="O24" s="44">
        <v>33746.12</v>
      </c>
      <c r="P24" s="44">
        <f t="shared" si="5"/>
        <v>101.42440079037233</v>
      </c>
      <c r="Q24" s="20"/>
      <c r="R24" s="21"/>
      <c r="S24" s="21"/>
      <c r="T24" s="20"/>
      <c r="U24" s="21"/>
      <c r="V24" s="21"/>
      <c r="W24" s="20"/>
      <c r="X24" s="21"/>
      <c r="Y24" s="21"/>
      <c r="Z24" s="20"/>
    </row>
    <row r="25" spans="1:26" ht="12" customHeight="1">
      <c r="A25" s="116" t="s">
        <v>148</v>
      </c>
      <c r="B25" s="44">
        <f>E25</f>
        <v>2.5</v>
      </c>
      <c r="C25" s="44">
        <f>F25</f>
        <v>1.55</v>
      </c>
      <c r="D25" s="44">
        <f t="shared" si="0"/>
        <v>161.29032258064515</v>
      </c>
      <c r="E25" s="44">
        <v>2.5</v>
      </c>
      <c r="F25" s="44">
        <v>1.55</v>
      </c>
      <c r="G25" s="64">
        <f t="shared" si="1"/>
        <v>161.29032258064515</v>
      </c>
      <c r="H25" s="44" t="s">
        <v>182</v>
      </c>
      <c r="I25" s="44" t="s">
        <v>182</v>
      </c>
      <c r="J25" s="44" t="s">
        <v>182</v>
      </c>
      <c r="K25" s="44">
        <v>19.1</v>
      </c>
      <c r="L25" s="44">
        <v>24.4</v>
      </c>
      <c r="M25" s="44">
        <f t="shared" si="3"/>
        <v>78.27868852459018</v>
      </c>
      <c r="N25" s="44">
        <v>21.6</v>
      </c>
      <c r="O25" s="44">
        <v>25.95</v>
      </c>
      <c r="P25" s="44">
        <f t="shared" si="5"/>
        <v>83.23699421965318</v>
      </c>
      <c r="Q25" s="20"/>
      <c r="R25" s="21"/>
      <c r="S25" s="21"/>
      <c r="T25" s="20"/>
      <c r="U25" s="21"/>
      <c r="V25" s="21"/>
      <c r="W25" s="20"/>
      <c r="X25" s="21"/>
      <c r="Y25" s="21"/>
      <c r="Z25" s="20"/>
    </row>
    <row r="26" spans="1:26" ht="12.75">
      <c r="A26" s="116" t="s">
        <v>68</v>
      </c>
      <c r="B26" s="44" t="s">
        <v>182</v>
      </c>
      <c r="C26" s="44" t="s">
        <v>182</v>
      </c>
      <c r="D26" s="44" t="s">
        <v>182</v>
      </c>
      <c r="E26" s="44" t="s">
        <v>182</v>
      </c>
      <c r="F26" s="44" t="s">
        <v>182</v>
      </c>
      <c r="G26" s="64" t="s">
        <v>182</v>
      </c>
      <c r="H26" s="44" t="s">
        <v>182</v>
      </c>
      <c r="I26" s="44" t="s">
        <v>182</v>
      </c>
      <c r="J26" s="44" t="s">
        <v>182</v>
      </c>
      <c r="K26" s="44">
        <v>9.8</v>
      </c>
      <c r="L26" s="44">
        <v>7.8</v>
      </c>
      <c r="M26" s="44">
        <f t="shared" si="3"/>
        <v>125.64102564102566</v>
      </c>
      <c r="N26" s="44">
        <v>9.8</v>
      </c>
      <c r="O26" s="44">
        <v>7.8</v>
      </c>
      <c r="P26" s="44">
        <f>N26/O26*100</f>
        <v>125.64102564102566</v>
      </c>
      <c r="Q26" s="20"/>
      <c r="R26" s="21"/>
      <c r="S26" s="21"/>
      <c r="T26" s="20"/>
      <c r="U26" s="19"/>
      <c r="V26" s="19"/>
      <c r="W26" s="19"/>
      <c r="X26" s="21"/>
      <c r="Y26" s="21"/>
      <c r="Z26" s="20"/>
    </row>
    <row r="27" spans="1:26" ht="12.75">
      <c r="A27" s="118" t="s">
        <v>69</v>
      </c>
      <c r="B27" s="46">
        <f t="shared" si="4"/>
        <v>861.48</v>
      </c>
      <c r="C27" s="46">
        <f t="shared" si="4"/>
        <v>861.27</v>
      </c>
      <c r="D27" s="46">
        <f t="shared" si="0"/>
        <v>100.02438259779163</v>
      </c>
      <c r="E27" s="46">
        <v>552.68</v>
      </c>
      <c r="F27" s="46">
        <v>558.17</v>
      </c>
      <c r="G27" s="66">
        <v>101.1</v>
      </c>
      <c r="H27" s="46">
        <v>308.8</v>
      </c>
      <c r="I27" s="46">
        <v>303.1</v>
      </c>
      <c r="J27" s="46">
        <v>102.9</v>
      </c>
      <c r="K27" s="46">
        <v>1655.5</v>
      </c>
      <c r="L27" s="46">
        <v>1649.5</v>
      </c>
      <c r="M27" s="46">
        <f>K27/L27*100</f>
        <v>100.36374658987572</v>
      </c>
      <c r="N27" s="46">
        <v>2516.98</v>
      </c>
      <c r="O27" s="46">
        <v>2510.77</v>
      </c>
      <c r="P27" s="46">
        <f>N27/O27*100</f>
        <v>100.24733448304704</v>
      </c>
      <c r="Q27" s="20"/>
      <c r="R27" s="21"/>
      <c r="S27" s="21"/>
      <c r="T27" s="20"/>
      <c r="U27" s="21"/>
      <c r="V27" s="21"/>
      <c r="W27" s="20"/>
      <c r="X27" s="21"/>
      <c r="Y27" s="21"/>
      <c r="Z27" s="20"/>
    </row>
    <row r="28" ht="12.75">
      <c r="L28" s="4"/>
    </row>
    <row r="29" spans="2:13" ht="12.75">
      <c r="B29" s="21"/>
      <c r="C29" s="21"/>
      <c r="D29" s="20"/>
      <c r="E29" s="21"/>
      <c r="F29" s="21"/>
      <c r="G29" s="20"/>
      <c r="H29" s="21"/>
      <c r="I29" s="21"/>
      <c r="J29" s="20"/>
      <c r="K29" s="21"/>
      <c r="L29" s="21"/>
      <c r="M29" s="20"/>
    </row>
    <row r="30" spans="2:13" ht="12.75">
      <c r="B30" s="21"/>
      <c r="C30" s="21"/>
      <c r="D30" s="20"/>
      <c r="E30" s="21"/>
      <c r="F30" s="21"/>
      <c r="G30" s="20"/>
      <c r="H30" s="21"/>
      <c r="I30" s="21"/>
      <c r="J30" s="20"/>
      <c r="K30" s="21"/>
      <c r="L30" s="21"/>
      <c r="M30" s="20"/>
    </row>
    <row r="31" spans="2:13" ht="12.75">
      <c r="B31" s="21"/>
      <c r="C31" s="21"/>
      <c r="D31" s="20"/>
      <c r="E31" s="21"/>
      <c r="F31" s="21"/>
      <c r="G31" s="20"/>
      <c r="H31" s="21"/>
      <c r="I31" s="21"/>
      <c r="J31" s="20"/>
      <c r="K31" s="21"/>
      <c r="L31" s="21"/>
      <c r="M31" s="20"/>
    </row>
    <row r="32" spans="2:13" ht="12.75">
      <c r="B32" s="21"/>
      <c r="C32" s="21"/>
      <c r="D32" s="20"/>
      <c r="E32" s="21"/>
      <c r="F32" s="21"/>
      <c r="G32" s="20"/>
      <c r="H32" s="21"/>
      <c r="I32" s="21"/>
      <c r="J32" s="20"/>
      <c r="K32" s="21"/>
      <c r="L32" s="21"/>
      <c r="M32" s="20"/>
    </row>
    <row r="33" spans="2:13" ht="12.75">
      <c r="B33" s="21"/>
      <c r="C33" s="21"/>
      <c r="D33" s="20"/>
      <c r="E33" s="21"/>
      <c r="F33" s="21"/>
      <c r="G33" s="20"/>
      <c r="H33" s="21"/>
      <c r="I33" s="21"/>
      <c r="J33" s="20"/>
      <c r="K33" s="21"/>
      <c r="L33" s="21"/>
      <c r="M33" s="20"/>
    </row>
    <row r="34" spans="2:13" ht="12.75">
      <c r="B34" s="21"/>
      <c r="C34" s="21"/>
      <c r="D34" s="20"/>
      <c r="E34" s="21"/>
      <c r="F34" s="21"/>
      <c r="G34" s="20"/>
      <c r="H34" s="21"/>
      <c r="I34" s="21"/>
      <c r="J34" s="20"/>
      <c r="K34" s="21"/>
      <c r="L34" s="21"/>
      <c r="M34" s="20"/>
    </row>
    <row r="35" spans="2:13" ht="12.75">
      <c r="B35" s="21"/>
      <c r="C35" s="21"/>
      <c r="D35" s="20"/>
      <c r="E35" s="21"/>
      <c r="F35" s="21"/>
      <c r="G35" s="20"/>
      <c r="H35" s="21"/>
      <c r="I35" s="21"/>
      <c r="J35" s="20"/>
      <c r="K35" s="21"/>
      <c r="L35" s="21"/>
      <c r="M35" s="20"/>
    </row>
    <row r="36" spans="2:13" ht="12.75">
      <c r="B36" s="21"/>
      <c r="C36" s="21"/>
      <c r="D36" s="20"/>
      <c r="E36" s="21"/>
      <c r="F36" s="21"/>
      <c r="G36" s="20"/>
      <c r="H36" s="21"/>
      <c r="I36" s="21"/>
      <c r="J36" s="20"/>
      <c r="K36" s="21"/>
      <c r="L36" s="21"/>
      <c r="M36" s="20"/>
    </row>
    <row r="37" spans="2:13" ht="12.75">
      <c r="B37" s="21"/>
      <c r="C37" s="21"/>
      <c r="D37" s="20"/>
      <c r="E37" s="21"/>
      <c r="F37" s="21"/>
      <c r="G37" s="20"/>
      <c r="H37" s="21"/>
      <c r="I37" s="21"/>
      <c r="J37" s="20"/>
      <c r="K37" s="21"/>
      <c r="L37" s="21"/>
      <c r="M37" s="20"/>
    </row>
    <row r="38" spans="2:13" ht="12.75">
      <c r="B38" s="21"/>
      <c r="C38" s="21"/>
      <c r="D38" s="20"/>
      <c r="E38" s="21"/>
      <c r="F38" s="21"/>
      <c r="G38" s="20"/>
      <c r="H38" s="21"/>
      <c r="I38" s="21"/>
      <c r="J38" s="20"/>
      <c r="K38" s="21"/>
      <c r="L38" s="21"/>
      <c r="M38" s="20"/>
    </row>
    <row r="39" spans="2:13" ht="12.75">
      <c r="B39" s="21"/>
      <c r="C39" s="21"/>
      <c r="D39" s="20"/>
      <c r="E39" s="21"/>
      <c r="F39" s="21"/>
      <c r="G39" s="20"/>
      <c r="H39" s="21"/>
      <c r="I39" s="21"/>
      <c r="J39" s="20"/>
      <c r="K39" s="21"/>
      <c r="L39" s="21"/>
      <c r="M39" s="20"/>
    </row>
    <row r="40" spans="2:13" ht="12.75">
      <c r="B40" s="21"/>
      <c r="C40" s="21"/>
      <c r="D40" s="20"/>
      <c r="E40" s="21"/>
      <c r="F40" s="21"/>
      <c r="G40" s="20"/>
      <c r="H40" s="21"/>
      <c r="I40" s="21"/>
      <c r="J40" s="20"/>
      <c r="K40" s="21"/>
      <c r="L40" s="21"/>
      <c r="M40" s="20"/>
    </row>
    <row r="41" spans="2:13" ht="12.75">
      <c r="B41" s="21"/>
      <c r="C41" s="21"/>
      <c r="D41" s="20"/>
      <c r="E41" s="21"/>
      <c r="F41" s="21"/>
      <c r="G41" s="20"/>
      <c r="H41" s="21"/>
      <c r="I41" s="21"/>
      <c r="J41" s="20"/>
      <c r="K41" s="21"/>
      <c r="L41" s="21"/>
      <c r="M41" s="20"/>
    </row>
    <row r="42" spans="2:13" ht="12.75">
      <c r="B42" s="21"/>
      <c r="C42" s="21"/>
      <c r="D42" s="20"/>
      <c r="E42" s="21"/>
      <c r="F42" s="21"/>
      <c r="G42" s="20"/>
      <c r="H42" s="21"/>
      <c r="I42" s="21"/>
      <c r="J42" s="20"/>
      <c r="K42" s="21"/>
      <c r="L42" s="21"/>
      <c r="M42" s="20"/>
    </row>
    <row r="43" spans="2:13" ht="12.75">
      <c r="B43" s="21"/>
      <c r="C43" s="21"/>
      <c r="D43" s="20"/>
      <c r="E43" s="21"/>
      <c r="F43" s="21"/>
      <c r="G43" s="20"/>
      <c r="H43" s="21"/>
      <c r="I43" s="21"/>
      <c r="J43" s="20"/>
      <c r="K43" s="21"/>
      <c r="L43" s="21"/>
      <c r="M43" s="20"/>
    </row>
    <row r="44" spans="2:13" ht="12.75">
      <c r="B44" s="21"/>
      <c r="C44" s="21"/>
      <c r="D44" s="20"/>
      <c r="E44" s="21"/>
      <c r="F44" s="21"/>
      <c r="G44" s="20"/>
      <c r="H44" s="21"/>
      <c r="I44" s="21"/>
      <c r="J44" s="20"/>
      <c r="K44" s="21"/>
      <c r="L44" s="21"/>
      <c r="M44" s="20"/>
    </row>
    <row r="45" spans="2:13" ht="12.75">
      <c r="B45" s="21"/>
      <c r="C45" s="21"/>
      <c r="D45" s="20"/>
      <c r="E45" s="21"/>
      <c r="F45" s="19"/>
      <c r="G45" s="20"/>
      <c r="H45" s="19"/>
      <c r="I45" s="19"/>
      <c r="J45" s="19"/>
      <c r="K45" s="21"/>
      <c r="L45" s="21"/>
      <c r="M45" s="20"/>
    </row>
    <row r="46" spans="2:13" ht="12.75">
      <c r="B46" s="21"/>
      <c r="C46" s="21"/>
      <c r="D46" s="20"/>
      <c r="E46" s="21"/>
      <c r="F46" s="21"/>
      <c r="G46" s="20"/>
      <c r="H46" s="21"/>
      <c r="I46" s="21"/>
      <c r="J46" s="20"/>
      <c r="K46" s="21"/>
      <c r="L46" s="21"/>
      <c r="M46" s="20"/>
    </row>
  </sheetData>
  <sheetProtection/>
  <mergeCells count="9">
    <mergeCell ref="A1:P1"/>
    <mergeCell ref="A2:P2"/>
    <mergeCell ref="N4:P5"/>
    <mergeCell ref="A4:A6"/>
    <mergeCell ref="B4:D5"/>
    <mergeCell ref="E5:G5"/>
    <mergeCell ref="H5:J5"/>
    <mergeCell ref="E4:J4"/>
    <mergeCell ref="K4:M5"/>
  </mergeCells>
  <printOptions/>
  <pageMargins left="0.5905511811023623" right="0.5905511811023623" top="0.5905511811023623" bottom="0.3937007874015748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35"/>
  <sheetViews>
    <sheetView zoomScalePageLayoutView="0" workbookViewId="0" topLeftCell="A1">
      <selection activeCell="E36" sqref="E36"/>
    </sheetView>
  </sheetViews>
  <sheetFormatPr defaultColWidth="9.00390625" defaultRowHeight="12.75"/>
  <cols>
    <col min="1" max="1" width="22.25390625" style="83" customWidth="1"/>
    <col min="2" max="2" width="16.125" style="83" customWidth="1"/>
    <col min="3" max="9" width="13.875" style="83" customWidth="1"/>
    <col min="10" max="11" width="9.125" style="83" customWidth="1"/>
    <col min="12" max="16384" width="9.125" style="83" customWidth="1"/>
  </cols>
  <sheetData>
    <row r="1" spans="1:9" ht="23.25" customHeight="1">
      <c r="A1" s="315" t="s">
        <v>70</v>
      </c>
      <c r="B1" s="315"/>
      <c r="C1" s="315"/>
      <c r="D1" s="315"/>
      <c r="E1" s="315"/>
      <c r="F1" s="315"/>
      <c r="G1" s="315"/>
      <c r="H1" s="315"/>
      <c r="I1" s="315"/>
    </row>
    <row r="2" spans="1:9" ht="15">
      <c r="A2" s="121"/>
      <c r="B2" s="122"/>
      <c r="C2" s="122"/>
      <c r="D2" s="122"/>
      <c r="E2" s="122"/>
      <c r="F2" s="122"/>
      <c r="G2" s="122"/>
      <c r="H2" s="122"/>
      <c r="I2" s="122"/>
    </row>
    <row r="3" spans="1:9" s="126" customFormat="1" ht="11.25">
      <c r="A3" s="123"/>
      <c r="B3" s="124"/>
      <c r="C3" s="124"/>
      <c r="D3" s="124"/>
      <c r="E3" s="124"/>
      <c r="F3" s="124"/>
      <c r="G3" s="124"/>
      <c r="H3" s="124"/>
      <c r="I3" s="125" t="s">
        <v>48</v>
      </c>
    </row>
    <row r="4" spans="1:9" ht="25.5" customHeight="1">
      <c r="A4" s="316"/>
      <c r="B4" s="317" t="s">
        <v>71</v>
      </c>
      <c r="C4" s="318" t="s">
        <v>26</v>
      </c>
      <c r="D4" s="319"/>
      <c r="E4" s="319"/>
      <c r="F4" s="319"/>
      <c r="G4" s="319"/>
      <c r="H4" s="319"/>
      <c r="I4" s="319"/>
    </row>
    <row r="5" spans="1:9" ht="22.5" customHeight="1">
      <c r="A5" s="316"/>
      <c r="B5" s="317"/>
      <c r="C5" s="127" t="s">
        <v>72</v>
      </c>
      <c r="D5" s="127" t="s">
        <v>73</v>
      </c>
      <c r="E5" s="127" t="s">
        <v>40</v>
      </c>
      <c r="F5" s="127" t="s">
        <v>74</v>
      </c>
      <c r="G5" s="127" t="s">
        <v>75</v>
      </c>
      <c r="H5" s="128" t="s">
        <v>43</v>
      </c>
      <c r="I5" s="128" t="s">
        <v>76</v>
      </c>
    </row>
    <row r="6" spans="1:26" s="114" customFormat="1" ht="12.75">
      <c r="A6" s="112" t="s">
        <v>52</v>
      </c>
      <c r="B6" s="45">
        <v>459097.9</v>
      </c>
      <c r="C6" s="45">
        <v>206107.26</v>
      </c>
      <c r="D6" s="45">
        <v>56016.04</v>
      </c>
      <c r="E6" s="45">
        <v>5553.08</v>
      </c>
      <c r="F6" s="45">
        <v>18297.89</v>
      </c>
      <c r="G6" s="45">
        <v>59691.32</v>
      </c>
      <c r="H6" s="45">
        <v>4233.82</v>
      </c>
      <c r="I6" s="45">
        <v>109198.48</v>
      </c>
      <c r="J6" s="129"/>
      <c r="K6" s="129"/>
      <c r="L6" s="129"/>
      <c r="M6" s="129"/>
      <c r="O6" s="113"/>
      <c r="P6" s="113"/>
      <c r="Q6" s="55"/>
      <c r="R6" s="113"/>
      <c r="S6" s="113"/>
      <c r="T6" s="55"/>
      <c r="U6" s="113"/>
      <c r="V6" s="113"/>
      <c r="W6" s="55"/>
      <c r="X6" s="113"/>
      <c r="Y6" s="113"/>
      <c r="Z6" s="55"/>
    </row>
    <row r="7" spans="1:26" s="114" customFormat="1" ht="12.75">
      <c r="A7" s="115" t="s">
        <v>232</v>
      </c>
      <c r="B7" s="45">
        <v>29850.4</v>
      </c>
      <c r="C7" s="45">
        <v>15672.23</v>
      </c>
      <c r="D7" s="45">
        <v>3186.59</v>
      </c>
      <c r="E7" s="45">
        <v>340</v>
      </c>
      <c r="F7" s="45">
        <v>294</v>
      </c>
      <c r="G7" s="45">
        <v>4672.49</v>
      </c>
      <c r="H7" s="45" t="s">
        <v>182</v>
      </c>
      <c r="I7" s="45">
        <v>5685.1</v>
      </c>
      <c r="J7" s="129"/>
      <c r="K7" s="129"/>
      <c r="L7" s="129"/>
      <c r="M7" s="129"/>
      <c r="O7" s="113"/>
      <c r="P7" s="113"/>
      <c r="Q7" s="55"/>
      <c r="R7" s="113"/>
      <c r="S7" s="113"/>
      <c r="T7" s="55"/>
      <c r="U7" s="113"/>
      <c r="V7" s="113"/>
      <c r="W7" s="55"/>
      <c r="X7" s="113"/>
      <c r="Y7" s="113"/>
      <c r="Z7" s="55"/>
    </row>
    <row r="8" spans="1:26" s="114" customFormat="1" ht="12.75">
      <c r="A8" s="116" t="s">
        <v>53</v>
      </c>
      <c r="B8" s="45">
        <v>48504.93</v>
      </c>
      <c r="C8" s="45">
        <v>11996.73</v>
      </c>
      <c r="D8" s="45">
        <v>1995.01</v>
      </c>
      <c r="E8" s="45">
        <v>75.4</v>
      </c>
      <c r="F8" s="45">
        <v>1147.23</v>
      </c>
      <c r="G8" s="45">
        <v>3774.87</v>
      </c>
      <c r="H8" s="45" t="s">
        <v>182</v>
      </c>
      <c r="I8" s="45">
        <v>29515.7</v>
      </c>
      <c r="J8" s="129"/>
      <c r="K8" s="64"/>
      <c r="L8" s="130"/>
      <c r="M8" s="129"/>
      <c r="O8" s="113"/>
      <c r="P8" s="113"/>
      <c r="Q8" s="55"/>
      <c r="R8" s="113"/>
      <c r="S8" s="113"/>
      <c r="T8" s="55"/>
      <c r="U8" s="113"/>
      <c r="V8" s="113"/>
      <c r="W8" s="55"/>
      <c r="X8" s="113"/>
      <c r="Y8" s="113"/>
      <c r="Z8" s="55"/>
    </row>
    <row r="9" spans="1:26" s="114" customFormat="1" ht="12.75">
      <c r="A9" s="116" t="s">
        <v>54</v>
      </c>
      <c r="B9" s="45">
        <v>31619.28</v>
      </c>
      <c r="C9" s="45">
        <v>20767.54</v>
      </c>
      <c r="D9" s="45">
        <v>4706.01</v>
      </c>
      <c r="E9" s="45">
        <v>539.1</v>
      </c>
      <c r="F9" s="45">
        <v>301</v>
      </c>
      <c r="G9" s="45">
        <v>4481.24</v>
      </c>
      <c r="H9" s="45">
        <v>617.3</v>
      </c>
      <c r="I9" s="45">
        <v>207.1</v>
      </c>
      <c r="J9" s="129"/>
      <c r="K9" s="64"/>
      <c r="L9" s="130"/>
      <c r="M9" s="129"/>
      <c r="O9" s="113"/>
      <c r="P9" s="113"/>
      <c r="Q9" s="55"/>
      <c r="R9" s="113"/>
      <c r="S9" s="113"/>
      <c r="T9" s="55"/>
      <c r="U9" s="113"/>
      <c r="V9" s="113"/>
      <c r="W9" s="55"/>
      <c r="X9" s="113"/>
      <c r="Y9" s="113"/>
      <c r="Z9" s="55"/>
    </row>
    <row r="10" spans="1:26" s="114" customFormat="1" ht="12.75">
      <c r="A10" s="116" t="s">
        <v>55</v>
      </c>
      <c r="B10" s="45">
        <v>69359.19</v>
      </c>
      <c r="C10" s="45">
        <v>21189.58</v>
      </c>
      <c r="D10" s="45">
        <v>6403.77</v>
      </c>
      <c r="E10" s="45">
        <v>186.83</v>
      </c>
      <c r="F10" s="45">
        <v>846.08</v>
      </c>
      <c r="G10" s="45">
        <v>6165.22</v>
      </c>
      <c r="H10" s="45">
        <v>55.3</v>
      </c>
      <c r="I10" s="45">
        <v>34512.4</v>
      </c>
      <c r="J10" s="129"/>
      <c r="K10" s="64"/>
      <c r="L10" s="130"/>
      <c r="M10" s="129"/>
      <c r="O10" s="113"/>
      <c r="P10" s="113"/>
      <c r="Q10" s="55"/>
      <c r="R10" s="113"/>
      <c r="S10" s="113"/>
      <c r="T10" s="55"/>
      <c r="U10" s="113"/>
      <c r="V10" s="113"/>
      <c r="W10" s="55"/>
      <c r="X10" s="113"/>
      <c r="Y10" s="113"/>
      <c r="Z10" s="55"/>
    </row>
    <row r="11" spans="1:26" s="114" customFormat="1" ht="12.75">
      <c r="A11" s="116" t="s">
        <v>56</v>
      </c>
      <c r="B11" s="45">
        <v>13723.65</v>
      </c>
      <c r="C11" s="45">
        <v>6902.98</v>
      </c>
      <c r="D11" s="45">
        <v>1966.06</v>
      </c>
      <c r="E11" s="45">
        <v>570</v>
      </c>
      <c r="F11" s="45">
        <v>7.54</v>
      </c>
      <c r="G11" s="45">
        <v>2902.3</v>
      </c>
      <c r="H11" s="45">
        <v>1374.67</v>
      </c>
      <c r="I11" s="45">
        <v>0.1</v>
      </c>
      <c r="J11" s="129"/>
      <c r="K11" s="64"/>
      <c r="L11" s="130"/>
      <c r="M11" s="129"/>
      <c r="O11" s="113"/>
      <c r="P11" s="113"/>
      <c r="Q11" s="55"/>
      <c r="R11" s="113"/>
      <c r="S11" s="113"/>
      <c r="T11" s="55"/>
      <c r="U11" s="113"/>
      <c r="V11" s="113"/>
      <c r="W11" s="55"/>
      <c r="X11" s="113"/>
      <c r="Y11" s="113"/>
      <c r="Z11" s="55"/>
    </row>
    <row r="12" spans="1:26" s="117" customFormat="1" ht="12.75">
      <c r="A12" s="116" t="s">
        <v>57</v>
      </c>
      <c r="B12" s="45">
        <v>21617.16</v>
      </c>
      <c r="C12" s="45">
        <v>12381.63</v>
      </c>
      <c r="D12" s="45">
        <v>2262.97</v>
      </c>
      <c r="E12" s="45">
        <v>374.84</v>
      </c>
      <c r="F12" s="45">
        <v>571.2</v>
      </c>
      <c r="G12" s="45">
        <v>3115.87</v>
      </c>
      <c r="H12" s="45">
        <v>21.1</v>
      </c>
      <c r="I12" s="45">
        <v>2889.55</v>
      </c>
      <c r="J12" s="129"/>
      <c r="K12" s="64"/>
      <c r="L12" s="130"/>
      <c r="M12" s="129"/>
      <c r="O12" s="113"/>
      <c r="P12" s="113"/>
      <c r="Q12" s="55"/>
      <c r="R12" s="113"/>
      <c r="S12" s="113"/>
      <c r="T12" s="55"/>
      <c r="U12" s="113"/>
      <c r="V12" s="113"/>
      <c r="W12" s="55"/>
      <c r="X12" s="113"/>
      <c r="Y12" s="113"/>
      <c r="Z12" s="55"/>
    </row>
    <row r="13" spans="1:26" s="117" customFormat="1" ht="12.75">
      <c r="A13" s="116" t="s">
        <v>58</v>
      </c>
      <c r="B13" s="45">
        <v>27393.73</v>
      </c>
      <c r="C13" s="45">
        <v>11473.59</v>
      </c>
      <c r="D13" s="45">
        <v>6552.63</v>
      </c>
      <c r="E13" s="45">
        <v>513</v>
      </c>
      <c r="F13" s="45">
        <v>171</v>
      </c>
      <c r="G13" s="45">
        <v>4023.66</v>
      </c>
      <c r="H13" s="45">
        <v>145.9</v>
      </c>
      <c r="I13" s="45">
        <v>4513.95</v>
      </c>
      <c r="J13" s="129"/>
      <c r="K13" s="64"/>
      <c r="L13" s="130"/>
      <c r="M13" s="129"/>
      <c r="O13" s="113"/>
      <c r="P13" s="113"/>
      <c r="Q13" s="55"/>
      <c r="R13" s="113"/>
      <c r="S13" s="113"/>
      <c r="T13" s="55"/>
      <c r="U13" s="113"/>
      <c r="V13" s="113"/>
      <c r="W13" s="55"/>
      <c r="X13" s="113"/>
      <c r="Y13" s="113"/>
      <c r="Z13" s="55"/>
    </row>
    <row r="14" spans="1:26" s="117" customFormat="1" ht="12.75">
      <c r="A14" s="116" t="s">
        <v>146</v>
      </c>
      <c r="B14" s="45">
        <v>25436.31</v>
      </c>
      <c r="C14" s="45">
        <v>15737.52</v>
      </c>
      <c r="D14" s="45">
        <v>4580.65</v>
      </c>
      <c r="E14" s="45">
        <v>450.4</v>
      </c>
      <c r="F14" s="45">
        <v>587.85</v>
      </c>
      <c r="G14" s="45">
        <v>3821.5</v>
      </c>
      <c r="H14" s="45">
        <v>5.7</v>
      </c>
      <c r="I14" s="45">
        <v>252.7</v>
      </c>
      <c r="J14" s="129"/>
      <c r="K14" s="64"/>
      <c r="L14" s="130"/>
      <c r="M14" s="129"/>
      <c r="O14" s="113"/>
      <c r="P14" s="113"/>
      <c r="Q14" s="55"/>
      <c r="R14" s="113"/>
      <c r="S14" s="113"/>
      <c r="T14" s="55"/>
      <c r="U14" s="113"/>
      <c r="V14" s="113"/>
      <c r="W14" s="55"/>
      <c r="X14" s="113"/>
      <c r="Y14" s="113"/>
      <c r="Z14" s="55"/>
    </row>
    <row r="15" spans="1:26" s="117" customFormat="1" ht="12.75">
      <c r="A15" s="116" t="s">
        <v>59</v>
      </c>
      <c r="B15" s="45">
        <v>19179.91</v>
      </c>
      <c r="C15" s="45">
        <v>8351.07</v>
      </c>
      <c r="D15" s="45">
        <v>1745.09</v>
      </c>
      <c r="E15" s="45">
        <v>382.9</v>
      </c>
      <c r="F15" s="45">
        <v>2167.91</v>
      </c>
      <c r="G15" s="45">
        <v>3543.57</v>
      </c>
      <c r="H15" s="45">
        <v>12</v>
      </c>
      <c r="I15" s="45">
        <v>2977.36</v>
      </c>
      <c r="J15" s="129"/>
      <c r="K15" s="64"/>
      <c r="L15" s="130"/>
      <c r="M15" s="129"/>
      <c r="O15" s="113"/>
      <c r="P15" s="113"/>
      <c r="Q15" s="55"/>
      <c r="R15" s="113"/>
      <c r="S15" s="113"/>
      <c r="T15" s="55"/>
      <c r="U15" s="113"/>
      <c r="V15" s="113"/>
      <c r="W15" s="55"/>
      <c r="X15" s="113"/>
      <c r="Y15" s="113"/>
      <c r="Z15" s="55"/>
    </row>
    <row r="16" spans="1:26" s="117" customFormat="1" ht="14.25" customHeight="1">
      <c r="A16" s="116" t="s">
        <v>233</v>
      </c>
      <c r="B16" s="45">
        <v>18206.55</v>
      </c>
      <c r="C16" s="45">
        <v>10955.55</v>
      </c>
      <c r="D16" s="45">
        <v>588.73</v>
      </c>
      <c r="E16" s="45">
        <v>55.79</v>
      </c>
      <c r="F16" s="45">
        <v>1692.45</v>
      </c>
      <c r="G16" s="45">
        <v>1260</v>
      </c>
      <c r="H16" s="45" t="s">
        <v>182</v>
      </c>
      <c r="I16" s="45">
        <v>3654.03</v>
      </c>
      <c r="J16" s="129"/>
      <c r="K16" s="64"/>
      <c r="L16" s="130"/>
      <c r="M16" s="129"/>
      <c r="O16" s="113"/>
      <c r="P16" s="113"/>
      <c r="Q16" s="55"/>
      <c r="R16" s="113"/>
      <c r="S16" s="113"/>
      <c r="T16" s="55"/>
      <c r="U16" s="113"/>
      <c r="V16" s="113"/>
      <c r="W16" s="55"/>
      <c r="X16" s="113"/>
      <c r="Y16" s="113"/>
      <c r="Z16" s="55"/>
    </row>
    <row r="17" spans="1:26" s="114" customFormat="1" ht="14.25" customHeight="1">
      <c r="A17" s="116" t="s">
        <v>61</v>
      </c>
      <c r="B17" s="45">
        <v>9766.66</v>
      </c>
      <c r="C17" s="45">
        <v>4894.13</v>
      </c>
      <c r="D17" s="45">
        <v>884.85</v>
      </c>
      <c r="E17" s="45">
        <v>564.1</v>
      </c>
      <c r="F17" s="45">
        <v>17.9</v>
      </c>
      <c r="G17" s="45">
        <v>2181.06</v>
      </c>
      <c r="H17" s="45">
        <v>1216.83</v>
      </c>
      <c r="I17" s="45">
        <v>7.78</v>
      </c>
      <c r="J17" s="129"/>
      <c r="K17" s="64"/>
      <c r="L17" s="130"/>
      <c r="M17" s="129"/>
      <c r="O17" s="113"/>
      <c r="P17" s="113"/>
      <c r="Q17" s="55"/>
      <c r="R17" s="113"/>
      <c r="S17" s="113"/>
      <c r="T17" s="55"/>
      <c r="U17" s="113"/>
      <c r="V17" s="113"/>
      <c r="W17" s="55"/>
      <c r="X17" s="113"/>
      <c r="Y17" s="113"/>
      <c r="Z17" s="55"/>
    </row>
    <row r="18" spans="1:26" s="117" customFormat="1" ht="14.25" customHeight="1">
      <c r="A18" s="116" t="s">
        <v>62</v>
      </c>
      <c r="B18" s="45">
        <v>3814.93</v>
      </c>
      <c r="C18" s="45">
        <v>352.5</v>
      </c>
      <c r="D18" s="45">
        <v>329.64</v>
      </c>
      <c r="E18" s="45">
        <v>163.57</v>
      </c>
      <c r="F18" s="45" t="s">
        <v>182</v>
      </c>
      <c r="G18" s="45">
        <v>290.7</v>
      </c>
      <c r="H18" s="45">
        <v>518</v>
      </c>
      <c r="I18" s="45">
        <v>2160.53</v>
      </c>
      <c r="J18" s="129"/>
      <c r="K18" s="64"/>
      <c r="L18" s="130"/>
      <c r="M18" s="129"/>
      <c r="O18" s="113"/>
      <c r="P18" s="113"/>
      <c r="Q18" s="55"/>
      <c r="R18" s="113"/>
      <c r="S18" s="113"/>
      <c r="T18" s="55"/>
      <c r="U18" s="113"/>
      <c r="V18" s="113"/>
      <c r="W18" s="55"/>
      <c r="X18" s="113"/>
      <c r="Y18" s="113"/>
      <c r="Z18" s="55"/>
    </row>
    <row r="19" spans="1:26" s="117" customFormat="1" ht="14.25" customHeight="1">
      <c r="A19" s="116" t="s">
        <v>63</v>
      </c>
      <c r="B19" s="45">
        <v>22064.75</v>
      </c>
      <c r="C19" s="45">
        <v>10342.81</v>
      </c>
      <c r="D19" s="45">
        <v>1363.33</v>
      </c>
      <c r="E19" s="45">
        <v>145.7</v>
      </c>
      <c r="F19" s="45">
        <v>4552.02</v>
      </c>
      <c r="G19" s="45">
        <v>4763.91</v>
      </c>
      <c r="H19" s="45">
        <v>0.42</v>
      </c>
      <c r="I19" s="45">
        <v>896.57</v>
      </c>
      <c r="J19" s="129"/>
      <c r="K19" s="64"/>
      <c r="L19" s="130"/>
      <c r="M19" s="129"/>
      <c r="O19" s="113"/>
      <c r="P19" s="113"/>
      <c r="Q19" s="55"/>
      <c r="R19" s="113"/>
      <c r="S19" s="113"/>
      <c r="T19" s="55"/>
      <c r="U19" s="113"/>
      <c r="V19" s="113"/>
      <c r="W19" s="55"/>
      <c r="X19" s="113"/>
      <c r="Y19" s="113"/>
      <c r="Z19" s="55"/>
    </row>
    <row r="20" spans="1:26" s="117" customFormat="1" ht="14.25" customHeight="1">
      <c r="A20" s="116" t="s">
        <v>64</v>
      </c>
      <c r="B20" s="45">
        <v>15806.94</v>
      </c>
      <c r="C20" s="45">
        <v>8125.55</v>
      </c>
      <c r="D20" s="45">
        <v>522.14</v>
      </c>
      <c r="E20" s="45">
        <v>19.65</v>
      </c>
      <c r="F20" s="45">
        <v>4619.88</v>
      </c>
      <c r="G20" s="45">
        <v>1728.2</v>
      </c>
      <c r="H20" s="45" t="s">
        <v>182</v>
      </c>
      <c r="I20" s="45">
        <v>791.52</v>
      </c>
      <c r="J20" s="129"/>
      <c r="K20" s="64"/>
      <c r="L20" s="130"/>
      <c r="M20" s="129"/>
      <c r="O20" s="113"/>
      <c r="P20" s="113"/>
      <c r="Q20" s="55"/>
      <c r="R20" s="113"/>
      <c r="S20" s="113"/>
      <c r="T20" s="55"/>
      <c r="U20" s="113"/>
      <c r="V20" s="113"/>
      <c r="W20" s="55"/>
      <c r="X20" s="113"/>
      <c r="Y20" s="113"/>
      <c r="Z20" s="55"/>
    </row>
    <row r="21" spans="1:26" s="117" customFormat="1" ht="14.25" customHeight="1">
      <c r="A21" s="116" t="s">
        <v>65</v>
      </c>
      <c r="B21" s="45">
        <v>58837.89</v>
      </c>
      <c r="C21" s="45">
        <v>32025.64</v>
      </c>
      <c r="D21" s="45">
        <v>16145.93</v>
      </c>
      <c r="E21" s="45">
        <v>493.1</v>
      </c>
      <c r="F21" s="45">
        <v>10.5</v>
      </c>
      <c r="G21" s="45">
        <v>7791.8</v>
      </c>
      <c r="H21" s="45">
        <v>266.4</v>
      </c>
      <c r="I21" s="45">
        <v>2104.52</v>
      </c>
      <c r="J21" s="129"/>
      <c r="K21" s="64"/>
      <c r="L21" s="130"/>
      <c r="M21" s="129"/>
      <c r="O21" s="113"/>
      <c r="P21" s="113"/>
      <c r="Q21" s="55"/>
      <c r="R21" s="113"/>
      <c r="S21" s="113"/>
      <c r="T21" s="55"/>
      <c r="U21" s="113"/>
      <c r="V21" s="113"/>
      <c r="W21" s="55"/>
      <c r="X21" s="113"/>
      <c r="Y21" s="113"/>
      <c r="Z21" s="55"/>
    </row>
    <row r="22" spans="1:26" s="117" customFormat="1" ht="14.25" customHeight="1">
      <c r="A22" s="116" t="s">
        <v>147</v>
      </c>
      <c r="B22" s="45">
        <v>7140.95</v>
      </c>
      <c r="C22" s="45">
        <v>3441.95</v>
      </c>
      <c r="D22" s="45">
        <v>588.8</v>
      </c>
      <c r="E22" s="45">
        <v>208.5</v>
      </c>
      <c r="F22" s="45">
        <v>6.2</v>
      </c>
      <c r="G22" s="45">
        <v>2895.5</v>
      </c>
      <c r="H22" s="45" t="s">
        <v>182</v>
      </c>
      <c r="I22" s="45" t="s">
        <v>182</v>
      </c>
      <c r="J22" s="129"/>
      <c r="K22" s="64"/>
      <c r="L22" s="130"/>
      <c r="M22" s="129"/>
      <c r="O22" s="113"/>
      <c r="P22" s="113"/>
      <c r="Q22" s="55"/>
      <c r="R22" s="113"/>
      <c r="S22" s="113"/>
      <c r="T22" s="55"/>
      <c r="U22" s="113"/>
      <c r="V22" s="113"/>
      <c r="W22" s="55"/>
      <c r="X22" s="113"/>
      <c r="Y22" s="113"/>
      <c r="Z22" s="55"/>
    </row>
    <row r="23" spans="1:26" s="117" customFormat="1" ht="14.25" customHeight="1">
      <c r="A23" s="116" t="s">
        <v>67</v>
      </c>
      <c r="B23" s="45">
        <v>34226.8</v>
      </c>
      <c r="C23" s="45">
        <v>9598.96</v>
      </c>
      <c r="D23" s="45">
        <v>1933.75</v>
      </c>
      <c r="E23" s="45">
        <v>468.8</v>
      </c>
      <c r="F23" s="45">
        <v>1296.93</v>
      </c>
      <c r="G23" s="45">
        <v>2002.12</v>
      </c>
      <c r="H23" s="45" t="s">
        <v>182</v>
      </c>
      <c r="I23" s="45">
        <v>18926.25</v>
      </c>
      <c r="J23" s="129"/>
      <c r="K23" s="64"/>
      <c r="L23" s="130"/>
      <c r="M23" s="129"/>
      <c r="O23" s="113"/>
      <c r="P23" s="113"/>
      <c r="Q23" s="55"/>
      <c r="R23" s="113"/>
      <c r="S23" s="113"/>
      <c r="T23" s="55"/>
      <c r="U23" s="113"/>
      <c r="V23" s="113"/>
      <c r="W23" s="55"/>
      <c r="X23" s="113"/>
      <c r="Y23" s="113"/>
      <c r="Z23" s="55"/>
    </row>
    <row r="24" spans="1:26" s="117" customFormat="1" ht="12" customHeight="1">
      <c r="A24" s="116" t="s">
        <v>148</v>
      </c>
      <c r="B24" s="45">
        <v>21.6</v>
      </c>
      <c r="C24" s="45">
        <v>9.3</v>
      </c>
      <c r="D24" s="45">
        <v>2.1</v>
      </c>
      <c r="E24" s="45">
        <v>0.5</v>
      </c>
      <c r="F24" s="45" t="s">
        <v>182</v>
      </c>
      <c r="G24" s="45">
        <v>9.6</v>
      </c>
      <c r="H24" s="45" t="s">
        <v>182</v>
      </c>
      <c r="I24" s="45">
        <v>0.1</v>
      </c>
      <c r="J24" s="129"/>
      <c r="K24" s="64"/>
      <c r="L24" s="130"/>
      <c r="M24" s="130"/>
      <c r="O24" s="113"/>
      <c r="P24" s="113"/>
      <c r="Q24" s="55"/>
      <c r="R24" s="113"/>
      <c r="S24" s="113"/>
      <c r="T24" s="55"/>
      <c r="U24" s="113"/>
      <c r="V24" s="113"/>
      <c r="W24" s="55"/>
      <c r="X24" s="113"/>
      <c r="Y24" s="113"/>
      <c r="Z24" s="55"/>
    </row>
    <row r="25" spans="1:26" s="117" customFormat="1" ht="12.75">
      <c r="A25" s="116" t="s">
        <v>68</v>
      </c>
      <c r="B25" s="45">
        <v>9.8</v>
      </c>
      <c r="C25" s="45">
        <v>8.3</v>
      </c>
      <c r="D25" s="45">
        <v>0.2</v>
      </c>
      <c r="E25" s="45">
        <v>0.2</v>
      </c>
      <c r="F25" s="45" t="s">
        <v>182</v>
      </c>
      <c r="G25" s="45">
        <v>0.7</v>
      </c>
      <c r="H25" s="45" t="s">
        <v>182</v>
      </c>
      <c r="I25" s="45">
        <v>0.4</v>
      </c>
      <c r="J25" s="129"/>
      <c r="K25" s="64"/>
      <c r="L25" s="130"/>
      <c r="M25" s="130"/>
      <c r="O25" s="113"/>
      <c r="P25" s="113"/>
      <c r="Q25" s="55"/>
      <c r="R25" s="113"/>
      <c r="S25" s="113"/>
      <c r="T25" s="55"/>
      <c r="U25" s="56"/>
      <c r="V25" s="56"/>
      <c r="W25" s="56"/>
      <c r="X25" s="113"/>
      <c r="Y25" s="113"/>
      <c r="Z25" s="55"/>
    </row>
    <row r="26" spans="1:26" s="117" customFormat="1" ht="12.75">
      <c r="A26" s="118" t="s">
        <v>69</v>
      </c>
      <c r="B26" s="47">
        <v>2516.98</v>
      </c>
      <c r="C26" s="47">
        <v>1879.82</v>
      </c>
      <c r="D26" s="47">
        <v>257.9</v>
      </c>
      <c r="E26" s="47">
        <v>0.7</v>
      </c>
      <c r="F26" s="47">
        <v>8.4</v>
      </c>
      <c r="G26" s="47">
        <v>267.13</v>
      </c>
      <c r="H26" s="47" t="s">
        <v>182</v>
      </c>
      <c r="I26" s="47">
        <v>103.03</v>
      </c>
      <c r="J26" s="130"/>
      <c r="K26" s="68"/>
      <c r="L26" s="130"/>
      <c r="M26" s="130"/>
      <c r="O26" s="113"/>
      <c r="P26" s="113"/>
      <c r="Q26" s="55"/>
      <c r="R26" s="113"/>
      <c r="S26" s="113"/>
      <c r="T26" s="55"/>
      <c r="U26" s="113"/>
      <c r="V26" s="113"/>
      <c r="W26" s="55"/>
      <c r="X26" s="113"/>
      <c r="Y26" s="113"/>
      <c r="Z26" s="55"/>
    </row>
    <row r="27" spans="2:13" ht="12.75">
      <c r="B27" s="131"/>
      <c r="C27" s="131"/>
      <c r="D27" s="131"/>
      <c r="E27" s="131"/>
      <c r="F27" s="131"/>
      <c r="G27" s="131"/>
      <c r="H27" s="131"/>
      <c r="I27" s="131"/>
      <c r="J27" s="108"/>
      <c r="K27" s="108"/>
      <c r="L27" s="108"/>
      <c r="M27" s="108"/>
    </row>
    <row r="30" ht="12.75">
      <c r="G30" s="132"/>
    </row>
    <row r="31" ht="12.75">
      <c r="D31" s="132"/>
    </row>
    <row r="34" ht="12.75">
      <c r="D34" s="132"/>
    </row>
    <row r="35" ht="12.75">
      <c r="D35" s="132"/>
    </row>
  </sheetData>
  <sheetProtection/>
  <mergeCells count="4">
    <mergeCell ref="A1:I1"/>
    <mergeCell ref="A4:A5"/>
    <mergeCell ref="B4:B5"/>
    <mergeCell ref="C4:I4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G27" sqref="G27"/>
    </sheetView>
  </sheetViews>
  <sheetFormatPr defaultColWidth="9.00390625" defaultRowHeight="12.75"/>
  <cols>
    <col min="1" max="1" width="21.75390625" style="133" customWidth="1"/>
    <col min="2" max="2" width="9.875" style="133" customWidth="1"/>
    <col min="3" max="3" width="9.25390625" style="133" customWidth="1"/>
    <col min="4" max="4" width="8.75390625" style="133" customWidth="1"/>
    <col min="5" max="6" width="9.875" style="133" customWidth="1"/>
    <col min="7" max="7" width="9.75390625" style="133" customWidth="1"/>
    <col min="8" max="9" width="9.875" style="133" customWidth="1"/>
    <col min="10" max="10" width="8.75390625" style="133" customWidth="1"/>
    <col min="11" max="11" width="9.625" style="133" customWidth="1"/>
    <col min="12" max="13" width="9.00390625" style="133" customWidth="1"/>
    <col min="14" max="14" width="8.00390625" style="133" customWidth="1"/>
    <col min="15" max="18" width="9.125" style="133" customWidth="1"/>
    <col min="19" max="16384" width="9.125" style="133" customWidth="1"/>
  </cols>
  <sheetData>
    <row r="1" spans="1:16" ht="29.25" customHeight="1">
      <c r="A1" s="314" t="s">
        <v>78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</row>
    <row r="2" spans="1:16" ht="12.7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P2" s="135" t="s">
        <v>47</v>
      </c>
    </row>
    <row r="3" spans="1:16" ht="13.5" customHeight="1">
      <c r="A3" s="305"/>
      <c r="B3" s="301" t="s">
        <v>179</v>
      </c>
      <c r="C3" s="301"/>
      <c r="D3" s="301"/>
      <c r="E3" s="302" t="s">
        <v>26</v>
      </c>
      <c r="F3" s="306"/>
      <c r="G3" s="306"/>
      <c r="H3" s="306"/>
      <c r="I3" s="306"/>
      <c r="J3" s="306"/>
      <c r="K3" s="307" t="s">
        <v>210</v>
      </c>
      <c r="L3" s="308"/>
      <c r="M3" s="309"/>
      <c r="N3" s="301" t="s">
        <v>178</v>
      </c>
      <c r="O3" s="301"/>
      <c r="P3" s="302"/>
    </row>
    <row r="4" spans="1:16" ht="24.75" customHeight="1">
      <c r="A4" s="305"/>
      <c r="B4" s="301"/>
      <c r="C4" s="301"/>
      <c r="D4" s="301"/>
      <c r="E4" s="301" t="s">
        <v>27</v>
      </c>
      <c r="F4" s="301"/>
      <c r="G4" s="301"/>
      <c r="H4" s="301" t="s">
        <v>28</v>
      </c>
      <c r="I4" s="301"/>
      <c r="J4" s="301"/>
      <c r="K4" s="310"/>
      <c r="L4" s="311"/>
      <c r="M4" s="312"/>
      <c r="N4" s="301"/>
      <c r="O4" s="301"/>
      <c r="P4" s="302"/>
    </row>
    <row r="5" spans="1:16" ht="27" customHeight="1">
      <c r="A5" s="305"/>
      <c r="B5" s="72">
        <v>2024</v>
      </c>
      <c r="C5" s="72">
        <v>2023</v>
      </c>
      <c r="D5" s="72" t="s">
        <v>180</v>
      </c>
      <c r="E5" s="72">
        <v>2024</v>
      </c>
      <c r="F5" s="72">
        <v>2023</v>
      </c>
      <c r="G5" s="72" t="s">
        <v>180</v>
      </c>
      <c r="H5" s="72">
        <v>2024</v>
      </c>
      <c r="I5" s="72">
        <v>2023</v>
      </c>
      <c r="J5" s="72" t="s">
        <v>180</v>
      </c>
      <c r="K5" s="72">
        <v>2024</v>
      </c>
      <c r="L5" s="72">
        <v>2023</v>
      </c>
      <c r="M5" s="72" t="s">
        <v>180</v>
      </c>
      <c r="N5" s="72">
        <v>2024</v>
      </c>
      <c r="O5" s="72">
        <v>2023</v>
      </c>
      <c r="P5" s="72" t="s">
        <v>180</v>
      </c>
    </row>
    <row r="6" spans="1:26" s="114" customFormat="1" ht="12.75">
      <c r="A6" s="112" t="s">
        <v>52</v>
      </c>
      <c r="B6" s="44">
        <f>SUM(B7:B26)</f>
        <v>154866.33000000002</v>
      </c>
      <c r="C6" s="44">
        <f>SUM(C7:C26)</f>
        <v>143292.39</v>
      </c>
      <c r="D6" s="44">
        <f>B6/C6*100</f>
        <v>108.07714910749971</v>
      </c>
      <c r="E6" s="44">
        <f>SUM(E7:E26)</f>
        <v>112742.95</v>
      </c>
      <c r="F6" s="44">
        <f>SUM(F7:F26)</f>
        <v>102322.00999999998</v>
      </c>
      <c r="G6" s="44">
        <f>E6/F6%</f>
        <v>110.1844559152034</v>
      </c>
      <c r="H6" s="44">
        <f>SUM(H7:H26)</f>
        <v>42123.38</v>
      </c>
      <c r="I6" s="44">
        <f>SUM(I7:I26)</f>
        <v>40970.380000000005</v>
      </c>
      <c r="J6" s="44">
        <f>H6/I6%</f>
        <v>102.81422823024828</v>
      </c>
      <c r="K6" s="44">
        <f>SUM(K7:K26)</f>
        <v>116509.29999999999</v>
      </c>
      <c r="L6" s="44">
        <f>SUM(L7:L26)</f>
        <v>121327.51999999999</v>
      </c>
      <c r="M6" s="215">
        <f>K6/L6%</f>
        <v>96.0287492895264</v>
      </c>
      <c r="N6" s="44">
        <f>SUM(N7:N26)</f>
        <v>271375.64</v>
      </c>
      <c r="O6" s="44">
        <f>SUM(O7:O26)</f>
        <v>264619.9</v>
      </c>
      <c r="P6" s="44">
        <f>N6/O6*100</f>
        <v>102.5529977148355</v>
      </c>
      <c r="Q6" s="55"/>
      <c r="R6" s="113"/>
      <c r="S6" s="113"/>
      <c r="T6" s="55"/>
      <c r="U6" s="113"/>
      <c r="V6" s="113"/>
      <c r="W6" s="55"/>
      <c r="X6" s="113"/>
      <c r="Y6" s="113"/>
      <c r="Z6" s="55"/>
    </row>
    <row r="7" spans="1:26" s="114" customFormat="1" ht="12.75">
      <c r="A7" s="115" t="s">
        <v>232</v>
      </c>
      <c r="B7" s="44">
        <f>E7+H7</f>
        <v>11033.9</v>
      </c>
      <c r="C7" s="44">
        <f>F7+I7</f>
        <v>10187.98</v>
      </c>
      <c r="D7" s="44">
        <f aca="true" t="shared" si="0" ref="D7:D24">B7/C7*100</f>
        <v>108.30311798806045</v>
      </c>
      <c r="E7" s="44">
        <v>4648.69</v>
      </c>
      <c r="F7" s="44">
        <v>4243.09</v>
      </c>
      <c r="G7" s="44">
        <f>E7/F7%</f>
        <v>109.5590713371623</v>
      </c>
      <c r="H7" s="44">
        <v>6385.21</v>
      </c>
      <c r="I7" s="44">
        <v>5944.89</v>
      </c>
      <c r="J7" s="44">
        <f aca="true" t="shared" si="1" ref="J7:J23">H7/I7%</f>
        <v>107.40669718026741</v>
      </c>
      <c r="K7" s="44">
        <v>6229.3</v>
      </c>
      <c r="L7" s="44">
        <v>6171.46</v>
      </c>
      <c r="M7" s="216">
        <f>K7/L7%</f>
        <v>100.93721744935559</v>
      </c>
      <c r="N7" s="44">
        <v>17263.2</v>
      </c>
      <c r="O7" s="44">
        <v>16359.44</v>
      </c>
      <c r="P7" s="44">
        <f>N7/O7*100</f>
        <v>105.5243944780506</v>
      </c>
      <c r="Q7" s="55"/>
      <c r="R7" s="113"/>
      <c r="S7" s="113"/>
      <c r="T7" s="55"/>
      <c r="U7" s="113"/>
      <c r="V7" s="113"/>
      <c r="W7" s="55"/>
      <c r="X7" s="113"/>
      <c r="Y7" s="113"/>
      <c r="Z7" s="55"/>
    </row>
    <row r="8" spans="1:26" s="114" customFormat="1" ht="12.75">
      <c r="A8" s="116" t="s">
        <v>53</v>
      </c>
      <c r="B8" s="44">
        <f aca="true" t="shared" si="2" ref="B8:C26">E8+H8</f>
        <v>25442.399999999998</v>
      </c>
      <c r="C8" s="44">
        <f t="shared" si="2"/>
        <v>26098.41</v>
      </c>
      <c r="D8" s="44">
        <f t="shared" si="0"/>
        <v>97.4863985966961</v>
      </c>
      <c r="E8" s="44">
        <v>24538.6</v>
      </c>
      <c r="F8" s="44">
        <v>25137.54</v>
      </c>
      <c r="G8" s="44">
        <f aca="true" t="shared" si="3" ref="G8:G26">E8/F8%</f>
        <v>97.6173483960642</v>
      </c>
      <c r="H8" s="44">
        <v>903.8</v>
      </c>
      <c r="I8" s="44">
        <v>960.87</v>
      </c>
      <c r="J8" s="44">
        <f t="shared" si="1"/>
        <v>94.06059092280952</v>
      </c>
      <c r="K8" s="44">
        <v>7222.5</v>
      </c>
      <c r="L8" s="44">
        <v>7132.52</v>
      </c>
      <c r="M8" s="216">
        <f aca="true" t="shared" si="4" ref="M8:M25">K8/L8%</f>
        <v>101.26154570894998</v>
      </c>
      <c r="N8" s="44">
        <v>32664.9</v>
      </c>
      <c r="O8" s="44">
        <v>33230.92</v>
      </c>
      <c r="P8" s="44">
        <f aca="true" t="shared" si="5" ref="P8:P25">N8/O8*100</f>
        <v>98.2967068019784</v>
      </c>
      <c r="Q8" s="55"/>
      <c r="R8" s="113"/>
      <c r="S8" s="113"/>
      <c r="T8" s="55"/>
      <c r="U8" s="113"/>
      <c r="V8" s="113"/>
      <c r="W8" s="55"/>
      <c r="X8" s="113"/>
      <c r="Y8" s="113"/>
      <c r="Z8" s="55"/>
    </row>
    <row r="9" spans="1:26" s="114" customFormat="1" ht="12.75">
      <c r="A9" s="116" t="s">
        <v>54</v>
      </c>
      <c r="B9" s="44">
        <f t="shared" si="2"/>
        <v>4978.12</v>
      </c>
      <c r="C9" s="44">
        <f t="shared" si="2"/>
        <v>4985.23</v>
      </c>
      <c r="D9" s="44">
        <f t="shared" si="0"/>
        <v>99.85737869666997</v>
      </c>
      <c r="E9" s="44">
        <v>1965.12</v>
      </c>
      <c r="F9" s="44">
        <v>2244.6</v>
      </c>
      <c r="G9" s="44">
        <f t="shared" si="3"/>
        <v>87.54878374766106</v>
      </c>
      <c r="H9" s="44">
        <v>3013</v>
      </c>
      <c r="I9" s="44">
        <v>2740.63</v>
      </c>
      <c r="J9" s="44">
        <f t="shared" si="1"/>
        <v>109.9382258823701</v>
      </c>
      <c r="K9" s="44">
        <v>10887.4</v>
      </c>
      <c r="L9" s="44">
        <v>10835.75</v>
      </c>
      <c r="M9" s="216">
        <f t="shared" si="4"/>
        <v>100.47666289827653</v>
      </c>
      <c r="N9" s="44">
        <v>15865.52</v>
      </c>
      <c r="O9" s="44">
        <v>15820.98</v>
      </c>
      <c r="P9" s="44">
        <f t="shared" si="5"/>
        <v>100.28152491185756</v>
      </c>
      <c r="Q9" s="55"/>
      <c r="R9" s="113"/>
      <c r="S9" s="113"/>
      <c r="T9" s="55"/>
      <c r="U9" s="113"/>
      <c r="V9" s="113"/>
      <c r="W9" s="55"/>
      <c r="X9" s="113"/>
      <c r="Y9" s="113"/>
      <c r="Z9" s="55"/>
    </row>
    <row r="10" spans="1:26" s="114" customFormat="1" ht="12.75">
      <c r="A10" s="116" t="s">
        <v>55</v>
      </c>
      <c r="B10" s="44">
        <f t="shared" si="2"/>
        <v>36084.2</v>
      </c>
      <c r="C10" s="44">
        <f t="shared" si="2"/>
        <v>31132.04</v>
      </c>
      <c r="D10" s="44">
        <f t="shared" si="0"/>
        <v>115.90695630610779</v>
      </c>
      <c r="E10" s="44">
        <v>29544.6</v>
      </c>
      <c r="F10" s="44">
        <v>24542.87</v>
      </c>
      <c r="G10" s="44">
        <f t="shared" si="3"/>
        <v>120.37956441117115</v>
      </c>
      <c r="H10" s="44">
        <v>6539.6</v>
      </c>
      <c r="I10" s="44">
        <v>6589.17</v>
      </c>
      <c r="J10" s="44">
        <f t="shared" si="1"/>
        <v>99.24770494614648</v>
      </c>
      <c r="K10" s="44">
        <v>10305.5</v>
      </c>
      <c r="L10" s="44">
        <v>10374.26</v>
      </c>
      <c r="M10" s="216">
        <f t="shared" si="4"/>
        <v>99.33720573804783</v>
      </c>
      <c r="N10" s="44">
        <v>46389.7</v>
      </c>
      <c r="O10" s="44">
        <v>41506.31</v>
      </c>
      <c r="P10" s="44">
        <f t="shared" si="5"/>
        <v>111.76541590905093</v>
      </c>
      <c r="Q10" s="55"/>
      <c r="R10" s="113"/>
      <c r="S10" s="113"/>
      <c r="T10" s="55"/>
      <c r="U10" s="113"/>
      <c r="V10" s="113"/>
      <c r="W10" s="55"/>
      <c r="X10" s="113"/>
      <c r="Y10" s="113"/>
      <c r="Z10" s="55"/>
    </row>
    <row r="11" spans="1:26" s="114" customFormat="1" ht="12.75">
      <c r="A11" s="116" t="s">
        <v>56</v>
      </c>
      <c r="B11" s="44">
        <f t="shared" si="2"/>
        <v>1953.0900000000001</v>
      </c>
      <c r="C11" s="44">
        <f t="shared" si="2"/>
        <v>1838.33</v>
      </c>
      <c r="D11" s="44">
        <f t="shared" si="0"/>
        <v>106.24262238009499</v>
      </c>
      <c r="E11" s="44">
        <v>117.69</v>
      </c>
      <c r="F11" s="44">
        <v>60.31</v>
      </c>
      <c r="G11" s="44">
        <f>E11/F11%</f>
        <v>195.14176753440557</v>
      </c>
      <c r="H11" s="44">
        <v>1835.4</v>
      </c>
      <c r="I11" s="44">
        <v>1778.02</v>
      </c>
      <c r="J11" s="44">
        <f t="shared" si="1"/>
        <v>103.22718529600343</v>
      </c>
      <c r="K11" s="44">
        <v>5159.7</v>
      </c>
      <c r="L11" s="44">
        <v>5107.66</v>
      </c>
      <c r="M11" s="216">
        <f t="shared" si="4"/>
        <v>101.01886186629494</v>
      </c>
      <c r="N11" s="44">
        <v>7112.79</v>
      </c>
      <c r="O11" s="44">
        <v>6945.99</v>
      </c>
      <c r="P11" s="44">
        <f t="shared" si="5"/>
        <v>102.40138554763251</v>
      </c>
      <c r="Q11" s="55"/>
      <c r="R11" s="113"/>
      <c r="S11" s="113"/>
      <c r="T11" s="55"/>
      <c r="U11" s="113"/>
      <c r="V11" s="113"/>
      <c r="W11" s="55"/>
      <c r="X11" s="113"/>
      <c r="Y11" s="113"/>
      <c r="Z11" s="55"/>
    </row>
    <row r="12" spans="1:26" s="117" customFormat="1" ht="12.75">
      <c r="A12" s="116" t="s">
        <v>57</v>
      </c>
      <c r="B12" s="44">
        <f t="shared" si="2"/>
        <v>6329.5599999999995</v>
      </c>
      <c r="C12" s="44">
        <f t="shared" si="2"/>
        <v>5798.77</v>
      </c>
      <c r="D12" s="44">
        <f t="shared" si="0"/>
        <v>109.1534928959072</v>
      </c>
      <c r="E12" s="44">
        <v>2889.46</v>
      </c>
      <c r="F12" s="44">
        <v>2784.5</v>
      </c>
      <c r="G12" s="44">
        <f t="shared" si="3"/>
        <v>103.76943796013647</v>
      </c>
      <c r="H12" s="44">
        <v>3440.1</v>
      </c>
      <c r="I12" s="44">
        <v>3014.27</v>
      </c>
      <c r="J12" s="44">
        <f t="shared" si="1"/>
        <v>114.12713525994684</v>
      </c>
      <c r="K12" s="44">
        <v>5170.8</v>
      </c>
      <c r="L12" s="44">
        <v>5059.25</v>
      </c>
      <c r="M12" s="216">
        <f t="shared" si="4"/>
        <v>102.20487226367544</v>
      </c>
      <c r="N12" s="44">
        <v>11500.36</v>
      </c>
      <c r="O12" s="44">
        <v>10858.02</v>
      </c>
      <c r="P12" s="44">
        <f t="shared" si="5"/>
        <v>105.91581153838361</v>
      </c>
      <c r="Q12" s="55"/>
      <c r="R12" s="113"/>
      <c r="S12" s="113"/>
      <c r="T12" s="55"/>
      <c r="U12" s="113"/>
      <c r="V12" s="113"/>
      <c r="W12" s="55"/>
      <c r="X12" s="113"/>
      <c r="Y12" s="113"/>
      <c r="Z12" s="55"/>
    </row>
    <row r="13" spans="1:26" s="117" customFormat="1" ht="12.75">
      <c r="A13" s="116" t="s">
        <v>58</v>
      </c>
      <c r="B13" s="44">
        <f t="shared" si="2"/>
        <v>7750.960000000001</v>
      </c>
      <c r="C13" s="44">
        <f t="shared" si="2"/>
        <v>7353.27</v>
      </c>
      <c r="D13" s="44">
        <f t="shared" si="0"/>
        <v>105.40834213893955</v>
      </c>
      <c r="E13" s="44">
        <v>4437.56</v>
      </c>
      <c r="F13" s="44">
        <v>4139.95</v>
      </c>
      <c r="G13" s="44">
        <f t="shared" si="3"/>
        <v>107.1887341634561</v>
      </c>
      <c r="H13" s="44">
        <v>3313.4</v>
      </c>
      <c r="I13" s="44">
        <v>3213.32</v>
      </c>
      <c r="J13" s="44">
        <f t="shared" si="1"/>
        <v>103.1145357449616</v>
      </c>
      <c r="K13" s="44">
        <v>7768.5</v>
      </c>
      <c r="L13" s="44">
        <v>7708.73</v>
      </c>
      <c r="M13" s="216">
        <f t="shared" si="4"/>
        <v>100.77535469526109</v>
      </c>
      <c r="N13" s="44">
        <v>15519.46</v>
      </c>
      <c r="O13" s="44">
        <v>15062</v>
      </c>
      <c r="P13" s="44">
        <f t="shared" si="5"/>
        <v>103.037179657416</v>
      </c>
      <c r="Q13" s="55"/>
      <c r="R13" s="113"/>
      <c r="S13" s="113"/>
      <c r="T13" s="55"/>
      <c r="U13" s="113"/>
      <c r="V13" s="113"/>
      <c r="W13" s="55"/>
      <c r="X13" s="113"/>
      <c r="Y13" s="113"/>
      <c r="Z13" s="55"/>
    </row>
    <row r="14" spans="1:26" s="117" customFormat="1" ht="12.75">
      <c r="A14" s="116" t="s">
        <v>146</v>
      </c>
      <c r="B14" s="44">
        <f t="shared" si="2"/>
        <v>5037.55</v>
      </c>
      <c r="C14" s="44">
        <f t="shared" si="2"/>
        <v>4646.36</v>
      </c>
      <c r="D14" s="44">
        <f t="shared" si="0"/>
        <v>108.4192787472344</v>
      </c>
      <c r="E14" s="44">
        <v>817.85</v>
      </c>
      <c r="F14" s="44">
        <v>511.4</v>
      </c>
      <c r="G14" s="44">
        <f t="shared" si="3"/>
        <v>159.9237387563551</v>
      </c>
      <c r="H14" s="44">
        <v>4219.7</v>
      </c>
      <c r="I14" s="44">
        <v>4134.96</v>
      </c>
      <c r="J14" s="44">
        <f t="shared" si="1"/>
        <v>102.04935477005823</v>
      </c>
      <c r="K14" s="44">
        <v>7993.1</v>
      </c>
      <c r="L14" s="44">
        <v>7850.96</v>
      </c>
      <c r="M14" s="216">
        <f t="shared" si="4"/>
        <v>101.81047922801797</v>
      </c>
      <c r="N14" s="44">
        <v>13030.65</v>
      </c>
      <c r="O14" s="44">
        <v>12497.32</v>
      </c>
      <c r="P14" s="44">
        <f t="shared" si="5"/>
        <v>104.26755496378424</v>
      </c>
      <c r="Q14" s="55"/>
      <c r="R14" s="113"/>
      <c r="S14" s="113"/>
      <c r="T14" s="55"/>
      <c r="U14" s="113"/>
      <c r="V14" s="113"/>
      <c r="W14" s="55"/>
      <c r="X14" s="113"/>
      <c r="Y14" s="113"/>
      <c r="Z14" s="55"/>
    </row>
    <row r="15" spans="1:26" s="117" customFormat="1" ht="12.75">
      <c r="A15" s="116" t="s">
        <v>59</v>
      </c>
      <c r="B15" s="44">
        <f t="shared" si="2"/>
        <v>6515.280000000001</v>
      </c>
      <c r="C15" s="44">
        <f t="shared" si="2"/>
        <v>6756.74</v>
      </c>
      <c r="D15" s="44">
        <f t="shared" si="0"/>
        <v>96.4263831374302</v>
      </c>
      <c r="E15" s="44">
        <v>4084.98</v>
      </c>
      <c r="F15" s="44">
        <v>4217.34</v>
      </c>
      <c r="G15" s="44">
        <f t="shared" si="3"/>
        <v>96.86152883096928</v>
      </c>
      <c r="H15" s="44">
        <v>2430.3</v>
      </c>
      <c r="I15" s="44">
        <v>2539.4</v>
      </c>
      <c r="J15" s="44">
        <f t="shared" si="1"/>
        <v>95.70370953768607</v>
      </c>
      <c r="K15" s="44">
        <v>4705.3</v>
      </c>
      <c r="L15" s="44">
        <v>4735.26</v>
      </c>
      <c r="M15" s="216">
        <f t="shared" si="4"/>
        <v>99.36729978924072</v>
      </c>
      <c r="N15" s="44">
        <v>11220.58</v>
      </c>
      <c r="O15" s="44">
        <v>11492</v>
      </c>
      <c r="P15" s="44">
        <f t="shared" si="5"/>
        <v>97.63818308388444</v>
      </c>
      <c r="Q15" s="55"/>
      <c r="R15" s="113"/>
      <c r="S15" s="113"/>
      <c r="T15" s="55"/>
      <c r="U15" s="113"/>
      <c r="V15" s="113"/>
      <c r="W15" s="55"/>
      <c r="X15" s="113"/>
      <c r="Y15" s="113"/>
      <c r="Z15" s="55"/>
    </row>
    <row r="16" spans="1:26" s="117" customFormat="1" ht="14.25" customHeight="1">
      <c r="A16" s="116" t="s">
        <v>233</v>
      </c>
      <c r="B16" s="44">
        <f t="shared" si="2"/>
        <v>5209.71</v>
      </c>
      <c r="C16" s="44">
        <f t="shared" si="2"/>
        <v>5649.26</v>
      </c>
      <c r="D16" s="44">
        <f t="shared" si="0"/>
        <v>92.21933492174196</v>
      </c>
      <c r="E16" s="44">
        <v>4999.91</v>
      </c>
      <c r="F16" s="44">
        <v>5451.42</v>
      </c>
      <c r="G16" s="44">
        <f t="shared" si="3"/>
        <v>91.71757083475498</v>
      </c>
      <c r="H16" s="44">
        <v>209.8</v>
      </c>
      <c r="I16" s="44">
        <v>197.84</v>
      </c>
      <c r="J16" s="44">
        <f t="shared" si="1"/>
        <v>106.04528912252326</v>
      </c>
      <c r="K16" s="44">
        <v>5390.3</v>
      </c>
      <c r="L16" s="44">
        <v>5413.02</v>
      </c>
      <c r="M16" s="216">
        <f t="shared" si="4"/>
        <v>99.58027127185933</v>
      </c>
      <c r="N16" s="44">
        <v>10600.01</v>
      </c>
      <c r="O16" s="44">
        <v>11062.27</v>
      </c>
      <c r="P16" s="44">
        <f t="shared" si="5"/>
        <v>95.82129165171344</v>
      </c>
      <c r="Q16" s="55"/>
      <c r="R16" s="113"/>
      <c r="S16" s="113"/>
      <c r="T16" s="55"/>
      <c r="U16" s="113"/>
      <c r="V16" s="113"/>
      <c r="W16" s="55"/>
      <c r="X16" s="113"/>
      <c r="Y16" s="113"/>
      <c r="Z16" s="55"/>
    </row>
    <row r="17" spans="1:26" s="114" customFormat="1" ht="14.25" customHeight="1">
      <c r="A17" s="116" t="s">
        <v>61</v>
      </c>
      <c r="B17" s="44">
        <f t="shared" si="2"/>
        <v>843.19</v>
      </c>
      <c r="C17" s="44">
        <f t="shared" si="2"/>
        <v>786.3100000000001</v>
      </c>
      <c r="D17" s="44">
        <f t="shared" si="0"/>
        <v>107.23378820058247</v>
      </c>
      <c r="E17" s="44">
        <v>171.59</v>
      </c>
      <c r="F17" s="44">
        <v>133.97</v>
      </c>
      <c r="G17" s="44">
        <f t="shared" si="3"/>
        <v>128.0809136373815</v>
      </c>
      <c r="H17" s="44">
        <v>671.6</v>
      </c>
      <c r="I17" s="44">
        <v>652.34</v>
      </c>
      <c r="J17" s="44">
        <f t="shared" si="1"/>
        <v>102.95244810988135</v>
      </c>
      <c r="K17" s="44">
        <v>4273.6</v>
      </c>
      <c r="L17" s="44">
        <v>4195.83</v>
      </c>
      <c r="M17" s="216">
        <f t="shared" si="4"/>
        <v>101.8535069342657</v>
      </c>
      <c r="N17" s="44">
        <v>5116.79</v>
      </c>
      <c r="O17" s="44">
        <v>4982.14</v>
      </c>
      <c r="P17" s="44">
        <f t="shared" si="5"/>
        <v>102.70265387965813</v>
      </c>
      <c r="Q17" s="55"/>
      <c r="R17" s="113"/>
      <c r="S17" s="113"/>
      <c r="T17" s="55"/>
      <c r="U17" s="113"/>
      <c r="V17" s="113"/>
      <c r="W17" s="55"/>
      <c r="X17" s="113"/>
      <c r="Y17" s="113"/>
      <c r="Z17" s="55"/>
    </row>
    <row r="18" spans="1:26" s="117" customFormat="1" ht="14.25" customHeight="1">
      <c r="A18" s="116" t="s">
        <v>62</v>
      </c>
      <c r="B18" s="44">
        <f t="shared" si="2"/>
        <v>1960.77</v>
      </c>
      <c r="C18" s="44">
        <f t="shared" si="2"/>
        <v>2179.89</v>
      </c>
      <c r="D18" s="44">
        <f t="shared" si="0"/>
        <v>89.94811664808775</v>
      </c>
      <c r="E18" s="44">
        <v>1698.87</v>
      </c>
      <c r="F18" s="44">
        <v>1919.86</v>
      </c>
      <c r="G18" s="44">
        <f t="shared" si="3"/>
        <v>88.48926484222808</v>
      </c>
      <c r="H18" s="44">
        <v>261.9</v>
      </c>
      <c r="I18" s="44">
        <v>260.03</v>
      </c>
      <c r="J18" s="44">
        <f t="shared" si="1"/>
        <v>100.71914779063954</v>
      </c>
      <c r="K18" s="44">
        <v>622.8</v>
      </c>
      <c r="L18" s="44">
        <v>631.4</v>
      </c>
      <c r="M18" s="216">
        <f t="shared" si="4"/>
        <v>98.63794741843522</v>
      </c>
      <c r="N18" s="44">
        <v>2583.57</v>
      </c>
      <c r="O18" s="44">
        <v>2811.29</v>
      </c>
      <c r="P18" s="44">
        <f t="shared" si="5"/>
        <v>91.89980400456732</v>
      </c>
      <c r="Q18" s="55"/>
      <c r="R18" s="113"/>
      <c r="S18" s="113"/>
      <c r="T18" s="55"/>
      <c r="U18" s="113"/>
      <c r="V18" s="113"/>
      <c r="W18" s="55"/>
      <c r="X18" s="113"/>
      <c r="Y18" s="113"/>
      <c r="Z18" s="55"/>
    </row>
    <row r="19" spans="1:26" s="117" customFormat="1" ht="14.25" customHeight="1">
      <c r="A19" s="116" t="s">
        <v>63</v>
      </c>
      <c r="B19" s="44">
        <f t="shared" si="2"/>
        <v>7793.3099999999995</v>
      </c>
      <c r="C19" s="44">
        <f t="shared" si="2"/>
        <v>7068.75</v>
      </c>
      <c r="D19" s="44">
        <f t="shared" si="0"/>
        <v>110.25018567639258</v>
      </c>
      <c r="E19" s="44">
        <v>5274.91</v>
      </c>
      <c r="F19" s="44">
        <v>4529.28</v>
      </c>
      <c r="G19" s="44">
        <f t="shared" si="3"/>
        <v>116.46243994630493</v>
      </c>
      <c r="H19" s="44">
        <v>2518.4</v>
      </c>
      <c r="I19" s="44">
        <v>2539.47</v>
      </c>
      <c r="J19" s="44">
        <f t="shared" si="1"/>
        <v>99.17029931442389</v>
      </c>
      <c r="K19" s="44">
        <v>4724.4</v>
      </c>
      <c r="L19" s="44">
        <v>5129.62</v>
      </c>
      <c r="M19" s="216">
        <f t="shared" si="4"/>
        <v>92.10038950253625</v>
      </c>
      <c r="N19" s="44">
        <v>12517.71</v>
      </c>
      <c r="O19" s="44">
        <v>12198.37</v>
      </c>
      <c r="P19" s="44">
        <f t="shared" si="5"/>
        <v>102.61789075097738</v>
      </c>
      <c r="Q19" s="55"/>
      <c r="R19" s="113"/>
      <c r="S19" s="113"/>
      <c r="T19" s="55"/>
      <c r="U19" s="113"/>
      <c r="V19" s="113"/>
      <c r="W19" s="55"/>
      <c r="X19" s="113"/>
      <c r="Y19" s="113"/>
      <c r="Z19" s="55"/>
    </row>
    <row r="20" spans="1:26" s="117" customFormat="1" ht="14.25" customHeight="1">
      <c r="A20" s="116" t="s">
        <v>64</v>
      </c>
      <c r="B20" s="44">
        <f t="shared" si="2"/>
        <v>5000.68</v>
      </c>
      <c r="C20" s="44">
        <f t="shared" si="2"/>
        <v>4953.1</v>
      </c>
      <c r="D20" s="44">
        <f t="shared" si="0"/>
        <v>100.96061052674084</v>
      </c>
      <c r="E20" s="44">
        <v>3934.48</v>
      </c>
      <c r="F20" s="44">
        <v>3828.02</v>
      </c>
      <c r="G20" s="44">
        <f t="shared" si="3"/>
        <v>102.78107219920481</v>
      </c>
      <c r="H20" s="44">
        <v>1066.2</v>
      </c>
      <c r="I20" s="44">
        <v>1125.08</v>
      </c>
      <c r="J20" s="44">
        <f t="shared" si="1"/>
        <v>94.76659437551108</v>
      </c>
      <c r="K20" s="44">
        <v>4237.2</v>
      </c>
      <c r="L20" s="44">
        <v>4628.56</v>
      </c>
      <c r="M20" s="216">
        <f t="shared" si="4"/>
        <v>91.54467048066785</v>
      </c>
      <c r="N20" s="44">
        <v>9237.88</v>
      </c>
      <c r="O20" s="44">
        <v>9581.66</v>
      </c>
      <c r="P20" s="44">
        <f t="shared" si="5"/>
        <v>96.41210395693439</v>
      </c>
      <c r="Q20" s="55"/>
      <c r="R20" s="113"/>
      <c r="S20" s="113"/>
      <c r="T20" s="55"/>
      <c r="U20" s="113"/>
      <c r="V20" s="113"/>
      <c r="W20" s="55"/>
      <c r="X20" s="113"/>
      <c r="Y20" s="113"/>
      <c r="Z20" s="55"/>
    </row>
    <row r="21" spans="1:26" s="117" customFormat="1" ht="14.25" customHeight="1">
      <c r="A21" s="116" t="s">
        <v>65</v>
      </c>
      <c r="B21" s="44">
        <f t="shared" si="2"/>
        <v>8132.04</v>
      </c>
      <c r="C21" s="44">
        <f t="shared" si="2"/>
        <v>3660.58</v>
      </c>
      <c r="D21" s="44">
        <f>B21/C21*100</f>
        <v>222.15168088117184</v>
      </c>
      <c r="E21" s="44">
        <v>6622.84</v>
      </c>
      <c r="F21" s="44">
        <v>2403.4</v>
      </c>
      <c r="G21" s="44">
        <f>E21/F21%</f>
        <v>275.5612881750853</v>
      </c>
      <c r="H21" s="44">
        <v>1509.2</v>
      </c>
      <c r="I21" s="44">
        <v>1257.18</v>
      </c>
      <c r="J21" s="44">
        <f t="shared" si="1"/>
        <v>120.04645317297442</v>
      </c>
      <c r="K21" s="44">
        <v>23178.2</v>
      </c>
      <c r="L21" s="44">
        <v>27622.72</v>
      </c>
      <c r="M21" s="216">
        <f t="shared" si="4"/>
        <v>83.90991184068766</v>
      </c>
      <c r="N21" s="44">
        <v>31310.24</v>
      </c>
      <c r="O21" s="44">
        <v>31283.3</v>
      </c>
      <c r="P21" s="44">
        <f t="shared" si="5"/>
        <v>100.08611623454048</v>
      </c>
      <c r="Q21" s="55"/>
      <c r="R21" s="113"/>
      <c r="S21" s="113"/>
      <c r="T21" s="55"/>
      <c r="U21" s="113"/>
      <c r="V21" s="113"/>
      <c r="W21" s="55"/>
      <c r="X21" s="113"/>
      <c r="Y21" s="113"/>
      <c r="Z21" s="55"/>
    </row>
    <row r="22" spans="1:26" s="117" customFormat="1" ht="14.25" customHeight="1">
      <c r="A22" s="116" t="s">
        <v>147</v>
      </c>
      <c r="B22" s="44">
        <f t="shared" si="2"/>
        <v>1585.57</v>
      </c>
      <c r="C22" s="44">
        <f t="shared" si="2"/>
        <v>1592.6299999999999</v>
      </c>
      <c r="D22" s="44">
        <f t="shared" si="0"/>
        <v>99.55670808662401</v>
      </c>
      <c r="E22" s="44">
        <v>5.87</v>
      </c>
      <c r="F22" s="44">
        <v>22.06</v>
      </c>
      <c r="G22" s="44">
        <f t="shared" si="3"/>
        <v>26.60924750679964</v>
      </c>
      <c r="H22" s="44">
        <v>1579.7</v>
      </c>
      <c r="I22" s="44">
        <v>1570.57</v>
      </c>
      <c r="J22" s="44">
        <f t="shared" si="1"/>
        <v>100.58131761080372</v>
      </c>
      <c r="K22" s="44">
        <v>2278.8</v>
      </c>
      <c r="L22" s="44">
        <v>2310.05</v>
      </c>
      <c r="M22" s="216">
        <f t="shared" si="4"/>
        <v>98.64721542823749</v>
      </c>
      <c r="N22" s="44">
        <v>3864.37</v>
      </c>
      <c r="O22" s="44">
        <v>3902.68</v>
      </c>
      <c r="P22" s="44">
        <f t="shared" si="5"/>
        <v>99.01836686584603</v>
      </c>
      <c r="Q22" s="55"/>
      <c r="R22" s="113"/>
      <c r="S22" s="113"/>
      <c r="T22" s="55"/>
      <c r="U22" s="113"/>
      <c r="V22" s="113"/>
      <c r="W22" s="55"/>
      <c r="X22" s="113"/>
      <c r="Y22" s="113"/>
      <c r="Z22" s="55"/>
    </row>
    <row r="23" spans="1:26" s="117" customFormat="1" ht="14.25" customHeight="1">
      <c r="A23" s="116" t="s">
        <v>67</v>
      </c>
      <c r="B23" s="44">
        <f t="shared" si="2"/>
        <v>18755.57</v>
      </c>
      <c r="C23" s="44">
        <f t="shared" si="2"/>
        <v>18118.85</v>
      </c>
      <c r="D23" s="44">
        <f t="shared" si="0"/>
        <v>103.51413031180236</v>
      </c>
      <c r="E23" s="44">
        <v>16691.1</v>
      </c>
      <c r="F23" s="44">
        <v>15827.81</v>
      </c>
      <c r="G23" s="44">
        <f t="shared" si="3"/>
        <v>105.45426057047689</v>
      </c>
      <c r="H23" s="44">
        <v>2064.47</v>
      </c>
      <c r="I23" s="44">
        <v>2291.04</v>
      </c>
      <c r="J23" s="44">
        <f t="shared" si="1"/>
        <v>90.11060479083734</v>
      </c>
      <c r="K23" s="44">
        <v>5446.5</v>
      </c>
      <c r="L23" s="44">
        <v>5500.97</v>
      </c>
      <c r="M23" s="216">
        <f t="shared" si="4"/>
        <v>99.00981099696962</v>
      </c>
      <c r="N23" s="44">
        <v>24202.08</v>
      </c>
      <c r="O23" s="44">
        <v>23619.82</v>
      </c>
      <c r="P23" s="44">
        <f>N23/O23*100</f>
        <v>102.46513309584917</v>
      </c>
      <c r="Q23" s="55"/>
      <c r="R23" s="113"/>
      <c r="S23" s="113"/>
      <c r="T23" s="55"/>
      <c r="U23" s="113"/>
      <c r="V23" s="113"/>
      <c r="W23" s="55"/>
      <c r="X23" s="113"/>
      <c r="Y23" s="113"/>
      <c r="Z23" s="55"/>
    </row>
    <row r="24" spans="1:26" s="117" customFormat="1" ht="12" customHeight="1">
      <c r="A24" s="116" t="s">
        <v>148</v>
      </c>
      <c r="B24" s="44">
        <f>E24</f>
        <v>1.25</v>
      </c>
      <c r="C24" s="44">
        <f>F24</f>
        <v>0.78</v>
      </c>
      <c r="D24" s="44">
        <f t="shared" si="0"/>
        <v>160.25641025641025</v>
      </c>
      <c r="E24" s="44">
        <v>1.25</v>
      </c>
      <c r="F24" s="44">
        <v>0.78</v>
      </c>
      <c r="G24" s="44">
        <f>E24/F24%</f>
        <v>160.25641025641025</v>
      </c>
      <c r="H24" s="44" t="s">
        <v>182</v>
      </c>
      <c r="I24" s="44" t="s">
        <v>182</v>
      </c>
      <c r="J24" s="44" t="s">
        <v>182</v>
      </c>
      <c r="K24" s="44">
        <v>10</v>
      </c>
      <c r="L24" s="44">
        <v>12.8</v>
      </c>
      <c r="M24" s="216">
        <f>K24/L24%</f>
        <v>78.125</v>
      </c>
      <c r="N24" s="44">
        <v>11.25</v>
      </c>
      <c r="O24" s="44">
        <v>13.58</v>
      </c>
      <c r="P24" s="44">
        <f t="shared" si="5"/>
        <v>82.84241531664212</v>
      </c>
      <c r="Q24" s="55"/>
      <c r="R24" s="113"/>
      <c r="S24" s="113"/>
      <c r="T24" s="55"/>
      <c r="U24" s="113"/>
      <c r="V24" s="113"/>
      <c r="W24" s="55"/>
      <c r="X24" s="113"/>
      <c r="Y24" s="113"/>
      <c r="Z24" s="55"/>
    </row>
    <row r="25" spans="1:26" s="117" customFormat="1" ht="12.75">
      <c r="A25" s="116" t="s">
        <v>68</v>
      </c>
      <c r="B25" s="44" t="s">
        <v>182</v>
      </c>
      <c r="C25" s="44" t="s">
        <v>182</v>
      </c>
      <c r="D25" s="44" t="s">
        <v>182</v>
      </c>
      <c r="E25" s="44" t="s">
        <v>182</v>
      </c>
      <c r="F25" s="44" t="s">
        <v>182</v>
      </c>
      <c r="G25" s="44" t="s">
        <v>182</v>
      </c>
      <c r="H25" s="44" t="s">
        <v>182</v>
      </c>
      <c r="I25" s="44" t="s">
        <v>182</v>
      </c>
      <c r="J25" s="44" t="s">
        <v>182</v>
      </c>
      <c r="K25" s="44">
        <v>5</v>
      </c>
      <c r="L25" s="44">
        <v>3.9</v>
      </c>
      <c r="M25" s="216">
        <f t="shared" si="4"/>
        <v>128.2051282051282</v>
      </c>
      <c r="N25" s="44">
        <v>5</v>
      </c>
      <c r="O25" s="44">
        <v>3.9</v>
      </c>
      <c r="P25" s="44">
        <f t="shared" si="5"/>
        <v>128.2051282051282</v>
      </c>
      <c r="Q25" s="55"/>
      <c r="R25" s="113"/>
      <c r="S25" s="113"/>
      <c r="T25" s="55"/>
      <c r="U25" s="56"/>
      <c r="V25" s="56"/>
      <c r="W25" s="56"/>
      <c r="X25" s="113"/>
      <c r="Y25" s="113"/>
      <c r="Z25" s="55"/>
    </row>
    <row r="26" spans="1:26" s="117" customFormat="1" ht="12.75">
      <c r="A26" s="118" t="s">
        <v>69</v>
      </c>
      <c r="B26" s="46">
        <f t="shared" si="2"/>
        <v>459.17999999999995</v>
      </c>
      <c r="C26" s="46">
        <f t="shared" si="2"/>
        <v>485.11</v>
      </c>
      <c r="D26" s="46">
        <f>B26/C26*100</f>
        <v>94.6548205561625</v>
      </c>
      <c r="E26" s="46">
        <v>297.58</v>
      </c>
      <c r="F26" s="46">
        <v>323.81</v>
      </c>
      <c r="G26" s="46">
        <f t="shared" si="3"/>
        <v>91.89957073592538</v>
      </c>
      <c r="H26" s="46">
        <v>161.6</v>
      </c>
      <c r="I26" s="46">
        <v>161.3</v>
      </c>
      <c r="J26" s="46">
        <f>H26/I26%</f>
        <v>100.18598884066954</v>
      </c>
      <c r="K26" s="46">
        <v>900.4</v>
      </c>
      <c r="L26" s="46">
        <v>902.8</v>
      </c>
      <c r="M26" s="46">
        <f>K26/L26%</f>
        <v>99.73416038989811</v>
      </c>
      <c r="N26" s="46">
        <v>1359.58</v>
      </c>
      <c r="O26" s="46">
        <v>1387.91</v>
      </c>
      <c r="P26" s="46">
        <f>N26/O26*100</f>
        <v>97.95880136320078</v>
      </c>
      <c r="Q26" s="55"/>
      <c r="R26" s="113"/>
      <c r="S26" s="113"/>
      <c r="T26" s="55"/>
      <c r="U26" s="113"/>
      <c r="V26" s="113"/>
      <c r="W26" s="55"/>
      <c r="X26" s="113"/>
      <c r="Y26" s="113"/>
      <c r="Z26" s="55"/>
    </row>
  </sheetData>
  <sheetProtection/>
  <mergeCells count="8">
    <mergeCell ref="A1:P1"/>
    <mergeCell ref="N3:P4"/>
    <mergeCell ref="H4:J4"/>
    <mergeCell ref="A3:A5"/>
    <mergeCell ref="B3:D4"/>
    <mergeCell ref="E4:G4"/>
    <mergeCell ref="E3:J3"/>
    <mergeCell ref="K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&amp;R&amp;"-,полужирный"&amp;8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22.25390625" style="83" customWidth="1"/>
    <col min="2" max="2" width="20.375" style="83" customWidth="1"/>
    <col min="3" max="9" width="13.875" style="83" customWidth="1"/>
    <col min="10" max="10" width="8.375" style="83" customWidth="1"/>
    <col min="11" max="16384" width="9.125" style="83" customWidth="1"/>
  </cols>
  <sheetData>
    <row r="1" spans="1:9" ht="24.75" customHeight="1">
      <c r="A1" s="315" t="s">
        <v>79</v>
      </c>
      <c r="B1" s="315"/>
      <c r="C1" s="315"/>
      <c r="D1" s="315"/>
      <c r="E1" s="315"/>
      <c r="F1" s="315"/>
      <c r="G1" s="315"/>
      <c r="H1" s="315"/>
      <c r="I1" s="315"/>
    </row>
    <row r="2" spans="1:9" ht="12.75" customHeight="1">
      <c r="A2" s="121"/>
      <c r="B2" s="122"/>
      <c r="C2" s="122"/>
      <c r="D2" s="122"/>
      <c r="E2" s="122"/>
      <c r="F2" s="122"/>
      <c r="G2" s="122"/>
      <c r="H2" s="122"/>
      <c r="I2" s="122"/>
    </row>
    <row r="3" spans="1:9" s="126" customFormat="1" ht="12.75" customHeight="1">
      <c r="A3" s="123"/>
      <c r="B3" s="124"/>
      <c r="C3" s="124"/>
      <c r="D3" s="124"/>
      <c r="E3" s="124"/>
      <c r="F3" s="124"/>
      <c r="G3" s="124"/>
      <c r="H3" s="124"/>
      <c r="I3" s="125" t="s">
        <v>49</v>
      </c>
    </row>
    <row r="4" spans="1:9" ht="21.75" customHeight="1">
      <c r="A4" s="316"/>
      <c r="B4" s="317" t="s">
        <v>71</v>
      </c>
      <c r="C4" s="318" t="s">
        <v>26</v>
      </c>
      <c r="D4" s="319"/>
      <c r="E4" s="319"/>
      <c r="F4" s="319"/>
      <c r="G4" s="319"/>
      <c r="H4" s="319"/>
      <c r="I4" s="319"/>
    </row>
    <row r="5" spans="1:9" ht="20.25" customHeight="1">
      <c r="A5" s="316"/>
      <c r="B5" s="317"/>
      <c r="C5" s="127" t="s">
        <v>72</v>
      </c>
      <c r="D5" s="127" t="s">
        <v>73</v>
      </c>
      <c r="E5" s="127" t="s">
        <v>40</v>
      </c>
      <c r="F5" s="127" t="s">
        <v>74</v>
      </c>
      <c r="G5" s="127" t="s">
        <v>75</v>
      </c>
      <c r="H5" s="128" t="s">
        <v>43</v>
      </c>
      <c r="I5" s="128" t="s">
        <v>76</v>
      </c>
    </row>
    <row r="6" spans="1:26" s="114" customFormat="1" ht="12.75">
      <c r="A6" s="112" t="s">
        <v>52</v>
      </c>
      <c r="B6" s="48">
        <v>271375.26</v>
      </c>
      <c r="C6" s="48">
        <v>106792.67</v>
      </c>
      <c r="D6" s="48">
        <v>28074.01</v>
      </c>
      <c r="E6" s="48">
        <v>2779.44</v>
      </c>
      <c r="F6" s="48">
        <v>12755.15</v>
      </c>
      <c r="G6" s="48">
        <v>30698.22</v>
      </c>
      <c r="H6" s="48">
        <v>2227.41</v>
      </c>
      <c r="I6" s="48">
        <v>88048.36</v>
      </c>
      <c r="J6" s="129"/>
      <c r="K6" s="129"/>
      <c r="L6" s="129"/>
      <c r="M6" s="129"/>
      <c r="O6" s="113"/>
      <c r="P6" s="113"/>
      <c r="Q6" s="55"/>
      <c r="R6" s="113"/>
      <c r="S6" s="113"/>
      <c r="T6" s="55"/>
      <c r="U6" s="113"/>
      <c r="V6" s="113"/>
      <c r="W6" s="55"/>
      <c r="X6" s="113"/>
      <c r="Y6" s="113"/>
      <c r="Z6" s="55"/>
    </row>
    <row r="7" spans="1:26" s="114" customFormat="1" ht="12.75">
      <c r="A7" s="115" t="s">
        <v>232</v>
      </c>
      <c r="B7" s="49">
        <v>17263.2</v>
      </c>
      <c r="C7" s="49">
        <v>8420.37</v>
      </c>
      <c r="D7" s="49">
        <v>1577.32</v>
      </c>
      <c r="E7" s="49">
        <v>168.55</v>
      </c>
      <c r="F7" s="49">
        <v>201.3</v>
      </c>
      <c r="G7" s="49">
        <v>2465.77</v>
      </c>
      <c r="H7" s="49" t="s">
        <v>182</v>
      </c>
      <c r="I7" s="49">
        <v>4429.9</v>
      </c>
      <c r="J7" s="129"/>
      <c r="K7" s="129"/>
      <c r="L7" s="129"/>
      <c r="M7" s="129"/>
      <c r="O7" s="113"/>
      <c r="P7" s="113"/>
      <c r="Q7" s="55"/>
      <c r="R7" s="113"/>
      <c r="S7" s="113"/>
      <c r="T7" s="55"/>
      <c r="U7" s="113"/>
      <c r="V7" s="113"/>
      <c r="W7" s="55"/>
      <c r="X7" s="113"/>
      <c r="Y7" s="113"/>
      <c r="Z7" s="55"/>
    </row>
    <row r="8" spans="1:26" s="114" customFormat="1" ht="12.75">
      <c r="A8" s="116" t="s">
        <v>53</v>
      </c>
      <c r="B8" s="49">
        <v>32664.9</v>
      </c>
      <c r="C8" s="49">
        <v>6104.49</v>
      </c>
      <c r="D8" s="49">
        <v>983.26</v>
      </c>
      <c r="E8" s="49">
        <v>36.8</v>
      </c>
      <c r="F8" s="49">
        <v>810.06</v>
      </c>
      <c r="G8" s="49">
        <v>1898.03</v>
      </c>
      <c r="H8" s="49" t="s">
        <v>182</v>
      </c>
      <c r="I8" s="49">
        <v>22832.26</v>
      </c>
      <c r="J8" s="129"/>
      <c r="K8" s="64"/>
      <c r="L8" s="130"/>
      <c r="M8" s="129"/>
      <c r="O8" s="113"/>
      <c r="P8" s="113"/>
      <c r="Q8" s="55"/>
      <c r="R8" s="113"/>
      <c r="S8" s="113"/>
      <c r="T8" s="55"/>
      <c r="U8" s="113"/>
      <c r="V8" s="113"/>
      <c r="W8" s="55"/>
      <c r="X8" s="113"/>
      <c r="Y8" s="113"/>
      <c r="Z8" s="55"/>
    </row>
    <row r="9" spans="1:26" s="114" customFormat="1" ht="12.75">
      <c r="A9" s="116" t="s">
        <v>54</v>
      </c>
      <c r="B9" s="49">
        <v>15865.52</v>
      </c>
      <c r="C9" s="49">
        <v>10495.23</v>
      </c>
      <c r="D9" s="49">
        <v>2089.75</v>
      </c>
      <c r="E9" s="49">
        <v>243.9</v>
      </c>
      <c r="F9" s="49">
        <v>218.6</v>
      </c>
      <c r="G9" s="49">
        <v>2359.07</v>
      </c>
      <c r="H9" s="49">
        <v>329.58</v>
      </c>
      <c r="I9" s="49">
        <v>129.4</v>
      </c>
      <c r="J9" s="129"/>
      <c r="K9" s="64"/>
      <c r="L9" s="130"/>
      <c r="M9" s="129"/>
      <c r="O9" s="113"/>
      <c r="P9" s="113"/>
      <c r="Q9" s="55"/>
      <c r="R9" s="113"/>
      <c r="S9" s="113"/>
      <c r="T9" s="55"/>
      <c r="U9" s="113"/>
      <c r="V9" s="113"/>
      <c r="W9" s="55"/>
      <c r="X9" s="113"/>
      <c r="Y9" s="113"/>
      <c r="Z9" s="55"/>
    </row>
    <row r="10" spans="1:26" s="114" customFormat="1" ht="12.75">
      <c r="A10" s="116" t="s">
        <v>55</v>
      </c>
      <c r="B10" s="49">
        <v>46389.7</v>
      </c>
      <c r="C10" s="49">
        <v>10617.95</v>
      </c>
      <c r="D10" s="49">
        <v>3206.91</v>
      </c>
      <c r="E10" s="49">
        <v>93.52</v>
      </c>
      <c r="F10" s="49">
        <v>617.68</v>
      </c>
      <c r="G10" s="49">
        <v>3101.94</v>
      </c>
      <c r="H10" s="49">
        <v>28</v>
      </c>
      <c r="I10" s="49">
        <v>28723.71</v>
      </c>
      <c r="J10" s="129"/>
      <c r="K10" s="64"/>
      <c r="L10" s="130"/>
      <c r="M10" s="129"/>
      <c r="O10" s="113"/>
      <c r="P10" s="113"/>
      <c r="Q10" s="55"/>
      <c r="R10" s="113"/>
      <c r="S10" s="113"/>
      <c r="T10" s="55"/>
      <c r="U10" s="113"/>
      <c r="V10" s="113"/>
      <c r="W10" s="55"/>
      <c r="X10" s="113"/>
      <c r="Y10" s="113"/>
      <c r="Z10" s="55"/>
    </row>
    <row r="11" spans="1:26" s="114" customFormat="1" ht="12.75">
      <c r="A11" s="116" t="s">
        <v>56</v>
      </c>
      <c r="B11" s="49">
        <v>7112.79</v>
      </c>
      <c r="C11" s="49">
        <v>3573.73</v>
      </c>
      <c r="D11" s="49">
        <v>1016.66</v>
      </c>
      <c r="E11" s="49">
        <v>297.4</v>
      </c>
      <c r="F11" s="49">
        <v>5.3</v>
      </c>
      <c r="G11" s="49">
        <v>1506.17</v>
      </c>
      <c r="H11" s="49">
        <v>713.43</v>
      </c>
      <c r="I11" s="49">
        <v>0.1</v>
      </c>
      <c r="J11" s="129"/>
      <c r="K11" s="64"/>
      <c r="L11" s="130"/>
      <c r="M11" s="129"/>
      <c r="O11" s="113"/>
      <c r="P11" s="113"/>
      <c r="Q11" s="55"/>
      <c r="R11" s="113"/>
      <c r="S11" s="113"/>
      <c r="T11" s="55"/>
      <c r="U11" s="113"/>
      <c r="V11" s="113"/>
      <c r="W11" s="55"/>
      <c r="X11" s="113"/>
      <c r="Y11" s="113"/>
      <c r="Z11" s="55"/>
    </row>
    <row r="12" spans="1:26" s="117" customFormat="1" ht="12.75">
      <c r="A12" s="116" t="s">
        <v>57</v>
      </c>
      <c r="B12" s="49">
        <v>11500.36</v>
      </c>
      <c r="C12" s="49">
        <v>6263.89</v>
      </c>
      <c r="D12" s="49">
        <v>1040.39</v>
      </c>
      <c r="E12" s="49">
        <v>176.22</v>
      </c>
      <c r="F12" s="49">
        <v>402</v>
      </c>
      <c r="G12" s="49">
        <v>1567.36</v>
      </c>
      <c r="H12" s="49">
        <v>10.8</v>
      </c>
      <c r="I12" s="49">
        <v>2039.71</v>
      </c>
      <c r="J12" s="129"/>
      <c r="K12" s="64"/>
      <c r="L12" s="130"/>
      <c r="M12" s="129"/>
      <c r="O12" s="113"/>
      <c r="P12" s="113"/>
      <c r="Q12" s="55"/>
      <c r="R12" s="113"/>
      <c r="S12" s="113"/>
      <c r="T12" s="55"/>
      <c r="U12" s="113"/>
      <c r="V12" s="113"/>
      <c r="W12" s="55"/>
      <c r="X12" s="113"/>
      <c r="Y12" s="113"/>
      <c r="Z12" s="55"/>
    </row>
    <row r="13" spans="1:26" s="117" customFormat="1" ht="12.75">
      <c r="A13" s="116" t="s">
        <v>58</v>
      </c>
      <c r="B13" s="49">
        <v>15519.46</v>
      </c>
      <c r="C13" s="49">
        <v>6113.58</v>
      </c>
      <c r="D13" s="49">
        <v>3332.62</v>
      </c>
      <c r="E13" s="49">
        <v>262.6</v>
      </c>
      <c r="F13" s="49">
        <v>119.5</v>
      </c>
      <c r="G13" s="49">
        <v>2106.49</v>
      </c>
      <c r="H13" s="49">
        <v>78.1</v>
      </c>
      <c r="I13" s="49">
        <v>3506.58</v>
      </c>
      <c r="J13" s="129"/>
      <c r="K13" s="64"/>
      <c r="L13" s="130"/>
      <c r="M13" s="129"/>
      <c r="O13" s="113"/>
      <c r="P13" s="113"/>
      <c r="Q13" s="55"/>
      <c r="R13" s="113"/>
      <c r="S13" s="113"/>
      <c r="T13" s="55"/>
      <c r="U13" s="113"/>
      <c r="V13" s="113"/>
      <c r="W13" s="55"/>
      <c r="X13" s="113"/>
      <c r="Y13" s="113"/>
      <c r="Z13" s="55"/>
    </row>
    <row r="14" spans="1:26" s="117" customFormat="1" ht="12.75">
      <c r="A14" s="116" t="s">
        <v>146</v>
      </c>
      <c r="B14" s="49">
        <v>13030.65</v>
      </c>
      <c r="C14" s="49">
        <v>7957.98</v>
      </c>
      <c r="D14" s="49">
        <v>2326.37</v>
      </c>
      <c r="E14" s="49">
        <v>229.2</v>
      </c>
      <c r="F14" s="49">
        <v>416.5</v>
      </c>
      <c r="G14" s="49">
        <v>1933.9</v>
      </c>
      <c r="H14" s="49">
        <v>2.9</v>
      </c>
      <c r="I14" s="49">
        <v>163.8</v>
      </c>
      <c r="J14" s="129"/>
      <c r="K14" s="64"/>
      <c r="L14" s="130"/>
      <c r="M14" s="129"/>
      <c r="O14" s="113"/>
      <c r="P14" s="113"/>
      <c r="Q14" s="55"/>
      <c r="R14" s="113"/>
      <c r="S14" s="113"/>
      <c r="T14" s="55"/>
      <c r="U14" s="113"/>
      <c r="V14" s="113"/>
      <c r="W14" s="55"/>
      <c r="X14" s="113"/>
      <c r="Y14" s="113"/>
      <c r="Z14" s="55"/>
    </row>
    <row r="15" spans="1:26" s="117" customFormat="1" ht="12.75">
      <c r="A15" s="116" t="s">
        <v>59</v>
      </c>
      <c r="B15" s="49">
        <v>11220.58</v>
      </c>
      <c r="C15" s="49">
        <v>4441.39</v>
      </c>
      <c r="D15" s="49">
        <v>893.91</v>
      </c>
      <c r="E15" s="49">
        <v>198.14</v>
      </c>
      <c r="F15" s="49">
        <v>1443.98</v>
      </c>
      <c r="G15" s="49">
        <v>1689.87</v>
      </c>
      <c r="H15" s="49">
        <v>6.1</v>
      </c>
      <c r="I15" s="49">
        <v>2547.19</v>
      </c>
      <c r="J15" s="129"/>
      <c r="K15" s="64"/>
      <c r="L15" s="130"/>
      <c r="M15" s="129"/>
      <c r="O15" s="113"/>
      <c r="P15" s="113"/>
      <c r="Q15" s="55"/>
      <c r="R15" s="113"/>
      <c r="S15" s="113"/>
      <c r="T15" s="55"/>
      <c r="U15" s="113"/>
      <c r="V15" s="113"/>
      <c r="W15" s="55"/>
      <c r="X15" s="113"/>
      <c r="Y15" s="113"/>
      <c r="Z15" s="55"/>
    </row>
    <row r="16" spans="1:26" s="117" customFormat="1" ht="14.25" customHeight="1">
      <c r="A16" s="116" t="s">
        <v>233</v>
      </c>
      <c r="B16" s="49">
        <v>10600.01</v>
      </c>
      <c r="C16" s="49">
        <v>5606.19</v>
      </c>
      <c r="D16" s="49">
        <v>299.29</v>
      </c>
      <c r="E16" s="49">
        <v>27.5</v>
      </c>
      <c r="F16" s="49">
        <v>1206.18</v>
      </c>
      <c r="G16" s="49">
        <v>648.29</v>
      </c>
      <c r="H16" s="49" t="s">
        <v>182</v>
      </c>
      <c r="I16" s="49">
        <v>2812.57</v>
      </c>
      <c r="J16" s="129"/>
      <c r="K16" s="64"/>
      <c r="L16" s="130"/>
      <c r="M16" s="129"/>
      <c r="O16" s="113"/>
      <c r="P16" s="113"/>
      <c r="Q16" s="55"/>
      <c r="R16" s="113"/>
      <c r="S16" s="113"/>
      <c r="T16" s="55"/>
      <c r="U16" s="113"/>
      <c r="V16" s="113"/>
      <c r="W16" s="55"/>
      <c r="X16" s="113"/>
      <c r="Y16" s="113"/>
      <c r="Z16" s="55"/>
    </row>
    <row r="17" spans="1:26" s="114" customFormat="1" ht="14.25" customHeight="1">
      <c r="A17" s="116" t="s">
        <v>61</v>
      </c>
      <c r="B17" s="49">
        <v>5116.79</v>
      </c>
      <c r="C17" s="49">
        <v>2600.73</v>
      </c>
      <c r="D17" s="49">
        <v>432.89</v>
      </c>
      <c r="E17" s="49">
        <v>273</v>
      </c>
      <c r="F17" s="49">
        <v>11.9</v>
      </c>
      <c r="G17" s="49">
        <v>1148.17</v>
      </c>
      <c r="H17" s="49">
        <v>643.4</v>
      </c>
      <c r="I17" s="49">
        <v>6.7</v>
      </c>
      <c r="J17" s="129"/>
      <c r="K17" s="64"/>
      <c r="L17" s="130"/>
      <c r="M17" s="129"/>
      <c r="O17" s="113"/>
      <c r="P17" s="113"/>
      <c r="Q17" s="55"/>
      <c r="R17" s="113"/>
      <c r="S17" s="113"/>
      <c r="T17" s="55"/>
      <c r="U17" s="113"/>
      <c r="V17" s="113"/>
      <c r="W17" s="55"/>
      <c r="X17" s="113"/>
      <c r="Y17" s="113"/>
      <c r="Z17" s="55"/>
    </row>
    <row r="18" spans="1:26" s="117" customFormat="1" ht="14.25" customHeight="1">
      <c r="A18" s="116" t="s">
        <v>62</v>
      </c>
      <c r="B18" s="49">
        <v>2583.57</v>
      </c>
      <c r="C18" s="49">
        <v>190.3</v>
      </c>
      <c r="D18" s="49">
        <v>184.5</v>
      </c>
      <c r="E18" s="49">
        <v>91.55</v>
      </c>
      <c r="F18" s="49" t="s">
        <v>182</v>
      </c>
      <c r="G18" s="49">
        <v>154.12</v>
      </c>
      <c r="H18" s="49">
        <v>274.5</v>
      </c>
      <c r="I18" s="49">
        <v>1688.61</v>
      </c>
      <c r="J18" s="129"/>
      <c r="K18" s="64"/>
      <c r="L18" s="130"/>
      <c r="M18" s="129"/>
      <c r="O18" s="113"/>
      <c r="P18" s="113"/>
      <c r="Q18" s="55"/>
      <c r="R18" s="113"/>
      <c r="S18" s="113"/>
      <c r="T18" s="55"/>
      <c r="U18" s="113"/>
      <c r="V18" s="113"/>
      <c r="W18" s="55"/>
      <c r="X18" s="113"/>
      <c r="Y18" s="113"/>
      <c r="Z18" s="55"/>
    </row>
    <row r="19" spans="1:26" s="117" customFormat="1" ht="14.25" customHeight="1">
      <c r="A19" s="116" t="s">
        <v>63</v>
      </c>
      <c r="B19" s="49">
        <v>12517.71</v>
      </c>
      <c r="C19" s="49">
        <v>5354.3</v>
      </c>
      <c r="D19" s="49">
        <v>653.94</v>
      </c>
      <c r="E19" s="49">
        <v>70</v>
      </c>
      <c r="F19" s="49">
        <v>3234.08</v>
      </c>
      <c r="G19" s="49">
        <v>2475.74</v>
      </c>
      <c r="H19" s="49">
        <v>0.21</v>
      </c>
      <c r="I19" s="49">
        <v>729.44</v>
      </c>
      <c r="J19" s="129"/>
      <c r="K19" s="64"/>
      <c r="L19" s="130"/>
      <c r="M19" s="129"/>
      <c r="O19" s="113"/>
      <c r="P19" s="113"/>
      <c r="Q19" s="55"/>
      <c r="R19" s="113"/>
      <c r="S19" s="113"/>
      <c r="T19" s="55"/>
      <c r="U19" s="113"/>
      <c r="V19" s="113"/>
      <c r="W19" s="55"/>
      <c r="X19" s="113"/>
      <c r="Y19" s="113"/>
      <c r="Z19" s="55"/>
    </row>
    <row r="20" spans="1:26" s="117" customFormat="1" ht="14.25" customHeight="1">
      <c r="A20" s="116" t="s">
        <v>64</v>
      </c>
      <c r="B20" s="49">
        <v>9237.88</v>
      </c>
      <c r="C20" s="49">
        <v>4349.58</v>
      </c>
      <c r="D20" s="49">
        <v>239.36</v>
      </c>
      <c r="E20" s="49">
        <v>8.97</v>
      </c>
      <c r="F20" s="49">
        <v>3148.07</v>
      </c>
      <c r="G20" s="49">
        <v>892.59</v>
      </c>
      <c r="H20" s="49" t="s">
        <v>182</v>
      </c>
      <c r="I20" s="49">
        <v>599.32</v>
      </c>
      <c r="J20" s="129"/>
      <c r="K20" s="64"/>
      <c r="L20" s="130"/>
      <c r="M20" s="129"/>
      <c r="O20" s="113"/>
      <c r="P20" s="113"/>
      <c r="Q20" s="55"/>
      <c r="R20" s="113"/>
      <c r="S20" s="113"/>
      <c r="T20" s="55"/>
      <c r="U20" s="113"/>
      <c r="V20" s="113"/>
      <c r="W20" s="55"/>
      <c r="X20" s="113"/>
      <c r="Y20" s="113"/>
      <c r="Z20" s="55"/>
    </row>
    <row r="21" spans="1:26" s="117" customFormat="1" ht="14.25" customHeight="1">
      <c r="A21" s="116" t="s">
        <v>65</v>
      </c>
      <c r="B21" s="49">
        <v>31310.24</v>
      </c>
      <c r="C21" s="49">
        <v>16812.04</v>
      </c>
      <c r="D21" s="49">
        <v>8381.96</v>
      </c>
      <c r="E21" s="49">
        <v>254.5</v>
      </c>
      <c r="F21" s="49">
        <v>7.7</v>
      </c>
      <c r="G21" s="49">
        <v>4038.5</v>
      </c>
      <c r="H21" s="49">
        <v>140.39</v>
      </c>
      <c r="I21" s="49">
        <v>1675.16</v>
      </c>
      <c r="J21" s="129"/>
      <c r="K21" s="64"/>
      <c r="L21" s="130"/>
      <c r="M21" s="129"/>
      <c r="O21" s="113"/>
      <c r="P21" s="113"/>
      <c r="Q21" s="55"/>
      <c r="R21" s="113"/>
      <c r="S21" s="113"/>
      <c r="T21" s="55"/>
      <c r="U21" s="113"/>
      <c r="V21" s="113"/>
      <c r="W21" s="55"/>
      <c r="X21" s="113"/>
      <c r="Y21" s="113"/>
      <c r="Z21" s="55"/>
    </row>
    <row r="22" spans="1:26" s="117" customFormat="1" ht="14.25" customHeight="1">
      <c r="A22" s="116" t="s">
        <v>147</v>
      </c>
      <c r="B22" s="49">
        <v>3864.37</v>
      </c>
      <c r="C22" s="49">
        <v>1900.77</v>
      </c>
      <c r="D22" s="49">
        <v>313.2</v>
      </c>
      <c r="E22" s="49">
        <v>114</v>
      </c>
      <c r="F22" s="49">
        <v>4.6</v>
      </c>
      <c r="G22" s="49">
        <v>1531.8</v>
      </c>
      <c r="H22" s="49" t="s">
        <v>182</v>
      </c>
      <c r="I22" s="49" t="s">
        <v>182</v>
      </c>
      <c r="J22" s="129"/>
      <c r="K22" s="64"/>
      <c r="L22" s="130"/>
      <c r="M22" s="129"/>
      <c r="O22" s="113"/>
      <c r="P22" s="113"/>
      <c r="Q22" s="55"/>
      <c r="R22" s="113"/>
      <c r="S22" s="113"/>
      <c r="T22" s="55"/>
      <c r="U22" s="113"/>
      <c r="V22" s="113"/>
      <c r="W22" s="55"/>
      <c r="X22" s="113"/>
      <c r="Y22" s="113"/>
      <c r="Z22" s="55"/>
    </row>
    <row r="23" spans="1:26" s="117" customFormat="1" ht="14.25" customHeight="1">
      <c r="A23" s="116" t="s">
        <v>67</v>
      </c>
      <c r="B23" s="49">
        <v>24202.08</v>
      </c>
      <c r="C23" s="49">
        <v>4979.76</v>
      </c>
      <c r="D23" s="49">
        <v>962.3</v>
      </c>
      <c r="E23" s="49">
        <v>232.7</v>
      </c>
      <c r="F23" s="49">
        <v>901.6</v>
      </c>
      <c r="G23" s="49">
        <v>1037.41</v>
      </c>
      <c r="H23" s="49" t="s">
        <v>182</v>
      </c>
      <c r="I23" s="49">
        <v>16088.31</v>
      </c>
      <c r="J23" s="129"/>
      <c r="K23" s="64"/>
      <c r="L23" s="130"/>
      <c r="M23" s="129"/>
      <c r="O23" s="113"/>
      <c r="P23" s="113"/>
      <c r="Q23" s="55"/>
      <c r="R23" s="113"/>
      <c r="S23" s="113"/>
      <c r="T23" s="55"/>
      <c r="U23" s="113"/>
      <c r="V23" s="113"/>
      <c r="W23" s="55"/>
      <c r="X23" s="113"/>
      <c r="Y23" s="113"/>
      <c r="Z23" s="55"/>
    </row>
    <row r="24" spans="1:26" s="117" customFormat="1" ht="12" customHeight="1">
      <c r="A24" s="116" t="s">
        <v>148</v>
      </c>
      <c r="B24" s="49">
        <v>11.25</v>
      </c>
      <c r="C24" s="49">
        <v>4.8</v>
      </c>
      <c r="D24" s="49">
        <v>1.2</v>
      </c>
      <c r="E24" s="49">
        <v>0.3</v>
      </c>
      <c r="F24" s="49" t="s">
        <v>182</v>
      </c>
      <c r="G24" s="49">
        <v>4.95</v>
      </c>
      <c r="H24" s="49" t="s">
        <v>182</v>
      </c>
      <c r="I24" s="49">
        <v>0</v>
      </c>
      <c r="J24" s="129"/>
      <c r="K24" s="64"/>
      <c r="L24" s="130"/>
      <c r="M24" s="130"/>
      <c r="O24" s="113"/>
      <c r="P24" s="113"/>
      <c r="Q24" s="55"/>
      <c r="R24" s="113"/>
      <c r="S24" s="113"/>
      <c r="T24" s="55"/>
      <c r="U24" s="113"/>
      <c r="V24" s="113"/>
      <c r="W24" s="55"/>
      <c r="X24" s="113"/>
      <c r="Y24" s="113"/>
      <c r="Z24" s="55"/>
    </row>
    <row r="25" spans="1:26" s="117" customFormat="1" ht="12.75">
      <c r="A25" s="116" t="s">
        <v>68</v>
      </c>
      <c r="B25" s="49">
        <v>5</v>
      </c>
      <c r="C25" s="49">
        <v>4.1</v>
      </c>
      <c r="D25" s="49">
        <v>0.1</v>
      </c>
      <c r="E25" s="49">
        <v>0.1</v>
      </c>
      <c r="F25" s="49" t="s">
        <v>182</v>
      </c>
      <c r="G25" s="49">
        <v>0.4</v>
      </c>
      <c r="H25" s="49" t="s">
        <v>182</v>
      </c>
      <c r="I25" s="49">
        <v>0.3</v>
      </c>
      <c r="J25" s="129"/>
      <c r="K25" s="64"/>
      <c r="L25" s="130"/>
      <c r="M25" s="130"/>
      <c r="O25" s="113"/>
      <c r="P25" s="113"/>
      <c r="Q25" s="55"/>
      <c r="R25" s="113"/>
      <c r="S25" s="113"/>
      <c r="T25" s="55"/>
      <c r="U25" s="56"/>
      <c r="V25" s="56"/>
      <c r="W25" s="56"/>
      <c r="X25" s="113"/>
      <c r="Y25" s="113"/>
      <c r="Z25" s="55"/>
    </row>
    <row r="26" spans="1:26" s="117" customFormat="1" ht="12.75">
      <c r="A26" s="118" t="s">
        <v>69</v>
      </c>
      <c r="B26" s="47">
        <v>1359.58</v>
      </c>
      <c r="C26" s="47">
        <v>1001.7</v>
      </c>
      <c r="D26" s="47">
        <v>138.6</v>
      </c>
      <c r="E26" s="47">
        <v>0.3</v>
      </c>
      <c r="F26" s="47">
        <v>6.1</v>
      </c>
      <c r="G26" s="47">
        <v>137.57</v>
      </c>
      <c r="H26" s="47" t="s">
        <v>182</v>
      </c>
      <c r="I26" s="47">
        <v>75.31</v>
      </c>
      <c r="J26" s="130"/>
      <c r="K26" s="68"/>
      <c r="L26" s="130"/>
      <c r="M26" s="130"/>
      <c r="O26" s="113"/>
      <c r="P26" s="113"/>
      <c r="Q26" s="55"/>
      <c r="R26" s="113"/>
      <c r="S26" s="113"/>
      <c r="T26" s="55"/>
      <c r="U26" s="113"/>
      <c r="V26" s="113"/>
      <c r="W26" s="55"/>
      <c r="X26" s="113"/>
      <c r="Y26" s="113"/>
      <c r="Z26" s="55"/>
    </row>
    <row r="27" spans="3:9" ht="12.75">
      <c r="C27" s="113"/>
      <c r="D27" s="113"/>
      <c r="E27" s="113"/>
      <c r="F27" s="113"/>
      <c r="G27" s="113"/>
      <c r="H27" s="113"/>
      <c r="I27" s="113"/>
    </row>
    <row r="28" spans="3:9" ht="12.75">
      <c r="C28" s="113"/>
      <c r="D28" s="113"/>
      <c r="E28" s="113"/>
      <c r="F28" s="113"/>
      <c r="G28" s="113"/>
      <c r="H28" s="113"/>
      <c r="I28" s="113"/>
    </row>
    <row r="29" spans="3:9" ht="12.75">
      <c r="C29" s="113"/>
      <c r="D29" s="113"/>
      <c r="E29" s="113"/>
      <c r="F29" s="113"/>
      <c r="G29" s="113"/>
      <c r="H29" s="113"/>
      <c r="I29" s="113"/>
    </row>
    <row r="30" spans="3:9" ht="12.75">
      <c r="C30" s="113"/>
      <c r="D30" s="113"/>
      <c r="E30" s="113"/>
      <c r="F30" s="113"/>
      <c r="G30" s="113"/>
      <c r="H30" s="113"/>
      <c r="I30" s="113"/>
    </row>
    <row r="31" spans="3:9" ht="12.75">
      <c r="C31" s="113"/>
      <c r="D31" s="113"/>
      <c r="E31" s="113"/>
      <c r="F31" s="113"/>
      <c r="G31" s="113"/>
      <c r="H31" s="113"/>
      <c r="I31" s="113"/>
    </row>
    <row r="32" spans="3:9" ht="12.75">
      <c r="C32" s="113"/>
      <c r="D32" s="113"/>
      <c r="E32" s="113"/>
      <c r="F32" s="113"/>
      <c r="G32" s="113"/>
      <c r="H32" s="56"/>
      <c r="I32" s="113"/>
    </row>
    <row r="33" spans="3:9" ht="12.75">
      <c r="C33" s="113"/>
      <c r="D33" s="113"/>
      <c r="E33" s="113"/>
      <c r="F33" s="113"/>
      <c r="G33" s="113"/>
      <c r="H33" s="113"/>
      <c r="I33" s="113"/>
    </row>
    <row r="34" spans="3:9" ht="12.75">
      <c r="C34" s="113"/>
      <c r="D34" s="113"/>
      <c r="E34" s="113"/>
      <c r="F34" s="113"/>
      <c r="G34" s="113"/>
      <c r="H34" s="113"/>
      <c r="I34" s="113"/>
    </row>
    <row r="35" spans="3:9" ht="12.75">
      <c r="C35" s="113"/>
      <c r="D35" s="113"/>
      <c r="E35" s="113"/>
      <c r="F35" s="113"/>
      <c r="G35" s="113"/>
      <c r="H35" s="56"/>
      <c r="I35" s="113"/>
    </row>
    <row r="36" spans="3:9" ht="12.75">
      <c r="C36" s="113"/>
      <c r="D36" s="113"/>
      <c r="E36" s="113"/>
      <c r="F36" s="113"/>
      <c r="G36" s="113"/>
      <c r="H36" s="56"/>
      <c r="I36" s="113"/>
    </row>
    <row r="37" spans="3:9" ht="12.75">
      <c r="C37" s="113"/>
      <c r="D37" s="113"/>
      <c r="E37" s="113"/>
      <c r="F37" s="113"/>
      <c r="G37" s="113"/>
      <c r="H37" s="113"/>
      <c r="I37" s="113"/>
    </row>
    <row r="38" spans="3:9" ht="12.75">
      <c r="C38" s="113"/>
      <c r="D38" s="113"/>
      <c r="E38" s="113"/>
      <c r="F38" s="113"/>
      <c r="G38" s="113"/>
      <c r="H38" s="56"/>
      <c r="I38" s="113"/>
    </row>
    <row r="39" spans="3:9" ht="12.75">
      <c r="C39" s="113"/>
      <c r="D39" s="113"/>
      <c r="E39" s="113"/>
      <c r="F39" s="56"/>
      <c r="G39" s="113"/>
      <c r="H39" s="56"/>
      <c r="I39" s="56"/>
    </row>
    <row r="40" spans="3:9" ht="12.75">
      <c r="C40" s="113"/>
      <c r="D40" s="113"/>
      <c r="E40" s="56"/>
      <c r="F40" s="56"/>
      <c r="G40" s="56"/>
      <c r="H40" s="56"/>
      <c r="I40" s="113"/>
    </row>
    <row r="41" spans="3:9" ht="12.75">
      <c r="C41" s="113"/>
      <c r="D41" s="113"/>
      <c r="E41" s="113"/>
      <c r="F41" s="113"/>
      <c r="G41" s="113"/>
      <c r="H41" s="56"/>
      <c r="I41" s="113"/>
    </row>
  </sheetData>
  <sheetProtection/>
  <mergeCells count="4">
    <mergeCell ref="B4:B5"/>
    <mergeCell ref="C4:I4"/>
    <mergeCell ref="A1:I1"/>
    <mergeCell ref="A4:A5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:P1"/>
    </sheetView>
  </sheetViews>
  <sheetFormatPr defaultColWidth="9.00390625" defaultRowHeight="12.75"/>
  <cols>
    <col min="1" max="1" width="22.125" style="136" customWidth="1"/>
    <col min="2" max="3" width="11.375" style="136" customWidth="1"/>
    <col min="4" max="4" width="9.00390625" style="136" customWidth="1"/>
    <col min="5" max="5" width="10.00390625" style="136" customWidth="1"/>
    <col min="6" max="6" width="9.25390625" style="136" customWidth="1"/>
    <col min="7" max="7" width="7.875" style="136" customWidth="1"/>
    <col min="8" max="8" width="10.00390625" style="136" customWidth="1"/>
    <col min="9" max="9" width="10.25390625" style="136" customWidth="1"/>
    <col min="10" max="10" width="9.125" style="136" customWidth="1"/>
    <col min="11" max="12" width="11.375" style="136" customWidth="1"/>
    <col min="13" max="13" width="8.00390625" style="136" customWidth="1"/>
    <col min="14" max="16384" width="9.125" style="136" customWidth="1"/>
  </cols>
  <sheetData>
    <row r="1" spans="1:16" ht="30" customHeight="1">
      <c r="A1" s="320" t="s">
        <v>81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</row>
    <row r="2" spans="1:16" ht="12.7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P2" s="138" t="s">
        <v>47</v>
      </c>
    </row>
    <row r="3" spans="1:16" ht="12" customHeight="1">
      <c r="A3" s="305"/>
      <c r="B3" s="301" t="s">
        <v>179</v>
      </c>
      <c r="C3" s="301"/>
      <c r="D3" s="301"/>
      <c r="E3" s="302" t="s">
        <v>26</v>
      </c>
      <c r="F3" s="306"/>
      <c r="G3" s="306"/>
      <c r="H3" s="306"/>
      <c r="I3" s="306"/>
      <c r="J3" s="306"/>
      <c r="K3" s="307" t="s">
        <v>210</v>
      </c>
      <c r="L3" s="308"/>
      <c r="M3" s="309"/>
      <c r="N3" s="301" t="s">
        <v>211</v>
      </c>
      <c r="O3" s="301"/>
      <c r="P3" s="302"/>
    </row>
    <row r="4" spans="1:16" ht="24" customHeight="1">
      <c r="A4" s="305"/>
      <c r="B4" s="301"/>
      <c r="C4" s="301"/>
      <c r="D4" s="301"/>
      <c r="E4" s="301" t="s">
        <v>27</v>
      </c>
      <c r="F4" s="301"/>
      <c r="G4" s="301"/>
      <c r="H4" s="301" t="s">
        <v>28</v>
      </c>
      <c r="I4" s="301"/>
      <c r="J4" s="301"/>
      <c r="K4" s="310"/>
      <c r="L4" s="311"/>
      <c r="M4" s="312"/>
      <c r="N4" s="301"/>
      <c r="O4" s="301"/>
      <c r="P4" s="302"/>
    </row>
    <row r="5" spans="1:16" ht="28.5" customHeight="1">
      <c r="A5" s="305"/>
      <c r="B5" s="72">
        <v>2024</v>
      </c>
      <c r="C5" s="72">
        <v>2023</v>
      </c>
      <c r="D5" s="72" t="s">
        <v>180</v>
      </c>
      <c r="E5" s="72">
        <v>2024</v>
      </c>
      <c r="F5" s="72">
        <v>2023</v>
      </c>
      <c r="G5" s="72" t="s">
        <v>180</v>
      </c>
      <c r="H5" s="72">
        <v>2024</v>
      </c>
      <c r="I5" s="72">
        <v>2023</v>
      </c>
      <c r="J5" s="72" t="s">
        <v>180</v>
      </c>
      <c r="K5" s="72">
        <v>2024</v>
      </c>
      <c r="L5" s="72">
        <v>2023</v>
      </c>
      <c r="M5" s="72" t="s">
        <v>180</v>
      </c>
      <c r="N5" s="72">
        <v>2024</v>
      </c>
      <c r="O5" s="72">
        <v>2023</v>
      </c>
      <c r="P5" s="72" t="s">
        <v>180</v>
      </c>
    </row>
    <row r="6" spans="1:26" s="114" customFormat="1" ht="12.75">
      <c r="A6" s="112" t="s">
        <v>52</v>
      </c>
      <c r="B6" s="67">
        <f>SUM(B7:B25)</f>
        <v>347211.69999999995</v>
      </c>
      <c r="C6" s="67">
        <f>SUM(C7:C25)</f>
        <v>316834.19999999995</v>
      </c>
      <c r="D6" s="67">
        <f>B6/C6*100</f>
        <v>109.5878222742368</v>
      </c>
      <c r="E6" s="67">
        <f>SUM(E7:E25)</f>
        <v>151838.4</v>
      </c>
      <c r="F6" s="67">
        <f>SUM(F7:F25)</f>
        <v>127569</v>
      </c>
      <c r="G6" s="67">
        <f>E6/F6%</f>
        <v>119.02452790254685</v>
      </c>
      <c r="H6" s="67">
        <f>SUM(H7:H25)</f>
        <v>195373.3</v>
      </c>
      <c r="I6" s="67">
        <f>SUM(I7:I25)</f>
        <v>189265.2</v>
      </c>
      <c r="J6" s="67">
        <f>H6/I6%</f>
        <v>103.22727051777082</v>
      </c>
      <c r="K6" s="67">
        <f>SUM(K7:K25)</f>
        <v>588728.4999999999</v>
      </c>
      <c r="L6" s="67">
        <f>SUM(L7:L25)</f>
        <v>585818.1</v>
      </c>
      <c r="M6" s="67">
        <f>K6/L6%</f>
        <v>100.49680950452024</v>
      </c>
      <c r="N6" s="67">
        <f>SUM(N7:N25)</f>
        <v>935940.2999999998</v>
      </c>
      <c r="O6" s="67">
        <f>SUM(O7:O25)</f>
        <v>902652.1</v>
      </c>
      <c r="P6" s="67">
        <f>N6/O6*100</f>
        <v>103.68782169786121</v>
      </c>
      <c r="Q6" s="55"/>
      <c r="R6" s="113"/>
      <c r="S6" s="113"/>
      <c r="T6" s="55"/>
      <c r="U6" s="113"/>
      <c r="V6" s="113"/>
      <c r="W6" s="55"/>
      <c r="X6" s="113"/>
      <c r="Y6" s="113"/>
      <c r="Z6" s="55"/>
    </row>
    <row r="7" spans="1:26" s="114" customFormat="1" ht="12.75">
      <c r="A7" s="115" t="s">
        <v>232</v>
      </c>
      <c r="B7" s="68">
        <f>E7+H7</f>
        <v>35515.5</v>
      </c>
      <c r="C7" s="68">
        <f>F7+I7</f>
        <v>34380</v>
      </c>
      <c r="D7" s="68">
        <f aca="true" t="shared" si="0" ref="D7:D21">B7/C7*100</f>
        <v>103.30279232111693</v>
      </c>
      <c r="E7" s="68">
        <v>1684.8</v>
      </c>
      <c r="F7" s="68">
        <v>1390.1</v>
      </c>
      <c r="G7" s="68">
        <f aca="true" t="shared" si="1" ref="G7:G22">E7/F7%</f>
        <v>121.19991367527516</v>
      </c>
      <c r="H7" s="68">
        <v>33830.7</v>
      </c>
      <c r="I7" s="68">
        <v>32989.9</v>
      </c>
      <c r="J7" s="68">
        <f aca="true" t="shared" si="2" ref="J7:J22">H7/I7%</f>
        <v>102.54865883194553</v>
      </c>
      <c r="K7" s="68">
        <v>50946.7</v>
      </c>
      <c r="L7" s="68">
        <v>49769.7</v>
      </c>
      <c r="M7" s="68">
        <f aca="true" t="shared" si="3" ref="M7:M24">K7/L7%</f>
        <v>102.36489269575667</v>
      </c>
      <c r="N7" s="68">
        <v>86462.2</v>
      </c>
      <c r="O7" s="68">
        <v>84149.6</v>
      </c>
      <c r="P7" s="68">
        <f aca="true" t="shared" si="4" ref="P7:P24">N7/O7*100</f>
        <v>102.74820082329566</v>
      </c>
      <c r="Q7" s="55"/>
      <c r="R7" s="113"/>
      <c r="S7" s="113"/>
      <c r="T7" s="55"/>
      <c r="U7" s="113"/>
      <c r="V7" s="113"/>
      <c r="W7" s="55"/>
      <c r="X7" s="113"/>
      <c r="Y7" s="113"/>
      <c r="Z7" s="55"/>
    </row>
    <row r="8" spans="1:26" s="114" customFormat="1" ht="12.75">
      <c r="A8" s="116" t="s">
        <v>53</v>
      </c>
      <c r="B8" s="68">
        <f aca="true" t="shared" si="5" ref="B8:C20">E8+H8</f>
        <v>20921.9</v>
      </c>
      <c r="C8" s="68">
        <f>F8+I8</f>
        <v>20728.7</v>
      </c>
      <c r="D8" s="68">
        <f t="shared" si="0"/>
        <v>100.93204108313594</v>
      </c>
      <c r="E8" s="68">
        <v>17287</v>
      </c>
      <c r="F8" s="68">
        <v>17145.5</v>
      </c>
      <c r="G8" s="68">
        <f t="shared" si="1"/>
        <v>100.8252894345455</v>
      </c>
      <c r="H8" s="68">
        <v>3634.9</v>
      </c>
      <c r="I8" s="68">
        <v>3583.2</v>
      </c>
      <c r="J8" s="68">
        <f t="shared" si="2"/>
        <v>101.44284438490735</v>
      </c>
      <c r="K8" s="68">
        <v>37601.4</v>
      </c>
      <c r="L8" s="68">
        <v>36507.4</v>
      </c>
      <c r="M8" s="68">
        <f t="shared" si="3"/>
        <v>102.99665273341843</v>
      </c>
      <c r="N8" s="68">
        <v>58523.3</v>
      </c>
      <c r="O8" s="68">
        <v>57236.1</v>
      </c>
      <c r="P8" s="68">
        <f t="shared" si="4"/>
        <v>102.24893030796997</v>
      </c>
      <c r="Q8" s="55"/>
      <c r="R8" s="113"/>
      <c r="S8" s="113"/>
      <c r="T8" s="55"/>
      <c r="U8" s="113"/>
      <c r="V8" s="113"/>
      <c r="W8" s="55"/>
      <c r="X8" s="113"/>
      <c r="Y8" s="113"/>
      <c r="Z8" s="55"/>
    </row>
    <row r="9" spans="1:26" s="114" customFormat="1" ht="12.75">
      <c r="A9" s="116" t="s">
        <v>54</v>
      </c>
      <c r="B9" s="68">
        <f t="shared" si="5"/>
        <v>12106.199999999999</v>
      </c>
      <c r="C9" s="68">
        <f>F9+I9</f>
        <v>11704.099999999999</v>
      </c>
      <c r="D9" s="68">
        <f t="shared" si="0"/>
        <v>103.43554822668979</v>
      </c>
      <c r="E9" s="68">
        <v>3699.4</v>
      </c>
      <c r="F9" s="68">
        <v>3857.2</v>
      </c>
      <c r="G9" s="68">
        <f t="shared" si="1"/>
        <v>95.9089494970445</v>
      </c>
      <c r="H9" s="68">
        <v>8406.8</v>
      </c>
      <c r="I9" s="68">
        <v>7846.9</v>
      </c>
      <c r="J9" s="68">
        <f t="shared" si="2"/>
        <v>107.13530183894277</v>
      </c>
      <c r="K9" s="68">
        <v>38298.7</v>
      </c>
      <c r="L9" s="68">
        <v>38191.1</v>
      </c>
      <c r="M9" s="68">
        <f t="shared" si="3"/>
        <v>100.2817410339058</v>
      </c>
      <c r="N9" s="68">
        <v>50404.9</v>
      </c>
      <c r="O9" s="68">
        <v>49895.3</v>
      </c>
      <c r="P9" s="68">
        <f t="shared" si="4"/>
        <v>101.02133868320263</v>
      </c>
      <c r="Q9" s="55"/>
      <c r="R9" s="113"/>
      <c r="S9" s="113"/>
      <c r="T9" s="55"/>
      <c r="U9" s="113"/>
      <c r="V9" s="113"/>
      <c r="W9" s="55"/>
      <c r="X9" s="113"/>
      <c r="Y9" s="113"/>
      <c r="Z9" s="55"/>
    </row>
    <row r="10" spans="1:26" s="114" customFormat="1" ht="12.75">
      <c r="A10" s="116" t="s">
        <v>55</v>
      </c>
      <c r="B10" s="68">
        <f t="shared" si="5"/>
        <v>39696.7</v>
      </c>
      <c r="C10" s="68">
        <f t="shared" si="5"/>
        <v>37068.4</v>
      </c>
      <c r="D10" s="68">
        <f t="shared" si="0"/>
        <v>107.090405844331</v>
      </c>
      <c r="E10" s="68">
        <v>10408.3</v>
      </c>
      <c r="F10" s="68">
        <v>8748.1</v>
      </c>
      <c r="G10" s="68">
        <f t="shared" si="1"/>
        <v>118.97783518706918</v>
      </c>
      <c r="H10" s="68">
        <v>29288.4</v>
      </c>
      <c r="I10" s="68">
        <v>28320.3</v>
      </c>
      <c r="J10" s="68">
        <f t="shared" si="2"/>
        <v>103.4183959915679</v>
      </c>
      <c r="K10" s="68">
        <v>56049.6</v>
      </c>
      <c r="L10" s="68">
        <v>55490.2</v>
      </c>
      <c r="M10" s="68">
        <f t="shared" si="3"/>
        <v>101.00810593582291</v>
      </c>
      <c r="N10" s="68">
        <v>95746.3</v>
      </c>
      <c r="O10" s="68">
        <v>92558.6</v>
      </c>
      <c r="P10" s="68">
        <f t="shared" si="4"/>
        <v>103.44398035406759</v>
      </c>
      <c r="Q10" s="55"/>
      <c r="R10" s="113"/>
      <c r="S10" s="113"/>
      <c r="T10" s="55"/>
      <c r="U10" s="113"/>
      <c r="V10" s="113"/>
      <c r="W10" s="55"/>
      <c r="X10" s="113"/>
      <c r="Y10" s="113"/>
      <c r="Z10" s="55"/>
    </row>
    <row r="11" spans="1:26" s="114" customFormat="1" ht="12.75">
      <c r="A11" s="116" t="s">
        <v>56</v>
      </c>
      <c r="B11" s="68">
        <f t="shared" si="5"/>
        <v>2294.1</v>
      </c>
      <c r="C11" s="68">
        <f t="shared" si="5"/>
        <v>2212.3</v>
      </c>
      <c r="D11" s="68">
        <f t="shared" si="0"/>
        <v>103.69750937937891</v>
      </c>
      <c r="E11" s="68">
        <v>765.3</v>
      </c>
      <c r="F11" s="68">
        <v>732.2</v>
      </c>
      <c r="G11" s="68">
        <f t="shared" si="1"/>
        <v>104.52062278066101</v>
      </c>
      <c r="H11" s="68">
        <v>1528.8</v>
      </c>
      <c r="I11" s="68">
        <v>1480.1</v>
      </c>
      <c r="J11" s="68">
        <f t="shared" si="2"/>
        <v>103.29031822174179</v>
      </c>
      <c r="K11" s="68">
        <v>7368.9</v>
      </c>
      <c r="L11" s="68">
        <v>7232.3</v>
      </c>
      <c r="M11" s="68">
        <f t="shared" si="3"/>
        <v>101.88874908397051</v>
      </c>
      <c r="N11" s="68">
        <v>9663</v>
      </c>
      <c r="O11" s="68">
        <v>9444.5</v>
      </c>
      <c r="P11" s="68">
        <f t="shared" si="4"/>
        <v>102.31351580284822</v>
      </c>
      <c r="Q11" s="55"/>
      <c r="R11" s="113"/>
      <c r="S11" s="113"/>
      <c r="T11" s="55"/>
      <c r="U11" s="113"/>
      <c r="V11" s="113"/>
      <c r="W11" s="55"/>
      <c r="X11" s="113"/>
      <c r="Y11" s="113"/>
      <c r="Z11" s="55"/>
    </row>
    <row r="12" spans="1:26" s="117" customFormat="1" ht="12.75">
      <c r="A12" s="116" t="s">
        <v>57</v>
      </c>
      <c r="B12" s="68">
        <f t="shared" si="5"/>
        <v>4866.799999999999</v>
      </c>
      <c r="C12" s="68">
        <f t="shared" si="5"/>
        <v>5472.9</v>
      </c>
      <c r="D12" s="68">
        <f t="shared" si="0"/>
        <v>88.92543258601472</v>
      </c>
      <c r="E12" s="68">
        <v>1254.1</v>
      </c>
      <c r="F12" s="68">
        <v>1958.8</v>
      </c>
      <c r="G12" s="68">
        <f t="shared" si="1"/>
        <v>64.02389217888502</v>
      </c>
      <c r="H12" s="68">
        <v>3612.7</v>
      </c>
      <c r="I12" s="68">
        <v>3514.1</v>
      </c>
      <c r="J12" s="68">
        <f t="shared" si="2"/>
        <v>102.80583933297288</v>
      </c>
      <c r="K12" s="68">
        <v>14016.8</v>
      </c>
      <c r="L12" s="68">
        <v>13599.8</v>
      </c>
      <c r="M12" s="68">
        <f t="shared" si="3"/>
        <v>103.0662215620818</v>
      </c>
      <c r="N12" s="68">
        <v>18883.6</v>
      </c>
      <c r="O12" s="68">
        <v>19072.7</v>
      </c>
      <c r="P12" s="68">
        <f t="shared" si="4"/>
        <v>99.00853051744114</v>
      </c>
      <c r="Q12" s="55"/>
      <c r="R12" s="113"/>
      <c r="S12" s="113"/>
      <c r="T12" s="55"/>
      <c r="U12" s="113"/>
      <c r="V12" s="113"/>
      <c r="W12" s="55"/>
      <c r="X12" s="113"/>
      <c r="Y12" s="113"/>
      <c r="Z12" s="55"/>
    </row>
    <row r="13" spans="1:26" s="117" customFormat="1" ht="12.75">
      <c r="A13" s="116" t="s">
        <v>58</v>
      </c>
      <c r="B13" s="68">
        <f t="shared" si="5"/>
        <v>13133.9</v>
      </c>
      <c r="C13" s="68">
        <f t="shared" si="5"/>
        <v>13129.3</v>
      </c>
      <c r="D13" s="68">
        <f t="shared" si="0"/>
        <v>100.03503614054064</v>
      </c>
      <c r="E13" s="68">
        <v>905.5</v>
      </c>
      <c r="F13" s="68">
        <v>1062.5</v>
      </c>
      <c r="G13" s="68">
        <f t="shared" si="1"/>
        <v>85.2235294117647</v>
      </c>
      <c r="H13" s="68">
        <v>12228.4</v>
      </c>
      <c r="I13" s="68">
        <v>12066.8</v>
      </c>
      <c r="J13" s="68">
        <f t="shared" si="2"/>
        <v>101.33921172141744</v>
      </c>
      <c r="K13" s="68">
        <v>41105.2</v>
      </c>
      <c r="L13" s="68">
        <v>40416.7</v>
      </c>
      <c r="M13" s="68">
        <f t="shared" si="3"/>
        <v>101.70350374968763</v>
      </c>
      <c r="N13" s="68">
        <v>54239.1</v>
      </c>
      <c r="O13" s="68">
        <v>53546</v>
      </c>
      <c r="P13" s="68">
        <f>N13/O13*100</f>
        <v>101.2944010757106</v>
      </c>
      <c r="Q13" s="55"/>
      <c r="R13" s="113"/>
      <c r="S13" s="113"/>
      <c r="T13" s="55"/>
      <c r="U13" s="113"/>
      <c r="V13" s="113"/>
      <c r="W13" s="55"/>
      <c r="X13" s="113"/>
      <c r="Y13" s="113"/>
      <c r="Z13" s="55"/>
    </row>
    <row r="14" spans="1:26" s="117" customFormat="1" ht="12.75">
      <c r="A14" s="116" t="s">
        <v>146</v>
      </c>
      <c r="B14" s="68">
        <f t="shared" si="5"/>
        <v>16186.099999999999</v>
      </c>
      <c r="C14" s="68">
        <f t="shared" si="5"/>
        <v>15690.9</v>
      </c>
      <c r="D14" s="68">
        <f t="shared" si="0"/>
        <v>103.15596938352802</v>
      </c>
      <c r="E14" s="68">
        <v>4329.3</v>
      </c>
      <c r="F14" s="68">
        <v>3972</v>
      </c>
      <c r="G14" s="68">
        <f t="shared" si="1"/>
        <v>108.99546827794563</v>
      </c>
      <c r="H14" s="68">
        <v>11856.8</v>
      </c>
      <c r="I14" s="68">
        <v>11718.9</v>
      </c>
      <c r="J14" s="68">
        <f t="shared" si="2"/>
        <v>101.17673160450212</v>
      </c>
      <c r="K14" s="68">
        <v>40319.7</v>
      </c>
      <c r="L14" s="68">
        <v>39970.3</v>
      </c>
      <c r="M14" s="68">
        <f t="shared" si="3"/>
        <v>100.87414905567383</v>
      </c>
      <c r="N14" s="68">
        <v>56505.8</v>
      </c>
      <c r="O14" s="68">
        <v>55661.2</v>
      </c>
      <c r="P14" s="68">
        <f t="shared" si="4"/>
        <v>101.51739452257588</v>
      </c>
      <c r="Q14" s="55"/>
      <c r="R14" s="113"/>
      <c r="S14" s="113"/>
      <c r="T14" s="55"/>
      <c r="U14" s="113"/>
      <c r="V14" s="113"/>
      <c r="W14" s="55"/>
      <c r="X14" s="113"/>
      <c r="Y14" s="113"/>
      <c r="Z14" s="55"/>
    </row>
    <row r="15" spans="1:26" s="117" customFormat="1" ht="12.75">
      <c r="A15" s="116" t="s">
        <v>59</v>
      </c>
      <c r="B15" s="68">
        <f t="shared" si="5"/>
        <v>28830</v>
      </c>
      <c r="C15" s="68">
        <f t="shared" si="5"/>
        <v>28407</v>
      </c>
      <c r="D15" s="68">
        <f t="shared" si="0"/>
        <v>101.48906959552224</v>
      </c>
      <c r="E15" s="68">
        <v>932</v>
      </c>
      <c r="F15" s="68">
        <v>1230.3</v>
      </c>
      <c r="G15" s="68">
        <f t="shared" si="1"/>
        <v>75.753881167195</v>
      </c>
      <c r="H15" s="68">
        <v>27898</v>
      </c>
      <c r="I15" s="68">
        <v>27176.7</v>
      </c>
      <c r="J15" s="68">
        <f t="shared" si="2"/>
        <v>102.65411179429438</v>
      </c>
      <c r="K15" s="68">
        <v>26985.2</v>
      </c>
      <c r="L15" s="68">
        <v>27103.9</v>
      </c>
      <c r="M15" s="68">
        <f t="shared" si="3"/>
        <v>99.56205564512857</v>
      </c>
      <c r="N15" s="68">
        <v>55815.2</v>
      </c>
      <c r="O15" s="68">
        <v>55511</v>
      </c>
      <c r="P15" s="68">
        <f t="shared" si="4"/>
        <v>100.54799949559545</v>
      </c>
      <c r="Q15" s="55"/>
      <c r="R15" s="113"/>
      <c r="S15" s="113"/>
      <c r="T15" s="55"/>
      <c r="U15" s="113"/>
      <c r="V15" s="113"/>
      <c r="W15" s="55"/>
      <c r="X15" s="113"/>
      <c r="Y15" s="113"/>
      <c r="Z15" s="55"/>
    </row>
    <row r="16" spans="1:26" s="117" customFormat="1" ht="14.25" customHeight="1">
      <c r="A16" s="116" t="s">
        <v>233</v>
      </c>
      <c r="B16" s="68">
        <f t="shared" si="5"/>
        <v>19883.899999999998</v>
      </c>
      <c r="C16" s="68">
        <f>F16+I16</f>
        <v>20261.199999999997</v>
      </c>
      <c r="D16" s="68">
        <f t="shared" si="0"/>
        <v>98.13782006988727</v>
      </c>
      <c r="E16" s="68">
        <v>16798.6</v>
      </c>
      <c r="F16" s="68">
        <v>17390.6</v>
      </c>
      <c r="G16" s="68">
        <f t="shared" si="1"/>
        <v>96.59586213241637</v>
      </c>
      <c r="H16" s="68">
        <v>3085.3</v>
      </c>
      <c r="I16" s="68">
        <v>2870.6</v>
      </c>
      <c r="J16" s="68">
        <f t="shared" si="2"/>
        <v>107.47927262593187</v>
      </c>
      <c r="K16" s="68">
        <v>23491</v>
      </c>
      <c r="L16" s="68">
        <v>22598.3</v>
      </c>
      <c r="M16" s="68">
        <f t="shared" si="3"/>
        <v>103.95029714624552</v>
      </c>
      <c r="N16" s="68">
        <v>43374.9</v>
      </c>
      <c r="O16" s="68">
        <v>42859.5</v>
      </c>
      <c r="P16" s="68">
        <f t="shared" si="4"/>
        <v>101.20253386063767</v>
      </c>
      <c r="Q16" s="55"/>
      <c r="R16" s="113"/>
      <c r="S16" s="113"/>
      <c r="T16" s="55"/>
      <c r="U16" s="113"/>
      <c r="V16" s="113"/>
      <c r="W16" s="55"/>
      <c r="X16" s="113"/>
      <c r="Y16" s="113"/>
      <c r="Z16" s="55"/>
    </row>
    <row r="17" spans="1:26" s="114" customFormat="1" ht="14.25" customHeight="1">
      <c r="A17" s="116" t="s">
        <v>61</v>
      </c>
      <c r="B17" s="68">
        <f t="shared" si="5"/>
        <v>2963.8999999999996</v>
      </c>
      <c r="C17" s="68">
        <f>F17+I17</f>
        <v>2794.9</v>
      </c>
      <c r="D17" s="68">
        <f t="shared" si="0"/>
        <v>106.0467279688003</v>
      </c>
      <c r="E17" s="68">
        <v>1798.3</v>
      </c>
      <c r="F17" s="68">
        <v>1650.7</v>
      </c>
      <c r="G17" s="68">
        <f t="shared" si="1"/>
        <v>108.941661113467</v>
      </c>
      <c r="H17" s="68">
        <v>1165.6</v>
      </c>
      <c r="I17" s="68">
        <v>1144.2</v>
      </c>
      <c r="J17" s="68">
        <f t="shared" si="2"/>
        <v>101.87030239468623</v>
      </c>
      <c r="K17" s="68">
        <v>15119.2</v>
      </c>
      <c r="L17" s="68">
        <v>15170.3</v>
      </c>
      <c r="M17" s="68">
        <f>K17/L17%</f>
        <v>99.66315761718622</v>
      </c>
      <c r="N17" s="68">
        <v>18083.1</v>
      </c>
      <c r="O17" s="68">
        <v>17965.1</v>
      </c>
      <c r="P17" s="68">
        <f t="shared" si="4"/>
        <v>100.65682907414933</v>
      </c>
      <c r="Q17" s="55"/>
      <c r="R17" s="113"/>
      <c r="S17" s="113"/>
      <c r="T17" s="55"/>
      <c r="U17" s="113"/>
      <c r="V17" s="113"/>
      <c r="W17" s="55"/>
      <c r="X17" s="113"/>
      <c r="Y17" s="113"/>
      <c r="Z17" s="55"/>
    </row>
    <row r="18" spans="1:26" s="117" customFormat="1" ht="14.25" customHeight="1">
      <c r="A18" s="116" t="s">
        <v>63</v>
      </c>
      <c r="B18" s="68">
        <f t="shared" si="5"/>
        <v>36972.2</v>
      </c>
      <c r="C18" s="68">
        <f>F18+I18</f>
        <v>33337.4</v>
      </c>
      <c r="D18" s="68">
        <f t="shared" si="0"/>
        <v>110.90306982548128</v>
      </c>
      <c r="E18" s="68">
        <v>22014.2</v>
      </c>
      <c r="F18" s="68">
        <v>19144.9</v>
      </c>
      <c r="G18" s="68">
        <f t="shared" si="1"/>
        <v>114.98728120805018</v>
      </c>
      <c r="H18" s="68">
        <v>14958</v>
      </c>
      <c r="I18" s="68">
        <v>14192.5</v>
      </c>
      <c r="J18" s="68">
        <f t="shared" si="2"/>
        <v>105.39369385238682</v>
      </c>
      <c r="K18" s="68">
        <v>30685.4</v>
      </c>
      <c r="L18" s="68">
        <v>31267.5</v>
      </c>
      <c r="M18" s="68">
        <f t="shared" si="3"/>
        <v>98.13832253937795</v>
      </c>
      <c r="N18" s="68">
        <v>67657.7</v>
      </c>
      <c r="O18" s="68">
        <v>64604.8</v>
      </c>
      <c r="P18" s="68">
        <f t="shared" si="4"/>
        <v>104.72550027242558</v>
      </c>
      <c r="Q18" s="55"/>
      <c r="R18" s="113"/>
      <c r="S18" s="113"/>
      <c r="T18" s="55"/>
      <c r="U18" s="113"/>
      <c r="V18" s="113"/>
      <c r="W18" s="55"/>
      <c r="X18" s="113"/>
      <c r="Y18" s="113"/>
      <c r="Z18" s="55"/>
    </row>
    <row r="19" spans="1:26" s="117" customFormat="1" ht="14.25" customHeight="1">
      <c r="A19" s="116" t="s">
        <v>64</v>
      </c>
      <c r="B19" s="68">
        <f t="shared" si="5"/>
        <v>45223</v>
      </c>
      <c r="C19" s="68">
        <f>F19+I19</f>
        <v>38478.2</v>
      </c>
      <c r="D19" s="68">
        <f>B19/C19*100</f>
        <v>117.52888648637412</v>
      </c>
      <c r="E19" s="68">
        <v>35811.2</v>
      </c>
      <c r="F19" s="68">
        <v>29525.8</v>
      </c>
      <c r="G19" s="68">
        <f t="shared" si="1"/>
        <v>121.28782285323344</v>
      </c>
      <c r="H19" s="68">
        <v>9411.8</v>
      </c>
      <c r="I19" s="68">
        <v>8952.4</v>
      </c>
      <c r="J19" s="68">
        <f t="shared" si="2"/>
        <v>105.13158482641525</v>
      </c>
      <c r="K19" s="68">
        <v>18917.6</v>
      </c>
      <c r="L19" s="68">
        <v>18472.4</v>
      </c>
      <c r="M19" s="68">
        <f t="shared" si="3"/>
        <v>102.41008206838309</v>
      </c>
      <c r="N19" s="68">
        <v>64140.6</v>
      </c>
      <c r="O19" s="68">
        <v>56950.6</v>
      </c>
      <c r="P19" s="68">
        <f t="shared" si="4"/>
        <v>112.62497673422229</v>
      </c>
      <c r="Q19" s="55"/>
      <c r="R19" s="113"/>
      <c r="S19" s="113"/>
      <c r="T19" s="55"/>
      <c r="U19" s="113"/>
      <c r="V19" s="113"/>
      <c r="W19" s="55"/>
      <c r="X19" s="113"/>
      <c r="Y19" s="113"/>
      <c r="Z19" s="55"/>
    </row>
    <row r="20" spans="1:26" s="117" customFormat="1" ht="21" customHeight="1">
      <c r="A20" s="116" t="s">
        <v>65</v>
      </c>
      <c r="B20" s="68">
        <f t="shared" si="5"/>
        <v>26642.6</v>
      </c>
      <c r="C20" s="68">
        <f>F20+I20</f>
        <v>12583.3</v>
      </c>
      <c r="D20" s="68">
        <f>B20/C20*100</f>
        <v>211.729832396907</v>
      </c>
      <c r="E20" s="68">
        <v>21876.8</v>
      </c>
      <c r="F20" s="68">
        <v>8349.6</v>
      </c>
      <c r="G20" s="68">
        <f>E20/F20%</f>
        <v>262.01015617514605</v>
      </c>
      <c r="H20" s="68">
        <v>4765.8</v>
      </c>
      <c r="I20" s="68">
        <v>4233.7</v>
      </c>
      <c r="J20" s="68">
        <f t="shared" si="2"/>
        <v>112.56820275409218</v>
      </c>
      <c r="K20" s="68">
        <v>133409.3</v>
      </c>
      <c r="L20" s="68">
        <v>136585.4</v>
      </c>
      <c r="M20" s="68">
        <f t="shared" si="3"/>
        <v>97.67464165276814</v>
      </c>
      <c r="N20" s="68">
        <v>160051.9</v>
      </c>
      <c r="O20" s="68">
        <v>149168.7</v>
      </c>
      <c r="P20" s="68">
        <f t="shared" si="4"/>
        <v>107.2959005475009</v>
      </c>
      <c r="Q20" s="55"/>
      <c r="R20" s="113"/>
      <c r="S20" s="113"/>
      <c r="T20" s="55"/>
      <c r="U20" s="113"/>
      <c r="V20" s="113"/>
      <c r="W20" s="55"/>
      <c r="X20" s="113"/>
      <c r="Y20" s="113"/>
      <c r="Z20" s="55"/>
    </row>
    <row r="21" spans="1:26" s="117" customFormat="1" ht="14.25" customHeight="1">
      <c r="A21" s="116" t="s">
        <v>147</v>
      </c>
      <c r="B21" s="68">
        <f>H21</f>
        <v>9238</v>
      </c>
      <c r="C21" s="68">
        <f>I21+F21</f>
        <v>9146.8</v>
      </c>
      <c r="D21" s="68">
        <f t="shared" si="0"/>
        <v>100.99707001355667</v>
      </c>
      <c r="E21" s="68" t="s">
        <v>182</v>
      </c>
      <c r="F21" s="68">
        <v>20.5</v>
      </c>
      <c r="G21" s="68" t="s">
        <v>182</v>
      </c>
      <c r="H21" s="68">
        <v>9238</v>
      </c>
      <c r="I21" s="68">
        <v>9126.3</v>
      </c>
      <c r="J21" s="68">
        <f t="shared" si="2"/>
        <v>101.22393522018781</v>
      </c>
      <c r="K21" s="68">
        <v>6554.1</v>
      </c>
      <c r="L21" s="68">
        <v>6566</v>
      </c>
      <c r="M21" s="68">
        <f t="shared" si="3"/>
        <v>99.81876332622602</v>
      </c>
      <c r="N21" s="68">
        <v>15792.1</v>
      </c>
      <c r="O21" s="68">
        <v>15712.8</v>
      </c>
      <c r="P21" s="68">
        <f t="shared" si="4"/>
        <v>100.50468407922205</v>
      </c>
      <c r="Q21" s="55"/>
      <c r="R21" s="113"/>
      <c r="S21" s="113"/>
      <c r="T21" s="55"/>
      <c r="U21" s="113"/>
      <c r="V21" s="113"/>
      <c r="W21" s="55"/>
      <c r="X21" s="113"/>
      <c r="Y21" s="113"/>
      <c r="Z21" s="55"/>
    </row>
    <row r="22" spans="1:26" s="117" customFormat="1" ht="14.25" customHeight="1">
      <c r="A22" s="116" t="s">
        <v>67</v>
      </c>
      <c r="B22" s="68">
        <f>E22+H22</f>
        <v>27489.2</v>
      </c>
      <c r="C22" s="68">
        <f>F22+I22</f>
        <v>26718.300000000003</v>
      </c>
      <c r="D22" s="68">
        <f>B22/C22*100</f>
        <v>102.88528836041215</v>
      </c>
      <c r="E22" s="68">
        <v>7776.7</v>
      </c>
      <c r="F22" s="68">
        <v>7411.4</v>
      </c>
      <c r="G22" s="68">
        <f t="shared" si="1"/>
        <v>104.92889332649703</v>
      </c>
      <c r="H22" s="68">
        <v>19712.5</v>
      </c>
      <c r="I22" s="68">
        <v>19306.9</v>
      </c>
      <c r="J22" s="68">
        <f t="shared" si="2"/>
        <v>102.10080333973863</v>
      </c>
      <c r="K22" s="68">
        <v>40925.2</v>
      </c>
      <c r="L22" s="68">
        <v>39980.2</v>
      </c>
      <c r="M22" s="68">
        <f t="shared" si="3"/>
        <v>102.36367001665825</v>
      </c>
      <c r="N22" s="68">
        <v>68414.4</v>
      </c>
      <c r="O22" s="68">
        <v>66698.5</v>
      </c>
      <c r="P22" s="68">
        <f t="shared" si="4"/>
        <v>102.5726215731988</v>
      </c>
      <c r="Q22" s="55"/>
      <c r="R22" s="113"/>
      <c r="S22" s="113"/>
      <c r="T22" s="55"/>
      <c r="U22" s="113"/>
      <c r="V22" s="113"/>
      <c r="W22" s="55"/>
      <c r="X22" s="113"/>
      <c r="Y22" s="113"/>
      <c r="Z22" s="55"/>
    </row>
    <row r="23" spans="1:26" s="117" customFormat="1" ht="14.25" customHeight="1">
      <c r="A23" s="116" t="s">
        <v>148</v>
      </c>
      <c r="B23" s="68">
        <f>H23</f>
        <v>9.6</v>
      </c>
      <c r="C23" s="68" t="s">
        <v>182</v>
      </c>
      <c r="D23" s="68" t="s">
        <v>182</v>
      </c>
      <c r="E23" s="68" t="s">
        <v>182</v>
      </c>
      <c r="F23" s="68" t="s">
        <v>182</v>
      </c>
      <c r="G23" s="68" t="s">
        <v>182</v>
      </c>
      <c r="H23" s="68">
        <v>9.6</v>
      </c>
      <c r="I23" s="68" t="s">
        <v>182</v>
      </c>
      <c r="J23" s="68" t="s">
        <v>182</v>
      </c>
      <c r="K23" s="68">
        <v>22.6</v>
      </c>
      <c r="L23" s="68">
        <v>35.1</v>
      </c>
      <c r="M23" s="68">
        <f t="shared" si="3"/>
        <v>64.38746438746439</v>
      </c>
      <c r="N23" s="68">
        <v>32.2</v>
      </c>
      <c r="O23" s="68">
        <v>35.1</v>
      </c>
      <c r="P23" s="68">
        <f t="shared" si="4"/>
        <v>91.73789173789174</v>
      </c>
      <c r="Q23" s="55"/>
      <c r="R23" s="113"/>
      <c r="S23" s="113"/>
      <c r="T23" s="55"/>
      <c r="U23" s="113"/>
      <c r="V23" s="113"/>
      <c r="W23" s="55"/>
      <c r="X23" s="113"/>
      <c r="Y23" s="113"/>
      <c r="Z23" s="55"/>
    </row>
    <row r="24" spans="1:26" s="117" customFormat="1" ht="12" customHeight="1">
      <c r="A24" s="116" t="s">
        <v>68</v>
      </c>
      <c r="B24" s="68" t="s">
        <v>182</v>
      </c>
      <c r="C24" s="68">
        <f>I24</f>
        <v>0.5</v>
      </c>
      <c r="D24" s="68" t="s">
        <v>182</v>
      </c>
      <c r="E24" s="68" t="s">
        <v>182</v>
      </c>
      <c r="F24" s="68" t="s">
        <v>182</v>
      </c>
      <c r="G24" s="68" t="s">
        <v>182</v>
      </c>
      <c r="H24" s="68" t="s">
        <v>182</v>
      </c>
      <c r="I24" s="68">
        <v>0.5</v>
      </c>
      <c r="J24" s="68" t="s">
        <v>182</v>
      </c>
      <c r="K24" s="68">
        <v>112.6</v>
      </c>
      <c r="L24" s="68">
        <v>62.2</v>
      </c>
      <c r="M24" s="68">
        <f t="shared" si="3"/>
        <v>181.02893890675242</v>
      </c>
      <c r="N24" s="68">
        <v>112.6</v>
      </c>
      <c r="O24" s="68">
        <v>62.7</v>
      </c>
      <c r="P24" s="68">
        <f t="shared" si="4"/>
        <v>179.585326953748</v>
      </c>
      <c r="Q24" s="55"/>
      <c r="R24" s="113"/>
      <c r="S24" s="113"/>
      <c r="T24" s="55"/>
      <c r="U24" s="113"/>
      <c r="V24" s="113"/>
      <c r="W24" s="55"/>
      <c r="X24" s="113"/>
      <c r="Y24" s="113"/>
      <c r="Z24" s="55"/>
    </row>
    <row r="25" spans="1:26" s="117" customFormat="1" ht="12.75">
      <c r="A25" s="118" t="s">
        <v>69</v>
      </c>
      <c r="B25" s="66">
        <f>E25+H25</f>
        <v>5238.099999999999</v>
      </c>
      <c r="C25" s="66">
        <f>F25+I25</f>
        <v>4720</v>
      </c>
      <c r="D25" s="66">
        <f>B25/C25*100</f>
        <v>110.97669491525421</v>
      </c>
      <c r="E25" s="66">
        <v>4496.9</v>
      </c>
      <c r="F25" s="66">
        <v>3978.8</v>
      </c>
      <c r="G25" s="66">
        <f>E25/F25%</f>
        <v>113.02151402432892</v>
      </c>
      <c r="H25" s="66">
        <v>741.2</v>
      </c>
      <c r="I25" s="66">
        <v>741.2</v>
      </c>
      <c r="J25" s="66">
        <v>100</v>
      </c>
      <c r="K25" s="66">
        <v>6799.3</v>
      </c>
      <c r="L25" s="66">
        <v>6799.3</v>
      </c>
      <c r="M25" s="66">
        <f>K25/L25%</f>
        <v>100.00000000000001</v>
      </c>
      <c r="N25" s="66">
        <v>12037.4</v>
      </c>
      <c r="O25" s="66">
        <v>11519.3</v>
      </c>
      <c r="P25" s="66">
        <f>N25/O25*100</f>
        <v>104.49766912920056</v>
      </c>
      <c r="Q25" s="55"/>
      <c r="R25" s="113"/>
      <c r="S25" s="113"/>
      <c r="T25" s="55"/>
      <c r="U25" s="56"/>
      <c r="V25" s="56"/>
      <c r="W25" s="56"/>
      <c r="X25" s="113"/>
      <c r="Y25" s="113"/>
      <c r="Z25" s="55"/>
    </row>
    <row r="26" spans="2:13" ht="12.75"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2:13" ht="12.75"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</row>
    <row r="28" spans="2:13" ht="12.75"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2:13" ht="12.75"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</row>
    <row r="30" spans="2:13" ht="12.75"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</row>
    <row r="31" spans="2:13" ht="12.75"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</row>
    <row r="32" spans="2:13" ht="12.75"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</row>
    <row r="33" spans="2:13" ht="12.75"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</row>
    <row r="34" spans="2:13" ht="12.75">
      <c r="B34" s="55"/>
      <c r="C34" s="55"/>
      <c r="D34" s="55"/>
      <c r="E34" s="56"/>
      <c r="F34" s="56"/>
      <c r="G34" s="56"/>
      <c r="H34" s="55"/>
      <c r="I34" s="55"/>
      <c r="J34" s="55"/>
      <c r="K34" s="55"/>
      <c r="L34" s="55"/>
      <c r="M34" s="55"/>
    </row>
    <row r="35" spans="2:13" ht="12.75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</row>
    <row r="36" spans="2:13" ht="12.75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7" spans="2:13" ht="12.75"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</row>
    <row r="38" spans="2:13" ht="12.75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</row>
    <row r="39" spans="2:13" ht="12.75">
      <c r="B39" s="55"/>
      <c r="C39" s="55"/>
      <c r="D39" s="55"/>
      <c r="E39" s="56"/>
      <c r="F39" s="56"/>
      <c r="G39" s="56"/>
      <c r="H39" s="55"/>
      <c r="I39" s="55"/>
      <c r="J39" s="55"/>
      <c r="K39" s="55"/>
      <c r="L39" s="55"/>
      <c r="M39" s="55"/>
    </row>
    <row r="40" spans="2:13" ht="12.75">
      <c r="B40" s="55"/>
      <c r="C40" s="55"/>
      <c r="D40" s="55"/>
      <c r="E40" s="56"/>
      <c r="F40" s="56"/>
      <c r="G40" s="56"/>
      <c r="H40" s="55"/>
      <c r="I40" s="55"/>
      <c r="J40" s="55"/>
      <c r="K40" s="55"/>
      <c r="L40" s="55"/>
      <c r="M40" s="55"/>
    </row>
    <row r="41" spans="2:13" ht="12.75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</sheetData>
  <sheetProtection/>
  <mergeCells count="8">
    <mergeCell ref="A1:P1"/>
    <mergeCell ref="N3:P4"/>
    <mergeCell ref="A3:A5"/>
    <mergeCell ref="B3:D4"/>
    <mergeCell ref="E4:G4"/>
    <mergeCell ref="H4:J4"/>
    <mergeCell ref="E3:J3"/>
    <mergeCell ref="K3:M4"/>
  </mergeCells>
  <printOptions/>
  <pageMargins left="0.5118110236220472" right="0.4724409448818898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nurhanova</dc:creator>
  <cp:keywords/>
  <dc:description/>
  <cp:lastModifiedBy>zh.uskenbayeva</cp:lastModifiedBy>
  <cp:lastPrinted>2022-11-10T10:13:55Z</cp:lastPrinted>
  <dcterms:created xsi:type="dcterms:W3CDTF">2009-03-11T05:00:38Z</dcterms:created>
  <dcterms:modified xsi:type="dcterms:W3CDTF">2024-04-12T07:00:42Z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